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codeName="DieseArbeitsmappe" defaultThemeVersion="124226"/>
  <mc:AlternateContent xmlns:mc="http://schemas.openxmlformats.org/markup-compatibility/2006">
    <mc:Choice Requires="x15">
      <x15ac:absPath xmlns:x15ac="http://schemas.microsoft.com/office/spreadsheetml/2010/11/ac" url="D:\IFEU\Projekte\Übersetzung SYSEET\Übersetzung\"/>
    </mc:Choice>
  </mc:AlternateContent>
  <xr:revisionPtr revIDLastSave="0" documentId="13_ncr:1_{2970E3ED-408E-43FF-B4AA-C5D406177912}" xr6:coauthVersionLast="46" xr6:coauthVersionMax="46" xr10:uidLastSave="{00000000-0000-0000-0000-000000000000}"/>
  <bookViews>
    <workbookView xWindow="-98" yWindow="-98" windowWidth="28996" windowHeight="15796" tabRatio="723" xr2:uid="{00000000-000D-0000-FFFF-FFFF00000000}"/>
  </bookViews>
  <sheets>
    <sheet name="Biogas" sheetId="1" r:id="rId1"/>
    <sheet name="Biogas upgrading" sheetId="2" r:id="rId2"/>
    <sheet name="CO2 capture" sheetId="19" r:id="rId3"/>
    <sheet name="Electrolysis" sheetId="11" r:id="rId4"/>
    <sheet name="Synthesis" sheetId="12" r:id="rId5"/>
    <sheet name="Electricity generation" sheetId="13" r:id="rId6"/>
    <sheet name="Transport" sheetId="14" r:id="rId7"/>
    <sheet name="Biomass supply" sheetId="17" r:id="rId8"/>
    <sheet name="Water treatment" sheetId="20" r:id="rId9"/>
    <sheet name="Sources" sheetId="9" r:id="rId10"/>
    <sheet name="Constants" sheetId="16" r:id="rId11"/>
  </sheets>
  <externalReferences>
    <externalReference r:id="rId12"/>
  </externalReferences>
  <definedNames>
    <definedName name="Beschriftung">OFFSET(#REF!,0,0,COUNTA(#REF!),-1)</definedName>
    <definedName name="Daten01">OFFSET(#REF!,0,0,COUNTA(#REF!),-1)</definedName>
    <definedName name="Daten02">OFFSET(#REF!,0,0,COUNTA(#REF!),-1)</definedName>
    <definedName name="Daten03">OFFSET(#REF!,0,0,COUNTA(#REF!),-1)</definedName>
    <definedName name="Daten04">OFFSET(#REF!,0,0,COUNTA(#REF!),-1)</definedName>
    <definedName name="Daten05">OFFSET(#REF!,0,0,COUNTA(#REF!),-1)</definedName>
    <definedName name="Daten06">OFFSET(#REF!,0,0,COUNTA(#REF!),-1)</definedName>
    <definedName name="Daten07">OFFSET(#REF!,0,0,COUNTA(#REF!),-1)</definedName>
    <definedName name="Daten08">OFFSET(#REF!,0,0,COUNTA(#REF!),-1)</definedName>
    <definedName name="Daten09">OFFSET(#REF!,0,0,COUNTA(#REF!),-1)</definedName>
    <definedName name="Daten10">OFFSET(#REF!,0,0,COUNTA(#REF!),-1)</definedName>
    <definedName name="density_h2">Constants!$E$4</definedName>
    <definedName name="density_NG" localSheetId="2">Constants!$E$5</definedName>
    <definedName name="density_NG" localSheetId="8">[1]Constants!$E$5</definedName>
    <definedName name="density_NG">Constants!$E$5</definedName>
    <definedName name="giga">Constants!$B$4</definedName>
    <definedName name="hours_year">Constants!$E$2</definedName>
    <definedName name="kilo" localSheetId="2">Constants!$B$2</definedName>
    <definedName name="kilo" localSheetId="8">[1]Constants!$B$2</definedName>
    <definedName name="kilo">Constants!$B$2</definedName>
    <definedName name="mega" localSheetId="2">Constants!$B$3</definedName>
    <definedName name="mega" localSheetId="8">[1]Constants!$B$3</definedName>
    <definedName name="mega">Constants!$B$3</definedName>
    <definedName name="MJ_MWh">Constants!$E$3</definedName>
    <definedName name="Z_32541F19_0A3D_4E4E_9E5C_A4A0E229759D_.wvu.Cols" localSheetId="3" hidden="1">Electrolysis!#REF!</definedName>
    <definedName name="Z_32541F19_0A3D_4E4E_9E5C_A4A0E229759D_.wvu.Rows" localSheetId="3" hidden="1">Electrolysis!#REF!,Electrolysis!#REF!,Electrolysis!#REF!,Electrolysis!#REF!,Electrolysis!#REF!,Electrolysis!#REF!,Electrolysis!#REF!,Electrolysis!#REF!,Electrolysis!#REF!,Electrolysis!#REF!,Electrolysis!#REF!,Electrolysis!#REF!,Electrolysis!$64:$64,Electrolysis!#REF!,Electrolysis!#REF!,Electrolysis!#REF!,Electrolysis!#REF!,Electrolysis!#REF!,Electrolysis!#REF!,Electrolysis!#REF!,Electrolysis!#REF!,Electrolysis!#REF!,Electrolysis!#REF!</definedName>
    <definedName name="Z_35A332E0_7436_4D64_8F15_E5FD78488F92_.wvu.Cols" localSheetId="3" hidden="1">Electrolysis!#REF!</definedName>
    <definedName name="Z_35A332E0_7436_4D64_8F15_E5FD78488F92_.wvu.Rows" localSheetId="3" hidden="1">Electrolysis!#REF!,Electrolysis!#REF!,Electrolysis!#REF!,Electrolysis!#REF!,Electrolysis!#REF!,Electrolysis!#REF!,Electrolysis!#REF!,Electrolysis!#REF!,Electrolysis!#REF!,Electrolysis!#REF!,Electrolysis!#REF!,Electrolysis!#REF!,Electrolysis!$64:$64,Electrolysis!#REF!,Electrolysis!#REF!,Electrolysis!#REF!,Electrolysis!#REF!,Electrolysis!#REF!,Electrolysis!#REF!,Electrolysis!#REF!,Electrolysis!#REF!,Electrolysis!#REF!,Electrolysis!#REF!</definedName>
    <definedName name="Z_41CF6529_B5B2_493E_A2D0_E265FF7B4D19_.wvu.Cols" localSheetId="3" hidden="1">Electrolysis!#REF!</definedName>
    <definedName name="Z_41CF6529_B5B2_493E_A2D0_E265FF7B4D19_.wvu.Rows" localSheetId="3" hidden="1">Electrolysis!#REF!,Electrolysis!#REF!,Electrolysis!#REF!,Electrolysis!#REF!,Electrolysis!#REF!,Electrolysis!#REF!,Electrolysis!#REF!,Electrolysis!#REF!,Electrolysis!#REF!,Electrolysis!#REF!,Electrolysis!#REF!,Electrolysis!#REF!,Electrolysis!$64:$64,Electrolysis!#REF!,Electrolysis!#REF!,Electrolysis!#REF!,Electrolysis!#REF!,Electrolysis!#REF!,Electrolysis!#REF!,Electrolysis!#REF!,Electrolysis!#REF!,Electrolysis!#REF!,Electrolysis!#REF!</definedName>
    <definedName name="Z_42C1EE90_497D_4312_B7C6_31BF94176A64_.wvu.Cols" localSheetId="3" hidden="1">Electrolysis!#REF!</definedName>
    <definedName name="Z_42C1EE90_497D_4312_B7C6_31BF94176A64_.wvu.Rows" localSheetId="3" hidden="1">Electrolysis!#REF!,Electrolysis!#REF!,Electrolysis!#REF!,Electrolysis!#REF!,Electrolysis!#REF!,Electrolysis!#REF!,Electrolysis!#REF!,Electrolysis!#REF!,Electrolysis!#REF!,Electrolysis!#REF!,Electrolysis!#REF!,Electrolysis!#REF!,Electrolysis!$64:$64,Electrolysis!#REF!,Electrolysis!#REF!,Electrolysis!#REF!,Electrolysis!#REF!,Electrolysis!#REF!,Electrolysis!#REF!,Electrolysis!#REF!,Electrolysis!#REF!,Electrolysis!#REF!,Electrolysis!#REF!</definedName>
    <definedName name="Z_FDA37546_9CD0_42A3_B746_81C456512FB8_.wvu.Cols" localSheetId="3" hidden="1">Electrolysis!#REF!</definedName>
    <definedName name="Z_FDA37546_9CD0_42A3_B746_81C456512FB8_.wvu.Rows" localSheetId="3" hidden="1">Electrolysis!#REF!,Electrolysis!#REF!,Electrolysis!#REF!,Electrolysis!#REF!,Electrolysis!#REF!,Electrolysis!#REF!,Electrolysis!#REF!,Electrolysis!#REF!,Electrolysis!#REF!,Electrolysis!#REF!,Electrolysis!#REF!,Electrolysis!#REF!,Electrolysis!$64:$64,Electrolysis!#REF!,Electrolysis!#REF!,Electrolysis!#REF!,Electrolysis!#REF!,Electrolysis!#REF!,Electrolysis!#REF!,Electrolysis!#REF!,Electrolysis!#REF!,Electrolysis!#REF!,Electrolysi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9" i="11" l="1"/>
  <c r="J59" i="11"/>
  <c r="I60" i="11"/>
  <c r="J60" i="11"/>
  <c r="I61" i="11"/>
  <c r="J61" i="11"/>
  <c r="I72" i="11"/>
  <c r="J72" i="11"/>
  <c r="I73" i="11"/>
  <c r="J73" i="11"/>
  <c r="I74" i="11"/>
  <c r="J74" i="11"/>
  <c r="I75" i="11"/>
  <c r="J75" i="11"/>
  <c r="H75" i="11"/>
  <c r="H59" i="11"/>
  <c r="H74" i="11"/>
  <c r="H73" i="11"/>
  <c r="H72" i="11"/>
  <c r="H60" i="11"/>
  <c r="H61" i="11"/>
  <c r="N70" i="11"/>
  <c r="O70" i="11"/>
  <c r="N71" i="11"/>
  <c r="O71" i="11"/>
  <c r="M70" i="11"/>
  <c r="M71" i="11"/>
  <c r="D58" i="11"/>
  <c r="E58" i="11"/>
  <c r="D59" i="11"/>
  <c r="E59" i="11"/>
  <c r="D60" i="11"/>
  <c r="E60" i="11"/>
  <c r="D61" i="11"/>
  <c r="E61" i="11"/>
  <c r="D62" i="11"/>
  <c r="E62" i="11"/>
  <c r="D63" i="11"/>
  <c r="E63" i="11"/>
  <c r="D64" i="11"/>
  <c r="E64" i="11"/>
  <c r="D65" i="11"/>
  <c r="E65" i="11"/>
  <c r="D66" i="11"/>
  <c r="E66" i="11"/>
  <c r="D67" i="11"/>
  <c r="E67" i="11"/>
  <c r="D68" i="11"/>
  <c r="E68" i="11"/>
  <c r="D69" i="11"/>
  <c r="E69" i="11"/>
  <c r="C69" i="11"/>
  <c r="C68" i="11"/>
  <c r="C67" i="11"/>
  <c r="C66" i="11"/>
  <c r="C65" i="11"/>
  <c r="C64" i="11"/>
  <c r="C63" i="11"/>
  <c r="C62" i="11"/>
  <c r="C61" i="11"/>
  <c r="C60" i="11"/>
  <c r="C59" i="11"/>
  <c r="C58" i="11"/>
  <c r="AN59" i="19"/>
  <c r="AM59" i="19"/>
  <c r="AL59" i="19"/>
  <c r="AN55" i="19"/>
  <c r="AM55" i="19"/>
  <c r="AL55" i="19"/>
  <c r="AN49" i="19"/>
  <c r="AM49" i="19"/>
  <c r="AL49" i="19"/>
  <c r="AH49" i="19"/>
  <c r="AI49" i="19"/>
  <c r="AH55" i="19"/>
  <c r="AI55" i="19"/>
  <c r="AH59" i="19"/>
  <c r="AI59" i="19"/>
  <c r="AG59" i="19"/>
  <c r="AG55" i="19"/>
  <c r="AG49" i="19"/>
  <c r="T46" i="19"/>
  <c r="S46" i="19"/>
  <c r="R46" i="19"/>
  <c r="O46" i="19"/>
  <c r="N46" i="19"/>
  <c r="M46" i="19"/>
  <c r="J46" i="19"/>
  <c r="I46" i="19"/>
  <c r="H46" i="19"/>
  <c r="D46" i="19"/>
  <c r="E46" i="19"/>
  <c r="AX35" i="2"/>
  <c r="AW35" i="2"/>
  <c r="AV35" i="2"/>
  <c r="AS35" i="2"/>
  <c r="AR35" i="2"/>
  <c r="AQ35" i="2"/>
  <c r="AN35" i="2"/>
  <c r="AM35" i="2"/>
  <c r="AL35" i="2"/>
  <c r="AI35" i="2"/>
  <c r="AH35" i="2"/>
  <c r="AG35" i="2"/>
  <c r="AD35" i="2"/>
  <c r="AC35" i="2"/>
  <c r="AB35" i="2"/>
  <c r="Y35" i="2"/>
  <c r="X35" i="2"/>
  <c r="W35" i="2"/>
  <c r="O35" i="2"/>
  <c r="N35" i="2"/>
  <c r="M35" i="2"/>
  <c r="T35" i="2"/>
  <c r="S35" i="2"/>
  <c r="R35" i="2"/>
  <c r="J35" i="2"/>
  <c r="I35" i="2"/>
  <c r="H35" i="2"/>
  <c r="D35" i="2"/>
  <c r="E35" i="2"/>
  <c r="C35" i="2"/>
  <c r="C46" i="19"/>
  <c r="AN46" i="19"/>
  <c r="AM46" i="19"/>
  <c r="AL46" i="19"/>
  <c r="C42" i="1"/>
  <c r="C32" i="1"/>
  <c r="AC72" i="12"/>
  <c r="AD72" i="12"/>
  <c r="AB72" i="12"/>
  <c r="BM71" i="12"/>
  <c r="BL71" i="12"/>
  <c r="BK71" i="12"/>
  <c r="BQ71" i="12"/>
  <c r="BR71" i="12"/>
  <c r="BP71" i="12"/>
  <c r="BH71" i="12"/>
  <c r="BG71" i="12"/>
  <c r="BF71" i="12"/>
  <c r="BC71" i="12"/>
  <c r="BB71" i="12"/>
  <c r="BA71" i="12"/>
  <c r="AX71" i="12" l="1"/>
  <c r="AW71" i="12"/>
  <c r="AV71" i="12"/>
  <c r="AS71" i="12"/>
  <c r="AR71" i="12"/>
  <c r="AQ71" i="12"/>
  <c r="AN71" i="12"/>
  <c r="AM71" i="12"/>
  <c r="AL71" i="12"/>
  <c r="AH71" i="12"/>
  <c r="AI71" i="12"/>
  <c r="AG71" i="12"/>
  <c r="Y71" i="12"/>
  <c r="X71" i="12"/>
  <c r="W71" i="12"/>
  <c r="T71" i="12"/>
  <c r="S71" i="12"/>
  <c r="R71" i="12"/>
  <c r="O71" i="12"/>
  <c r="N71" i="12"/>
  <c r="M71" i="12"/>
  <c r="J71" i="12"/>
  <c r="I71" i="12"/>
  <c r="H71" i="12"/>
  <c r="D71" i="12"/>
  <c r="E71" i="12"/>
  <c r="C71" i="12"/>
  <c r="T34" i="12" l="1"/>
  <c r="M3" i="20" l="1"/>
  <c r="H3" i="20"/>
  <c r="C3" i="20"/>
  <c r="D3" i="20" s="1"/>
  <c r="E3" i="20" s="1"/>
  <c r="AS34" i="12"/>
  <c r="AQ34" i="12"/>
  <c r="N3" i="20" l="1"/>
  <c r="I3" i="20"/>
  <c r="O3" i="20" l="1"/>
  <c r="J3" i="20"/>
  <c r="Y37" i="19" l="1"/>
  <c r="X37" i="19"/>
  <c r="W37" i="19"/>
  <c r="AN33" i="19"/>
  <c r="AM33" i="19"/>
  <c r="AL33" i="19"/>
  <c r="X32" i="19"/>
  <c r="AN31" i="19"/>
  <c r="AM31" i="19"/>
  <c r="AL31" i="19"/>
  <c r="X31" i="19"/>
  <c r="AN5" i="19"/>
  <c r="AM5" i="19"/>
  <c r="AL5" i="19"/>
  <c r="AI5" i="19"/>
  <c r="AH5" i="19"/>
  <c r="AG5" i="19"/>
  <c r="T5" i="19"/>
  <c r="S5" i="19"/>
  <c r="R5" i="19"/>
  <c r="O5" i="19"/>
  <c r="N5" i="19"/>
  <c r="M5" i="19"/>
  <c r="J5" i="19"/>
  <c r="I5" i="19"/>
  <c r="H5" i="19"/>
  <c r="E5" i="19"/>
  <c r="D5" i="19"/>
  <c r="C5" i="19"/>
  <c r="S34" i="12" l="1"/>
  <c r="AR34" i="12"/>
  <c r="T26" i="12" l="1"/>
  <c r="AR25" i="12"/>
  <c r="S26" i="12" l="1"/>
  <c r="AS25" i="12"/>
  <c r="BR46" i="12" l="1"/>
  <c r="AS36" i="12" s="1"/>
  <c r="BQ46" i="12"/>
  <c r="AR36" i="12" s="1"/>
  <c r="BP46" i="12"/>
  <c r="AQ36" i="12" s="1"/>
  <c r="BH46" i="12"/>
  <c r="T42" i="12" s="1"/>
  <c r="BG46" i="12"/>
  <c r="S42" i="12" s="1"/>
  <c r="BF46" i="12"/>
  <c r="R36" i="12" s="1"/>
  <c r="BC46" i="12"/>
  <c r="BB46" i="12"/>
  <c r="BA46" i="12"/>
  <c r="BR25" i="12" l="1"/>
  <c r="BM25" i="12"/>
  <c r="BH26" i="12"/>
  <c r="BC26" i="12"/>
  <c r="BQ25" i="12" l="1"/>
  <c r="BL25" i="12"/>
  <c r="BG26" i="12"/>
  <c r="BB26" i="12"/>
  <c r="J26" i="12" l="1"/>
  <c r="AC45" i="12"/>
  <c r="AD45" i="12" s="1"/>
  <c r="AC44" i="12"/>
  <c r="AD44" i="12" s="1"/>
  <c r="AD27" i="12" l="1"/>
  <c r="Y26" i="12"/>
  <c r="D26" i="12"/>
  <c r="AH25" i="12"/>
  <c r="AN25" i="12"/>
  <c r="O26" i="12"/>
  <c r="AX25" i="12"/>
  <c r="E26" i="12"/>
  <c r="AM25" i="12"/>
  <c r="AI25" i="12"/>
  <c r="AW25" i="12"/>
  <c r="X26" i="12"/>
  <c r="N26" i="12"/>
  <c r="I26" i="12"/>
  <c r="AC27" i="12"/>
  <c r="AV67" i="12" l="1"/>
  <c r="W67" i="12"/>
  <c r="AI68" i="12"/>
  <c r="AX68" i="12" s="1"/>
  <c r="E68" i="12"/>
  <c r="Y68" i="12" s="1"/>
  <c r="Y62" i="12"/>
  <c r="X62" i="12"/>
  <c r="W62" i="12"/>
  <c r="Y61" i="12"/>
  <c r="X61" i="12"/>
  <c r="W61" i="12"/>
  <c r="Y60" i="12"/>
  <c r="X60" i="12"/>
  <c r="W60" i="12"/>
  <c r="Y59" i="12"/>
  <c r="X59" i="12"/>
  <c r="W59" i="12"/>
  <c r="W54" i="12"/>
  <c r="X54" i="12"/>
  <c r="Y54" i="12"/>
  <c r="W55" i="12"/>
  <c r="X55" i="12"/>
  <c r="Y55" i="12"/>
  <c r="W56" i="12"/>
  <c r="X56" i="12"/>
  <c r="Y56" i="12"/>
  <c r="W57" i="12"/>
  <c r="X57" i="12"/>
  <c r="Y57" i="12"/>
  <c r="AV59" i="12"/>
  <c r="AW59" i="12"/>
  <c r="AX59" i="12"/>
  <c r="AV60" i="12"/>
  <c r="AW60" i="12"/>
  <c r="AX60" i="12"/>
  <c r="AV61" i="12"/>
  <c r="AW61" i="12"/>
  <c r="AX61" i="12"/>
  <c r="AV62" i="12"/>
  <c r="AW62" i="12"/>
  <c r="AX62" i="12"/>
  <c r="AV63" i="12"/>
  <c r="AW63" i="12"/>
  <c r="AX63" i="12"/>
  <c r="AV54" i="12"/>
  <c r="AW54" i="12"/>
  <c r="AX54" i="12"/>
  <c r="AV55" i="12"/>
  <c r="AW55" i="12"/>
  <c r="AX55" i="12"/>
  <c r="AV56" i="12"/>
  <c r="AW56" i="12"/>
  <c r="AX56" i="12"/>
  <c r="AV57" i="12"/>
  <c r="AW57" i="12"/>
  <c r="AX57" i="12"/>
  <c r="AI67" i="12"/>
  <c r="AX67" i="12" s="1"/>
  <c r="AH67" i="12"/>
  <c r="AW67" i="12" s="1"/>
  <c r="AH68" i="12" l="1"/>
  <c r="AW68" i="12" s="1"/>
  <c r="AV68" i="12"/>
  <c r="W68" i="12"/>
  <c r="D68" i="12"/>
  <c r="X68" i="12" s="1"/>
  <c r="E67" i="12"/>
  <c r="Y67" i="12" s="1"/>
  <c r="D67" i="12"/>
  <c r="X67" i="12" s="1"/>
  <c r="AC17" i="14" l="1"/>
  <c r="B4" i="16" l="1"/>
  <c r="J23" i="1" l="1"/>
  <c r="I23" i="1"/>
  <c r="AB17" i="14" l="1"/>
  <c r="O23" i="11"/>
  <c r="N23" i="11"/>
  <c r="M23" i="11"/>
  <c r="E23" i="11"/>
  <c r="D23" i="11"/>
  <c r="C23" i="11"/>
  <c r="E4" i="16" l="1"/>
  <c r="E2" i="16" l="1"/>
  <c r="E36" i="14" l="1"/>
  <c r="D36" i="14"/>
  <c r="C36" i="14"/>
  <c r="E34" i="14"/>
  <c r="D34" i="14"/>
  <c r="C34" i="14"/>
  <c r="E32" i="14"/>
  <c r="D32" i="14"/>
  <c r="C32" i="14"/>
  <c r="E30" i="14"/>
  <c r="D30" i="14"/>
  <c r="C30" i="14"/>
  <c r="H37" i="1" l="1"/>
  <c r="J33" i="1"/>
  <c r="J3" i="1" s="1"/>
  <c r="I33" i="1"/>
  <c r="I37" i="1" s="1"/>
  <c r="H32" i="1"/>
  <c r="J30" i="1"/>
  <c r="I30" i="1"/>
  <c r="H30" i="1"/>
  <c r="J28" i="1"/>
  <c r="I28" i="1"/>
  <c r="H28" i="1"/>
  <c r="J26" i="1"/>
  <c r="I26" i="1"/>
  <c r="H25" i="1"/>
  <c r="J25" i="1" s="1"/>
  <c r="H24" i="1"/>
  <c r="I24" i="1" s="1"/>
  <c r="J19" i="1"/>
  <c r="I19" i="1"/>
  <c r="J18" i="1"/>
  <c r="I18" i="1"/>
  <c r="H17" i="1"/>
  <c r="J17" i="1" s="1"/>
  <c r="J34" i="1" s="1"/>
  <c r="J16" i="1"/>
  <c r="I16" i="1"/>
  <c r="H3" i="1"/>
  <c r="D37" i="1"/>
  <c r="C37" i="1"/>
  <c r="E33" i="1"/>
  <c r="E37" i="1" s="1"/>
  <c r="D32" i="1"/>
  <c r="E30" i="1"/>
  <c r="D30" i="1"/>
  <c r="C30" i="1"/>
  <c r="E28" i="1"/>
  <c r="D28" i="1"/>
  <c r="C28" i="1"/>
  <c r="E26" i="1"/>
  <c r="D26" i="1"/>
  <c r="E25" i="1"/>
  <c r="D25" i="1"/>
  <c r="C24" i="1"/>
  <c r="D24" i="1" s="1"/>
  <c r="E21" i="1"/>
  <c r="E19" i="1"/>
  <c r="D19" i="1"/>
  <c r="E18" i="1"/>
  <c r="D18" i="1"/>
  <c r="C17" i="1"/>
  <c r="C34" i="1" s="1"/>
  <c r="E16" i="1"/>
  <c r="D3" i="1"/>
  <c r="C3" i="1"/>
  <c r="E17" i="1" l="1"/>
  <c r="E34" i="1" s="1"/>
  <c r="E24" i="1"/>
  <c r="D17" i="1"/>
  <c r="D34" i="1" s="1"/>
  <c r="J32" i="1"/>
  <c r="J37" i="1"/>
  <c r="I25" i="1"/>
  <c r="E3" i="1"/>
  <c r="I17" i="1"/>
  <c r="I34" i="1" s="1"/>
  <c r="J24" i="1"/>
  <c r="I32" i="1"/>
  <c r="H34" i="1"/>
  <c r="I3" i="1"/>
  <c r="E32" i="1"/>
</calcChain>
</file>

<file path=xl/sharedStrings.xml><?xml version="1.0" encoding="utf-8"?>
<sst xmlns="http://schemas.openxmlformats.org/spreadsheetml/2006/main" count="4147" uniqueCount="1068">
  <si>
    <t>Biowaste and green cuttings</t>
  </si>
  <si>
    <t>Technical parameters - plant</t>
  </si>
  <si>
    <t>Unit</t>
  </si>
  <si>
    <t>Today</t>
  </si>
  <si>
    <t>Note</t>
  </si>
  <si>
    <t>Source</t>
  </si>
  <si>
    <t>MW out</t>
  </si>
  <si>
    <t>Biogas  [Calorific value related]</t>
  </si>
  <si>
    <t>Billig 2016</t>
  </si>
  <si>
    <t>Processing capacity</t>
  </si>
  <si>
    <t>m3/h</t>
  </si>
  <si>
    <t>m³ Biogas</t>
  </si>
  <si>
    <t>Full load hours</t>
  </si>
  <si>
    <t>h/a</t>
  </si>
  <si>
    <t>Billig 2016, Dunkelberg 2015</t>
  </si>
  <si>
    <t>Operating hours</t>
  </si>
  <si>
    <t>Temperature level</t>
  </si>
  <si>
    <t>a</t>
  </si>
  <si>
    <t>mesophile dry fermentation</t>
  </si>
  <si>
    <t>Thermophile Fermentation</t>
  </si>
  <si>
    <t>Temperature level (lower limit)    </t>
  </si>
  <si>
    <t>°C</t>
  </si>
  <si>
    <t>FNR 2016</t>
  </si>
  <si>
    <t>Temperature level (upper limit)</t>
  </si>
  <si>
    <t>Lifetime</t>
  </si>
  <si>
    <t>%</t>
  </si>
  <si>
    <t>Dunkelberg 2015</t>
  </si>
  <si>
    <t>Parameters operation</t>
  </si>
  <si>
    <t>Input</t>
  </si>
  <si>
    <t>Material input (e.g. substrate etc.)</t>
  </si>
  <si>
    <r>
      <t>t</t>
    </r>
    <r>
      <rPr>
        <vertAlign val="subscript"/>
        <sz val="9"/>
        <rFont val="Cambria"/>
        <family val="1"/>
        <scheme val="major"/>
      </rPr>
      <t>FM</t>
    </r>
    <r>
      <rPr>
        <sz val="9"/>
        <rFont val="Cambria"/>
        <family val="1"/>
        <scheme val="major"/>
      </rPr>
      <t>/a</t>
    </r>
  </si>
  <si>
    <t>maize silage</t>
  </si>
  <si>
    <t>Biowaste</t>
  </si>
  <si>
    <t>Methane yield</t>
  </si>
  <si>
    <r>
      <t>Nm³/t</t>
    </r>
    <r>
      <rPr>
        <vertAlign val="subscript"/>
        <sz val="9"/>
        <rFont val="Cambria"/>
        <family val="1"/>
        <scheme val="major"/>
      </rPr>
      <t>FM</t>
    </r>
  </si>
  <si>
    <t>Organic dry matter (odm)</t>
  </si>
  <si>
    <t>% of FM</t>
  </si>
  <si>
    <t>Methane yield per odm</t>
  </si>
  <si>
    <t>Nm³/t odm</t>
  </si>
  <si>
    <t>Calorific value</t>
  </si>
  <si>
    <t>MJ/kg odm</t>
  </si>
  <si>
    <t>Pig manure</t>
  </si>
  <si>
    <t>Green cuttings</t>
  </si>
  <si>
    <t>tFM/a</t>
  </si>
  <si>
    <t>Nm³/tFM</t>
  </si>
  <si>
    <t>Energy use</t>
  </si>
  <si>
    <r>
      <t>GJ/a; MJ/Nm</t>
    </r>
    <r>
      <rPr>
        <vertAlign val="superscript"/>
        <sz val="9"/>
        <rFont val="Cambria"/>
        <family val="1"/>
        <scheme val="major"/>
      </rPr>
      <t>3</t>
    </r>
  </si>
  <si>
    <r>
      <t>MJ/Nm</t>
    </r>
    <r>
      <rPr>
        <vertAlign val="superscript"/>
        <sz val="9"/>
        <rFont val="Cambria"/>
        <family val="1"/>
        <scheme val="major"/>
      </rPr>
      <t>3</t>
    </r>
  </si>
  <si>
    <t>0.15 kWh per Nm³ crude biogas; 2030: no change to Today assumed. 2050: 10% less electricity demand due to electricity-saving agitators.</t>
  </si>
  <si>
    <t>Steam 1 (bar and  °C)</t>
  </si>
  <si>
    <t>Output</t>
  </si>
  <si>
    <t>GJ/a</t>
  </si>
  <si>
    <t>Methane content crude biogas</t>
  </si>
  <si>
    <t>Product: digestate</t>
  </si>
  <si>
    <t>Sum of the fermentation substrate quantities brought in maize silage + pig manure</t>
  </si>
  <si>
    <t>Air emissions</t>
  </si>
  <si>
    <t>Methane slip</t>
  </si>
  <si>
    <t>t/a</t>
  </si>
  <si>
    <t>Avoided emissions digestate use</t>
  </si>
  <si>
    <t>Avoided emissions from manure storage and spreading, as well as from digestate use as fertiliser or substitution of conventional fertilisers as reference (definition in LCA).</t>
  </si>
  <si>
    <t>Transport emissions</t>
  </si>
  <si>
    <t>Emissions from transport of fermentation substrates and digestate quantities, definition in LCA</t>
  </si>
  <si>
    <t>anaerobic digestion plant construction, agricultural, CH</t>
  </si>
  <si>
    <t>Units</t>
  </si>
  <si>
    <t>chemical factory construction, organics, RER</t>
  </si>
  <si>
    <t>market for heat and power co-generation unit, 160kW electrical, common components for heat+electricity, GLO</t>
  </si>
  <si>
    <t>Investment cost</t>
  </si>
  <si>
    <t>M €</t>
  </si>
  <si>
    <t>Fixed cost</t>
  </si>
  <si>
    <t>M €/a</t>
  </si>
  <si>
    <t>Raw material cost</t>
  </si>
  <si>
    <t>Bioaccumulation costs 2030 and 2050: 50% and 95% of wood chips (organic dry matter)</t>
  </si>
  <si>
    <t>FAOSTAT 2017, Sask 2016, Own assumptions</t>
  </si>
  <si>
    <t>Electricity cost</t>
  </si>
  <si>
    <t>Industrial electricity price incl. transmission, excluding taxes</t>
  </si>
  <si>
    <t>Heat cost</t>
  </si>
  <si>
    <t>Natural gas price</t>
  </si>
  <si>
    <t>Revenues digestate</t>
  </si>
  <si>
    <t xml:space="preserve">Nutrient content digestate: 1.5%N, 1%P, 1%K </t>
  </si>
  <si>
    <t>Price index for N-, P-, K-fertilisers</t>
  </si>
  <si>
    <t>Own assumptions, Price index for N-, P-, K-fertilisers</t>
  </si>
  <si>
    <t xml:space="preserve"> PSA - 
agricultural materials</t>
  </si>
  <si>
    <t>PWS - 
agricultural materials</t>
  </si>
  <si>
    <t>PWS - Biowaste</t>
  </si>
  <si>
    <t>Gensorb - agricultural materials</t>
  </si>
  <si>
    <t>Membrane - agricultural materials</t>
  </si>
  <si>
    <t>MEA - 
agricultural materials</t>
  </si>
  <si>
    <t>Biomethane power</t>
  </si>
  <si>
    <t>Degradation</t>
  </si>
  <si>
    <t>%/a</t>
  </si>
  <si>
    <t>Average 1.5-2.3% of methane as methane slip, is managed via weak gas treatment, methane emission max 0.2% according to EEG 2012</t>
  </si>
  <si>
    <t>1% of methane as methane slip, is conducted via weak gas treatment, methane emission max 0.2% according to EEG 2012</t>
  </si>
  <si>
    <t>0.3% of methane as methane slip, is conducted via weak gas treatment, methane emission max 0.2% according to EEG 2012</t>
  </si>
  <si>
    <t>0.1% of methane as methane slip, is conducted via weak gas treatment, methane emission max 0.2% according to EEG 2012</t>
  </si>
  <si>
    <t>Carbon efficency factor</t>
  </si>
  <si>
    <t>Biogas</t>
  </si>
  <si>
    <t>Nm³/a</t>
  </si>
  <si>
    <t>Methane content</t>
  </si>
  <si>
    <t>Impregnated activated carbon (fine desulphurisation)</t>
  </si>
  <si>
    <t>Units/a</t>
  </si>
  <si>
    <t xml:space="preserve">Average, 1.5 -4.8 x 10^-6 p/Nm³ </t>
  </si>
  <si>
    <t>Amine washing solution (MDEA)</t>
  </si>
  <si>
    <t>MJ/Nm3</t>
  </si>
  <si>
    <t>MJ/Nm3 Product gas</t>
  </si>
  <si>
    <t xml:space="preserve">Average 0.1-0.8 kWh/Nm³ product gas (calculated value 0.48), including processing, RTO, compression to 8 bar for injection Billig 2016: 0.19 kWh/Nm³ raw gas = 0.35 kWh/Nm³ product gas); 2050: 10% less electricity consumption </t>
  </si>
  <si>
    <t xml:space="preserve">Average 0.37-0.78 kWh/Nm³ product gas (calculated value 0.58), including processing, RTO, compression to 8 bar for injection (Billig 2016: 0.19 kWh/Nm³ raw gas = 0.35 kWh/Nm³ product gas); 2050: 10% less electricity consumption </t>
  </si>
  <si>
    <t xml:space="preserve">0.25 kWh/Nm³ raw gas = 0.45 kWh/Nm³ product gas); 2050: 10% less electricity consumption </t>
  </si>
  <si>
    <t>No heat demand</t>
  </si>
  <si>
    <t xml:space="preserve">No heat demand </t>
  </si>
  <si>
    <t>Average 95-97%</t>
  </si>
  <si>
    <t>Energy output</t>
  </si>
  <si>
    <t>exhaust heat, unused</t>
  </si>
  <si>
    <t>Heat, potentially usable</t>
  </si>
  <si>
    <t>No data available in (Dunkelberg 2015), assumption as PWW 0.18 kWh/Nm³.</t>
  </si>
  <si>
    <t>Methane</t>
  </si>
  <si>
    <t>Max methane emission according to EEG 2012: 0.2%. Here 0.1%. 13.9 kWh/kg methane</t>
  </si>
  <si>
    <t>Industrial electricity price incl. transmission, excl. taxes</t>
  </si>
  <si>
    <t>Name of module: CO2 capture</t>
  </si>
  <si>
    <t>Flue gas MEA</t>
  </si>
  <si>
    <t>Simulation</t>
  </si>
  <si>
    <t>Nm3 Input gas/h</t>
  </si>
  <si>
    <t>t CO2/a</t>
  </si>
  <si>
    <t>Climeworks 2017a</t>
  </si>
  <si>
    <t>depending on the location</t>
  </si>
  <si>
    <t xml:space="preserve">	Operating hours</t>
  </si>
  <si>
    <t>Efficiency thermal</t>
  </si>
  <si>
    <t>Efficiency 1 (CO2 capture)</t>
  </si>
  <si>
    <t>Separation efficiency dependent on available capital</t>
  </si>
  <si>
    <t>Climeworks 2017b</t>
  </si>
  <si>
    <t>US9095813 and US8119091, Holmes</t>
  </si>
  <si>
    <t>Koytsoumpa 2015</t>
  </si>
  <si>
    <t>Kuramochi 2012</t>
  </si>
  <si>
    <t>%/absorption-desorption Cycle</t>
  </si>
  <si>
    <t>Gebald 2013</t>
  </si>
  <si>
    <t>Operating pressure</t>
  </si>
  <si>
    <t>bar</t>
  </si>
  <si>
    <t>EP2532410A1</t>
  </si>
  <si>
    <t>Stolaroff 2008</t>
  </si>
  <si>
    <t>CO2-content</t>
  </si>
  <si>
    <t>Based on methane content of biogas upgrading</t>
  </si>
  <si>
    <t>atm. pressure</t>
  </si>
  <si>
    <t>Selexol</t>
  </si>
  <si>
    <t>MEA</t>
  </si>
  <si>
    <t>Monoethanolamine (30 wt.%)</t>
  </si>
  <si>
    <t>IEA 2008</t>
  </si>
  <si>
    <t>NaOH</t>
  </si>
  <si>
    <t>kg/t CO2</t>
  </si>
  <si>
    <r>
      <t>MJ/Nm</t>
    </r>
    <r>
      <rPr>
        <vertAlign val="superscript"/>
        <sz val="11"/>
        <rFont val="Calibri"/>
        <family val="2"/>
        <scheme val="minor"/>
      </rPr>
      <t>3</t>
    </r>
  </si>
  <si>
    <t>GJ/tCO2</t>
  </si>
  <si>
    <t>ATTENTION: if CO2 = by-product of biogas upgrading, no auxiliary energy is taken into account here.</t>
  </si>
  <si>
    <t>Climeworks 2018</t>
  </si>
  <si>
    <t>Simulationen, Kyotsoumpa (2015), Kuramochi (2012), Lampert (2007)</t>
  </si>
  <si>
    <t>kJ_el/kgCO2</t>
  </si>
  <si>
    <t>Kyotsoumpa 2015, Alie 2004, IEA 2008</t>
  </si>
  <si>
    <t>kJ_th/kgCO2</t>
  </si>
  <si>
    <t>Kyotsoumpa (2015)</t>
  </si>
  <si>
    <t>Kyotsoumpa (2015), Alie 2004, IEA 2008</t>
  </si>
  <si>
    <t>Product gas CO2</t>
  </si>
  <si>
    <t>Nm³/h CO2 x 8400 h/a x densitiy CO2 1.98 kG/Nm³</t>
  </si>
  <si>
    <t>Nm³/h CO2 x 8400 h/a x densitiy CO2 1,98 kG/Nm³</t>
  </si>
  <si>
    <t>time unit was not specified, assumed 1 year</t>
  </si>
  <si>
    <t>Average 87-99%</t>
  </si>
  <si>
    <t>ATTENTION: if CO2 = by-product of biogas upgrading, no exhaust heat is taken into account.</t>
  </si>
  <si>
    <t>ATTENTION: if CO2 = by-product of biogas upgrading, no methane emissions are taken into account.</t>
  </si>
  <si>
    <t>Anzahl</t>
  </si>
  <si>
    <t>No construction data available</t>
  </si>
  <si>
    <t>aluminium, cast alloy; market for aluminium, cast alloy [GLO]</t>
  </si>
  <si>
    <t>kg</t>
  </si>
  <si>
    <t>polyethylene, high density...; market for polyethylene, high density, granulat... [Euro...]</t>
  </si>
  <si>
    <t>chromium steel pipe; market for chromium steel pipe [GLO]</t>
  </si>
  <si>
    <t>Data for flue gas amine scrubbing with MEA</t>
  </si>
  <si>
    <t>Koornneef 2008</t>
  </si>
  <si>
    <t>stone wool, packed; market for stone wool, packed [GLO]</t>
  </si>
  <si>
    <t>steel, low-alloyed; market for steel, low-alloyed [GLO]</t>
  </si>
  <si>
    <t>copper; market for copper [GLO]</t>
  </si>
  <si>
    <t>ethylene glycol, at plant [RER]</t>
  </si>
  <si>
    <t>anionic resin; market for anionic resin [GLO]</t>
  </si>
  <si>
    <t>concrete, sole plate and foandation; market for concrete, sole plate and foandation [RoW]</t>
  </si>
  <si>
    <t>m3</t>
  </si>
  <si>
    <t>reinforcing steel; market for reinforcing steel [GLO]</t>
  </si>
  <si>
    <t>sand; market for sand [GLO]</t>
  </si>
  <si>
    <t>gravel, crushed; market for gravel, crushed [RoW]</t>
  </si>
  <si>
    <t>market for transport, freight, lorry &gt;32 metric tons [RER]</t>
  </si>
  <si>
    <t>tkm</t>
  </si>
  <si>
    <t>other LCA data</t>
  </si>
  <si>
    <t>Confidential data from the plant producer</t>
  </si>
  <si>
    <t>Viehbahn 2018</t>
  </si>
  <si>
    <t>in million €_2016; The cost of CO2 scrubbers depends strongly on the desired capture efficiency and the product.</t>
  </si>
  <si>
    <t>TEPET</t>
  </si>
  <si>
    <t>Auxiliary materials</t>
  </si>
  <si>
    <t>Covered by process coupling</t>
  </si>
  <si>
    <t>Quantity</t>
  </si>
  <si>
    <t>AEL</t>
  </si>
  <si>
    <t xml:space="preserve"> Alkaline Electrolysis</t>
  </si>
  <si>
    <t>HTEL</t>
  </si>
  <si>
    <t>High temperature-Electrolysis</t>
  </si>
  <si>
    <t>PEM</t>
  </si>
  <si>
    <t xml:space="preserve">Proton-Exchange-Membrane-Electrolysis </t>
  </si>
  <si>
    <t>Hydrogenics Hystat60 515kW, NEL A-Range 2,2 MW, C-Range 1,3 MW</t>
  </si>
  <si>
    <t>[Hydrogenics 2018], [NEL 2018]</t>
  </si>
  <si>
    <t>Module currently 150 kW</t>
  </si>
  <si>
    <t>Sunfire 2018</t>
  </si>
  <si>
    <t>usual plant size for demonstration projects at the moment</t>
  </si>
  <si>
    <t>[Kompelsys2016], Tab 1</t>
  </si>
  <si>
    <t>Nm3/a</t>
  </si>
  <si>
    <t xml:space="preserve">Hydrogenics 60 Nm3/h H2=525600 Nm3/a=, NEL C-Range 300 Nm3/h H2=2628000 Nm3/a </t>
  </si>
  <si>
    <t>40 m^3 H2 /h</t>
  </si>
  <si>
    <t>229 Nm3/h , at full-time operation</t>
  </si>
  <si>
    <t>No information available. Continuous operation at full load should be possible without defects and maintenance times.</t>
  </si>
  <si>
    <t>Depending on the operating mode, whether fluctuating renewable electricity is used or not.</t>
  </si>
  <si>
    <t>In principle, continuous operation possible, occasional downtime due to defects and low maintenance, not exactly quantifiable</t>
  </si>
  <si>
    <t>In principle, continuous operation is possible, but it is unknown how much downtime must be calculated.</t>
  </si>
  <si>
    <t>Efficiency electrical</t>
  </si>
  <si>
    <t>[Smolinka2011]</t>
  </si>
  <si>
    <t>Efficiency 2 (stack)</t>
  </si>
  <si>
    <t>Heating value %</t>
  </si>
  <si>
    <t>Efficiency 3 (system)</t>
  </si>
  <si>
    <t>na</t>
  </si>
  <si>
    <t>Steam supply not calculated</t>
  </si>
  <si>
    <t>part load capacity</t>
  </si>
  <si>
    <t>internal Information</t>
  </si>
  <si>
    <t>currently rather 65°C</t>
  </si>
  <si>
    <t>h</t>
  </si>
  <si>
    <t>[Schmidt 2017], [Smolinka2011]</t>
  </si>
  <si>
    <t>μV/h</t>
  </si>
  <si>
    <t>Hydrogenics H2 10 bar, Nel H2 30 bar, Proton onsite 30 bar significantly higher pressures demonstrated</t>
  </si>
  <si>
    <t>from 20 bar</t>
  </si>
  <si>
    <t>Location</t>
  </si>
  <si>
    <t>Land use</t>
  </si>
  <si>
    <t>m2</t>
  </si>
  <si>
    <t>MJ/kg</t>
  </si>
  <si>
    <t>141,8</t>
  </si>
  <si>
    <t>H2 purity 99.9%</t>
  </si>
  <si>
    <t>H2 99.9999%</t>
  </si>
  <si>
    <t>119,9</t>
  </si>
  <si>
    <t>Product-densitiy</t>
  </si>
  <si>
    <t>kg/m3 (@273K, 1013 hPa)</t>
  </si>
  <si>
    <t>Hydrogenics H2 10 bar, Nel H2 30 bar</t>
  </si>
  <si>
    <t>Cell voltage</t>
  </si>
  <si>
    <t>V</t>
  </si>
  <si>
    <t>Power density</t>
  </si>
  <si>
    <t>W/cm²</t>
  </si>
  <si>
    <t>Current density</t>
  </si>
  <si>
    <t>A/cm²</t>
  </si>
  <si>
    <t>2  </t>
  </si>
  <si>
    <t>n/a  </t>
  </si>
  <si>
    <t>Cell area</t>
  </si>
  <si>
    <t xml:space="preserve"> m²</t>
  </si>
  <si>
    <t xml:space="preserve">System service life incl. overhaul </t>
  </si>
  <si>
    <t>Response times</t>
  </si>
  <si>
    <t>sec</t>
  </si>
  <si>
    <t>[hydrogenics2013]</t>
  </si>
  <si>
    <t>Cold start</t>
  </si>
  <si>
    <t>min</t>
  </si>
  <si>
    <t>[Hydrogenics2013]</t>
  </si>
  <si>
    <t xml:space="preserve"> Nm³/h</t>
  </si>
  <si>
    <t xml:space="preserve">Lab-scale stack size  </t>
  </si>
  <si>
    <t>Water</t>
  </si>
  <si>
    <t>Depending on the type of water treatment, but residual water is not contaminated, i.e. can be used further.</t>
  </si>
  <si>
    <t>Nitrogen 5.0 gas bottle 300bar</t>
  </si>
  <si>
    <t>material specification (e.g.TS, HHV, densitiy)</t>
  </si>
  <si>
    <t>Use of water</t>
  </si>
  <si>
    <t>Process water (desalinated)</t>
  </si>
  <si>
    <t>at full time operation without interruption</t>
  </si>
  <si>
    <t>at full-time service</t>
  </si>
  <si>
    <t>Steam (3 bar and 150 °C)</t>
  </si>
  <si>
    <t>Hydrogen</t>
  </si>
  <si>
    <t>40 Nm3 H2/h</t>
  </si>
  <si>
    <t>2006040 Nm3/a</t>
  </si>
  <si>
    <t>Concentration</t>
  </si>
  <si>
    <t>&gt;99.9%</t>
  </si>
  <si>
    <t>&gt;99.99%</t>
  </si>
  <si>
    <t>Oxygen</t>
  </si>
  <si>
    <t>&gt;99%</t>
  </si>
  <si>
    <t>(1-67%)*1.2 MW</t>
  </si>
  <si>
    <t>no information available</t>
  </si>
  <si>
    <t>Hydrogen-nitrogen mixture when starting the plant. During continuous operation no emission. Frequent switching off and restarting results in multiple emissions mentioned here.</t>
  </si>
  <si>
    <t>30% KOH-solution with Ni-, Fe-ions, corrosive</t>
  </si>
  <si>
    <t>KOH-solution with Ni-, Fe-ions, corrosive</t>
  </si>
  <si>
    <t>steel, low-alloyed_market for steel, low-alloyed [GLO]</t>
  </si>
  <si>
    <t>Koj 2017</t>
  </si>
  <si>
    <t>nickel, 99.5%_market for nickel, 99.5% [GLO]</t>
  </si>
  <si>
    <t>Giraldi 2015</t>
  </si>
  <si>
    <t>copper_market for copper [GLO]</t>
  </si>
  <si>
    <t>aluminium, wrought alloy_market for aluminium, wrought alloy [GLO]</t>
  </si>
  <si>
    <t>tetrafluoroethylene_market for tetrafluoroethylene [GLO]</t>
  </si>
  <si>
    <t>zirconium oxide_market for zirconium oxide [GLO]</t>
  </si>
  <si>
    <t>polyphenylene sulfide_market for polyphenylene sulfide [GLO]</t>
  </si>
  <si>
    <t>polysulfone_market for polysulfone [GLO]</t>
  </si>
  <si>
    <t>N-methyl-2-pyrrolidone_market for N-methyl-2-pyrrolidone [GLO]</t>
  </si>
  <si>
    <t>acrylonitrile-butadiene-st..._market for acrylonitrile-butadiene-styrene copo... [GLO]</t>
  </si>
  <si>
    <t>graphite_market for graphite [GLO]</t>
  </si>
  <si>
    <t>inverter, 500kW_market for inverter, 500kW [GLO]</t>
  </si>
  <si>
    <t>unit</t>
  </si>
  <si>
    <t>fuel cell, polymer electro..._fuel cell production, polymer electrolyte membr... [CH]</t>
  </si>
  <si>
    <t>Reference plant 2 kW, Chilton scaling with exponent 0.7</t>
  </si>
  <si>
    <t>Ecoinvent 3.4</t>
  </si>
  <si>
    <t>fuel cell, stack polymer e..._fuel cell production, stack polymer electrolyte... [CH]</t>
  </si>
  <si>
    <t>Reference plant 2 kW, linear scaling</t>
  </si>
  <si>
    <t>polyethylene, high density..._market for polyethylene, high density, granulat... [Euro...]</t>
  </si>
  <si>
    <t>steel, chromium steel 18/8_market for steel, chromium steel 18/8 [GLO]</t>
  </si>
  <si>
    <t>manganese_market for manganese [GLO]</t>
  </si>
  <si>
    <t>propylene glycol, liquid_market for propylene glycol, liquid [GLO]</t>
  </si>
  <si>
    <t>[FCHJU2014]</t>
  </si>
  <si>
    <t>Saba 2018, Schmidt 2017</t>
  </si>
  <si>
    <t>FT-BtL</t>
  </si>
  <si>
    <t>FT-PtL (Selexol)</t>
  </si>
  <si>
    <t>FT-PtL (MEA)</t>
  </si>
  <si>
    <t>FT-PtL (DAC)</t>
  </si>
  <si>
    <t>FT-PBtL</t>
  </si>
  <si>
    <t>PtG</t>
  </si>
  <si>
    <t>MS-BtL</t>
  </si>
  <si>
    <t>MS-PtL (Rectisol)</t>
  </si>
  <si>
    <t>MS-PtL (DAC)</t>
  </si>
  <si>
    <t>MS-PBtL</t>
  </si>
  <si>
    <t>Best case: 8760</t>
  </si>
  <si>
    <t>Chemical</t>
  </si>
  <si>
    <t>Specht 2016</t>
  </si>
  <si>
    <t>Efficiency 2 (energetic)</t>
  </si>
  <si>
    <t>with total heat export</t>
  </si>
  <si>
    <t>Heat is used internally for MEA-washing</t>
  </si>
  <si>
    <t>Heat is used intern for MEA-washing</t>
  </si>
  <si>
    <t>for heat delivery (steam+district heating)</t>
  </si>
  <si>
    <t>partly above this (hydrocracker: 60 bar) Main components at 25 bar</t>
  </si>
  <si>
    <t>for a plant with 4 t/h H2 feed</t>
  </si>
  <si>
    <t>CO2</t>
  </si>
  <si>
    <t>Separation already integrated into the plant in terms of energy. Data for exhaust heat and electricity output in this table are adjusted accordingly.</t>
  </si>
  <si>
    <t>kg/a</t>
  </si>
  <si>
    <t>Zuberbühler 2018</t>
  </si>
  <si>
    <t>Moisture content</t>
  </si>
  <si>
    <t>wt.%</t>
  </si>
  <si>
    <t>Cooling water (net.)</t>
  </si>
  <si>
    <t>1,1 % currently installed capacity</t>
  </si>
  <si>
    <t>Specht 2016, Zuberbühler 2011</t>
  </si>
  <si>
    <t>1 bar and 100°C</t>
  </si>
  <si>
    <t>FT-Products</t>
  </si>
  <si>
    <t>SNG</t>
  </si>
  <si>
    <t>CH4 93,9% H2 4,9% CO2 1,2%</t>
  </si>
  <si>
    <t>Methanol</t>
  </si>
  <si>
    <t>Electricity</t>
  </si>
  <si>
    <t>Zuberbühler 2011</t>
  </si>
  <si>
    <t>Waste water (1 bar and 100°C)</t>
  </si>
  <si>
    <t>6 bar and 95 °C</t>
  </si>
  <si>
    <t>1 bar and 120 °C</t>
  </si>
  <si>
    <t>1 bar and 100 °C</t>
  </si>
  <si>
    <t>(1 bar and 80 °C)</t>
  </si>
  <si>
    <t>Steam_1</t>
  </si>
  <si>
    <t>20 bar and 220 °C</t>
  </si>
  <si>
    <t>(25 bar and 240 °C)</t>
  </si>
  <si>
    <t>(10 bar and 190 °C)</t>
  </si>
  <si>
    <t>Steam_2</t>
  </si>
  <si>
    <t xml:space="preserve"> (20 bar and 220 °C)</t>
  </si>
  <si>
    <t>hot water/district heat (6 bar and 95 °C)</t>
  </si>
  <si>
    <t>for wood as biomass</t>
  </si>
  <si>
    <t>N2O</t>
  </si>
  <si>
    <t>FNR 2010</t>
  </si>
  <si>
    <t>NOx</t>
  </si>
  <si>
    <t>NH3</t>
  </si>
  <si>
    <t>SO2</t>
  </si>
  <si>
    <t>for straw as biomass</t>
  </si>
  <si>
    <t>HCl</t>
  </si>
  <si>
    <t>Water emissions</t>
  </si>
  <si>
    <t>Waste water</t>
  </si>
  <si>
    <t>ash (for wood as biomass)</t>
  </si>
  <si>
    <t>ash (for straw as biomass)</t>
  </si>
  <si>
    <t>Reference plant 50 kt/a, linear scaling</t>
  </si>
  <si>
    <t>synthetic gas factory construction, GLO</t>
  </si>
  <si>
    <t>Reference plant 20,9 kt/a, scaled with Chilton approach, exponent  0.66</t>
  </si>
  <si>
    <t>Whole plant</t>
  </si>
  <si>
    <t>€/MW</t>
  </si>
  <si>
    <t>€/a</t>
  </si>
  <si>
    <t>Annual instalments (depending on investment cost and interest rate)</t>
  </si>
  <si>
    <t>Annual instalments (for H2-Feed of 4 t/h); depending on investment cost and interest rate</t>
  </si>
  <si>
    <t>Annual instalments (for H2-Feed at 4 t/h); depending on investment cost and interest rate</t>
  </si>
  <si>
    <t>Annual instalments (bei H2-Feed von 4 t/h); depending on investment cost and interest rate</t>
  </si>
  <si>
    <t>Interest rate (Investment cost)</t>
  </si>
  <si>
    <t>M €_2016 Accuracy +- 30 %</t>
  </si>
  <si>
    <t>M €_2016</t>
  </si>
  <si>
    <t>Cooling systems</t>
  </si>
  <si>
    <t>Heat exchanger (pl.)</t>
  </si>
  <si>
    <t>Steam turbine</t>
  </si>
  <si>
    <t>FT-Reactor</t>
  </si>
  <si>
    <t>Hydrocracker</t>
  </si>
  <si>
    <t>Column</t>
  </si>
  <si>
    <t>Pumps, compressors</t>
  </si>
  <si>
    <t>rWGS-Reactor</t>
  </si>
  <si>
    <t>MEA-washer</t>
  </si>
  <si>
    <t>Rectisol-washer</t>
  </si>
  <si>
    <t>MeOH-reactor</t>
  </si>
  <si>
    <t>Burning chamber</t>
  </si>
  <si>
    <t>CSP SM 2.0 - PT</t>
  </si>
  <si>
    <t>CSP SM 2.0 - ST</t>
  </si>
  <si>
    <t>CSP SM 3.0 - PT</t>
  </si>
  <si>
    <t>CSP SM 3.0 - ST</t>
  </si>
  <si>
    <t>Geothermal power</t>
  </si>
  <si>
    <t>PV roof mounted mono</t>
  </si>
  <si>
    <t>PV ground mounted poly</t>
  </si>
  <si>
    <t>Wind offshore</t>
  </si>
  <si>
    <t>Electric power</t>
  </si>
  <si>
    <t>Karlsdóttir 2015</t>
  </si>
  <si>
    <t>&lt;0,1</t>
  </si>
  <si>
    <t>Within the whole plant</t>
  </si>
  <si>
    <t>Streuer 2018</t>
  </si>
  <si>
    <t>1-10 MW</t>
  </si>
  <si>
    <t>IRENA 2012</t>
  </si>
  <si>
    <t>Steurer 2018</t>
  </si>
  <si>
    <t>average nominal power</t>
  </si>
  <si>
    <t>depending on local DNI</t>
  </si>
  <si>
    <t>Thermvolt Projekt</t>
  </si>
  <si>
    <t>Anderer et al. 2010</t>
  </si>
  <si>
    <t>net</t>
  </si>
  <si>
    <t>Turbine, design</t>
  </si>
  <si>
    <t>Module efficiency</t>
  </si>
  <si>
    <t>Wietschel et al. 2015</t>
  </si>
  <si>
    <t>Nitsch et al. 2012</t>
  </si>
  <si>
    <t>Keuneke, R. 2015</t>
  </si>
  <si>
    <t>Efficiency 2</t>
  </si>
  <si>
    <t>Plant efficiency, design</t>
  </si>
  <si>
    <t>Efficiency 3</t>
  </si>
  <si>
    <t>Plant efficiency, year</t>
  </si>
  <si>
    <t>yes, in large bandwidths</t>
  </si>
  <si>
    <t>Minimum load</t>
  </si>
  <si>
    <t>Availability factor</t>
  </si>
  <si>
    <t>[-]</t>
  </si>
  <si>
    <t>Steurer 2018+ für 2050 Nitsch et al. 2012</t>
  </si>
  <si>
    <t>from 2030 solar salt as HTF</t>
  </si>
  <si>
    <t>extermeiceland 2017</t>
  </si>
  <si>
    <t>30-80</t>
  </si>
  <si>
    <t>3-6% after 30-60 years</t>
  </si>
  <si>
    <t>Turbine</t>
  </si>
  <si>
    <t>Technology specification 1 (e.g. voltage)</t>
  </si>
  <si>
    <t>Drilling depth</t>
  </si>
  <si>
    <t>m</t>
  </si>
  <si>
    <t>Thermal power</t>
  </si>
  <si>
    <t>MW out (th)</t>
  </si>
  <si>
    <t>Hub height</t>
  </si>
  <si>
    <t>Rotor diameter</t>
  </si>
  <si>
    <t>Island</t>
  </si>
  <si>
    <t>Germany</t>
  </si>
  <si>
    <t>Mirror area! Land use factor about 4</t>
  </si>
  <si>
    <t>Mirror area! Land use factor about 4 - 5</t>
  </si>
  <si>
    <t>Mt/a</t>
  </si>
  <si>
    <t>Process water is thermal water</t>
  </si>
  <si>
    <t>Water, other (unspecified)</t>
  </si>
  <si>
    <t>Groundwater</t>
  </si>
  <si>
    <t>l/m²/y</t>
  </si>
  <si>
    <t>SolarPACES 2012</t>
  </si>
  <si>
    <t>Water wet cooling</t>
  </si>
  <si>
    <t>m³/MWh</t>
  </si>
  <si>
    <t>Water dry cooling</t>
  </si>
  <si>
    <t>kJ/kWh</t>
  </si>
  <si>
    <t>2,30886 TWh/a</t>
  </si>
  <si>
    <t>Fuel input</t>
  </si>
  <si>
    <t>Diesel</t>
  </si>
  <si>
    <t>t/a. GJ/a</t>
  </si>
  <si>
    <t>kWh/kWh</t>
  </si>
  <si>
    <t>Electricity output</t>
  </si>
  <si>
    <t>TJ/a</t>
  </si>
  <si>
    <t>aluminium, cast alloy_market for aluminium, cast alloy [GLO]</t>
  </si>
  <si>
    <t>cement, Portland_market for cement, Portland [Euro...]</t>
  </si>
  <si>
    <t>stone wool_market for stone wool [GLO]</t>
  </si>
  <si>
    <t>bitumen seal_market for bitumen seal [GLO]</t>
  </si>
  <si>
    <t>polyethylene, high density..._polyethylene, high density, granulate, recycled... [Euro...]</t>
  </si>
  <si>
    <t>diesel_market for diesel [Euro...]</t>
  </si>
  <si>
    <t>Water, process, well, in groand [resource/in water]</t>
  </si>
  <si>
    <t>cast iron_market for cast iron</t>
  </si>
  <si>
    <t>glass fibre_market for glass fibre</t>
  </si>
  <si>
    <t>electricity, high voltage_electricity production, hydro, run-of-river [DE]</t>
  </si>
  <si>
    <t>ecoinvent 3.4</t>
  </si>
  <si>
    <t>Other LCA data</t>
  </si>
  <si>
    <t>Available LCA dataset from Thermovolt project</t>
  </si>
  <si>
    <t xml:space="preserve">Confidential data from wind turbine manufacturers </t>
  </si>
  <si>
    <t>UBA-Projekt „Aktualisierung and Bewertung der Ökobilanzen von Windenergieanlagen (WEA) and Photovoltaik-Anlagen unter Berücksichtigung aktueller Technologieentwicklungen“ (FKZ 37EV 16 119 0)</t>
  </si>
  <si>
    <t>look at components</t>
  </si>
  <si>
    <t>€/kW*a</t>
  </si>
  <si>
    <t>ZSW 2017</t>
  </si>
  <si>
    <t>%DC/y</t>
  </si>
  <si>
    <t>6 -8</t>
  </si>
  <si>
    <t>Learning rate</t>
  </si>
  <si>
    <t>IEA 2016</t>
  </si>
  <si>
    <t>Solar field</t>
  </si>
  <si>
    <t>€/m²</t>
  </si>
  <si>
    <t>Thermal storage</t>
  </si>
  <si>
    <t>€/kWh</t>
  </si>
  <si>
    <t>€/kW</t>
  </si>
  <si>
    <t>Receiver</t>
  </si>
  <si>
    <t>€/kWh_th</t>
  </si>
  <si>
    <t>-</t>
  </si>
  <si>
    <t>Tower</t>
  </si>
  <si>
    <t>€/kW_el</t>
  </si>
  <si>
    <t>EPC</t>
  </si>
  <si>
    <t>%DC</t>
  </si>
  <si>
    <t>DC = direct cost</t>
  </si>
  <si>
    <t>Steuer 2018</t>
  </si>
  <si>
    <t/>
  </si>
  <si>
    <t>Solo truck up to 12t (Diesel)</t>
  </si>
  <si>
    <t>Solo truck up to 12t (BEV)</t>
  </si>
  <si>
    <t>Solo truck up to 40t (Diesel)</t>
  </si>
  <si>
    <t>Solo truck up to 40t (LNG)</t>
  </si>
  <si>
    <t>Solo truck up to 40t (OH)</t>
  </si>
  <si>
    <t>HFO ship</t>
  </si>
  <si>
    <t>MGO ship</t>
  </si>
  <si>
    <t>LSNG ship</t>
  </si>
  <si>
    <t>MeOH ship</t>
  </si>
  <si>
    <t>Electricity HVDC</t>
  </si>
  <si>
    <t>Smith 2015</t>
  </si>
  <si>
    <t xml:space="preserve">Acceptance for routes with combined submarine cables, underground cables and overhead lines </t>
  </si>
  <si>
    <t>DLR/ISE/IFHT (2012)</t>
  </si>
  <si>
    <t>Assumption based on DLR modelling of the electricity import EUMENA</t>
  </si>
  <si>
    <t>Assumption DLR</t>
  </si>
  <si>
    <t>Losses_type_1</t>
  </si>
  <si>
    <t>Transmission cable losses per 1000 km</t>
  </si>
  <si>
    <t>Losses_type_2</t>
  </si>
  <si>
    <t>Losses underground cables per 1000 km</t>
  </si>
  <si>
    <t>Losses_type_3</t>
  </si>
  <si>
    <t>Losses submarine cable per 1000 km</t>
  </si>
  <si>
    <t>Losses_type_4</t>
  </si>
  <si>
    <t>Station losses per station</t>
  </si>
  <si>
    <t>km</t>
  </si>
  <si>
    <t>Ecoinvent 3.4; Russ 2017</t>
  </si>
  <si>
    <t>Depreciation period</t>
  </si>
  <si>
    <t>kV</t>
  </si>
  <si>
    <t xml:space="preserve">Assumption for routes with combined submarine cables, underground cables and overhead lines </t>
  </si>
  <si>
    <t>Permissible weight</t>
  </si>
  <si>
    <t>t</t>
  </si>
  <si>
    <t>TREMOD 5.71</t>
  </si>
  <si>
    <t>Maximum load capacity</t>
  </si>
  <si>
    <t>Diameter (inside)</t>
  </si>
  <si>
    <t>mm</t>
  </si>
  <si>
    <t>Capacity</t>
  </si>
  <si>
    <t>m3/a</t>
  </si>
  <si>
    <t>Occupancy rate (incl. empty runs)</t>
  </si>
  <si>
    <t>Average goods transported</t>
  </si>
  <si>
    <t>Bulk goods (e.g. mineral oil products)</t>
  </si>
  <si>
    <t>MJ/tkm</t>
  </si>
  <si>
    <t>WI 2005, DBI 2016, Russ 2017</t>
  </si>
  <si>
    <t>EcoTransIT 2017 &amp; Smith 2015</t>
  </si>
  <si>
    <t>Natural gas</t>
  </si>
  <si>
    <t>g/tkm</t>
  </si>
  <si>
    <t xml:space="preserve">CO </t>
  </si>
  <si>
    <t>NMVOC</t>
  </si>
  <si>
    <t>JEC 2016</t>
  </si>
  <si>
    <t>PM10</t>
  </si>
  <si>
    <t>Mercury</t>
  </si>
  <si>
    <t>g/MJ</t>
  </si>
  <si>
    <t>Brynolf 2014</t>
  </si>
  <si>
    <t>Nox</t>
  </si>
  <si>
    <t>Waste</t>
  </si>
  <si>
    <t>market for tanker, transoceanic [GLO]</t>
  </si>
  <si>
    <t>unit/tkm</t>
  </si>
  <si>
    <t>market for port facilities [GLO]</t>
  </si>
  <si>
    <t>market for maintenance, freight ship, transoceanic [GLO]</t>
  </si>
  <si>
    <t>market for pipeline, natural gas, long distance, high capacity, offshore [GLO]</t>
  </si>
  <si>
    <t>km/tkm</t>
  </si>
  <si>
    <t>market for lorry, 16 metric ton [GLO]</t>
  </si>
  <si>
    <t>Simplification assuming same material input as conventional drive</t>
  </si>
  <si>
    <t>Component transmission cable</t>
  </si>
  <si>
    <t xml:space="preserve">Concrete  </t>
  </si>
  <si>
    <t>t/MWkm</t>
  </si>
  <si>
    <t>Wetzel, Manuel (2016)</t>
  </si>
  <si>
    <t xml:space="preserve">Steel  </t>
  </si>
  <si>
    <t xml:space="preserve">Aluminium  </t>
  </si>
  <si>
    <t>Component underground cable</t>
  </si>
  <si>
    <t>2050: derived from source</t>
  </si>
  <si>
    <t xml:space="preserve">Plastic  </t>
  </si>
  <si>
    <t xml:space="preserve">Copper  </t>
  </si>
  <si>
    <t xml:space="preserve">Lead  </t>
  </si>
  <si>
    <t>Component submarine cable</t>
  </si>
  <si>
    <t xml:space="preserve"> Calculate from path lengths (combination cable/line + 2 x converters)</t>
  </si>
  <si>
    <t>€/km*MW</t>
  </si>
  <si>
    <t>Component underground cables</t>
  </si>
  <si>
    <t>Component terminal/converter</t>
  </si>
  <si>
    <t>KUP Germany</t>
  </si>
  <si>
    <t>KUP Europe</t>
  </si>
  <si>
    <t>KUP MENA</t>
  </si>
  <si>
    <t>Miscanthus Germany</t>
  </si>
  <si>
    <t>Miscanthus Europe</t>
  </si>
  <si>
    <t>Miscanthus MENA</t>
  </si>
  <si>
    <t>Straw</t>
  </si>
  <si>
    <t>Residual forrest wood</t>
  </si>
  <si>
    <t>Municipal biowaste</t>
  </si>
  <si>
    <t>Manure (Slurry)</t>
  </si>
  <si>
    <t>Scrap wood</t>
  </si>
  <si>
    <t>BioGrace II</t>
  </si>
  <si>
    <t>Wühlisch 2016</t>
  </si>
  <si>
    <t>FNR 2017</t>
  </si>
  <si>
    <t>MJ/MJ</t>
  </si>
  <si>
    <t>BioEm 2016, JRC 2014</t>
  </si>
  <si>
    <t>JRC 2014</t>
  </si>
  <si>
    <t>kWh/tPellets</t>
  </si>
  <si>
    <t>BioEm</t>
  </si>
  <si>
    <t>MJ/tPellets</t>
  </si>
  <si>
    <t>Biomass supply</t>
  </si>
  <si>
    <t>Type of biomass</t>
  </si>
  <si>
    <t>wood chips</t>
  </si>
  <si>
    <t>Miscanthus straw, loose</t>
  </si>
  <si>
    <t>residual forrest wood</t>
  </si>
  <si>
    <t>Manure</t>
  </si>
  <si>
    <t>Matured timber</t>
  </si>
  <si>
    <t>Dry matter</t>
  </si>
  <si>
    <t>DM-content at harvest; must be dried (in air or by exhaust heat)</t>
  </si>
  <si>
    <t>BioGrace II v.3</t>
  </si>
  <si>
    <t>Heating value</t>
  </si>
  <si>
    <t>MJ / kg TM</t>
  </si>
  <si>
    <t>Biogas yield</t>
  </si>
  <si>
    <t>m³/t FM</t>
  </si>
  <si>
    <t>yield</t>
  </si>
  <si>
    <t>t FM /ha*a</t>
  </si>
  <si>
    <t>DMK 2017; expected growth rate based on UBA 2014</t>
  </si>
  <si>
    <t>DMK 2017, expected growth rate based on UBA 2014</t>
  </si>
  <si>
    <t>FAOSTAT, expected growth rate based on FAO 2012</t>
  </si>
  <si>
    <t>Wühlisch 2016; expected growth rate based on UBA 2014</t>
  </si>
  <si>
    <t>BioGrace II v.3; expected growth rate based on UBA 2014</t>
  </si>
  <si>
    <t>GEF Tool; expected growth rate based on UBA 2014</t>
  </si>
  <si>
    <t>Pude 2012, expected growth rate based on UBA 2014</t>
  </si>
  <si>
    <t>Lewandowski et al. 2000, expected growth rate based on UBA 2014</t>
  </si>
  <si>
    <t>Rettenmaier at al. 2015; expected growth rate based on UBA 2014</t>
  </si>
  <si>
    <t>Machine use - fuel requirement</t>
  </si>
  <si>
    <t>l/ha*a</t>
  </si>
  <si>
    <t>KTBL 2017</t>
  </si>
  <si>
    <t>GEF Tool</t>
  </si>
  <si>
    <t>Rettenmaier at al. 2015</t>
  </si>
  <si>
    <t>Seed</t>
  </si>
  <si>
    <t>kg/ha*a</t>
  </si>
  <si>
    <t>No kg specification, but negligible as only once every 20 years</t>
  </si>
  <si>
    <t>Use of auxiliary materials (fertilisers, pesticides...)</t>
  </si>
  <si>
    <t>N-fertiliser</t>
  </si>
  <si>
    <t>kg N /ha*a</t>
  </si>
  <si>
    <t>own calculation based on BioGrace II and UBA 2014</t>
  </si>
  <si>
    <t>BioGrace II and own calculation based on  UBA 2014</t>
  </si>
  <si>
    <t>own calculation based on BioGrace II and FAO 2012</t>
  </si>
  <si>
    <t>Pude 2012</t>
  </si>
  <si>
    <t>berechnet basierend auf Pude 2012</t>
  </si>
  <si>
    <t>P2O5-fertiliser</t>
  </si>
  <si>
    <t>kg P2O5/ha*a</t>
  </si>
  <si>
    <t>CaO-fertiliser</t>
  </si>
  <si>
    <t>kg CaO/ha*a</t>
  </si>
  <si>
    <t>K2O-fertiliser</t>
  </si>
  <si>
    <t>kg K2O/ha*a</t>
  </si>
  <si>
    <t>digestate</t>
  </si>
  <si>
    <t>kg N/ha*a</t>
  </si>
  <si>
    <t>Pesticides</t>
  </si>
  <si>
    <t>Watering</t>
  </si>
  <si>
    <t>m³/ha*a</t>
  </si>
  <si>
    <t>Transport expenses</t>
  </si>
  <si>
    <t>BioEm 2016</t>
  </si>
  <si>
    <t>Transporting distance to (P)BtX-plant</t>
  </si>
  <si>
    <t>Zeller 2014</t>
  </si>
  <si>
    <t>BioEm 2016, FNR 2010</t>
  </si>
  <si>
    <t>Product</t>
  </si>
  <si>
    <t>Pellets</t>
  </si>
  <si>
    <t>LHV</t>
  </si>
  <si>
    <t>Bulk density pellets</t>
  </si>
  <si>
    <t>kg/m3</t>
  </si>
  <si>
    <t>Bulk density wood chips (moisture 50%)</t>
  </si>
  <si>
    <t>Bulk density wood chips (moisture 30%)</t>
  </si>
  <si>
    <t>Densitiy bale</t>
  </si>
  <si>
    <t>N2O-field emissions</t>
  </si>
  <si>
    <t>kg N2O/ha</t>
  </si>
  <si>
    <t>IPCC Tier 1</t>
  </si>
  <si>
    <t>Reverse osmosis</t>
  </si>
  <si>
    <t>m³/day</t>
  </si>
  <si>
    <t>https://www.betterworldsolutions.eu/the-largest-desalination-plants-in-the-world/</t>
  </si>
  <si>
    <t>Nm3 or t/a</t>
  </si>
  <si>
    <t>500000-3000000</t>
  </si>
  <si>
    <t>500000-2500000</t>
  </si>
  <si>
    <t>1,000 - 1,000,000</t>
  </si>
  <si>
    <t>Efficiency</t>
  </si>
  <si>
    <t>35 - 45</t>
  </si>
  <si>
    <t>40 - 50</t>
  </si>
  <si>
    <t>depending on the salt content of the raw water; low if high salt content</t>
  </si>
  <si>
    <t>WILF</t>
  </si>
  <si>
    <t>Selectivity membranes</t>
  </si>
  <si>
    <t>94 - 98</t>
  </si>
  <si>
    <t>95 - 98,5</t>
  </si>
  <si>
    <t>[%]</t>
  </si>
  <si>
    <t>93 - 95</t>
  </si>
  <si>
    <t>MENAWATER I</t>
  </si>
  <si>
    <t>Ambient</t>
  </si>
  <si>
    <t xml:space="preserve"> 3-10</t>
  </si>
  <si>
    <t>55 - 75</t>
  </si>
  <si>
    <t>1st pass</t>
  </si>
  <si>
    <t>m²/(m³/day)</t>
  </si>
  <si>
    <t>0.4 - 0.6</t>
  </si>
  <si>
    <t>ppm</t>
  </si>
  <si>
    <t>250 - 500</t>
  </si>
  <si>
    <t>20 - 100</t>
  </si>
  <si>
    <t>Functional unit</t>
  </si>
  <si>
    <t>Material input</t>
  </si>
  <si>
    <t>NaCl - Softening</t>
  </si>
  <si>
    <t>ewt-wasser (2017): Demineralised Water - EWT Water Technology. http://www.ewt-wasser.de/en/knowledge/demineralised-water.html.</t>
  </si>
  <si>
    <t>Antiscalant</t>
  </si>
  <si>
    <t>ewt-wasser (2017): Demineralised Water - EWT Water Technology. http://www.ewt-wasser.de/en/knowledge/demineralised-water.html.
Zijp, M. / van der Laan, H. (2015): Life Cycle Assessment of two drinking water production schemes</t>
  </si>
  <si>
    <t>Koagulant</t>
  </si>
  <si>
    <t>Garfí, M. / Cadena, E. / Sanchez-Ramos, D. / Ferrer, I. (2016): Life cycle assessment of drinking water: Comparing conventional water treatment, reverse osmosis and mineral water in glass and plastic bottles. In: Journal of Cleaner Production. Elsevier. Vol. 137, S. 997–1003.</t>
  </si>
  <si>
    <t>Activated carbon</t>
  </si>
  <si>
    <t>Garfí, M. / Cadena, E. / Sanchez-Ramos, D. / Ferrer, I. (2016): Life cycle assessment of drinking water: Comparing conventional water treatment, reverse osmosis and mineral water in glass and plastic bottles. In: Journal of Cleaner Production. Elsevier. Vol. 137, S. 997–1003.
Zijp, M. / van der Laan, H. (2015): Life Cycle Assessment of two drinking water production schemes</t>
  </si>
  <si>
    <t>Chlorine</t>
  </si>
  <si>
    <t>t/a ?</t>
  </si>
  <si>
    <t>Ozone</t>
  </si>
  <si>
    <t>Membranee (ESPA2; Polyamide)</t>
  </si>
  <si>
    <t>Zijp, M. / van der Laan, H. (2015): Life Cycle Assessment of two drinking water production schemes</t>
  </si>
  <si>
    <t>H2O2</t>
  </si>
  <si>
    <t>l/a</t>
  </si>
  <si>
    <t>Water, others (unspecified)</t>
  </si>
  <si>
    <t>kWh/m³ Product</t>
  </si>
  <si>
    <t>3.5 - 4.5</t>
  </si>
  <si>
    <t>3.3 - 4.3</t>
  </si>
  <si>
    <t>Penate / MENAWATER I / own assumption for 2050</t>
  </si>
  <si>
    <t>kWh/m³</t>
  </si>
  <si>
    <t>2.2 - 3.0</t>
  </si>
  <si>
    <t>2.0 - 2.8</t>
  </si>
  <si>
    <t>purified water (DI)</t>
  </si>
  <si>
    <t>Wilf</t>
  </si>
  <si>
    <t>Drinking water</t>
  </si>
  <si>
    <t>% of Raw water</t>
  </si>
  <si>
    <t>Brine</t>
  </si>
  <si>
    <t>Sewage sludge</t>
  </si>
  <si>
    <t>average of three studies</t>
  </si>
  <si>
    <t>no values using filtration</t>
  </si>
  <si>
    <t>average of two studies</t>
  </si>
  <si>
    <t>Reference capacity</t>
  </si>
  <si>
    <t>m3/d</t>
  </si>
  <si>
    <t>Aluminium</t>
  </si>
  <si>
    <t>Copper</t>
  </si>
  <si>
    <t>Nickel</t>
  </si>
  <si>
    <t>Plastic_eq</t>
  </si>
  <si>
    <t>Steel_eq</t>
  </si>
  <si>
    <t>Cement_eq</t>
  </si>
  <si>
    <t>Component 1</t>
  </si>
  <si>
    <t>Cation exchange resins</t>
  </si>
  <si>
    <t>Component 2</t>
  </si>
  <si>
    <t>Component 3</t>
  </si>
  <si>
    <t>Anion exchange resins</t>
  </si>
  <si>
    <t>€/(m³/day)</t>
  </si>
  <si>
    <t>1300 - 2500</t>
  </si>
  <si>
    <t>1000 - 2000</t>
  </si>
  <si>
    <t>800 - 1700</t>
  </si>
  <si>
    <t>Torzewski and Müller 2009, own assumptions</t>
  </si>
  <si>
    <t>€/m³</t>
  </si>
  <si>
    <t>0.2 - 0.3</t>
  </si>
  <si>
    <t>0.15 - 0.25</t>
  </si>
  <si>
    <t>0.15 - 0.26</t>
  </si>
  <si>
    <t>Cost of membrane</t>
  </si>
  <si>
    <t>Labour costs</t>
  </si>
  <si>
    <t>Chemicals</t>
  </si>
  <si>
    <t>Maintenance</t>
  </si>
  <si>
    <t>Bleyl-Androschin et al. 2011</t>
  </si>
  <si>
    <t>Biogas Gesamtbewertung - Agrarische, ökologische, ökonomische and sozialwissenschaftliche Gesamtbewertung von BioMethane aus dem Gasnetz als Kraftstoff and in stationären Anwendungen. Projektendbericht. Graz.</t>
  </si>
  <si>
    <t>Bewertung technischer and wirtschaftlicher Entwicklungspotenziale künftiger and bestehender Biomass-zu-Methane-KonversionsProcesse. Dissertation. Hrsg. DBFZ Deutsches Biomass Forschungszentrum. Leipzig</t>
  </si>
  <si>
    <t>DBFZ  2016</t>
  </si>
  <si>
    <t>Monitoring des BioMethaneproduktionsProcesses (MONA); Teilvorhaben 2. Schlussbericht. Leipzig</t>
  </si>
  <si>
    <t>BioMethane im Energiesystem – Ökologische and ökonomische Bewertung von Aufbereitungsverfahren and Nutzungsoptionen. Hrg: Institut für ökologische Wirtschaftsforschung (IÖW). Berlin.  ISBN: 978-3-940920-10-2</t>
  </si>
  <si>
    <t>Fraunhofer 2017</t>
  </si>
  <si>
    <t>Monitoring des BioMethaneproduktionsProcesses „MONA“. Schlussbericht. Kassel</t>
  </si>
  <si>
    <t>Uni Stuttgart 2015</t>
  </si>
  <si>
    <t>Monitoring des BioMethaneproduktionsProcesses (MONA). AP7 Ökologische Bewertung – Abschlussbericht. Suttgart.</t>
  </si>
  <si>
    <t>Sterner 2014</t>
  </si>
  <si>
    <t>Sterner, M., &amp; Stadler, I. (2014). Energiespeicher-Bedarf, Technologien, Integration. Springer-Verlag.</t>
  </si>
  <si>
    <t>Climeworks (2017): Facts &amp; Figures. www.climeworks.com/facts-figures.html (abgerufen am 1.5.2017)</t>
  </si>
  <si>
    <t>Broehm 2015</t>
  </si>
  <si>
    <t>Broehm, M., Strefler, J., &amp; Bauer, N. (2015). Techno-Economic Review of Direct Air Capture Systems for Large Scale Mitigation of Atmospheric CO2.</t>
  </si>
  <si>
    <t>Email - Dr. Nic Repond Teamleiter Forschung</t>
  </si>
  <si>
    <t>Climeworks (2018) - Direct Air Capture &amp; Storage (DACS) Factsheet for Researchers http://www.climeworks.com/wp-content/uploads/2018/10/DACS-Factsheet-for-researchers.pdf Abgerufen am 14.02.2019</t>
  </si>
  <si>
    <t>Gebald et al.: Stability of Amine-Based Cellulose during Temperature-Vacuum-Swing Cycling for CO2 Capture from Air, Env.Sci.Tech.</t>
  </si>
  <si>
    <t>Holmes 2012</t>
  </si>
  <si>
    <t>Holmes and Keith: An air-liquid contactor for large-scale capture of CO2 from Air - Phil. Trans. R. Soc. A 2012 370, 4380-440</t>
  </si>
  <si>
    <t xml:space="preserve">Holmes 2013 </t>
  </si>
  <si>
    <t>Holems et al.: Outdoor prototype results for direct atmospheric capture of carbon dioxide, Energy Procedia 37 ( 2013 ) 6079– 6095</t>
  </si>
  <si>
    <t>Heidel 2011</t>
  </si>
  <si>
    <t>Heidel et al.:  Process design and costing of an air-contactor for air-capture, Energy Procedia 4 (2011) 2861–2868</t>
  </si>
  <si>
    <t>Stolaroff et al.: Carbon Dioxide Capture from Atmospheric Air Using Sodium Hydroxide Spray, Environ. Sci. Technol. 2008, 42, 2728–2735</t>
  </si>
  <si>
    <t>Climeworks 2019</t>
  </si>
  <si>
    <t>Direct Communication with climeworks</t>
  </si>
  <si>
    <t>Alie 2004</t>
  </si>
  <si>
    <t>C.F. Alie (2004). CO2 Capture With MEA: Integrating the Absorption Process and Steam Cycle of an Existing Coal-Fired Power Plant</t>
  </si>
  <si>
    <t>D. Barker et al. (2008). CO2 Capture in the cement industry</t>
  </si>
  <si>
    <t>J. Koornneef, T.van Keulen, A. Faaij, W. Turkenburg (2008). Life cycle assessment of a pulverized coal power plant with post-combustion capture, transport and storage of CO2. INT J GREENH GAS CON 2 (2008) 448–467.</t>
  </si>
  <si>
    <t>T. Kuramochi, A. Ramírez, W. Turkenburg, A. Faaij (2011). Comparative assessment of CO2 capture technologies for carbon-intensive industrial processes</t>
  </si>
  <si>
    <t>Kyotsoumpa 2015</t>
  </si>
  <si>
    <t>E.-I . Koytsoumpa, K. Atsonios, K.D. Panopoulos (2015). Modelling and assessment of acid gas removal processes in coal-derived SNG production, Laboratory of Steam Boilers and Thermal Plants</t>
  </si>
  <si>
    <t>Lampert 2007</t>
  </si>
  <si>
    <t>Lampert, K., &amp; Ziebik, A. (2007). Comparative analysis of energy requirements of CO2 removal from metallurgical fuel gases. Energy, 32(4), 521-527.</t>
  </si>
  <si>
    <t>Eigene angefertige Simulation mit Hilfe von Aspen Plus - beschrieben u. a. in: F.G. Albrecht, A standardized methodology for the techno-economic evaluation of alternative fuels – A case study, 2016, doi: http://dx.doi.org/10.1016/j.fuel.2016.12.003</t>
  </si>
  <si>
    <t>Berechnungen durchgeführt mit Hilfe des in-house Tools TEPET(Techno-economic process evaluation tool), welches mittels einer in der chemischen Industrie bewährten Methode die Kosten abschätzt, Literatur dazu bspw.: Peters M, Timmerhaus K, West R. Plant design and economics for chemical engineers. New York, United States: McGraw-Hill; 2004, ISBN 007-124044-6.</t>
  </si>
  <si>
    <t>Hydrogenics 2018</t>
  </si>
  <si>
    <t>http://www.hydrogenics.com/hydrogen-products-solutions/industrial-hydrogen-generators-by-electrolysis/outdoor-installation/hystat-trade-60/</t>
  </si>
  <si>
    <t>NEL 2018</t>
  </si>
  <si>
    <t>http://nelhydrogen.com/product/electrolysers/#c-range-title</t>
  </si>
  <si>
    <t>FCHJU 2014</t>
  </si>
  <si>
    <t>FCHJU, Development of Water Electrolysis  in the European Union, Final Report. Http://www.fch.europa.eu/sites/default/files/study%20electrolyser_0-Logos_0_0.pdf</t>
  </si>
  <si>
    <t>Smolinka2011</t>
  </si>
  <si>
    <t>Smolinka (2011) T. Smolinka, M. Günther and J. Garche, „NOW-Studie "Stand and Entwicklungspotenzial der Waterelektrolyse zur Herstellung von Hydrogen aus regenerativen EnergieSourcen", 2011. http://www.hs-ansbach.de/uploads/tx_nxlinks/NOW-Studie-Waterelektrolyse-2011.pdf</t>
  </si>
  <si>
    <t>http://www.sunfire.de/de/produkte-and-technologie/sunfire-hylink</t>
  </si>
  <si>
    <t>Saba 2018</t>
  </si>
  <si>
    <t xml:space="preserve">S.M. Saba, M. Müller, M. Robinius, D. Stolten, Int J. Hydrogen Energy 43[3] (2018) 1209–1223 </t>
  </si>
  <si>
    <t>Schmidt 2017</t>
  </si>
  <si>
    <r>
      <t>Schmidt, O., Gambhir, A., Staffell, I., Hawkes, A., Nelson, J., &amp; Few, S. (2017). Future cost and performance of water electrolysis: An expert elicitation study. </t>
    </r>
    <r>
      <rPr>
        <i/>
        <sz val="9"/>
        <color rgb="FF222222"/>
        <rFont val="Cambria"/>
        <family val="1"/>
        <scheme val="major"/>
      </rPr>
      <t>International journal of hydrogen energy</t>
    </r>
    <r>
      <rPr>
        <sz val="9"/>
        <color rgb="FF222222"/>
        <rFont val="Cambria"/>
        <family val="1"/>
        <scheme val="major"/>
      </rPr>
      <t>, </t>
    </r>
    <r>
      <rPr>
        <i/>
        <sz val="9"/>
        <color rgb="FF222222"/>
        <rFont val="Cambria"/>
        <family val="1"/>
        <scheme val="major"/>
      </rPr>
      <t>42</t>
    </r>
    <r>
      <rPr>
        <sz val="9"/>
        <color rgb="FF222222"/>
        <rFont val="Cambria"/>
        <family val="1"/>
        <scheme val="major"/>
      </rPr>
      <t>(52), 30470-30492.</t>
    </r>
  </si>
  <si>
    <t>Smolinka 2011</t>
  </si>
  <si>
    <t>Kompelsys 2016</t>
  </si>
  <si>
    <t>Abschlussbericht Projekt "Kompaktes 1 MW‐PEM‐Waterelektrolyse‐System – Regenerativer Hydrogen für Mobilität and Energiespeicherung" 2016 https://www.tib.eu/de/suchen/download/?tx_tibsearch_search%5Bdocid%5D=TIBKAT%3A877878900&amp;tx_tibsearch_search%5Bsearchspace%5D=tn&amp;cHash=70057baab6abbc5909b52d2010ceea08#download-mark</t>
  </si>
  <si>
    <t>Hydrogenics 2013</t>
  </si>
  <si>
    <t>Steelschmidt, R. / Boblenz, K. / Krzack, S. / Meyer, B. / Steelschmidt, R. / Boblenz, K. / Meyer, B. (2010): Ermittlung spezifizierter Kosten and ökologischer Auswirkungen der Erzeugung von BtL-Kraftstoffen and Biogas. In: TU Bergakademie Freiberg, Institut für Energieverfahrenstechnik and Chemieingenieurwesen. Abschlussbericht, Förderkennzeichen.</t>
  </si>
  <si>
    <t>Specht, M., Brellochs, J., Frick, V., Stürmer, B., &amp; Zuberbühler, U. (2016). The Power-to-Gas Process: Storage of Renewable Energy in the Natural Gas Grid via Fixed Bed Methaneation of CO2/H2. Synthetic Natural Gas: From Coal, Dry Biomass, and Power-to-Gas Applications, 191</t>
  </si>
  <si>
    <t>Grond 2013</t>
  </si>
  <si>
    <t>Grond, L., Schulze, P., &amp; Holstein, J. (2013). Systems analyses power to gas: a technology review. DNV KEMA Energy &amp; Sustainability, Groningen.</t>
  </si>
  <si>
    <t>Zhang 2017</t>
  </si>
  <si>
    <t>Zhang, X., Bauer, C., Mutel, C. L., &amp; Volkart, K. (2017). Life Cycle Assessment of Power-to-Gas: Approaches, system variations and their environmental implications. Applied Energy, 190, 326-338.</t>
  </si>
  <si>
    <t>Zuberbühler, U., Jentsch, M., &amp; Rieke, S. (2011). Errichtung and Betrieb einer Forschungsanlage zur Speicherung von erneuerbarem Electricity als erneuerbares Methane im 250 kWel-Maßstab. sl: ZSW. Fraunhofer IWES, SolarFuel</t>
  </si>
  <si>
    <t>Persönliche Kommunikation Ulrich Zuberbühler, Leiter nationaler and europäischer F&amp;E-Projekte am ZSW, Stuttgart. Email vom 31.10.2018</t>
  </si>
  <si>
    <t>Electricity CSP</t>
  </si>
  <si>
    <t>Thermvolt Projekt 2016</t>
  </si>
  <si>
    <t>Giuliano, S., et al. (2016). THERMVOLT : Systemvergleich von solarthermalen and photovoltaischen Kraftwerken für die Versorgungssicherheit. Köln, Deutsches Zentrum für Luft- and Raumfahrt e.V., Fichtner GmbH, M+W Germany GmbH, Lappeenranta University of Technology. Endbericht.</t>
  </si>
  <si>
    <r>
      <t xml:space="preserve">Karlsdóttir, M. R., Ó. P. Pálsson, H. Pálsson and L. Maya-Drysdale (2015). "Life cycle inventory of a flash geothermal combined heat and power plant located in Iceland." </t>
    </r>
    <r>
      <rPr>
        <u/>
        <sz val="9"/>
        <color theme="1"/>
        <rFont val="Cambria"/>
        <family val="1"/>
        <scheme val="major"/>
      </rPr>
      <t>The International Journal of Life Cycle Assessment</t>
    </r>
    <r>
      <rPr>
        <sz val="9"/>
        <color theme="1"/>
        <rFont val="Cambria"/>
        <family val="1"/>
        <scheme val="major"/>
      </rPr>
      <t xml:space="preserve"> 20(4): 503-519.</t>
    </r>
  </si>
  <si>
    <t>https://www.extremeiceland.is/en/information/about-iceland/hellisheidi-geothermal-power-station</t>
  </si>
  <si>
    <t>Electricity PV</t>
  </si>
  <si>
    <t>Steurer, M., H. Brand, M. Blesl, F. Borggrefe, U. Fahl, et al. (2018). Energiesystemanalyse Baden-Württemberg: Datenanhang zu techoökonomischen Kenndaten. Stuttgart, Ministerium für Umwelt Klima and Energiewirtschaft Baden-Württemberg, STrise: Universität Stuttgart, Deutsches Zentrum für Luft- and Raumfahrt, Zentrum für Sonnenenergie- and Hydrogen-Forschung Baden-Württemberg,.</t>
  </si>
  <si>
    <t>Nitsch, J., T. Pregger, T. Naegler, Dominik Heide, D. L. d. Tena, et al. (2012). Langfristszenarien and Strategien für den Ausbau der erneuerbaren Energien in Germany bei Berücksichtigung der Entwicklung in Europa and global. Stuttgart, Kassel, Teltow, Deutsches Zentrum für Luft- and Raumfahrt, Fraunhofer Institut für Windenergie and Energiesystemtechnik (IWES), Ingenieurbüro für neue Energien (IFNE).</t>
  </si>
  <si>
    <r>
      <t xml:space="preserve">IEA (2016). </t>
    </r>
    <r>
      <rPr>
        <u/>
        <sz val="9"/>
        <color theme="1"/>
        <rFont val="Cambria"/>
        <family val="1"/>
        <scheme val="major"/>
      </rPr>
      <t>World Energy Outlook 2016 - power generation asssumptions</t>
    </r>
    <r>
      <rPr>
        <sz val="9"/>
        <color theme="1"/>
        <rFont val="Cambria"/>
        <family val="1"/>
        <scheme val="major"/>
      </rPr>
      <t xml:space="preserve">. Paris, International Energy </t>
    </r>
  </si>
  <si>
    <t>Wernet et al. 2016</t>
  </si>
  <si>
    <r>
      <t xml:space="preserve">Wernet, G., C. Bauer, B. Steubing, J. Reinhard, E. Moreno-Ruiz, et al. (2016). "The ecoinvent database version 3 (part I): overview and methodology." </t>
    </r>
    <r>
      <rPr>
        <u/>
        <sz val="9"/>
        <color theme="1"/>
        <rFont val="Cambria"/>
        <family val="1"/>
        <scheme val="major"/>
      </rPr>
      <t>The International Journal of Life Cycle Assessment</t>
    </r>
    <r>
      <rPr>
        <sz val="9"/>
        <color theme="1"/>
        <rFont val="Cambria"/>
        <family val="1"/>
        <scheme val="major"/>
      </rPr>
      <t xml:space="preserve"> 21(9): 1218-1230.</t>
    </r>
  </si>
  <si>
    <t>Bandesbank. 2017</t>
  </si>
  <si>
    <t>Bandesbank. (2017). "Referenzwechselkurs." von https://www.bandesbank.de/Redaktion/DE/Downloads/Statistiken/Aussenwirtschaft/Devisen_Euro_Referenzkurs/stat_eurefd.pdf?__blob=publicationFile.</t>
  </si>
  <si>
    <r>
      <t xml:space="preserve">Wietschel, M., S. Ullrich, P. Markewitz, F. Schulte and F. Genoese (2015). </t>
    </r>
    <r>
      <rPr>
        <u/>
        <sz val="9"/>
        <color theme="1"/>
        <rFont val="Cambria"/>
        <family val="1"/>
        <scheme val="major"/>
      </rPr>
      <t>Energietechnologien der Zukunft</t>
    </r>
    <r>
      <rPr>
        <sz val="9"/>
        <color theme="1"/>
        <rFont val="Cambria"/>
        <family val="1"/>
        <scheme val="major"/>
      </rPr>
      <t>. Wiesbaden, Springer.</t>
    </r>
  </si>
  <si>
    <r>
      <t xml:space="preserve">IRENA (2012). Hydropwer. </t>
    </r>
    <r>
      <rPr>
        <u/>
        <sz val="9"/>
        <color theme="1"/>
        <rFont val="Cambria"/>
        <family val="1"/>
        <scheme val="major"/>
      </rPr>
      <t>Renewable Energy Technologies: Cost Analysis Series</t>
    </r>
    <r>
      <rPr>
        <sz val="9"/>
        <color theme="1"/>
        <rFont val="Cambria"/>
        <family val="1"/>
        <scheme val="major"/>
      </rPr>
      <t>, International Renewable Energy Agency. 3.</t>
    </r>
  </si>
  <si>
    <t xml:space="preserve">Anderer, P. and U. Dumont (2010). Potentialermittlung für den Ausbau der Waterkraftnutzung in Germany als Grandlage für die Entwicklung einer geeigneten Ausbaustrategie. BMUB, </t>
  </si>
  <si>
    <t>Keuneke, R. (2015). Marktanalyse zur Vorbereitung von Ausschreibungen, Vorhaben IId, Waterkraft. BMWi, Ingenieurbüro Floecksmühle, IHS, IAEW, Hydrotech, Fichtner.</t>
  </si>
  <si>
    <t>TREMOD-Berechnungen für Klimaschutzbeitrag des Verkehrs up to 2050. ifeu, 2016</t>
  </si>
  <si>
    <t>Ecotransit 2017</t>
  </si>
  <si>
    <t>http://www.ecotransit.org/calculation.de.html</t>
  </si>
  <si>
    <t>http://www.ecoinvent.org/</t>
  </si>
  <si>
    <t xml:space="preserve"> Ricardo: The role of natural gas and bioMethane in the transport sector. Final Report. Report for Transport and Environment (T&amp;E). JEC</t>
  </si>
  <si>
    <t>Russ 2017</t>
  </si>
  <si>
    <t>GHG Intensity of Natural Gas Transport; Comparison of Additional Natural Gas Imports to Europe by Nord Stream 2 Pipeline and LNG Import Alternatives. Thinkstep, Echterdingen.</t>
  </si>
  <si>
    <t>DBI 2016</t>
  </si>
  <si>
    <t>Critical Evaluation of Default Values for the GHG Emissions of the Natural Gas Supply Chain. Leipzig</t>
  </si>
  <si>
    <t>Transport ship</t>
  </si>
  <si>
    <t>Smith, T. W. P., Jalkanen, J. P., Anderson, B. A., Corbett, J. J., Faber, J., Hanayama, S., ... &amp; Raucci, C. (2015). Third IMO GHG Study.</t>
  </si>
  <si>
    <t>Environmental assessment of present and future marine fuels (Dissertation, Chalmers University of Technology).</t>
  </si>
  <si>
    <t>Transport Electricity HVDC</t>
  </si>
  <si>
    <t>Perspektiven von Elektro-/Hybridfahrzeugen in einem Versorgungssystem mit hohem Anteil dezentraler and erneuerbarer EnergieSourcen. Schlussbericht BMWi – FKZ 0328005 A-C, DLR Stuttgart, Fraunhofer ISE Freiburg, IfHT der RWTH Aachen</t>
  </si>
  <si>
    <t>Hess, Denis (2013)</t>
  </si>
  <si>
    <t>Fernübertragung regelbarer Solarenergie von Nordafrika nach Mitteleuropa. Diplomarbeit Universität Stuttgart, DLR Institut für Technische Thermodynamik, Juli 2013.</t>
  </si>
  <si>
    <t>Materialbilanzen and Auswirkungen von Materialverfügbarkeit auf europäische Energieszenarien unter Berücksichtigung von Importen regelbaren SolarElectricitys. Masterarbeit Universität Stuttgart, DLR Stuttgart, März 2016</t>
  </si>
  <si>
    <t>[Penate et al. 2012] Penate, B., Garcia-Rodriguez, L., Current trends and future prospects in the design of seawater reverse osmosis desalination technology, Desalination 284 (2012) 1–8</t>
  </si>
  <si>
    <t>[Wilf 2007] Wilf, M., Awerbuch, L., Bartels, C., Mickley, M., Pearce, G., Voutchkov, N., 2007, The Guidebook to Membranee Desalination Technology: Reverse Osmosis, Nanofiltration and Hybrid Systems Process, Design, Applications and Economics, L’Aquila</t>
  </si>
  <si>
    <t>[MENAWATER 2011] Verdier, F., (Fichtner) Trieb, F., Fichter, T., Moser, M., (DLR) 2011. Desalination Using Renewable Energy, Task 2 - Energy Requirement, MENA Regional Water Outlook, Part II, Online [Nov. 2014]: www.dlr.de/tt/menawater</t>
  </si>
  <si>
    <t>Biomass maize</t>
  </si>
  <si>
    <t>BioGrace GHG calculation tool for electricity, heat and cooling V3 (http://biograce.net/app/webroot/biograce2/content/ghgcalculationtool_electricityheatingcooling/overview)</t>
  </si>
  <si>
    <t>DMK 2017</t>
  </si>
  <si>
    <t>Deutsches maizekomitee e.V. (DMK) (2017): http://www.maiskomitee.de/web/intranetNews.aspx (abgerufen Nov. 2017)</t>
  </si>
  <si>
    <t>FAOstat</t>
  </si>
  <si>
    <t>http://www.fao.org/faostat/en/#data/QC</t>
  </si>
  <si>
    <t>FAO 2012</t>
  </si>
  <si>
    <t xml:space="preserve">Food and Agriculture Organization (2012): Wordl agriculture towards 2030 / 2050 - The 2012 revision. ESA Working Paper No. 12-03. Rome,154 p. </t>
  </si>
  <si>
    <t>Fachagentur für Nachwachsende Rohstoffe (FNR) e.V.(2017): Basisdaten Nachwachsende Rohstoffe. https://basisdaten.fnr.de/rohstoffbereitstellung/ (abgerufen Nov. 2017)</t>
  </si>
  <si>
    <t>Rettenmaier, N., Gärtner, S., Keller, H., Müller-Lindenlauf, M., Reinhardt, G., Schmidt, T., Schorb, A. (2015): Life cycle assessment of bioenergy and bio-based products from perennial grasses cultivated on marginal lands in the Mediterranean region. In: OPTIMA project reports, supported by the EU’s FP7 ander GA no. 289642. Heidelberg. S. 1–96.</t>
  </si>
  <si>
    <t>UBA 2014</t>
  </si>
  <si>
    <t>Umweltbandesamt (2014): Treibhausgasneutrales Germany im Jahr 2050. Dessau, 354.</t>
  </si>
  <si>
    <t>Biomass KUP</t>
  </si>
  <si>
    <t>GEF tool</t>
  </si>
  <si>
    <t>Biofuel greenhouse gas calculator 2012 (https://www.ifeu.de/wp-content/uploads/GEF-greenhouse-gas-calculator_December-2012_FINAL.xls)</t>
  </si>
  <si>
    <t>Wühlisch, G.v. (2016). Pappeln and Weiden in Germany: Bericht der nationalen Pappelkommission 2012-2015. Thünen Working Paper 62. Großhansdorf.</t>
  </si>
  <si>
    <t xml:space="preserve">Becker et al. </t>
  </si>
  <si>
    <t>Becker, R.; Röhricht, C.; Ruscher, K.; Jäkel, K. (2014): Schnellwachsende Baumarten
im Kurzumtrieb. Dresden, 76.</t>
  </si>
  <si>
    <t>Fachagentur Nachwachsende Rohstoffe (FNR e.V. (2017): Miscanthus. https://energiepflanzen.fnr.de/energiepflanzen/miscanthus/ (abgerufen Nov. 2017)</t>
  </si>
  <si>
    <t>Lewandowski et al. 2000</t>
  </si>
  <si>
    <t>Lewandowski, J., Clifton-Brown, C., Scurlock, J. M. O., Huisman, W. (2000): Miscanthus: European experience with a novel energy crop. Vol. 19, No.19, S. S. 209-227</t>
  </si>
  <si>
    <t>Pude, R. (2012): Aktuelle Informationen aus der Miscanthus-Forschung. http://www.miscanthus.de/index.htm (abgerufen Nov. 2017)</t>
  </si>
  <si>
    <t>Thrän 2015</t>
  </si>
  <si>
    <t xml:space="preserve">Thrän, D., Arendt, O., Ponitka, J., Braun, J., Millinger, M., Wolf, V., ... &amp; Rettenmaier, N. (2015). Meilensteine 2030: Elemente and Meilensteine für die Entwicklung einer tragfähigen and nachhaltigen Bioenergiestrategie. DBFZ. </t>
  </si>
  <si>
    <t>Zeddies 2014</t>
  </si>
  <si>
    <t xml:space="preserve">Zeddies, J., Bahrs, E., Schönleber, N., &amp; Gamer, W. (2014). Optimierung der Biomassnutzung nach Effizienz in Bereitstellung and Verwendung unter Berücksichtigung von Nachhaltigkeitszielen and Welternährungssicherung. Schlussbericht zum MBEL-Vorhaben FKZ 11NR039. Universität Hohenheim, Hohenheim. </t>
  </si>
  <si>
    <t>Zeller, V., Thrän, D., Zeymer, M., Bürzle, B., Adler, P., Ponitka, J., ... &amp; Kirsten, C. (2014). Basisinformationen für eine nachhaltige Nutzung von landwirtschaftlichen Reststoffen zur Bioenergiebereitstellung.</t>
  </si>
  <si>
    <t>BioRest 2017</t>
  </si>
  <si>
    <t>BioRest: ifeu GmbH, Fraunhofer IZES, Öko-Institut e.V. (2017): Verfügbarkeit and Nutzungsoptionen biogener Waste- and Reststoffe im Energiesystem (Electricity-, Heat- and Verkehrssektor) BioRest, laufende Studie im Auftrag des Umweltbandesamtes, Dessau</t>
  </si>
  <si>
    <t>JRC - Joint Research Centre (2014): Solid and gaseous bioenergy pathways: input values and GHG emissions; Calculated according to the methodology set in COM(2010) 11 and SWD(2014) 259; JRC Report EUR 26696 EN; Ispra 2014.</t>
  </si>
  <si>
    <t>Aktualisierung der Eingangsdaten and Emissionsbilanzen wesentlicher biogener Energienutzungspfade (BioEm), 2016</t>
  </si>
  <si>
    <t>Prefixes</t>
  </si>
  <si>
    <t>Other</t>
  </si>
  <si>
    <t>kilo</t>
  </si>
  <si>
    <t>hours_year</t>
  </si>
  <si>
    <t>mega</t>
  </si>
  <si>
    <t>MJ_MWh</t>
  </si>
  <si>
    <t>giga</t>
  </si>
  <si>
    <t>density_h2</t>
  </si>
  <si>
    <t>g/m3</t>
  </si>
  <si>
    <t>Source: https://en.wikipedia.org/wiki/Hydrogen</t>
  </si>
  <si>
    <t>density_NG</t>
  </si>
  <si>
    <t xml:space="preserve"> kg/m3</t>
  </si>
  <si>
    <t>Source: https://en.wikipedia.org/wiki/Natural_gas</t>
  </si>
  <si>
    <t>Losses (methane slip)</t>
  </si>
  <si>
    <t>Product: crude biogas / methane</t>
  </si>
  <si>
    <t>Emissions (process)</t>
  </si>
  <si>
    <t>Parameters - construction</t>
  </si>
  <si>
    <t>Modules used from ecoinvent database</t>
  </si>
  <si>
    <t xml:space="preserve">Economic parameters - plant </t>
  </si>
  <si>
    <t>Biogas  [calorific value related]</t>
  </si>
  <si>
    <t>m³ biogas</t>
  </si>
  <si>
    <t>1% of methane as loss in gas-bearing plant components, loss of gas storage max. 0.1% according to EEG 2012</t>
  </si>
  <si>
    <t>2030: no change to today assumed. 2050: + 10% more methane content due to new bacteria</t>
  </si>
  <si>
    <t>2050: + 10% higher methane content due to new bacteria</t>
  </si>
  <si>
    <t>2050: + 10% more methane content due to new bacteria</t>
  </si>
  <si>
    <t>0.363 kWh per Nm³ crude biogas. Heat source gas boiler (biomethane from BGAA, weak gas); 2030: no change to today assumed. 2050: 10% less heat demand due to heat recovery</t>
  </si>
  <si>
    <t>Biogas 1,400 Nm³/h x methane content %  x calorific value 10,6 kWh/Nm³ biomethane x 8400 h/a</t>
  </si>
  <si>
    <t>Look at methane slip 1 Vol%. 0.72 kg/Nm³ methane</t>
  </si>
  <si>
    <t>0.516 kWh/Nm³ biogas; crude biogas; 2030: no change to today assumed. 2050: 10% less electricity demand due to electricity-saving agitators.</t>
  </si>
  <si>
    <t>0.475 kWh/Nm³ biogas; Heat source gas boiler (biomethane from BGAA, weak gas); 2030: no change to today assumed. 2050: 10% less heat demand due to heat recovery</t>
  </si>
  <si>
    <t>Biogas 1,400 Nm³/h x methane content %  x calorific value 10,6 kWh/Nm³ Biomethane x 8400 h/a</t>
  </si>
  <si>
    <t>Sum of the fermentation substrate quantities brought in biowaste + green cuttings</t>
  </si>
  <si>
    <t>Product gas biomethane</t>
  </si>
  <si>
    <t>Methane content product gas</t>
  </si>
  <si>
    <t>Auxiliaries</t>
  </si>
  <si>
    <t xml:space="preserve">Conversion efficiency carbon biomass to carbon biomethane </t>
  </si>
  <si>
    <t>Average 0.46-1.28 g/Nm³ product gas</t>
  </si>
  <si>
    <t xml:space="preserve">  Nm³/h biomethane x calorific value 10.6 kWh/Nm³ x 8400 h/a</t>
  </si>
  <si>
    <t>Usable heat for fermenters in the BGA 0-0.2 kWh/Nm³ product gas</t>
  </si>
  <si>
    <t>Usable heat for fermenters in the BGA 0-0.35 kWh/Nm³ product gas</t>
  </si>
  <si>
    <t>Average 0.46-0.89 kWh/Nm³ product gas (calculated value 0.68), including processing, RTO, compression to 8 bar for injection ( Billig 2016: 0.23 kWh/Nm³ raw gas = 0.42 kWh/Nm³ product gas)</t>
  </si>
  <si>
    <t>Usable heat for fermenters in the BGA 0-0.69 kWh/Nm³ product gas</t>
  </si>
  <si>
    <t>Average, 1.5 -4.8 x 10^-6 p/Nm³ product gas</t>
  </si>
  <si>
    <t>Average, 0.3-0.5 g/Nm³ product gas</t>
  </si>
  <si>
    <t>Average 0.15-0.58 kWh/Nm³ product gas (calculated value 0.37), including processing, RTO, compression to 8 bar for injection ( Billig 2016: 0.08 kWh/Nm³ raw gas = 0.14 kWh/Nm³ product gas.)</t>
  </si>
  <si>
    <t>Average 1.15-1.40 kWh/Nm³ product gas (calculated value: 1.28 kWh/Nm³) (Billig 2016:1.02-1.18 kWh/Nm³ raw gas = 2.1 kWh/Nm³ product gas. )</t>
  </si>
  <si>
    <t>Usable heat for fermenters in the BGA 0-1.05 kWh/Nm³ product gas</t>
  </si>
  <si>
    <t>Average 0.15-0.58 kWh/Nm³ product gas (calculated value 0.37), including upgrading, RTO, compression to 8 bar for injection (Billig 2016: 0.08 kWh/Nm³ crude gas = 0.14 kWh/Nm³ product gas.).</t>
  </si>
  <si>
    <t>1.02-1.18 kWh/Nm³ crude gas = 2.1 kWh/Nm³ product gas. (Dunkelberg 2015): 1.28 kWh/Nm³ product gas)</t>
  </si>
  <si>
    <t>(Dimethylether from polyethylenglykol)</t>
  </si>
  <si>
    <t>spec. energy use - electricity</t>
  </si>
  <si>
    <t>spec. energy use - heat</t>
  </si>
  <si>
    <t>CO2-content product gas</t>
  </si>
  <si>
    <t>scaleable</t>
  </si>
  <si>
    <t>Input gas = biogas</t>
  </si>
  <si>
    <t>Nm3 input gas/h</t>
  </si>
  <si>
    <t>Value = 0.135 t/day/module</t>
  </si>
  <si>
    <t>Estimated investment cost according to Viehbahn today approx. 600 USD/t CO2 minus electricity and heat cost. 2050 total with energy costs approx. 100 USD/ t CO2.</t>
  </si>
  <si>
    <t>Estimation</t>
  </si>
  <si>
    <t>The electricity demand of the selexol separation depends on the CO2 content in the flue gas because of the necessary compression work. From simulations and literature the following values result: 2.17 MJ/kg @16%, 1.42 MJ/CO2 @29%, 1.1 MJ/kg @35% CO2</t>
  </si>
  <si>
    <t>Product-calorific value</t>
  </si>
  <si>
    <t>Product-heating value</t>
  </si>
  <si>
    <t>H2-production per stack / system</t>
  </si>
  <si>
    <t>Potassium hydroxide-pellets</t>
  </si>
  <si>
    <t>Waste (process)</t>
  </si>
  <si>
    <t>Continuous operation at nominal value desirable, then number full load hours = operating hours</t>
  </si>
  <si>
    <t xml:space="preserve">Hydrogenics 20ft Container 15 m2, NEL 3 Container total 90 m2 </t>
  </si>
  <si>
    <t>assumed 1x per year exchange lye 15 m3, 30% KOH-&gt; 6.8 t KOH-pellets</t>
  </si>
  <si>
    <t>1.3 MW continious operation assumed</t>
  </si>
  <si>
    <t>2628000 Nm3 hydrogen/year</t>
  </si>
  <si>
    <t>Isocontainer, size estimated from photography</t>
  </si>
  <si>
    <t>Hydrogen at atm. pressure</t>
  </si>
  <si>
    <t>At full-time operation. Saturated steam: 150 °C; 3 bar (g); mass flow 40 kg/h. 2257 kJ /kg water for steam production at standart conditions, further energy supply to steam neglected</t>
  </si>
  <si>
    <t>Efficiency 1 (calorific value related)</t>
  </si>
  <si>
    <t>Cr2O3 (catalyst)</t>
  </si>
  <si>
    <t>Cobalt (catalyst)</t>
  </si>
  <si>
    <t>Nickel (catalyst)</t>
  </si>
  <si>
    <t>Biomass (residual wodd, straw etc. ; C6H9O4)</t>
  </si>
  <si>
    <t>Economic parameters - plant components</t>
  </si>
  <si>
    <t>Gasifier</t>
  </si>
  <si>
    <t>Pyrolysis</t>
  </si>
  <si>
    <t>Selexol-washer</t>
  </si>
  <si>
    <t>MeOH-synthesis</t>
  </si>
  <si>
    <t>OxyFuel-burner</t>
  </si>
  <si>
    <t>partly above this (hydrocracker: 60 bar) main components at 25 bar</t>
  </si>
  <si>
    <t>38.6 * (feed-electricity biomass in t/h)^0.85 M €_2016 in the range 5 to 100 t/h, accuracy +- 30 %.</t>
  </si>
  <si>
    <t>150 * (feed-electricity hydrogen in t/h)^0.7 M €_2016 in a range from 1 to 30 t/h, Accuracy +- 30 %</t>
  </si>
  <si>
    <t>140 * (feed-electricity hydrogen in t/h)^0.7 M €_2016 in a range from 1 to 30 t/h, Accuracy +-30%</t>
  </si>
  <si>
    <t>140 * (feed-electricity hydrogen in t/h)^0.7 M €_2016 in a range from 1 to 30 t/h, Accuracy +- 30 %</t>
  </si>
  <si>
    <t>200 * (feed-electricity hydrogen in t/h)^0.7 M €_2016 in a range from 1 to 30 t/h, Accuracy +- 30 %</t>
  </si>
  <si>
    <t>28.2 * (feed-electricity biomass in t/h)^0.86 M €_2016 in a range from 5 to 100 t/h</t>
  </si>
  <si>
    <t>150 * (feed-electricity hydrogen in t/h)^0.7 M €_2016 in a range from 1 to 30 t/h</t>
  </si>
  <si>
    <t>for a plant with 3.2 t/h H2 feed</t>
  </si>
  <si>
    <t>190 * (feed-electricity hydrogen in t/h)^0.7 M €_2016 in a range from 1 to 30 t/h</t>
  </si>
  <si>
    <t>Annual instalments (at H2-feed 4 t/h); depending on investment cost and interest rate</t>
  </si>
  <si>
    <t>Annual instalments (at H2 feed 4 t/h); depending on investment cost and interest rate</t>
  </si>
  <si>
    <t>Water solar field</t>
  </si>
  <si>
    <t>Heat output per electricity output</t>
  </si>
  <si>
    <t>Interest rate (investment cost)</t>
  </si>
  <si>
    <t>related to turbine</t>
  </si>
  <si>
    <t>Location Germany, irradiation</t>
  </si>
  <si>
    <t>High-wind turbine, average rated output additions</t>
  </si>
  <si>
    <t>Emissions tank-to-wheel (TTW/TTP)</t>
  </si>
  <si>
    <t>Emissions tank-to-propeller (TTP)</t>
  </si>
  <si>
    <t>Assumption: S-content diesel 10 ppm</t>
  </si>
  <si>
    <t>Assumption: S-content diesel 3.5 ppm</t>
  </si>
  <si>
    <t>Cost of maintenance 1%/a of the invest</t>
  </si>
  <si>
    <t>Technical parameters</t>
  </si>
  <si>
    <t>Transporting distance to biogas plant</t>
  </si>
  <si>
    <t>Assumption: same as miscanthus proxy</t>
  </si>
  <si>
    <t>Recovery ratio</t>
  </si>
  <si>
    <t>Typischer TDS product 1st pass</t>
  </si>
  <si>
    <t>Typischer TDS product 2nd pass</t>
  </si>
  <si>
    <t>H2SO4 (softening)</t>
  </si>
  <si>
    <t>NaHSO3 (bisulfite)</t>
  </si>
  <si>
    <t>NaOH (softening)</t>
  </si>
  <si>
    <t>Product: water</t>
  </si>
  <si>
    <t>EDI-Module (electrodialysis)</t>
  </si>
  <si>
    <t>Technology</t>
  </si>
  <si>
    <t>Abbreviation</t>
  </si>
  <si>
    <t>Biogas upgrading</t>
  </si>
  <si>
    <t>CO2 capture from biogas</t>
  </si>
  <si>
    <t>CO2 capture from air</t>
  </si>
  <si>
    <t>CO2 capture from flue gas</t>
  </si>
  <si>
    <t>Alkaline electrolysis</t>
  </si>
  <si>
    <t>High temperature electrolysis</t>
  </si>
  <si>
    <t>Proton exchange membrane Eelectrolysis</t>
  </si>
  <si>
    <t>Synthetic fuel conversion Fischer-Tropsch</t>
  </si>
  <si>
    <t>Synthetic fuel conversion methane from CO2</t>
  </si>
  <si>
    <t>Synthetic fuels methanol synthesis</t>
  </si>
  <si>
    <t>Electricity geothermal</t>
  </si>
  <si>
    <t>Electricity ROR</t>
  </si>
  <si>
    <t>Electricity wind</t>
  </si>
  <si>
    <t>Transport pipeline</t>
  </si>
  <si>
    <t>Transport truck</t>
  </si>
  <si>
    <t>Water treatment - reverse osmosis</t>
  </si>
  <si>
    <t>Biomass miscanthus</t>
  </si>
  <si>
    <t>Biomass straw</t>
  </si>
  <si>
    <t>Biomass residual forrest wood, biowaste, manure, matured timber</t>
  </si>
  <si>
    <t>Gensorb - biowaste</t>
  </si>
  <si>
    <t>Membrane - biowaste</t>
  </si>
  <si>
    <t>MEA - biowaste</t>
  </si>
  <si>
    <t>PSA - biowaste</t>
  </si>
  <si>
    <t>Name of module: biogas upgrading</t>
  </si>
  <si>
    <t>Membrane modules</t>
  </si>
  <si>
    <t>Heat</t>
  </si>
  <si>
    <t>electricity</t>
  </si>
  <si>
    <t xml:space="preserve">electricity (RO-process) </t>
  </si>
  <si>
    <t>heat</t>
  </si>
  <si>
    <t>heat (T&gt;200°C)</t>
  </si>
  <si>
    <t>heat (T&lt;200°C)</t>
  </si>
  <si>
    <t>Exhaust heat, unused</t>
  </si>
  <si>
    <t>Exhaust gas</t>
  </si>
  <si>
    <t>Biogas
heat
agricultural materials</t>
  </si>
  <si>
    <t>Biogas electricity biowaste</t>
  </si>
  <si>
    <t>Biogas heat agricultural materials</t>
  </si>
  <si>
    <t>Biogas heat biowaste</t>
  </si>
  <si>
    <t>DAC adsorption</t>
  </si>
  <si>
    <t>DAC absorption</t>
  </si>
  <si>
    <t>Flue gas selexol</t>
  </si>
  <si>
    <t>FT-PtL (w/o capturing; max electricity)</t>
  </si>
  <si>
    <t>FT-PtL (w/o capturing; max heat 100°C)</t>
  </si>
  <si>
    <t>MS-PtL (w/o capturing; max Electricity)</t>
  </si>
  <si>
    <t>MS-PtL (w/o capturing; max 100°C)</t>
  </si>
  <si>
    <t>Hot water</t>
  </si>
  <si>
    <t>ROR power plant (hydro)</t>
  </si>
  <si>
    <t>Wind onshore strong wind</t>
  </si>
  <si>
    <t>FT diesel ship</t>
  </si>
  <si>
    <t>Pipeline (natural gas)</t>
  </si>
  <si>
    <t>Maize Germany</t>
  </si>
  <si>
    <t>Maize Europe</t>
  </si>
  <si>
    <t>Maize MENA</t>
  </si>
  <si>
    <t>Energy use bundling and chipping</t>
  </si>
  <si>
    <t>Energy use chipping</t>
  </si>
  <si>
    <t>Membrane</t>
  </si>
  <si>
    <t>Water-ion</t>
  </si>
  <si>
    <t>Name of module: water treatment</t>
  </si>
  <si>
    <t>Name of module: biomass supply</t>
  </si>
  <si>
    <t>Name of module: transport</t>
  </si>
  <si>
    <t>Name of module: electricity generation</t>
  </si>
  <si>
    <t>Name of module: synthesis</t>
  </si>
  <si>
    <t>Name of module: electrolysis</t>
  </si>
  <si>
    <t>Name of module: biogas</t>
  </si>
  <si>
    <t>Maize and pig slurry</t>
  </si>
  <si>
    <t>Typical capacity</t>
  </si>
  <si>
    <t>fresh matter (FM)</t>
  </si>
  <si>
    <t>FM fresh matter</t>
  </si>
  <si>
    <t>FM = fresh matter</t>
  </si>
  <si>
    <t>Energy use harvesting</t>
  </si>
  <si>
    <t>Energy use pelletising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</si>
</sst>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0.0"/>
    <numFmt numFmtId="165" formatCode="#,##0.0000"/>
    <numFmt numFmtId="166" formatCode="#,##0.000"/>
    <numFmt numFmtId="167" formatCode="#,##0.00000"/>
  </numFmts>
  <fonts count="27" x14ac:knownFonts="1">
    <font>
      <sz val="11"/>
      <color theme="1"/>
      <name val="Calibri"/>
      <family val="2"/>
      <scheme val="minor"/>
    </font>
    <font>
      <u/>
      <sz val="11"/>
      <color theme="10"/>
      <name val="Calibri"/>
      <family val="2"/>
      <scheme val="minor"/>
    </font>
    <font>
      <sz val="11"/>
      <color theme="1"/>
      <name val="Calibri"/>
      <family val="2"/>
      <scheme val="minor"/>
    </font>
    <font>
      <b/>
      <sz val="12"/>
      <color theme="1"/>
      <name val="Cambria"/>
      <family val="1"/>
      <scheme val="major"/>
    </font>
    <font>
      <sz val="12"/>
      <color theme="1"/>
      <name val="Cambria"/>
      <family val="1"/>
      <scheme val="major"/>
    </font>
    <font>
      <b/>
      <sz val="9"/>
      <color rgb="FFFF0000"/>
      <name val="Cambria"/>
      <family val="1"/>
      <scheme val="major"/>
    </font>
    <font>
      <sz val="9"/>
      <color theme="1"/>
      <name val="Cambria"/>
      <family val="1"/>
      <scheme val="major"/>
    </font>
    <font>
      <b/>
      <sz val="9"/>
      <color rgb="FFFFFFFF"/>
      <name val="Cambria"/>
      <family val="1"/>
      <scheme val="major"/>
    </font>
    <font>
      <sz val="9"/>
      <color rgb="FF000000"/>
      <name val="Cambria"/>
      <family val="1"/>
      <scheme val="major"/>
    </font>
    <font>
      <sz val="9"/>
      <name val="Cambria"/>
      <family val="1"/>
      <scheme val="major"/>
    </font>
    <font>
      <b/>
      <sz val="9"/>
      <color theme="0"/>
      <name val="Cambria"/>
      <family val="1"/>
      <scheme val="major"/>
    </font>
    <font>
      <sz val="10"/>
      <name val="Arial"/>
      <family val="2"/>
    </font>
    <font>
      <b/>
      <sz val="9"/>
      <color rgb="FF080808"/>
      <name val="Cambria"/>
      <family val="1"/>
    </font>
    <font>
      <b/>
      <sz val="9"/>
      <color rgb="FF080808"/>
      <name val="Cambria"/>
      <family val="1"/>
      <scheme val="major"/>
    </font>
    <font>
      <sz val="9"/>
      <color rgb="FF080808"/>
      <name val="Cambria"/>
      <family val="1"/>
      <scheme val="major"/>
    </font>
    <font>
      <sz val="9"/>
      <color rgb="FF404040"/>
      <name val="Cambria"/>
      <family val="1"/>
      <scheme val="major"/>
    </font>
    <font>
      <sz val="9"/>
      <color rgb="FF222222"/>
      <name val="Cambria"/>
      <family val="1"/>
      <scheme val="major"/>
    </font>
    <font>
      <i/>
      <sz val="9"/>
      <color rgb="FF222222"/>
      <name val="Cambria"/>
      <family val="1"/>
      <scheme val="major"/>
    </font>
    <font>
      <u/>
      <sz val="9"/>
      <color theme="1"/>
      <name val="Cambria"/>
      <family val="1"/>
      <scheme val="major"/>
    </font>
    <font>
      <u/>
      <sz val="9"/>
      <color theme="10"/>
      <name val="Cambria"/>
      <family val="1"/>
      <scheme val="major"/>
    </font>
    <font>
      <b/>
      <sz val="9"/>
      <name val="Cambria"/>
      <family val="1"/>
      <scheme val="major"/>
    </font>
    <font>
      <vertAlign val="superscript"/>
      <sz val="9"/>
      <name val="Cambria"/>
      <family val="1"/>
      <scheme val="major"/>
    </font>
    <font>
      <vertAlign val="subscript"/>
      <sz val="9"/>
      <name val="Cambria"/>
      <family val="1"/>
      <scheme val="major"/>
    </font>
    <font>
      <vertAlign val="superscript"/>
      <sz val="11"/>
      <name val="Calibri"/>
      <family val="2"/>
      <scheme val="minor"/>
    </font>
    <font>
      <sz val="9"/>
      <color theme="0"/>
      <name val="Cambria"/>
      <family val="1"/>
      <scheme val="major"/>
    </font>
    <font>
      <b/>
      <sz val="10"/>
      <color theme="4"/>
      <name val="Cambria"/>
      <family val="1"/>
      <scheme val="major"/>
    </font>
    <font>
      <b/>
      <sz val="9"/>
      <color theme="4"/>
      <name val="Cambria"/>
      <family val="1"/>
      <scheme val="major"/>
    </font>
  </fonts>
  <fills count="9">
    <fill>
      <patternFill patternType="none"/>
    </fill>
    <fill>
      <patternFill patternType="gray125"/>
    </fill>
    <fill>
      <patternFill patternType="solid">
        <fgColor rgb="FF00000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FFFF"/>
        <bgColor indexed="64"/>
      </patternFill>
    </fill>
    <fill>
      <patternFill patternType="solid">
        <fgColor rgb="FFE6E6E6"/>
        <bgColor indexed="64"/>
      </patternFill>
    </fill>
    <fill>
      <patternFill patternType="solid">
        <fgColor theme="1"/>
        <bgColor indexed="64"/>
      </patternFill>
    </fill>
    <fill>
      <patternFill patternType="solid">
        <fgColor theme="0" tint="-0.34998626667073579"/>
        <bgColor indexed="64"/>
      </patternFill>
    </fill>
  </fills>
  <borders count="11">
    <border>
      <left/>
      <right/>
      <top/>
      <bottom/>
      <diagonal/>
    </border>
    <border>
      <left style="medium">
        <color auto="1"/>
      </left>
      <right/>
      <top/>
      <bottom/>
      <diagonal/>
    </border>
    <border>
      <left style="hair">
        <color auto="1"/>
      </left>
      <right style="hair">
        <color auto="1"/>
      </right>
      <top/>
      <bottom/>
      <diagonal/>
    </border>
    <border>
      <left style="hair">
        <color auto="1"/>
      </left>
      <right style="thin">
        <color auto="1"/>
      </right>
      <top/>
      <bottom/>
      <diagonal/>
    </border>
    <border>
      <left style="thick">
        <color auto="1"/>
      </left>
      <right/>
      <top/>
      <bottom/>
      <diagonal/>
    </border>
    <border>
      <left style="thick">
        <color auto="1"/>
      </left>
      <right style="hair">
        <color auto="1"/>
      </right>
      <top/>
      <bottom/>
      <diagonal/>
    </border>
    <border>
      <left/>
      <right style="dotted">
        <color theme="1"/>
      </right>
      <top/>
      <bottom/>
      <diagonal/>
    </border>
    <border>
      <left style="dotted">
        <color theme="1"/>
      </left>
      <right style="dotted">
        <color theme="1"/>
      </right>
      <top/>
      <bottom/>
      <diagonal/>
    </border>
    <border>
      <left style="dotted">
        <color theme="1"/>
      </left>
      <right style="thick">
        <color theme="1"/>
      </right>
      <top/>
      <bottom/>
      <diagonal/>
    </border>
    <border>
      <left/>
      <right style="thick">
        <color auto="1"/>
      </right>
      <top/>
      <bottom/>
      <diagonal/>
    </border>
    <border>
      <left style="dotted">
        <color theme="1"/>
      </left>
      <right style="thick">
        <color auto="1"/>
      </right>
      <top/>
      <bottom/>
      <diagonal/>
    </border>
  </borders>
  <cellStyleXfs count="5">
    <xf numFmtId="0" fontId="0" fillId="0" borderId="0"/>
    <xf numFmtId="0" fontId="1" fillId="0" borderId="0" applyNumberFormat="0" applyFill="0" applyBorder="0" applyAlignment="0" applyProtection="0"/>
    <xf numFmtId="9" fontId="2" fillId="0" borderId="0" applyFont="0" applyFill="0" applyBorder="0" applyAlignment="0" applyProtection="0"/>
    <xf numFmtId="0" fontId="11" fillId="0" borderId="0"/>
    <xf numFmtId="0" fontId="12" fillId="5" borderId="6" applyFill="0" applyBorder="0">
      <alignment horizontal="left" vertical="center" wrapText="1"/>
      <protection locked="0"/>
    </xf>
  </cellStyleXfs>
  <cellXfs count="282">
    <xf numFmtId="0" fontId="0" fillId="0" borderId="0" xfId="0"/>
    <xf numFmtId="0" fontId="6" fillId="0" borderId="0" xfId="0" applyFont="1"/>
    <xf numFmtId="0" fontId="8"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vertical="center"/>
    </xf>
    <xf numFmtId="1" fontId="7" fillId="2" borderId="0" xfId="0" applyNumberFormat="1" applyFont="1" applyFill="1" applyAlignment="1">
      <alignment horizontal="right" vertical="center" wrapText="1"/>
    </xf>
    <xf numFmtId="0" fontId="6" fillId="0" borderId="0" xfId="0" applyFont="1" applyAlignment="1">
      <alignment horizontal="left" vertical="center"/>
    </xf>
    <xf numFmtId="0" fontId="5" fillId="0" borderId="0" xfId="0" applyFont="1"/>
    <xf numFmtId="0" fontId="6" fillId="0" borderId="0" xfId="0" applyFont="1" applyAlignment="1">
      <alignment horizontal="left" vertical="center" wrapText="1"/>
    </xf>
    <xf numFmtId="0" fontId="6" fillId="0" borderId="0" xfId="0" applyFont="1" applyAlignment="1">
      <alignment wrapText="1"/>
    </xf>
    <xf numFmtId="0" fontId="8" fillId="0" borderId="0" xfId="0" applyFont="1"/>
    <xf numFmtId="0" fontId="6" fillId="0" borderId="0" xfId="0" applyFont="1" applyAlignment="1">
      <alignment horizontal="justify" vertical="center"/>
    </xf>
    <xf numFmtId="0" fontId="15" fillId="0" borderId="0" xfId="0" applyFont="1" applyAlignment="1">
      <alignment horizontal="left" vertical="center" readingOrder="1"/>
    </xf>
    <xf numFmtId="0" fontId="16" fillId="0" borderId="0" xfId="0" applyFont="1"/>
    <xf numFmtId="0" fontId="6" fillId="0" borderId="0" xfId="0" applyFont="1" applyAlignment="1">
      <alignment horizontal="left" vertical="center" indent="3"/>
    </xf>
    <xf numFmtId="0" fontId="6" fillId="0" borderId="0" xfId="0" applyFont="1" applyAlignment="1">
      <alignment vertical="top" wrapText="1"/>
    </xf>
    <xf numFmtId="0" fontId="19" fillId="0" borderId="0" xfId="1" applyFont="1" applyAlignment="1">
      <alignment horizontal="left" vertical="center"/>
    </xf>
    <xf numFmtId="0" fontId="19" fillId="0" borderId="0" xfId="1" applyFont="1" applyAlignment="1">
      <alignment vertical="center"/>
    </xf>
    <xf numFmtId="0" fontId="19" fillId="0" borderId="0" xfId="1" applyFont="1" applyAlignment="1">
      <alignment vertical="center" wrapText="1"/>
    </xf>
    <xf numFmtId="0" fontId="6" fillId="0" borderId="0" xfId="0" applyFont="1" applyAlignment="1">
      <alignment horizontal="left" vertical="top" wrapText="1"/>
    </xf>
    <xf numFmtId="4" fontId="9" fillId="5" borderId="8" xfId="3" applyNumberFormat="1" applyFont="1" applyFill="1" applyBorder="1" applyAlignment="1">
      <alignment horizontal="right" vertical="center" wrapText="1"/>
    </xf>
    <xf numFmtId="4" fontId="9" fillId="5" borderId="6" xfId="3" applyNumberFormat="1" applyFont="1" applyFill="1" applyBorder="1" applyAlignment="1">
      <alignment horizontal="right" vertical="center" wrapText="1"/>
    </xf>
    <xf numFmtId="4" fontId="9" fillId="5" borderId="7" xfId="3" applyNumberFormat="1" applyFont="1" applyFill="1" applyBorder="1" applyAlignment="1">
      <alignment horizontal="right" vertical="center" wrapText="1"/>
    </xf>
    <xf numFmtId="4" fontId="9" fillId="6" borderId="8" xfId="3" applyNumberFormat="1" applyFont="1" applyFill="1" applyBorder="1" applyAlignment="1">
      <alignment horizontal="right" vertical="center" wrapText="1"/>
    </xf>
    <xf numFmtId="3" fontId="9" fillId="6" borderId="6" xfId="3" applyNumberFormat="1" applyFont="1" applyFill="1" applyBorder="1" applyAlignment="1">
      <alignment horizontal="right" vertical="center" wrapText="1"/>
    </xf>
    <xf numFmtId="3" fontId="9" fillId="6" borderId="7" xfId="3" applyNumberFormat="1" applyFont="1" applyFill="1" applyBorder="1" applyAlignment="1">
      <alignment horizontal="right" vertical="center" wrapText="1"/>
    </xf>
    <xf numFmtId="3" fontId="9" fillId="6" borderId="8" xfId="3" applyNumberFormat="1" applyFont="1" applyFill="1" applyBorder="1" applyAlignment="1">
      <alignment horizontal="right" vertical="center" wrapText="1"/>
    </xf>
    <xf numFmtId="3" fontId="9" fillId="5" borderId="6" xfId="3" applyNumberFormat="1" applyFont="1" applyFill="1" applyBorder="1" applyAlignment="1">
      <alignment horizontal="right" vertical="center" wrapText="1"/>
    </xf>
    <xf numFmtId="3" fontId="9" fillId="5" borderId="7" xfId="3" applyNumberFormat="1" applyFont="1" applyFill="1" applyBorder="1" applyAlignment="1">
      <alignment horizontal="right" vertical="center" wrapText="1"/>
    </xf>
    <xf numFmtId="3" fontId="9" fillId="5" borderId="8" xfId="3" applyNumberFormat="1" applyFont="1" applyFill="1" applyBorder="1" applyAlignment="1">
      <alignment horizontal="right" vertical="center" wrapText="1"/>
    </xf>
    <xf numFmtId="4" fontId="14" fillId="5" borderId="7" xfId="3" applyNumberFormat="1" applyFont="1" applyFill="1" applyBorder="1" applyAlignment="1">
      <alignment horizontal="right" vertical="center" wrapText="1"/>
    </xf>
    <xf numFmtId="4" fontId="14" fillId="5" borderId="8" xfId="3" applyNumberFormat="1" applyFont="1" applyFill="1" applyBorder="1" applyAlignment="1">
      <alignment horizontal="right" vertical="center" wrapText="1"/>
    </xf>
    <xf numFmtId="3" fontId="14" fillId="6" borderId="7" xfId="3" applyNumberFormat="1" applyFont="1" applyFill="1" applyBorder="1" applyAlignment="1">
      <alignment horizontal="right" vertical="center" wrapText="1"/>
    </xf>
    <xf numFmtId="3" fontId="14" fillId="6" borderId="8" xfId="3" applyNumberFormat="1" applyFont="1" applyFill="1" applyBorder="1" applyAlignment="1">
      <alignment horizontal="right" vertical="center" wrapText="1"/>
    </xf>
    <xf numFmtId="3" fontId="14" fillId="5" borderId="7" xfId="3" applyNumberFormat="1" applyFont="1" applyFill="1" applyBorder="1" applyAlignment="1">
      <alignment horizontal="right" vertical="center" wrapText="1"/>
    </xf>
    <xf numFmtId="3" fontId="14" fillId="5" borderId="8" xfId="3" applyNumberFormat="1" applyFont="1" applyFill="1" applyBorder="1" applyAlignment="1">
      <alignment horizontal="right" vertical="center" wrapText="1"/>
    </xf>
    <xf numFmtId="1" fontId="7" fillId="2" borderId="1" xfId="0" applyNumberFormat="1" applyFont="1" applyFill="1" applyBorder="1" applyAlignment="1">
      <alignment vertical="center" wrapText="1"/>
    </xf>
    <xf numFmtId="3" fontId="13" fillId="5" borderId="6" xfId="3" applyNumberFormat="1" applyFont="1" applyFill="1" applyBorder="1" applyAlignment="1">
      <alignment horizontal="left" vertical="center" wrapText="1"/>
    </xf>
    <xf numFmtId="3" fontId="13" fillId="6" borderId="6" xfId="3" applyNumberFormat="1" applyFont="1" applyFill="1" applyBorder="1" applyAlignment="1">
      <alignment horizontal="left" vertical="center" wrapText="1"/>
    </xf>
    <xf numFmtId="3" fontId="6" fillId="0" borderId="0" xfId="0" applyNumberFormat="1" applyFont="1" applyAlignment="1">
      <alignment horizontal="right"/>
    </xf>
    <xf numFmtId="164" fontId="14" fillId="5" borderId="7" xfId="3" applyNumberFormat="1" applyFont="1" applyFill="1" applyBorder="1" applyAlignment="1">
      <alignment horizontal="right" vertical="center" wrapText="1"/>
    </xf>
    <xf numFmtId="164" fontId="14" fillId="5" borderId="8" xfId="3" applyNumberFormat="1" applyFont="1" applyFill="1" applyBorder="1" applyAlignment="1">
      <alignment horizontal="right" vertical="center" wrapText="1"/>
    </xf>
    <xf numFmtId="4" fontId="13" fillId="6" borderId="6" xfId="3" applyNumberFormat="1" applyFont="1" applyFill="1" applyBorder="1" applyAlignment="1">
      <alignment horizontal="left" vertical="center" wrapText="1"/>
    </xf>
    <xf numFmtId="4" fontId="14" fillId="6" borderId="7" xfId="3" applyNumberFormat="1" applyFont="1" applyFill="1" applyBorder="1" applyAlignment="1">
      <alignment horizontal="right" vertical="center" wrapText="1"/>
    </xf>
    <xf numFmtId="4" fontId="14" fillId="6" borderId="8" xfId="3" applyNumberFormat="1" applyFont="1" applyFill="1" applyBorder="1" applyAlignment="1">
      <alignment horizontal="right" vertical="center" wrapText="1"/>
    </xf>
    <xf numFmtId="4" fontId="13" fillId="5" borderId="6" xfId="3" applyNumberFormat="1" applyFont="1" applyFill="1" applyBorder="1" applyAlignment="1">
      <alignment horizontal="left" vertical="center" wrapText="1"/>
    </xf>
    <xf numFmtId="3" fontId="14" fillId="5" borderId="10" xfId="3" applyNumberFormat="1" applyFont="1" applyFill="1" applyBorder="1" applyAlignment="1">
      <alignment horizontal="right" vertical="center" wrapText="1"/>
    </xf>
    <xf numFmtId="3" fontId="14" fillId="6" borderId="10" xfId="3" applyNumberFormat="1" applyFont="1" applyFill="1" applyBorder="1" applyAlignment="1">
      <alignment horizontal="right" vertical="center" wrapText="1"/>
    </xf>
    <xf numFmtId="4" fontId="14" fillId="6" borderId="10" xfId="3" applyNumberFormat="1" applyFont="1" applyFill="1" applyBorder="1" applyAlignment="1">
      <alignment horizontal="right" vertical="center" wrapText="1"/>
    </xf>
    <xf numFmtId="4" fontId="14" fillId="5" borderId="10" xfId="3" applyNumberFormat="1" applyFont="1" applyFill="1" applyBorder="1" applyAlignment="1">
      <alignment horizontal="right" vertical="center" wrapText="1"/>
    </xf>
    <xf numFmtId="3" fontId="6" fillId="0" borderId="9" xfId="0" applyNumberFormat="1" applyFont="1" applyBorder="1" applyAlignment="1">
      <alignment horizontal="right"/>
    </xf>
    <xf numFmtId="3" fontId="20" fillId="5" borderId="6" xfId="3" applyNumberFormat="1" applyFont="1" applyFill="1" applyBorder="1" applyAlignment="1">
      <alignment horizontal="left" vertical="center" wrapText="1"/>
    </xf>
    <xf numFmtId="3" fontId="9" fillId="5" borderId="10" xfId="3" applyNumberFormat="1" applyFont="1" applyFill="1" applyBorder="1" applyAlignment="1">
      <alignment horizontal="right" vertical="center" wrapText="1"/>
    </xf>
    <xf numFmtId="3" fontId="20" fillId="6" borderId="6" xfId="3" applyNumberFormat="1" applyFont="1" applyFill="1" applyBorder="1" applyAlignment="1">
      <alignment horizontal="left" vertical="center" wrapText="1"/>
    </xf>
    <xf numFmtId="3" fontId="9" fillId="6" borderId="10" xfId="3" applyNumberFormat="1" applyFont="1" applyFill="1" applyBorder="1" applyAlignment="1">
      <alignment horizontal="right" vertical="center" wrapText="1"/>
    </xf>
    <xf numFmtId="4" fontId="20" fillId="6" borderId="6" xfId="3" applyNumberFormat="1" applyFont="1" applyFill="1" applyBorder="1" applyAlignment="1">
      <alignment horizontal="left" vertical="center" wrapText="1"/>
    </xf>
    <xf numFmtId="4" fontId="9" fillId="6" borderId="7" xfId="3" applyNumberFormat="1" applyFont="1" applyFill="1" applyBorder="1" applyAlignment="1">
      <alignment horizontal="right" vertical="center" wrapText="1"/>
    </xf>
    <xf numFmtId="4" fontId="9" fillId="6" borderId="10" xfId="3" applyNumberFormat="1" applyFont="1" applyFill="1" applyBorder="1" applyAlignment="1">
      <alignment horizontal="right" vertical="center" wrapText="1"/>
    </xf>
    <xf numFmtId="4" fontId="20" fillId="5" borderId="6" xfId="3" applyNumberFormat="1" applyFont="1" applyFill="1" applyBorder="1" applyAlignment="1">
      <alignment horizontal="left" vertical="center" wrapText="1"/>
    </xf>
    <xf numFmtId="4" fontId="9" fillId="5" borderId="10" xfId="3" applyNumberFormat="1" applyFont="1" applyFill="1" applyBorder="1" applyAlignment="1">
      <alignment horizontal="right" vertical="center" wrapText="1"/>
    </xf>
    <xf numFmtId="164" fontId="14" fillId="5" borderId="10" xfId="3" applyNumberFormat="1" applyFont="1" applyFill="1" applyBorder="1" applyAlignment="1">
      <alignment horizontal="right" vertical="center" wrapText="1"/>
    </xf>
    <xf numFmtId="4" fontId="14" fillId="4" borderId="7" xfId="3" applyNumberFormat="1" applyFont="1" applyFill="1" applyBorder="1" applyAlignment="1">
      <alignment horizontal="right" vertical="center" wrapText="1"/>
    </xf>
    <xf numFmtId="1" fontId="7" fillId="2" borderId="9" xfId="0" applyNumberFormat="1" applyFont="1" applyFill="1" applyBorder="1" applyAlignment="1">
      <alignment horizontal="right" vertical="center" wrapText="1"/>
    </xf>
    <xf numFmtId="166" fontId="13" fillId="5" borderId="6" xfId="3" applyNumberFormat="1" applyFont="1" applyFill="1" applyBorder="1" applyAlignment="1">
      <alignment horizontal="left" vertical="center" wrapText="1"/>
    </xf>
    <xf numFmtId="166" fontId="14" fillId="5" borderId="7" xfId="3" applyNumberFormat="1" applyFont="1" applyFill="1" applyBorder="1" applyAlignment="1">
      <alignment horizontal="right" vertical="center" wrapText="1"/>
    </xf>
    <xf numFmtId="166" fontId="14" fillId="5" borderId="8" xfId="3" applyNumberFormat="1" applyFont="1" applyFill="1" applyBorder="1" applyAlignment="1">
      <alignment horizontal="right" vertical="center" wrapText="1"/>
    </xf>
    <xf numFmtId="166" fontId="14" fillId="5" borderId="10" xfId="3" applyNumberFormat="1" applyFont="1" applyFill="1" applyBorder="1" applyAlignment="1">
      <alignment horizontal="right" vertical="center" wrapText="1"/>
    </xf>
    <xf numFmtId="164" fontId="20" fillId="5" borderId="6" xfId="3" applyNumberFormat="1" applyFont="1" applyFill="1" applyBorder="1" applyAlignment="1">
      <alignment horizontal="left" vertical="center" wrapText="1"/>
    </xf>
    <xf numFmtId="164" fontId="9" fillId="5" borderId="7" xfId="3" applyNumberFormat="1" applyFont="1" applyFill="1" applyBorder="1" applyAlignment="1">
      <alignment horizontal="right" vertical="center" wrapText="1"/>
    </xf>
    <xf numFmtId="164" fontId="9" fillId="5" borderId="8" xfId="3" applyNumberFormat="1" applyFont="1" applyFill="1" applyBorder="1" applyAlignment="1">
      <alignment horizontal="right" vertical="center" wrapText="1"/>
    </xf>
    <xf numFmtId="164" fontId="9" fillId="5" borderId="10" xfId="3" applyNumberFormat="1" applyFont="1" applyFill="1" applyBorder="1" applyAlignment="1">
      <alignment horizontal="right" vertical="center" wrapText="1"/>
    </xf>
    <xf numFmtId="1" fontId="7" fillId="0" borderId="0" xfId="0" applyNumberFormat="1" applyFont="1" applyFill="1" applyBorder="1" applyAlignment="1">
      <alignment vertical="center" wrapText="1"/>
    </xf>
    <xf numFmtId="1" fontId="7" fillId="0" borderId="0" xfId="0" applyNumberFormat="1" applyFont="1" applyFill="1" applyBorder="1" applyAlignment="1">
      <alignment horizontal="right" vertical="center" wrapText="1"/>
    </xf>
    <xf numFmtId="1" fontId="7" fillId="7" borderId="0" xfId="0" applyNumberFormat="1" applyFont="1" applyFill="1" applyBorder="1" applyAlignment="1">
      <alignment vertical="center" wrapText="1"/>
    </xf>
    <xf numFmtId="1" fontId="7" fillId="7" borderId="0" xfId="0" applyNumberFormat="1" applyFont="1" applyFill="1" applyBorder="1" applyAlignment="1">
      <alignment horizontal="right" vertical="center" wrapText="1"/>
    </xf>
    <xf numFmtId="1" fontId="7" fillId="7" borderId="9" xfId="0" applyNumberFormat="1" applyFont="1" applyFill="1" applyBorder="1" applyAlignment="1">
      <alignment horizontal="right" vertical="center" wrapText="1"/>
    </xf>
    <xf numFmtId="3" fontId="3" fillId="8" borderId="1" xfId="0" applyNumberFormat="1" applyFont="1" applyFill="1" applyBorder="1" applyAlignment="1">
      <alignment horizontal="left"/>
    </xf>
    <xf numFmtId="3" fontId="3" fillId="3" borderId="0" xfId="0" applyNumberFormat="1" applyFont="1" applyFill="1" applyAlignment="1">
      <alignment horizontal="left"/>
    </xf>
    <xf numFmtId="3" fontId="3" fillId="3" borderId="0" xfId="0" applyNumberFormat="1" applyFont="1" applyFill="1" applyAlignment="1">
      <alignment horizontal="right"/>
    </xf>
    <xf numFmtId="3" fontId="3" fillId="8" borderId="4" xfId="0" applyNumberFormat="1" applyFont="1" applyFill="1" applyBorder="1" applyAlignment="1">
      <alignment horizontal="center" wrapText="1"/>
    </xf>
    <xf numFmtId="3" fontId="3" fillId="8" borderId="0" xfId="0" applyNumberFormat="1" applyFont="1" applyFill="1" applyAlignment="1">
      <alignment horizontal="center"/>
    </xf>
    <xf numFmtId="3" fontId="4" fillId="8" borderId="0" xfId="0" applyNumberFormat="1" applyFont="1" applyFill="1" applyAlignment="1">
      <alignment horizontal="right"/>
    </xf>
    <xf numFmtId="3" fontId="4" fillId="8" borderId="9" xfId="0" applyNumberFormat="1" applyFont="1" applyFill="1" applyBorder="1" applyAlignment="1">
      <alignment horizontal="right"/>
    </xf>
    <xf numFmtId="3" fontId="3" fillId="3" borderId="0" xfId="0" applyNumberFormat="1" applyFont="1" applyFill="1" applyBorder="1" applyAlignment="1">
      <alignment horizontal="center" wrapText="1"/>
    </xf>
    <xf numFmtId="1" fontId="10" fillId="7" borderId="0" xfId="0" applyNumberFormat="1" applyFont="1" applyFill="1" applyBorder="1" applyAlignment="1">
      <alignment vertical="center" wrapText="1"/>
    </xf>
    <xf numFmtId="1" fontId="10" fillId="7" borderId="0" xfId="0" applyNumberFormat="1" applyFont="1" applyFill="1" applyBorder="1" applyAlignment="1">
      <alignment horizontal="right" vertical="center" wrapText="1"/>
    </xf>
    <xf numFmtId="1" fontId="10" fillId="7" borderId="9" xfId="0" applyNumberFormat="1" applyFont="1" applyFill="1" applyBorder="1" applyAlignment="1">
      <alignment horizontal="right" vertical="center" wrapText="1"/>
    </xf>
    <xf numFmtId="1" fontId="10" fillId="0" borderId="0" xfId="0" applyNumberFormat="1" applyFont="1" applyFill="1" applyBorder="1" applyAlignment="1">
      <alignment horizontal="right" vertical="center" wrapText="1"/>
    </xf>
    <xf numFmtId="1" fontId="10" fillId="0" borderId="0" xfId="0" applyNumberFormat="1" applyFont="1" applyFill="1" applyBorder="1" applyAlignment="1">
      <alignment vertical="center" wrapText="1"/>
    </xf>
    <xf numFmtId="164" fontId="20" fillId="6" borderId="6" xfId="3" applyNumberFormat="1" applyFont="1" applyFill="1" applyBorder="1" applyAlignment="1">
      <alignment horizontal="left" vertical="center" wrapText="1"/>
    </xf>
    <xf numFmtId="164" fontId="9" fillId="6" borderId="7" xfId="3" applyNumberFormat="1" applyFont="1" applyFill="1" applyBorder="1" applyAlignment="1">
      <alignment horizontal="right" vertical="center" wrapText="1"/>
    </xf>
    <xf numFmtId="164" fontId="9" fillId="6" borderId="8" xfId="3" applyNumberFormat="1" applyFont="1" applyFill="1" applyBorder="1" applyAlignment="1">
      <alignment horizontal="right" vertical="center" wrapText="1"/>
    </xf>
    <xf numFmtId="164" fontId="9" fillId="6" borderId="10" xfId="3" applyNumberFormat="1" applyFont="1" applyFill="1" applyBorder="1" applyAlignment="1">
      <alignment horizontal="right" vertical="center" wrapText="1"/>
    </xf>
    <xf numFmtId="166" fontId="20" fillId="6" borderId="6" xfId="3" applyNumberFormat="1" applyFont="1" applyFill="1" applyBorder="1" applyAlignment="1">
      <alignment horizontal="left" vertical="center" wrapText="1"/>
    </xf>
    <xf numFmtId="166" fontId="9" fillId="6" borderId="7" xfId="3" applyNumberFormat="1" applyFont="1" applyFill="1" applyBorder="1" applyAlignment="1">
      <alignment horizontal="right" vertical="center" wrapText="1"/>
    </xf>
    <xf numFmtId="166" fontId="9" fillId="6" borderId="8" xfId="3" applyNumberFormat="1" applyFont="1" applyFill="1" applyBorder="1" applyAlignment="1">
      <alignment horizontal="right" vertical="center" wrapText="1"/>
    </xf>
    <xf numFmtId="166" fontId="9" fillId="6" borderId="10" xfId="3" applyNumberFormat="1" applyFont="1" applyFill="1" applyBorder="1" applyAlignment="1">
      <alignment horizontal="right" vertical="center" wrapText="1"/>
    </xf>
    <xf numFmtId="166" fontId="9" fillId="5" borderId="7" xfId="3" applyNumberFormat="1" applyFont="1" applyFill="1" applyBorder="1" applyAlignment="1">
      <alignment horizontal="right" vertical="center" wrapText="1"/>
    </xf>
    <xf numFmtId="3" fontId="3" fillId="8" borderId="1" xfId="0" applyNumberFormat="1" applyFont="1" applyFill="1" applyBorder="1" applyAlignment="1">
      <alignment horizontal="left" wrapText="1"/>
    </xf>
    <xf numFmtId="3" fontId="3" fillId="3" borderId="0" xfId="0" applyNumberFormat="1" applyFont="1" applyFill="1" applyAlignment="1">
      <alignment horizontal="left" wrapText="1"/>
    </xf>
    <xf numFmtId="3" fontId="3" fillId="3" borderId="0" xfId="0" applyNumberFormat="1" applyFont="1" applyFill="1" applyAlignment="1">
      <alignment horizontal="right" wrapText="1"/>
    </xf>
    <xf numFmtId="3" fontId="3" fillId="8" borderId="0" xfId="0" applyNumberFormat="1" applyFont="1" applyFill="1" applyAlignment="1">
      <alignment horizontal="center" wrapText="1"/>
    </xf>
    <xf numFmtId="3" fontId="4" fillId="8" borderId="0" xfId="0" applyNumberFormat="1" applyFont="1" applyFill="1" applyAlignment="1">
      <alignment horizontal="right" wrapText="1"/>
    </xf>
    <xf numFmtId="3" fontId="4" fillId="8" borderId="9" xfId="0" applyNumberFormat="1" applyFont="1" applyFill="1" applyBorder="1" applyAlignment="1">
      <alignment horizontal="right" wrapText="1"/>
    </xf>
    <xf numFmtId="3" fontId="4" fillId="0" borderId="0" xfId="0" applyNumberFormat="1" applyFont="1" applyAlignment="1">
      <alignment wrapText="1"/>
    </xf>
    <xf numFmtId="9" fontId="9" fillId="6" borderId="7" xfId="2" applyFont="1" applyFill="1" applyBorder="1" applyAlignment="1">
      <alignment horizontal="right" vertical="center" wrapText="1"/>
    </xf>
    <xf numFmtId="9" fontId="9" fillId="6" borderId="8" xfId="2" applyFont="1" applyFill="1" applyBorder="1" applyAlignment="1">
      <alignment horizontal="right" vertical="center" wrapText="1"/>
    </xf>
    <xf numFmtId="9" fontId="9" fillId="6" borderId="10" xfId="2" applyFont="1" applyFill="1" applyBorder="1" applyAlignment="1">
      <alignment horizontal="right" vertical="center" wrapText="1"/>
    </xf>
    <xf numFmtId="165" fontId="9" fillId="6" borderId="7" xfId="3" applyNumberFormat="1" applyFont="1" applyFill="1" applyBorder="1" applyAlignment="1">
      <alignment horizontal="right" vertical="center" wrapText="1"/>
    </xf>
    <xf numFmtId="0" fontId="9" fillId="0" borderId="4" xfId="0" applyFont="1" applyBorder="1" applyAlignment="1">
      <alignment horizontal="right"/>
    </xf>
    <xf numFmtId="164" fontId="9" fillId="6" borderId="6" xfId="3" applyNumberFormat="1" applyFont="1" applyFill="1" applyBorder="1" applyAlignment="1">
      <alignment horizontal="right" vertical="center" wrapText="1"/>
    </xf>
    <xf numFmtId="0" fontId="9" fillId="0" borderId="0" xfId="0" applyFont="1" applyAlignment="1"/>
    <xf numFmtId="4" fontId="9" fillId="0" borderId="0" xfId="0" applyNumberFormat="1" applyFont="1" applyAlignment="1"/>
    <xf numFmtId="4" fontId="9" fillId="6" borderId="6" xfId="3" applyNumberFormat="1" applyFont="1" applyFill="1" applyBorder="1" applyAlignment="1">
      <alignment horizontal="right" vertical="center" wrapText="1"/>
    </xf>
    <xf numFmtId="0" fontId="9" fillId="0" borderId="4" xfId="0" applyFont="1" applyBorder="1" applyAlignment="1"/>
    <xf numFmtId="3" fontId="4" fillId="0" borderId="0" xfId="0" applyNumberFormat="1" applyFont="1" applyAlignment="1"/>
    <xf numFmtId="1" fontId="6" fillId="0" borderId="0" xfId="0" applyNumberFormat="1" applyFont="1" applyAlignment="1"/>
    <xf numFmtId="166" fontId="14" fillId="5" borderId="6" xfId="3" applyNumberFormat="1" applyFont="1" applyFill="1" applyBorder="1" applyAlignment="1">
      <alignment horizontal="right" vertical="center" wrapText="1"/>
    </xf>
    <xf numFmtId="166" fontId="6" fillId="0" borderId="0" xfId="0" applyNumberFormat="1" applyFont="1" applyAlignment="1"/>
    <xf numFmtId="3" fontId="14" fillId="6" borderId="6" xfId="3" applyNumberFormat="1" applyFont="1" applyFill="1" applyBorder="1" applyAlignment="1">
      <alignment horizontal="right" vertical="center" wrapText="1"/>
    </xf>
    <xf numFmtId="3" fontId="6" fillId="0" borderId="0" xfId="0" applyNumberFormat="1" applyFont="1" applyAlignment="1"/>
    <xf numFmtId="3" fontId="14" fillId="5" borderId="6" xfId="3" applyNumberFormat="1" applyFont="1" applyFill="1" applyBorder="1" applyAlignment="1">
      <alignment horizontal="right" vertical="center" wrapText="1"/>
    </xf>
    <xf numFmtId="4" fontId="14" fillId="5" borderId="6" xfId="3" applyNumberFormat="1" applyFont="1" applyFill="1" applyBorder="1" applyAlignment="1">
      <alignment horizontal="right" vertical="center" wrapText="1"/>
    </xf>
    <xf numFmtId="4" fontId="6" fillId="0" borderId="0" xfId="0" applyNumberFormat="1" applyFont="1" applyAlignment="1"/>
    <xf numFmtId="164" fontId="14" fillId="5" borderId="6" xfId="3" applyNumberFormat="1" applyFont="1" applyFill="1" applyBorder="1" applyAlignment="1">
      <alignment horizontal="right" vertical="center" wrapText="1"/>
    </xf>
    <xf numFmtId="164" fontId="6" fillId="0" borderId="0" xfId="0" applyNumberFormat="1" applyFont="1" applyAlignment="1"/>
    <xf numFmtId="4" fontId="14" fillId="6" borderId="6" xfId="3" applyNumberFormat="1" applyFont="1" applyFill="1" applyBorder="1" applyAlignment="1">
      <alignment horizontal="right" vertical="center" wrapText="1"/>
    </xf>
    <xf numFmtId="0" fontId="6" fillId="0" borderId="0" xfId="0" applyFont="1" applyAlignment="1"/>
    <xf numFmtId="3" fontId="24" fillId="0" borderId="0" xfId="0" applyNumberFormat="1" applyFont="1" applyFill="1" applyBorder="1" applyAlignment="1"/>
    <xf numFmtId="3" fontId="9" fillId="0" borderId="0" xfId="0" applyNumberFormat="1" applyFont="1" applyAlignment="1"/>
    <xf numFmtId="164" fontId="9" fillId="0" borderId="0" xfId="0" applyNumberFormat="1" applyFont="1" applyAlignment="1"/>
    <xf numFmtId="164" fontId="9" fillId="5" borderId="6" xfId="3" applyNumberFormat="1" applyFont="1" applyFill="1" applyBorder="1" applyAlignment="1">
      <alignment horizontal="right" vertical="center" wrapText="1"/>
    </xf>
    <xf numFmtId="0" fontId="11" fillId="0" borderId="0" xfId="3" applyFont="1" applyAlignment="1"/>
    <xf numFmtId="166" fontId="9" fillId="6" borderId="6" xfId="3" applyNumberFormat="1" applyFont="1" applyFill="1" applyBorder="1" applyAlignment="1">
      <alignment horizontal="right" vertical="center" wrapText="1"/>
    </xf>
    <xf numFmtId="166" fontId="9" fillId="0" borderId="0" xfId="0" applyNumberFormat="1" applyFont="1" applyAlignment="1"/>
    <xf numFmtId="9" fontId="9" fillId="6" borderId="6" xfId="2" applyFont="1" applyFill="1" applyBorder="1" applyAlignment="1">
      <alignment horizontal="right" vertical="center" wrapText="1"/>
    </xf>
    <xf numFmtId="0" fontId="11" fillId="0" borderId="0" xfId="3" applyAlignment="1"/>
    <xf numFmtId="3" fontId="3" fillId="8" borderId="9" xfId="0" applyNumberFormat="1" applyFont="1" applyFill="1" applyBorder="1" applyAlignment="1">
      <alignment horizontal="center"/>
    </xf>
    <xf numFmtId="1" fontId="7" fillId="2" borderId="0" xfId="0" applyNumberFormat="1" applyFont="1" applyFill="1" applyAlignment="1">
      <alignment horizontal="center" vertical="center" wrapText="1"/>
    </xf>
    <xf numFmtId="166" fontId="9" fillId="5" borderId="8" xfId="3" applyNumberFormat="1" applyFont="1" applyFill="1" applyBorder="1" applyAlignment="1">
      <alignment horizontal="center" vertical="center" wrapText="1"/>
    </xf>
    <xf numFmtId="3" fontId="9" fillId="6" borderId="8" xfId="3" applyNumberFormat="1" applyFont="1" applyFill="1" applyBorder="1" applyAlignment="1">
      <alignment horizontal="center" vertical="center" wrapText="1"/>
    </xf>
    <xf numFmtId="3" fontId="9" fillId="5" borderId="8" xfId="3" applyNumberFormat="1" applyFont="1" applyFill="1" applyBorder="1" applyAlignment="1">
      <alignment horizontal="center" vertical="center" wrapText="1"/>
    </xf>
    <xf numFmtId="4" fontId="9" fillId="5" borderId="8" xfId="3" applyNumberFormat="1" applyFont="1" applyFill="1" applyBorder="1" applyAlignment="1">
      <alignment horizontal="center" vertical="center" wrapText="1"/>
    </xf>
    <xf numFmtId="164" fontId="9" fillId="5" borderId="8" xfId="3" applyNumberFormat="1" applyFont="1" applyFill="1" applyBorder="1" applyAlignment="1">
      <alignment horizontal="center" vertical="center" wrapText="1"/>
    </xf>
    <xf numFmtId="4" fontId="9" fillId="6" borderId="8" xfId="3" applyNumberFormat="1" applyFont="1" applyFill="1" applyBorder="1" applyAlignment="1">
      <alignment horizontal="center" vertical="center" wrapText="1"/>
    </xf>
    <xf numFmtId="3" fontId="6" fillId="0" borderId="0" xfId="0" applyNumberFormat="1" applyFont="1" applyAlignment="1">
      <alignment horizontal="center"/>
    </xf>
    <xf numFmtId="3" fontId="3" fillId="8" borderId="9" xfId="0" applyNumberFormat="1" applyFont="1" applyFill="1" applyBorder="1" applyAlignment="1">
      <alignment horizontal="center" wrapText="1"/>
    </xf>
    <xf numFmtId="1" fontId="10" fillId="7" borderId="0" xfId="0" applyNumberFormat="1" applyFont="1" applyFill="1" applyBorder="1" applyAlignment="1">
      <alignment horizontal="center" vertical="center" wrapText="1"/>
    </xf>
    <xf numFmtId="164" fontId="9" fillId="6" borderId="8" xfId="3" applyNumberFormat="1" applyFont="1" applyFill="1" applyBorder="1" applyAlignment="1">
      <alignment horizontal="center" vertical="center" wrapText="1"/>
    </xf>
    <xf numFmtId="0" fontId="9" fillId="0" borderId="0" xfId="0" applyFont="1" applyAlignment="1">
      <alignment horizontal="center"/>
    </xf>
    <xf numFmtId="0" fontId="11" fillId="0" borderId="0" xfId="3" applyFont="1" applyAlignment="1">
      <alignment horizontal="center"/>
    </xf>
    <xf numFmtId="166" fontId="9" fillId="6" borderId="8" xfId="3" applyNumberFormat="1" applyFont="1" applyFill="1" applyBorder="1" applyAlignment="1">
      <alignment horizontal="center" vertical="center" wrapText="1"/>
    </xf>
    <xf numFmtId="9" fontId="9" fillId="6" borderId="8" xfId="2" applyFont="1" applyFill="1" applyBorder="1" applyAlignment="1">
      <alignment horizontal="center" vertical="center" wrapText="1"/>
    </xf>
    <xf numFmtId="1" fontId="7" fillId="7" borderId="0" xfId="0" applyNumberFormat="1" applyFont="1" applyFill="1" applyBorder="1" applyAlignment="1">
      <alignment horizontal="center" vertical="center" wrapText="1"/>
    </xf>
    <xf numFmtId="0" fontId="11" fillId="0" borderId="0" xfId="3" applyAlignment="1">
      <alignment horizontal="center"/>
    </xf>
    <xf numFmtId="3" fontId="3" fillId="3" borderId="4" xfId="0" applyNumberFormat="1" applyFont="1" applyFill="1" applyBorder="1" applyAlignment="1">
      <alignment wrapText="1"/>
    </xf>
    <xf numFmtId="3" fontId="3" fillId="3" borderId="0" xfId="0" applyNumberFormat="1" applyFont="1" applyFill="1" applyAlignment="1"/>
    <xf numFmtId="1" fontId="7" fillId="2" borderId="5" xfId="0" applyNumberFormat="1" applyFont="1" applyFill="1" applyBorder="1" applyAlignment="1">
      <alignment vertical="center" wrapText="1"/>
    </xf>
    <xf numFmtId="1" fontId="7" fillId="2" borderId="2" xfId="0" applyNumberFormat="1" applyFont="1" applyFill="1" applyBorder="1" applyAlignment="1">
      <alignment vertical="center" wrapText="1"/>
    </xf>
    <xf numFmtId="1" fontId="7" fillId="2" borderId="3" xfId="0" applyNumberFormat="1" applyFont="1" applyFill="1" applyBorder="1" applyAlignment="1">
      <alignment vertical="center" wrapText="1"/>
    </xf>
    <xf numFmtId="166" fontId="14" fillId="5" borderId="6" xfId="3" applyNumberFormat="1" applyFont="1" applyFill="1" applyBorder="1" applyAlignment="1">
      <alignment vertical="center" wrapText="1"/>
    </xf>
    <xf numFmtId="166" fontId="14" fillId="5" borderId="7" xfId="3" applyNumberFormat="1" applyFont="1" applyFill="1" applyBorder="1" applyAlignment="1">
      <alignment vertical="center" wrapText="1"/>
    </xf>
    <xf numFmtId="3" fontId="14" fillId="6" borderId="6" xfId="3" applyNumberFormat="1" applyFont="1" applyFill="1" applyBorder="1" applyAlignment="1">
      <alignment vertical="center" wrapText="1"/>
    </xf>
    <xf numFmtId="3" fontId="14" fillId="6" borderId="7" xfId="3" applyNumberFormat="1" applyFont="1" applyFill="1" applyBorder="1" applyAlignment="1">
      <alignment vertical="center" wrapText="1"/>
    </xf>
    <xf numFmtId="3" fontId="14" fillId="5" borderId="6" xfId="3" applyNumberFormat="1" applyFont="1" applyFill="1" applyBorder="1" applyAlignment="1">
      <alignment vertical="center" wrapText="1"/>
    </xf>
    <xf numFmtId="3" fontId="14" fillId="5" borderId="7" xfId="3" applyNumberFormat="1" applyFont="1" applyFill="1" applyBorder="1" applyAlignment="1">
      <alignment vertical="center" wrapText="1"/>
    </xf>
    <xf numFmtId="4" fontId="14" fillId="5" borderId="6" xfId="3" applyNumberFormat="1" applyFont="1" applyFill="1" applyBorder="1" applyAlignment="1">
      <alignment vertical="center" wrapText="1"/>
    </xf>
    <xf numFmtId="4" fontId="14" fillId="5" borderId="7" xfId="3" applyNumberFormat="1" applyFont="1" applyFill="1" applyBorder="1" applyAlignment="1">
      <alignment vertical="center" wrapText="1"/>
    </xf>
    <xf numFmtId="164" fontId="14" fillId="5" borderId="6" xfId="3" applyNumberFormat="1" applyFont="1" applyFill="1" applyBorder="1" applyAlignment="1">
      <alignment vertical="center" wrapText="1"/>
    </xf>
    <xf numFmtId="164" fontId="14" fillId="5" borderId="7" xfId="3" applyNumberFormat="1" applyFont="1" applyFill="1" applyBorder="1" applyAlignment="1">
      <alignment vertical="center" wrapText="1"/>
    </xf>
    <xf numFmtId="4" fontId="14" fillId="6" borderId="6" xfId="3" applyNumberFormat="1" applyFont="1" applyFill="1" applyBorder="1" applyAlignment="1">
      <alignment vertical="center" wrapText="1"/>
    </xf>
    <xf numFmtId="4" fontId="14" fillId="6" borderId="7" xfId="3" applyNumberFormat="1" applyFont="1" applyFill="1" applyBorder="1" applyAlignment="1">
      <alignment vertical="center" wrapText="1"/>
    </xf>
    <xf numFmtId="3" fontId="6" fillId="0" borderId="4" xfId="0" applyNumberFormat="1" applyFont="1" applyBorder="1" applyAlignment="1"/>
    <xf numFmtId="3" fontId="3" fillId="8" borderId="4" xfId="0" applyNumberFormat="1" applyFont="1" applyFill="1" applyBorder="1" applyAlignment="1">
      <alignment wrapText="1"/>
    </xf>
    <xf numFmtId="3" fontId="3" fillId="8" borderId="0" xfId="0" applyNumberFormat="1" applyFont="1" applyFill="1" applyAlignment="1"/>
    <xf numFmtId="3" fontId="3" fillId="3" borderId="0" xfId="0" applyNumberFormat="1" applyFont="1" applyFill="1" applyAlignment="1">
      <alignment wrapText="1"/>
    </xf>
    <xf numFmtId="4" fontId="9" fillId="5" borderId="6" xfId="3" applyNumberFormat="1" applyFont="1" applyFill="1" applyBorder="1" applyAlignment="1">
      <alignment vertical="center" wrapText="1"/>
    </xf>
    <xf numFmtId="4" fontId="9" fillId="5" borderId="7" xfId="3" applyNumberFormat="1" applyFont="1" applyFill="1" applyBorder="1" applyAlignment="1">
      <alignment vertical="center" wrapText="1"/>
    </xf>
    <xf numFmtId="3" fontId="9" fillId="6" borderId="6" xfId="3" applyNumberFormat="1" applyFont="1" applyFill="1" applyBorder="1" applyAlignment="1">
      <alignment vertical="center" wrapText="1"/>
    </xf>
    <xf numFmtId="3" fontId="9" fillId="6" borderId="7" xfId="3" applyNumberFormat="1" applyFont="1" applyFill="1" applyBorder="1" applyAlignment="1">
      <alignment vertical="center" wrapText="1"/>
    </xf>
    <xf numFmtId="3" fontId="9" fillId="5" borderId="6" xfId="3" applyNumberFormat="1" applyFont="1" applyFill="1" applyBorder="1" applyAlignment="1">
      <alignment vertical="center" wrapText="1"/>
    </xf>
    <xf numFmtId="3" fontId="9" fillId="5" borderId="7" xfId="3" applyNumberFormat="1" applyFont="1" applyFill="1" applyBorder="1" applyAlignment="1">
      <alignment vertical="center" wrapText="1"/>
    </xf>
    <xf numFmtId="164" fontId="9" fillId="6" borderId="6" xfId="3" applyNumberFormat="1" applyFont="1" applyFill="1" applyBorder="1" applyAlignment="1">
      <alignment vertical="center" wrapText="1"/>
    </xf>
    <xf numFmtId="164" fontId="9" fillId="6" borderId="7" xfId="3" applyNumberFormat="1" applyFont="1" applyFill="1" applyBorder="1" applyAlignment="1">
      <alignment vertical="center" wrapText="1"/>
    </xf>
    <xf numFmtId="4" fontId="9" fillId="6" borderId="6" xfId="3" applyNumberFormat="1" applyFont="1" applyFill="1" applyBorder="1" applyAlignment="1">
      <alignment vertical="center" wrapText="1"/>
    </xf>
    <xf numFmtId="4" fontId="9" fillId="6" borderId="7" xfId="3" applyNumberFormat="1" applyFont="1" applyFill="1" applyBorder="1" applyAlignment="1">
      <alignment vertical="center" wrapText="1"/>
    </xf>
    <xf numFmtId="3" fontId="3" fillId="8" borderId="0" xfId="0" applyNumberFormat="1" applyFont="1" applyFill="1" applyAlignment="1">
      <alignment wrapText="1"/>
    </xf>
    <xf numFmtId="164" fontId="9" fillId="5" borderId="6" xfId="3" applyNumberFormat="1" applyFont="1" applyFill="1" applyBorder="1" applyAlignment="1">
      <alignment vertical="center" wrapText="1"/>
    </xf>
    <xf numFmtId="164" fontId="9" fillId="5" borderId="7" xfId="3" applyNumberFormat="1" applyFont="1" applyFill="1" applyBorder="1" applyAlignment="1">
      <alignment vertical="center" wrapText="1"/>
    </xf>
    <xf numFmtId="166" fontId="9" fillId="6" borderId="6" xfId="3" applyNumberFormat="1" applyFont="1" applyFill="1" applyBorder="1" applyAlignment="1">
      <alignment vertical="center" wrapText="1"/>
    </xf>
    <xf numFmtId="166" fontId="9" fillId="6" borderId="7" xfId="3" applyNumberFormat="1" applyFont="1" applyFill="1" applyBorder="1" applyAlignment="1">
      <alignment vertical="center" wrapText="1"/>
    </xf>
    <xf numFmtId="9" fontId="9" fillId="6" borderId="6" xfId="2" applyFont="1" applyFill="1" applyBorder="1" applyAlignment="1">
      <alignment vertical="center" wrapText="1"/>
    </xf>
    <xf numFmtId="9" fontId="9" fillId="6" borderId="7" xfId="2" applyFont="1" applyFill="1" applyBorder="1" applyAlignment="1">
      <alignment vertical="center" wrapText="1"/>
    </xf>
    <xf numFmtId="166" fontId="14" fillId="6" borderId="7" xfId="3" applyNumberFormat="1" applyFont="1" applyFill="1" applyBorder="1" applyAlignment="1">
      <alignment horizontal="right" vertical="center" wrapText="1"/>
    </xf>
    <xf numFmtId="166" fontId="14" fillId="6" borderId="8" xfId="3" applyNumberFormat="1" applyFont="1" applyFill="1" applyBorder="1" applyAlignment="1">
      <alignment horizontal="right" vertical="center" wrapText="1"/>
    </xf>
    <xf numFmtId="166" fontId="14" fillId="6" borderId="10" xfId="3" applyNumberFormat="1" applyFont="1" applyFill="1" applyBorder="1" applyAlignment="1">
      <alignment horizontal="right" vertical="center" wrapText="1"/>
    </xf>
    <xf numFmtId="3" fontId="3" fillId="8" borderId="1" xfId="0" applyNumberFormat="1" applyFont="1" applyFill="1" applyBorder="1" applyAlignment="1">
      <alignment horizontal="left" vertical="center" wrapText="1"/>
    </xf>
    <xf numFmtId="3" fontId="3" fillId="8" borderId="9" xfId="0" applyNumberFormat="1" applyFont="1" applyFill="1" applyBorder="1" applyAlignment="1">
      <alignment horizontal="center" vertical="center" wrapText="1"/>
    </xf>
    <xf numFmtId="3" fontId="3" fillId="3" borderId="4" xfId="0" applyNumberFormat="1" applyFont="1" applyFill="1" applyBorder="1" applyAlignment="1">
      <alignment vertical="center" wrapText="1"/>
    </xf>
    <xf numFmtId="3" fontId="3" fillId="3" borderId="0" xfId="0" applyNumberFormat="1" applyFont="1" applyFill="1" applyAlignment="1">
      <alignment vertical="center" wrapText="1"/>
    </xf>
    <xf numFmtId="3" fontId="3" fillId="3" borderId="0" xfId="0" applyNumberFormat="1" applyFont="1" applyFill="1" applyAlignment="1">
      <alignment horizontal="right" vertical="center" wrapText="1"/>
    </xf>
    <xf numFmtId="3" fontId="3" fillId="8" borderId="4" xfId="0" applyNumberFormat="1" applyFont="1" applyFill="1" applyBorder="1" applyAlignment="1">
      <alignment vertical="center" wrapText="1"/>
    </xf>
    <xf numFmtId="3" fontId="3" fillId="8" borderId="0" xfId="0" applyNumberFormat="1" applyFont="1" applyFill="1" applyAlignment="1">
      <alignment vertical="center" wrapText="1"/>
    </xf>
    <xf numFmtId="3" fontId="4" fillId="8" borderId="0" xfId="0" applyNumberFormat="1" applyFont="1" applyFill="1" applyAlignment="1">
      <alignment horizontal="right" vertical="center" wrapText="1"/>
    </xf>
    <xf numFmtId="3" fontId="4" fillId="8" borderId="9" xfId="0" applyNumberFormat="1" applyFont="1" applyFill="1" applyBorder="1" applyAlignment="1">
      <alignment horizontal="right" vertical="center" wrapText="1"/>
    </xf>
    <xf numFmtId="3" fontId="3" fillId="3" borderId="0" xfId="0" applyNumberFormat="1" applyFont="1" applyFill="1" applyBorder="1" applyAlignment="1">
      <alignment horizontal="center" vertical="center" wrapText="1"/>
    </xf>
    <xf numFmtId="3" fontId="3" fillId="3" borderId="0" xfId="0" applyNumberFormat="1" applyFont="1" applyFill="1" applyAlignment="1">
      <alignment horizontal="left" vertical="center" wrapText="1"/>
    </xf>
    <xf numFmtId="3" fontId="4" fillId="0" borderId="0" xfId="0" applyNumberFormat="1" applyFont="1" applyAlignment="1">
      <alignment vertical="center" wrapText="1"/>
    </xf>
    <xf numFmtId="3" fontId="24" fillId="0" borderId="0" xfId="0" applyNumberFormat="1" applyFont="1" applyFill="1" applyBorder="1" applyAlignment="1">
      <alignment vertical="center" wrapText="1"/>
    </xf>
    <xf numFmtId="4" fontId="9" fillId="0" borderId="0" xfId="0" applyNumberFormat="1" applyFont="1" applyAlignment="1">
      <alignment vertical="center" wrapText="1"/>
    </xf>
    <xf numFmtId="3" fontId="9" fillId="0" borderId="0" xfId="0" applyNumberFormat="1" applyFont="1" applyAlignment="1">
      <alignment vertical="center" wrapText="1"/>
    </xf>
    <xf numFmtId="164" fontId="9" fillId="0" borderId="0" xfId="0" applyNumberFormat="1" applyFont="1" applyAlignment="1">
      <alignment vertical="center" wrapText="1"/>
    </xf>
    <xf numFmtId="166" fontId="9" fillId="0" borderId="0" xfId="0" applyNumberFormat="1" applyFont="1" applyAlignment="1">
      <alignment vertical="center" wrapText="1"/>
    </xf>
    <xf numFmtId="9" fontId="9" fillId="0" borderId="0" xfId="2" applyFont="1" applyAlignment="1">
      <alignment vertical="center" wrapText="1"/>
    </xf>
    <xf numFmtId="0" fontId="11" fillId="0" borderId="0" xfId="3" applyFont="1" applyAlignment="1">
      <alignment vertical="center" wrapText="1"/>
    </xf>
    <xf numFmtId="0" fontId="11" fillId="0" borderId="0" xfId="3" applyFont="1" applyAlignment="1">
      <alignment horizontal="center" vertical="center" wrapText="1"/>
    </xf>
    <xf numFmtId="164" fontId="9" fillId="4" borderId="6" xfId="3" applyNumberFormat="1" applyFont="1" applyFill="1" applyBorder="1" applyAlignment="1">
      <alignment horizontal="right" vertical="center" wrapText="1"/>
    </xf>
    <xf numFmtId="164" fontId="9" fillId="4" borderId="7" xfId="3" applyNumberFormat="1" applyFont="1" applyFill="1" applyBorder="1" applyAlignment="1">
      <alignment horizontal="right" vertical="center" wrapText="1"/>
    </xf>
    <xf numFmtId="164" fontId="9" fillId="4" borderId="8" xfId="3" applyNumberFormat="1" applyFont="1" applyFill="1" applyBorder="1" applyAlignment="1">
      <alignment horizontal="center" vertical="center" wrapText="1"/>
    </xf>
    <xf numFmtId="166" fontId="9" fillId="5" borderId="6" xfId="3" applyNumberFormat="1" applyFont="1" applyFill="1" applyBorder="1" applyAlignment="1">
      <alignment horizontal="right" vertical="center" wrapText="1"/>
    </xf>
    <xf numFmtId="165" fontId="9" fillId="6" borderId="6" xfId="3" applyNumberFormat="1" applyFont="1" applyFill="1" applyBorder="1" applyAlignment="1">
      <alignment horizontal="right" vertical="center" wrapText="1"/>
    </xf>
    <xf numFmtId="167" fontId="9" fillId="5" borderId="6" xfId="3" applyNumberFormat="1" applyFont="1" applyFill="1" applyBorder="1" applyAlignment="1">
      <alignment horizontal="right" vertical="center" wrapText="1"/>
    </xf>
    <xf numFmtId="167" fontId="9" fillId="5" borderId="7" xfId="3" applyNumberFormat="1" applyFont="1" applyFill="1" applyBorder="1" applyAlignment="1">
      <alignment horizontal="right" vertical="center" wrapText="1"/>
    </xf>
    <xf numFmtId="3" fontId="11" fillId="0" borderId="0" xfId="3" applyNumberFormat="1" applyFont="1" applyAlignment="1"/>
    <xf numFmtId="3" fontId="11" fillId="0" borderId="0" xfId="3" applyNumberFormat="1" applyFont="1" applyAlignment="1">
      <alignment horizontal="center"/>
    </xf>
    <xf numFmtId="167" fontId="20" fillId="5" borderId="6" xfId="3" applyNumberFormat="1" applyFont="1" applyFill="1" applyBorder="1" applyAlignment="1">
      <alignment horizontal="left" vertical="center" wrapText="1"/>
    </xf>
    <xf numFmtId="167" fontId="9" fillId="5" borderId="8" xfId="3" applyNumberFormat="1" applyFont="1" applyFill="1" applyBorder="1" applyAlignment="1">
      <alignment horizontal="center" vertical="center" wrapText="1"/>
    </xf>
    <xf numFmtId="167" fontId="9" fillId="5" borderId="6" xfId="3" applyNumberFormat="1" applyFont="1" applyFill="1" applyBorder="1" applyAlignment="1">
      <alignment vertical="center" wrapText="1"/>
    </xf>
    <xf numFmtId="167" fontId="9" fillId="5" borderId="7" xfId="3" applyNumberFormat="1" applyFont="1" applyFill="1" applyBorder="1" applyAlignment="1">
      <alignment vertical="center" wrapText="1"/>
    </xf>
    <xf numFmtId="167" fontId="9" fillId="5" borderId="8" xfId="3" applyNumberFormat="1" applyFont="1" applyFill="1" applyBorder="1" applyAlignment="1">
      <alignment horizontal="right" vertical="center" wrapText="1"/>
    </xf>
    <xf numFmtId="167" fontId="9" fillId="5" borderId="10" xfId="3" applyNumberFormat="1" applyFont="1" applyFill="1" applyBorder="1" applyAlignment="1">
      <alignment horizontal="right" vertical="center" wrapText="1"/>
    </xf>
    <xf numFmtId="167" fontId="9" fillId="0" borderId="0" xfId="0" applyNumberFormat="1" applyFont="1" applyAlignment="1"/>
    <xf numFmtId="166" fontId="13" fillId="5" borderId="7" xfId="3" applyNumberFormat="1" applyFont="1" applyFill="1" applyBorder="1" applyAlignment="1">
      <alignment vertical="center" wrapText="1"/>
    </xf>
    <xf numFmtId="3" fontId="13" fillId="6" borderId="7" xfId="3" applyNumberFormat="1" applyFont="1" applyFill="1" applyBorder="1" applyAlignment="1">
      <alignment vertical="center" wrapText="1"/>
    </xf>
    <xf numFmtId="3" fontId="13" fillId="5" borderId="7" xfId="3" applyNumberFormat="1" applyFont="1" applyFill="1" applyBorder="1" applyAlignment="1">
      <alignment vertical="center" wrapText="1"/>
    </xf>
    <xf numFmtId="166" fontId="9" fillId="4" borderId="6" xfId="3" applyNumberFormat="1" applyFont="1" applyFill="1" applyBorder="1" applyAlignment="1">
      <alignment horizontal="right" vertical="center" wrapText="1"/>
    </xf>
    <xf numFmtId="166" fontId="9" fillId="4" borderId="7" xfId="3" applyNumberFormat="1" applyFont="1" applyFill="1" applyBorder="1" applyAlignment="1">
      <alignment horizontal="right" vertical="center" wrapText="1"/>
    </xf>
    <xf numFmtId="0" fontId="0" fillId="0" borderId="4" xfId="0" applyBorder="1" applyAlignment="1">
      <alignment horizontal="right"/>
    </xf>
    <xf numFmtId="166" fontId="13" fillId="6" borderId="6" xfId="3" applyNumberFormat="1" applyFont="1" applyFill="1" applyBorder="1" applyAlignment="1">
      <alignment horizontal="left" vertical="center" wrapText="1" indent="1"/>
    </xf>
    <xf numFmtId="164" fontId="13" fillId="5" borderId="6" xfId="3" applyNumberFormat="1" applyFont="1" applyFill="1" applyBorder="1" applyAlignment="1">
      <alignment horizontal="left" vertical="center" wrapText="1" indent="1"/>
    </xf>
    <xf numFmtId="3" fontId="13" fillId="6" borderId="6" xfId="3" applyNumberFormat="1" applyFont="1" applyFill="1" applyBorder="1" applyAlignment="1">
      <alignment horizontal="left" vertical="center" wrapText="1" indent="1"/>
    </xf>
    <xf numFmtId="4" fontId="13" fillId="5" borderId="6" xfId="3" applyNumberFormat="1" applyFont="1" applyFill="1" applyBorder="1" applyAlignment="1">
      <alignment horizontal="left" vertical="center" wrapText="1" indent="1"/>
    </xf>
    <xf numFmtId="4" fontId="13" fillId="5" borderId="6" xfId="3" applyNumberFormat="1" applyFont="1" applyFill="1" applyBorder="1" applyAlignment="1">
      <alignment horizontal="left" vertical="center" wrapText="1" indent="2"/>
    </xf>
    <xf numFmtId="3" fontId="25" fillId="5" borderId="6" xfId="3" applyNumberFormat="1" applyFont="1" applyFill="1" applyBorder="1" applyAlignment="1">
      <alignment horizontal="left" vertical="center" wrapText="1"/>
    </xf>
    <xf numFmtId="3" fontId="26" fillId="5" borderId="6" xfId="3" applyNumberFormat="1" applyFont="1" applyFill="1" applyBorder="1" applyAlignment="1">
      <alignment horizontal="left" vertical="center" wrapText="1"/>
    </xf>
    <xf numFmtId="3" fontId="13" fillId="5" borderId="6" xfId="3" applyNumberFormat="1" applyFont="1" applyFill="1" applyBorder="1" applyAlignment="1">
      <alignment horizontal="left" vertical="center" wrapText="1" indent="1"/>
    </xf>
    <xf numFmtId="4" fontId="13" fillId="6" borderId="6" xfId="3" applyNumberFormat="1" applyFont="1" applyFill="1" applyBorder="1" applyAlignment="1">
      <alignment horizontal="left" vertical="center" wrapText="1" indent="1"/>
    </xf>
    <xf numFmtId="4" fontId="25" fillId="5" borderId="6" xfId="3" applyNumberFormat="1" applyFont="1" applyFill="1" applyBorder="1" applyAlignment="1">
      <alignment horizontal="left" vertical="center" wrapText="1"/>
    </xf>
    <xf numFmtId="4" fontId="20" fillId="6" borderId="6" xfId="3" applyNumberFormat="1" applyFont="1" applyFill="1" applyBorder="1" applyAlignment="1">
      <alignment horizontal="left" vertical="center" wrapText="1" indent="1"/>
    </xf>
    <xf numFmtId="4" fontId="20" fillId="5" borderId="6" xfId="3" applyNumberFormat="1" applyFont="1" applyFill="1" applyBorder="1" applyAlignment="1">
      <alignment horizontal="left" vertical="center" wrapText="1" indent="1"/>
    </xf>
    <xf numFmtId="3" fontId="20" fillId="5" borderId="6" xfId="3" applyNumberFormat="1" applyFont="1" applyFill="1" applyBorder="1" applyAlignment="1">
      <alignment horizontal="left" vertical="center" wrapText="1" indent="1"/>
    </xf>
    <xf numFmtId="3" fontId="25" fillId="6" borderId="6" xfId="3" applyNumberFormat="1" applyFont="1" applyFill="1" applyBorder="1" applyAlignment="1">
      <alignment horizontal="left" vertical="center" wrapText="1"/>
    </xf>
    <xf numFmtId="3" fontId="20" fillId="6" borderId="6" xfId="3" applyNumberFormat="1" applyFont="1" applyFill="1" applyBorder="1" applyAlignment="1">
      <alignment horizontal="left" vertical="center" wrapText="1" indent="1"/>
    </xf>
    <xf numFmtId="4" fontId="20" fillId="5" borderId="6" xfId="3" applyNumberFormat="1" applyFont="1" applyFill="1" applyBorder="1" applyAlignment="1">
      <alignment horizontal="left" vertical="center" wrapText="1" indent="2"/>
    </xf>
    <xf numFmtId="9" fontId="20" fillId="6" borderId="6" xfId="2" applyFont="1" applyFill="1" applyBorder="1" applyAlignment="1">
      <alignment horizontal="left" vertical="center" wrapText="1" indent="1"/>
    </xf>
    <xf numFmtId="166" fontId="20" fillId="6" borderId="6" xfId="3" applyNumberFormat="1" applyFont="1" applyFill="1" applyBorder="1" applyAlignment="1">
      <alignment horizontal="left" vertical="center" wrapText="1" indent="1"/>
    </xf>
    <xf numFmtId="164" fontId="20" fillId="6" borderId="6" xfId="3" applyNumberFormat="1" applyFont="1" applyFill="1" applyBorder="1" applyAlignment="1">
      <alignment horizontal="left" vertical="center" wrapText="1" indent="1"/>
    </xf>
    <xf numFmtId="4" fontId="26" fillId="5" borderId="6" xfId="3" applyNumberFormat="1" applyFont="1" applyFill="1" applyBorder="1" applyAlignment="1">
      <alignment horizontal="left" vertical="center" wrapText="1"/>
    </xf>
    <xf numFmtId="164" fontId="14" fillId="6" borderId="6" xfId="3" applyNumberFormat="1" applyFont="1" applyFill="1" applyBorder="1" applyAlignment="1">
      <alignment vertical="center" wrapText="1"/>
    </xf>
    <xf numFmtId="164" fontId="14" fillId="6" borderId="7" xfId="3" applyNumberFormat="1" applyFont="1" applyFill="1" applyBorder="1" applyAlignment="1">
      <alignment vertical="center" wrapText="1"/>
    </xf>
    <xf numFmtId="3" fontId="20" fillId="0" borderId="6" xfId="3" applyNumberFormat="1" applyFont="1" applyFill="1" applyBorder="1" applyAlignment="1">
      <alignment horizontal="left" vertical="center" wrapText="1" indent="1"/>
    </xf>
    <xf numFmtId="4" fontId="9" fillId="0" borderId="8" xfId="3" applyNumberFormat="1" applyFont="1" applyFill="1" applyBorder="1" applyAlignment="1">
      <alignment horizontal="center" vertical="center" wrapText="1"/>
    </xf>
    <xf numFmtId="166" fontId="14" fillId="6" borderId="6" xfId="3" applyNumberFormat="1" applyFont="1" applyFill="1" applyBorder="1" applyAlignment="1">
      <alignment vertical="center" wrapText="1"/>
    </xf>
    <xf numFmtId="3" fontId="9" fillId="0" borderId="8" xfId="3" applyNumberFormat="1" applyFont="1" applyFill="1" applyBorder="1" applyAlignment="1">
      <alignment horizontal="right" vertical="center" wrapText="1"/>
    </xf>
    <xf numFmtId="11" fontId="9" fillId="6" borderId="6" xfId="3" applyNumberFormat="1" applyFont="1" applyFill="1" applyBorder="1" applyAlignment="1">
      <alignment vertical="center" wrapText="1"/>
    </xf>
    <xf numFmtId="11" fontId="9" fillId="5" borderId="6" xfId="3" applyNumberFormat="1" applyFont="1" applyFill="1" applyBorder="1" applyAlignment="1">
      <alignment vertical="center" wrapText="1"/>
    </xf>
    <xf numFmtId="11" fontId="9" fillId="5" borderId="7" xfId="3" applyNumberFormat="1" applyFont="1" applyFill="1" applyBorder="1" applyAlignment="1">
      <alignment vertical="center" wrapText="1"/>
    </xf>
    <xf numFmtId="11" fontId="9" fillId="6" borderId="7" xfId="3" applyNumberFormat="1" applyFont="1" applyFill="1" applyBorder="1" applyAlignment="1">
      <alignment vertical="center" wrapText="1"/>
    </xf>
    <xf numFmtId="11" fontId="9" fillId="6" borderId="6" xfId="3" applyNumberFormat="1" applyFont="1" applyFill="1" applyBorder="1" applyAlignment="1">
      <alignment horizontal="right" vertical="center" wrapText="1"/>
    </xf>
    <xf numFmtId="11" fontId="9" fillId="6" borderId="7" xfId="3" applyNumberFormat="1" applyFont="1" applyFill="1" applyBorder="1" applyAlignment="1">
      <alignment horizontal="right" vertical="center" wrapText="1"/>
    </xf>
    <xf numFmtId="11" fontId="9" fillId="5" borderId="6" xfId="3" applyNumberFormat="1" applyFont="1" applyFill="1" applyBorder="1" applyAlignment="1">
      <alignment horizontal="right" vertical="center" wrapText="1"/>
    </xf>
    <xf numFmtId="11" fontId="9" fillId="5" borderId="7" xfId="3" applyNumberFormat="1" applyFont="1" applyFill="1" applyBorder="1" applyAlignment="1">
      <alignment horizontal="right" vertical="center" wrapText="1"/>
    </xf>
    <xf numFmtId="11" fontId="9" fillId="5" borderId="10" xfId="3" applyNumberFormat="1" applyFont="1" applyFill="1" applyBorder="1" applyAlignment="1">
      <alignment horizontal="right" vertical="center" wrapText="1"/>
    </xf>
    <xf numFmtId="11" fontId="9" fillId="6" borderId="10" xfId="3" applyNumberFormat="1" applyFont="1" applyFill="1" applyBorder="1" applyAlignment="1">
      <alignment horizontal="right" vertical="center" wrapText="1"/>
    </xf>
    <xf numFmtId="11" fontId="9" fillId="5" borderId="8" xfId="3" applyNumberFormat="1" applyFont="1" applyFill="1" applyBorder="1" applyAlignment="1">
      <alignment horizontal="right" vertical="center" wrapText="1"/>
    </xf>
    <xf numFmtId="11" fontId="9" fillId="6" borderId="8" xfId="3" applyNumberFormat="1" applyFont="1" applyFill="1" applyBorder="1" applyAlignment="1">
      <alignment horizontal="right" vertical="center" wrapText="1"/>
    </xf>
    <xf numFmtId="0" fontId="9" fillId="5" borderId="6" xfId="3" applyNumberFormat="1" applyFont="1" applyFill="1" applyBorder="1" applyAlignment="1">
      <alignment vertical="center" wrapText="1"/>
    </xf>
    <xf numFmtId="0" fontId="9" fillId="5" borderId="7" xfId="3" applyNumberFormat="1" applyFont="1" applyFill="1" applyBorder="1" applyAlignment="1">
      <alignment vertical="center" wrapText="1"/>
    </xf>
    <xf numFmtId="0" fontId="9" fillId="5" borderId="6" xfId="3" applyNumberFormat="1" applyFont="1" applyFill="1" applyBorder="1" applyAlignment="1">
      <alignment horizontal="right" vertical="center" wrapText="1"/>
    </xf>
    <xf numFmtId="0" fontId="9" fillId="5" borderId="7" xfId="3" applyNumberFormat="1" applyFont="1" applyFill="1" applyBorder="1" applyAlignment="1">
      <alignment horizontal="right" vertical="center" wrapText="1"/>
    </xf>
    <xf numFmtId="3" fontId="14" fillId="5" borderId="0" xfId="3" applyNumberFormat="1" applyFont="1" applyFill="1" applyBorder="1" applyAlignment="1">
      <alignment horizontal="right" vertical="center" wrapText="1"/>
    </xf>
    <xf numFmtId="3" fontId="9" fillId="6" borderId="10" xfId="3" quotePrefix="1" applyNumberFormat="1" applyFont="1" applyFill="1" applyBorder="1" applyAlignment="1">
      <alignment horizontal="right" vertical="center" wrapText="1"/>
    </xf>
  </cellXfs>
  <cellStyles count="5">
    <cellStyle name="Link" xfId="1" builtinId="8"/>
    <cellStyle name="Prozent" xfId="2" builtinId="5"/>
    <cellStyle name="Standard" xfId="0" builtinId="0"/>
    <cellStyle name="Standard 2" xfId="3" xr:uid="{00000000-0005-0000-0000-000003000000}"/>
    <cellStyle name="UBA Zeilenheading" xfId="4" xr:uid="{00000000-0005-0000-0000-000004000000}"/>
  </cellStyles>
  <dxfs count="1">
    <dxf>
      <font>
        <strike val="0"/>
      </font>
    </dxf>
  </dxfs>
  <tableStyles count="1" defaultTableStyle="TableStyleMedium2" defaultPivotStyle="PivotStyleLight16">
    <tableStyle name="UBA Tabellenformat" pivot="0" count="1" xr9:uid="{00000000-0011-0000-FFFF-FFFF00000000}">
      <tableStyleElement type="wholeTable" dxfId="0"/>
    </tableStyle>
  </tableStyles>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amsites-extranet.dlr.de/tt/uba-syseet/Freigegebene%20Dokumente/AP3%20&#214;kobilanzen/Datenbank%20201905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ogas"/>
      <sheetName val="Biogasaufbereitung"/>
      <sheetName val="CO2 Abscheidung"/>
      <sheetName val="Elektrolyse"/>
      <sheetName val="Synthetische Treibstoffe"/>
      <sheetName val="Stromerzeugung"/>
      <sheetName val="Transport"/>
      <sheetName val="Biomassebereitstellung"/>
      <sheetName val="Wasseraufbereitung"/>
      <sheetName val="Quellen"/>
      <sheetName val="Constants"/>
    </sheetNames>
    <sheetDataSet>
      <sheetData sheetId="0"/>
      <sheetData sheetId="1"/>
      <sheetData sheetId="2"/>
      <sheetData sheetId="3"/>
      <sheetData sheetId="4"/>
      <sheetData sheetId="5"/>
      <sheetData sheetId="6"/>
      <sheetData sheetId="7"/>
      <sheetData sheetId="8"/>
      <sheetData sheetId="9"/>
      <sheetData sheetId="10">
        <row r="2">
          <cell r="B2">
            <v>1000</v>
          </cell>
        </row>
        <row r="3">
          <cell r="B3">
            <v>1000000</v>
          </cell>
        </row>
        <row r="5">
          <cell r="E5">
            <v>0.8</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www.ecoinvent.org/" TargetMode="External"/><Relationship Id="rId7" Type="http://schemas.openxmlformats.org/officeDocument/2006/relationships/printerSettings" Target="../printerSettings/printerSettings9.bin"/><Relationship Id="rId2" Type="http://schemas.openxmlformats.org/officeDocument/2006/relationships/hyperlink" Target="http://www.ecoinvent.org/" TargetMode="External"/><Relationship Id="rId1" Type="http://schemas.openxmlformats.org/officeDocument/2006/relationships/hyperlink" Target="http://www.ecotransit.org/calculation.de.html" TargetMode="External"/><Relationship Id="rId6" Type="http://schemas.openxmlformats.org/officeDocument/2006/relationships/hyperlink" Target="https://www.extremeiceland.is/en/information/about-iceland/hellisheidi-geothermal-power-station" TargetMode="External"/><Relationship Id="rId5" Type="http://schemas.openxmlformats.org/officeDocument/2006/relationships/hyperlink" Target="https://www.betterworldsolutions.eu/the-largest-desalination-plants-in-the-world/" TargetMode="External"/><Relationship Id="rId4" Type="http://schemas.openxmlformats.org/officeDocument/2006/relationships/hyperlink" Target="http://www.ecotransit.org/calculation.de.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tint="0.59999389629810485"/>
  </sheetPr>
  <dimension ref="A1:M620"/>
  <sheetViews>
    <sheetView tabSelected="1" zoomScaleNormal="100" workbookViewId="0">
      <pane xSplit="2" ySplit="1" topLeftCell="C2" activePane="bottomRight" state="frozen"/>
      <selection pane="topRight" activeCell="H36" sqref="H36"/>
      <selection pane="bottomLeft" activeCell="H36" sqref="H36"/>
      <selection pane="bottomRight" activeCell="C3" sqref="C3"/>
    </sheetView>
  </sheetViews>
  <sheetFormatPr baseColWidth="10" defaultColWidth="11.3984375" defaultRowHeight="11.25" outlineLevelCol="2" x14ac:dyDescent="0.3"/>
  <cols>
    <col min="1" max="1" width="40.265625" style="120" bestFit="1" customWidth="1"/>
    <col min="2" max="2" width="10.3984375" style="145" bestFit="1" customWidth="1"/>
    <col min="3" max="3" width="15.73046875" style="172" bestFit="1" customWidth="1"/>
    <col min="4" max="4" width="8.1328125" style="120" hidden="1" customWidth="1" outlineLevel="1"/>
    <col min="5" max="5" width="8.73046875" style="120" hidden="1" customWidth="1" outlineLevel="1"/>
    <col min="6" max="6" width="37.59765625" style="39" hidden="1" customWidth="1" outlineLevel="2"/>
    <col min="7" max="7" width="23.265625" style="39" hidden="1" customWidth="1" outlineLevel="2"/>
    <col min="8" max="8" width="15.1328125" style="172" bestFit="1" customWidth="1" collapsed="1"/>
    <col min="9" max="10" width="6.73046875" style="120" hidden="1" customWidth="1" outlineLevel="1"/>
    <col min="11" max="11" width="38.1328125" style="39" hidden="1" customWidth="1" outlineLevel="2"/>
    <col min="12" max="12" width="26.73046875" style="50" hidden="1" customWidth="1" outlineLevel="2"/>
    <col min="13" max="13" width="17" style="120" customWidth="1" collapsed="1"/>
    <col min="14" max="15" width="11.3984375" style="120"/>
    <col min="16" max="16" width="38.1328125" style="120" customWidth="1"/>
    <col min="17" max="17" width="22.59765625" style="120" customWidth="1"/>
    <col min="18" max="21" width="11.3984375" style="120"/>
    <col min="22" max="22" width="25.59765625" style="120" customWidth="1"/>
    <col min="23" max="23" width="14.86328125" style="120" customWidth="1"/>
    <col min="24" max="25" width="11.3984375" style="120"/>
    <col min="26" max="26" width="36" style="120" customWidth="1"/>
    <col min="27" max="27" width="22.3984375" style="120" customWidth="1"/>
    <col min="28" max="28" width="15.73046875" style="120" customWidth="1"/>
    <col min="29" max="30" width="11.3984375" style="120"/>
    <col min="31" max="31" width="34.265625" style="120" customWidth="1"/>
    <col min="32" max="16384" width="11.3984375" style="120"/>
  </cols>
  <sheetData>
    <row r="1" spans="1:12" s="115" customFormat="1" ht="30" x14ac:dyDescent="0.4">
      <c r="A1" s="76" t="s">
        <v>1060</v>
      </c>
      <c r="B1" s="137"/>
      <c r="C1" s="155" t="s">
        <v>1061</v>
      </c>
      <c r="D1" s="156"/>
      <c r="E1" s="156"/>
      <c r="F1" s="78"/>
      <c r="G1" s="78"/>
      <c r="H1" s="173" t="s">
        <v>0</v>
      </c>
      <c r="I1" s="174"/>
      <c r="J1" s="174"/>
      <c r="K1" s="81"/>
      <c r="L1" s="82"/>
    </row>
    <row r="2" spans="1:12" s="116" customFormat="1" x14ac:dyDescent="0.3">
      <c r="A2" s="36" t="s">
        <v>1</v>
      </c>
      <c r="B2" s="138" t="s">
        <v>2</v>
      </c>
      <c r="C2" s="157" t="s">
        <v>3</v>
      </c>
      <c r="D2" s="158">
        <v>2030</v>
      </c>
      <c r="E2" s="159">
        <v>2050</v>
      </c>
      <c r="F2" s="5" t="s">
        <v>4</v>
      </c>
      <c r="G2" s="5" t="s">
        <v>5</v>
      </c>
      <c r="H2" s="157" t="s">
        <v>3</v>
      </c>
      <c r="I2" s="158">
        <v>2030</v>
      </c>
      <c r="J2" s="159">
        <v>2050</v>
      </c>
      <c r="K2" s="5" t="s">
        <v>4</v>
      </c>
      <c r="L2" s="62" t="s">
        <v>5</v>
      </c>
    </row>
    <row r="3" spans="1:12" s="118" customFormat="1" x14ac:dyDescent="0.3">
      <c r="A3" s="63" t="s">
        <v>1062</v>
      </c>
      <c r="B3" s="139" t="s">
        <v>6</v>
      </c>
      <c r="C3" s="160">
        <f>C4*C33/100*10.6/1000</f>
        <v>8.1620000000000008</v>
      </c>
      <c r="D3" s="161">
        <f>D4*D33/100*10.6/1000</f>
        <v>8.1620000000000008</v>
      </c>
      <c r="E3" s="161">
        <f>E4*E33/100*10.6/1000</f>
        <v>8.5701000000000001</v>
      </c>
      <c r="F3" s="64" t="s">
        <v>897</v>
      </c>
      <c r="G3" s="65" t="s">
        <v>8</v>
      </c>
      <c r="H3" s="160">
        <f>H4*H33/100*10.6/1000</f>
        <v>8.9039999999999999</v>
      </c>
      <c r="I3" s="161">
        <f>I4*I33/100*10.6/1000</f>
        <v>8.9039999999999999</v>
      </c>
      <c r="J3" s="161">
        <f>J4*J33/100*10.6/1000</f>
        <v>9.7943999999999996</v>
      </c>
      <c r="K3" s="64" t="s">
        <v>7</v>
      </c>
      <c r="L3" s="66" t="s">
        <v>8</v>
      </c>
    </row>
    <row r="4" spans="1:12" x14ac:dyDescent="0.3">
      <c r="A4" s="38" t="s">
        <v>9</v>
      </c>
      <c r="B4" s="140" t="s">
        <v>10</v>
      </c>
      <c r="C4" s="162">
        <v>1400</v>
      </c>
      <c r="D4" s="163">
        <v>1400</v>
      </c>
      <c r="E4" s="163">
        <v>1400</v>
      </c>
      <c r="F4" s="32" t="s">
        <v>898</v>
      </c>
      <c r="G4" s="33"/>
      <c r="H4" s="162">
        <v>1400</v>
      </c>
      <c r="I4" s="163">
        <v>1400</v>
      </c>
      <c r="J4" s="163">
        <v>1400</v>
      </c>
      <c r="K4" s="32" t="s">
        <v>11</v>
      </c>
      <c r="L4" s="47"/>
    </row>
    <row r="5" spans="1:12" x14ac:dyDescent="0.3">
      <c r="A5" s="37" t="s">
        <v>12</v>
      </c>
      <c r="B5" s="141" t="s">
        <v>13</v>
      </c>
      <c r="C5" s="164">
        <v>8400</v>
      </c>
      <c r="D5" s="165">
        <v>8400</v>
      </c>
      <c r="E5" s="165">
        <v>8400</v>
      </c>
      <c r="F5" s="34"/>
      <c r="G5" s="35" t="s">
        <v>14</v>
      </c>
      <c r="H5" s="164">
        <v>8400</v>
      </c>
      <c r="I5" s="165">
        <v>8400</v>
      </c>
      <c r="J5" s="165">
        <v>8400</v>
      </c>
      <c r="K5" s="34"/>
      <c r="L5" s="46" t="s">
        <v>14</v>
      </c>
    </row>
    <row r="6" spans="1:12" x14ac:dyDescent="0.3">
      <c r="A6" s="38" t="s">
        <v>15</v>
      </c>
      <c r="B6" s="140" t="s">
        <v>13</v>
      </c>
      <c r="C6" s="162">
        <v>8400</v>
      </c>
      <c r="D6" s="163">
        <v>8400</v>
      </c>
      <c r="E6" s="163">
        <v>8400</v>
      </c>
      <c r="F6" s="32"/>
      <c r="G6" s="33" t="s">
        <v>14</v>
      </c>
      <c r="H6" s="162">
        <v>8400</v>
      </c>
      <c r="I6" s="163">
        <v>8400</v>
      </c>
      <c r="J6" s="163">
        <v>8400</v>
      </c>
      <c r="K6" s="32"/>
      <c r="L6" s="47" t="s">
        <v>14</v>
      </c>
    </row>
    <row r="7" spans="1:12" x14ac:dyDescent="0.3">
      <c r="A7" s="37" t="s">
        <v>16</v>
      </c>
      <c r="B7" s="141" t="s">
        <v>17</v>
      </c>
      <c r="C7" s="164">
        <v>37</v>
      </c>
      <c r="D7" s="165">
        <v>37</v>
      </c>
      <c r="E7" s="165">
        <v>37</v>
      </c>
      <c r="F7" s="34" t="s">
        <v>18</v>
      </c>
      <c r="G7" s="35" t="s">
        <v>8</v>
      </c>
      <c r="H7" s="164">
        <v>55</v>
      </c>
      <c r="I7" s="165">
        <v>55</v>
      </c>
      <c r="J7" s="165">
        <v>55</v>
      </c>
      <c r="K7" s="34" t="s">
        <v>19</v>
      </c>
      <c r="L7" s="46" t="s">
        <v>8</v>
      </c>
    </row>
    <row r="8" spans="1:12" x14ac:dyDescent="0.3">
      <c r="A8" s="38" t="s">
        <v>20</v>
      </c>
      <c r="B8" s="140" t="s">
        <v>21</v>
      </c>
      <c r="C8" s="162">
        <v>30</v>
      </c>
      <c r="D8" s="163">
        <v>30</v>
      </c>
      <c r="E8" s="163">
        <v>30</v>
      </c>
      <c r="F8" s="32"/>
      <c r="G8" s="33" t="s">
        <v>22</v>
      </c>
      <c r="H8" s="162">
        <v>50</v>
      </c>
      <c r="I8" s="163">
        <v>50</v>
      </c>
      <c r="J8" s="163">
        <v>50</v>
      </c>
      <c r="K8" s="32"/>
      <c r="L8" s="47" t="s">
        <v>22</v>
      </c>
    </row>
    <row r="9" spans="1:12" x14ac:dyDescent="0.3">
      <c r="A9" s="37" t="s">
        <v>23</v>
      </c>
      <c r="B9" s="141" t="s">
        <v>21</v>
      </c>
      <c r="C9" s="164">
        <v>42</v>
      </c>
      <c r="D9" s="165">
        <v>42</v>
      </c>
      <c r="E9" s="165">
        <v>42</v>
      </c>
      <c r="F9" s="34"/>
      <c r="G9" s="35" t="s">
        <v>22</v>
      </c>
      <c r="H9" s="164">
        <v>60</v>
      </c>
      <c r="I9" s="165">
        <v>60</v>
      </c>
      <c r="J9" s="165">
        <v>60</v>
      </c>
      <c r="K9" s="34"/>
      <c r="L9" s="46" t="s">
        <v>22</v>
      </c>
    </row>
    <row r="10" spans="1:12" x14ac:dyDescent="0.3">
      <c r="A10" s="38" t="s">
        <v>24</v>
      </c>
      <c r="B10" s="140" t="s">
        <v>17</v>
      </c>
      <c r="C10" s="162">
        <v>20</v>
      </c>
      <c r="D10" s="163">
        <v>20</v>
      </c>
      <c r="E10" s="163">
        <v>20</v>
      </c>
      <c r="F10" s="32"/>
      <c r="G10" s="33" t="s">
        <v>14</v>
      </c>
      <c r="H10" s="162">
        <v>20</v>
      </c>
      <c r="I10" s="163">
        <v>20</v>
      </c>
      <c r="J10" s="163">
        <v>20</v>
      </c>
      <c r="K10" s="32"/>
      <c r="L10" s="47" t="s">
        <v>14</v>
      </c>
    </row>
    <row r="11" spans="1:12" s="123" customFormat="1" ht="33.75" x14ac:dyDescent="0.3">
      <c r="A11" s="45" t="s">
        <v>891</v>
      </c>
      <c r="B11" s="142" t="s">
        <v>25</v>
      </c>
      <c r="C11" s="166">
        <v>1</v>
      </c>
      <c r="D11" s="167">
        <v>1</v>
      </c>
      <c r="E11" s="167">
        <v>1</v>
      </c>
      <c r="F11" s="30" t="s">
        <v>899</v>
      </c>
      <c r="G11" s="31" t="s">
        <v>26</v>
      </c>
      <c r="H11" s="166">
        <v>1</v>
      </c>
      <c r="I11" s="167">
        <v>1</v>
      </c>
      <c r="J11" s="167">
        <v>1</v>
      </c>
      <c r="K11" s="30" t="s">
        <v>899</v>
      </c>
      <c r="L11" s="49" t="s">
        <v>26</v>
      </c>
    </row>
    <row r="12" spans="1:12" s="116" customFormat="1" x14ac:dyDescent="0.3">
      <c r="A12" s="36" t="s">
        <v>27</v>
      </c>
      <c r="B12" s="138" t="s">
        <v>2</v>
      </c>
      <c r="C12" s="157" t="s">
        <v>3</v>
      </c>
      <c r="D12" s="158">
        <v>2030</v>
      </c>
      <c r="E12" s="159">
        <v>2050</v>
      </c>
      <c r="F12" s="5"/>
      <c r="G12" s="5"/>
      <c r="H12" s="157" t="s">
        <v>3</v>
      </c>
      <c r="I12" s="158">
        <v>2030</v>
      </c>
      <c r="J12" s="159">
        <v>2050</v>
      </c>
      <c r="K12" s="5"/>
      <c r="L12" s="62"/>
    </row>
    <row r="13" spans="1:12" ht="12.75" x14ac:dyDescent="0.3">
      <c r="A13" s="243" t="s">
        <v>28</v>
      </c>
      <c r="B13" s="141"/>
      <c r="C13" s="164"/>
      <c r="D13" s="165"/>
      <c r="E13" s="165"/>
      <c r="F13" s="34"/>
      <c r="G13" s="35"/>
      <c r="H13" s="164"/>
      <c r="I13" s="165"/>
      <c r="J13" s="165"/>
      <c r="K13" s="34"/>
      <c r="L13" s="46"/>
    </row>
    <row r="14" spans="1:12" x14ac:dyDescent="0.3">
      <c r="A14" s="38" t="s">
        <v>29</v>
      </c>
      <c r="B14" s="140"/>
      <c r="C14" s="162"/>
      <c r="D14" s="163"/>
      <c r="E14" s="163"/>
      <c r="F14" s="32"/>
      <c r="G14" s="33"/>
      <c r="H14" s="162"/>
      <c r="I14" s="163"/>
      <c r="J14" s="163"/>
      <c r="K14" s="32"/>
      <c r="L14" s="47"/>
    </row>
    <row r="15" spans="1:12" ht="13.5" x14ac:dyDescent="0.3">
      <c r="A15" s="37" t="s">
        <v>1063</v>
      </c>
      <c r="B15" s="141" t="s">
        <v>30</v>
      </c>
      <c r="C15" s="164">
        <v>61740</v>
      </c>
      <c r="D15" s="165">
        <v>61740</v>
      </c>
      <c r="E15" s="165">
        <v>61740</v>
      </c>
      <c r="F15" s="34" t="s">
        <v>31</v>
      </c>
      <c r="G15" s="35" t="s">
        <v>8</v>
      </c>
      <c r="H15" s="164">
        <v>96472</v>
      </c>
      <c r="I15" s="165">
        <v>96472</v>
      </c>
      <c r="J15" s="165">
        <v>96472</v>
      </c>
      <c r="K15" s="34" t="s">
        <v>32</v>
      </c>
      <c r="L15" s="46" t="s">
        <v>8</v>
      </c>
    </row>
    <row r="16" spans="1:12" s="118" customFormat="1" ht="22.5" x14ac:dyDescent="0.3">
      <c r="A16" s="238" t="s">
        <v>33</v>
      </c>
      <c r="B16" s="151" t="s">
        <v>34</v>
      </c>
      <c r="C16" s="258">
        <v>104</v>
      </c>
      <c r="D16" s="259">
        <v>104</v>
      </c>
      <c r="E16" s="259">
        <f>104*1.1</f>
        <v>114.4</v>
      </c>
      <c r="F16" s="193" t="s">
        <v>900</v>
      </c>
      <c r="G16" s="194" t="s">
        <v>8</v>
      </c>
      <c r="H16" s="258">
        <v>120</v>
      </c>
      <c r="I16" s="259">
        <f>H16</f>
        <v>120</v>
      </c>
      <c r="J16" s="259">
        <f>H16*1.1</f>
        <v>132</v>
      </c>
      <c r="K16" s="32" t="s">
        <v>901</v>
      </c>
      <c r="L16" s="195" t="s">
        <v>8</v>
      </c>
    </row>
    <row r="17" spans="1:12" s="125" customFormat="1" x14ac:dyDescent="0.3">
      <c r="A17" s="239" t="s">
        <v>35</v>
      </c>
      <c r="B17" s="143" t="s">
        <v>36</v>
      </c>
      <c r="C17" s="168">
        <f>33*0.95</f>
        <v>31.349999999999998</v>
      </c>
      <c r="D17" s="169">
        <f>C17</f>
        <v>31.349999999999998</v>
      </c>
      <c r="E17" s="169">
        <f>C17</f>
        <v>31.349999999999998</v>
      </c>
      <c r="F17" s="40"/>
      <c r="G17" s="41" t="s">
        <v>8</v>
      </c>
      <c r="H17" s="168">
        <f>40*0.5</f>
        <v>20</v>
      </c>
      <c r="I17" s="169">
        <f>H17</f>
        <v>20</v>
      </c>
      <c r="J17" s="169">
        <f>H17</f>
        <v>20</v>
      </c>
      <c r="K17" s="40"/>
      <c r="L17" s="60" t="s">
        <v>8</v>
      </c>
    </row>
    <row r="18" spans="1:12" ht="22.5" x14ac:dyDescent="0.3">
      <c r="A18" s="240" t="s">
        <v>37</v>
      </c>
      <c r="B18" s="140" t="s">
        <v>38</v>
      </c>
      <c r="C18" s="162">
        <v>338</v>
      </c>
      <c r="D18" s="163">
        <f>C18</f>
        <v>338</v>
      </c>
      <c r="E18" s="163">
        <f>C18*1.1</f>
        <v>371.8</v>
      </c>
      <c r="F18" s="32" t="s">
        <v>901</v>
      </c>
      <c r="G18" s="33" t="s">
        <v>8</v>
      </c>
      <c r="H18" s="162">
        <v>369</v>
      </c>
      <c r="I18" s="163">
        <f>H18</f>
        <v>369</v>
      </c>
      <c r="J18" s="163">
        <f>H18*1.1</f>
        <v>405.90000000000003</v>
      </c>
      <c r="K18" s="32" t="s">
        <v>901</v>
      </c>
      <c r="L18" s="47" t="s">
        <v>8</v>
      </c>
    </row>
    <row r="19" spans="1:12" s="125" customFormat="1" x14ac:dyDescent="0.3">
      <c r="A19" s="239" t="s">
        <v>39</v>
      </c>
      <c r="B19" s="143" t="s">
        <v>40</v>
      </c>
      <c r="C19" s="168">
        <v>19.3</v>
      </c>
      <c r="D19" s="169">
        <f>C19</f>
        <v>19.3</v>
      </c>
      <c r="E19" s="169">
        <f>C19</f>
        <v>19.3</v>
      </c>
      <c r="F19" s="40"/>
      <c r="G19" s="41"/>
      <c r="H19" s="168">
        <v>18.100000000000001</v>
      </c>
      <c r="I19" s="169">
        <f>H19</f>
        <v>18.100000000000001</v>
      </c>
      <c r="J19" s="169">
        <f>H19</f>
        <v>18.100000000000001</v>
      </c>
      <c r="K19" s="40"/>
      <c r="L19" s="60" t="s">
        <v>8</v>
      </c>
    </row>
    <row r="20" spans="1:12" ht="13.5" x14ac:dyDescent="0.3">
      <c r="A20" s="38" t="s">
        <v>41</v>
      </c>
      <c r="B20" s="140" t="s">
        <v>30</v>
      </c>
      <c r="C20" s="162">
        <v>36750</v>
      </c>
      <c r="D20" s="163">
        <v>36750</v>
      </c>
      <c r="E20" s="163">
        <v>36750</v>
      </c>
      <c r="F20" s="32" t="s">
        <v>1064</v>
      </c>
      <c r="G20" s="33" t="s">
        <v>8</v>
      </c>
      <c r="H20" s="162"/>
      <c r="I20" s="163"/>
      <c r="J20" s="163"/>
      <c r="K20" s="32"/>
      <c r="L20" s="47"/>
    </row>
    <row r="21" spans="1:12" s="125" customFormat="1" ht="22.5" x14ac:dyDescent="0.3">
      <c r="A21" s="239" t="s">
        <v>33</v>
      </c>
      <c r="B21" s="143" t="s">
        <v>34</v>
      </c>
      <c r="C21" s="168">
        <v>12</v>
      </c>
      <c r="D21" s="169">
        <v>12</v>
      </c>
      <c r="E21" s="169">
        <f>12*1.1</f>
        <v>13.200000000000001</v>
      </c>
      <c r="F21" s="193" t="s">
        <v>900</v>
      </c>
      <c r="G21" s="41" t="s">
        <v>8</v>
      </c>
      <c r="H21" s="168"/>
      <c r="I21" s="169"/>
      <c r="J21" s="169"/>
      <c r="K21" s="40"/>
      <c r="L21" s="60"/>
    </row>
    <row r="22" spans="1:12" x14ac:dyDescent="0.3">
      <c r="A22" s="37" t="s">
        <v>42</v>
      </c>
      <c r="B22" s="141" t="s">
        <v>43</v>
      </c>
      <c r="C22" s="164"/>
      <c r="D22" s="165"/>
      <c r="E22" s="165"/>
      <c r="F22" s="34"/>
      <c r="G22" s="35"/>
      <c r="H22" s="164">
        <v>10528</v>
      </c>
      <c r="I22" s="165">
        <v>10528</v>
      </c>
      <c r="J22" s="165">
        <v>10528</v>
      </c>
      <c r="K22" s="34"/>
      <c r="L22" s="46" t="s">
        <v>8</v>
      </c>
    </row>
    <row r="23" spans="1:12" ht="22.5" x14ac:dyDescent="0.3">
      <c r="A23" s="240" t="s">
        <v>33</v>
      </c>
      <c r="B23" s="140" t="s">
        <v>44</v>
      </c>
      <c r="C23" s="162"/>
      <c r="D23" s="163"/>
      <c r="E23" s="163"/>
      <c r="F23" s="32"/>
      <c r="G23" s="33"/>
      <c r="H23" s="162">
        <v>90</v>
      </c>
      <c r="I23" s="163">
        <f>H23</f>
        <v>90</v>
      </c>
      <c r="J23" s="163">
        <f>H23*1.1</f>
        <v>99.000000000000014</v>
      </c>
      <c r="K23" s="32" t="s">
        <v>901</v>
      </c>
      <c r="L23" s="47" t="s">
        <v>8</v>
      </c>
    </row>
    <row r="24" spans="1:12" s="123" customFormat="1" x14ac:dyDescent="0.3">
      <c r="A24" s="241" t="s">
        <v>35</v>
      </c>
      <c r="B24" s="142" t="s">
        <v>36</v>
      </c>
      <c r="C24" s="166">
        <f>6*0.8</f>
        <v>4.8000000000000007</v>
      </c>
      <c r="D24" s="167">
        <f>C24</f>
        <v>4.8000000000000007</v>
      </c>
      <c r="E24" s="167">
        <f>C24</f>
        <v>4.8000000000000007</v>
      </c>
      <c r="F24" s="30"/>
      <c r="G24" s="31" t="s">
        <v>8</v>
      </c>
      <c r="H24" s="166">
        <f>20*0.9</f>
        <v>18</v>
      </c>
      <c r="I24" s="167">
        <f>H24</f>
        <v>18</v>
      </c>
      <c r="J24" s="167">
        <f>H24</f>
        <v>18</v>
      </c>
      <c r="K24" s="30"/>
      <c r="L24" s="49" t="s">
        <v>8</v>
      </c>
    </row>
    <row r="25" spans="1:12" ht="22.5" x14ac:dyDescent="0.3">
      <c r="A25" s="240" t="s">
        <v>37</v>
      </c>
      <c r="B25" s="140" t="s">
        <v>38</v>
      </c>
      <c r="C25" s="162">
        <v>252</v>
      </c>
      <c r="D25" s="163">
        <f>C25</f>
        <v>252</v>
      </c>
      <c r="E25" s="163">
        <f>C25*1.1</f>
        <v>277.20000000000005</v>
      </c>
      <c r="F25" s="32" t="s">
        <v>902</v>
      </c>
      <c r="G25" s="33" t="s">
        <v>8</v>
      </c>
      <c r="H25" s="162">
        <f>215</f>
        <v>215</v>
      </c>
      <c r="I25" s="163">
        <f>H25</f>
        <v>215</v>
      </c>
      <c r="J25" s="163">
        <f>H25*1.1</f>
        <v>236.50000000000003</v>
      </c>
      <c r="K25" s="32" t="s">
        <v>901</v>
      </c>
      <c r="L25" s="47" t="s">
        <v>8</v>
      </c>
    </row>
    <row r="26" spans="1:12" s="125" customFormat="1" x14ac:dyDescent="0.3">
      <c r="A26" s="239" t="s">
        <v>39</v>
      </c>
      <c r="B26" s="143" t="s">
        <v>40</v>
      </c>
      <c r="C26" s="168">
        <v>20</v>
      </c>
      <c r="D26" s="169">
        <f>C26</f>
        <v>20</v>
      </c>
      <c r="E26" s="169">
        <f>C26</f>
        <v>20</v>
      </c>
      <c r="F26" s="40"/>
      <c r="G26" s="41" t="s">
        <v>8</v>
      </c>
      <c r="H26" s="168">
        <v>19.899999999999999</v>
      </c>
      <c r="I26" s="169">
        <f>H26</f>
        <v>19.899999999999999</v>
      </c>
      <c r="J26" s="169">
        <f>H26</f>
        <v>19.899999999999999</v>
      </c>
      <c r="K26" s="40"/>
      <c r="L26" s="60" t="s">
        <v>8</v>
      </c>
    </row>
    <row r="27" spans="1:12" ht="12.75" x14ac:dyDescent="0.3">
      <c r="A27" s="38" t="s">
        <v>45</v>
      </c>
      <c r="B27" s="140" t="s">
        <v>46</v>
      </c>
      <c r="C27" s="162"/>
      <c r="D27" s="163"/>
      <c r="E27" s="163"/>
      <c r="F27" s="32"/>
      <c r="G27" s="33"/>
      <c r="H27" s="162"/>
      <c r="I27" s="163"/>
      <c r="J27" s="163"/>
      <c r="K27" s="32"/>
      <c r="L27" s="47"/>
    </row>
    <row r="28" spans="1:12" s="123" customFormat="1" ht="33.75" x14ac:dyDescent="0.3">
      <c r="A28" s="241" t="s">
        <v>1024</v>
      </c>
      <c r="B28" s="142" t="s">
        <v>47</v>
      </c>
      <c r="C28" s="166">
        <f>0.15*3.6</f>
        <v>0.54</v>
      </c>
      <c r="D28" s="167">
        <f>0.15*3.6</f>
        <v>0.54</v>
      </c>
      <c r="E28" s="167">
        <f>0.15*3.6*0.9</f>
        <v>0.48600000000000004</v>
      </c>
      <c r="F28" s="30" t="s">
        <v>48</v>
      </c>
      <c r="G28" s="31" t="s">
        <v>8</v>
      </c>
      <c r="H28" s="166">
        <f>0.516*3.6</f>
        <v>1.8576000000000001</v>
      </c>
      <c r="I28" s="167">
        <f>0.516*3.6</f>
        <v>1.8576000000000001</v>
      </c>
      <c r="J28" s="167">
        <f>0.516*3.6*0.9</f>
        <v>1.6718400000000002</v>
      </c>
      <c r="K28" s="30" t="s">
        <v>906</v>
      </c>
      <c r="L28" s="49" t="s">
        <v>8</v>
      </c>
    </row>
    <row r="29" spans="1:12" x14ac:dyDescent="0.3">
      <c r="A29" s="240" t="s">
        <v>1026</v>
      </c>
      <c r="B29" s="140"/>
      <c r="C29" s="162"/>
      <c r="D29" s="163"/>
      <c r="E29" s="163"/>
      <c r="F29" s="32"/>
      <c r="G29" s="33"/>
      <c r="H29" s="162"/>
      <c r="I29" s="163"/>
      <c r="J29" s="163"/>
      <c r="K29" s="32"/>
      <c r="L29" s="47"/>
    </row>
    <row r="30" spans="1:12" s="123" customFormat="1" ht="45" x14ac:dyDescent="0.3">
      <c r="A30" s="242" t="s">
        <v>49</v>
      </c>
      <c r="B30" s="142" t="s">
        <v>47</v>
      </c>
      <c r="C30" s="166">
        <f>0.363*3.6</f>
        <v>1.3068</v>
      </c>
      <c r="D30" s="167">
        <f>0.363*3.6</f>
        <v>1.3068</v>
      </c>
      <c r="E30" s="167">
        <f>0.363*3.6*0.9</f>
        <v>1.1761200000000001</v>
      </c>
      <c r="F30" s="30" t="s">
        <v>903</v>
      </c>
      <c r="G30" s="31" t="s">
        <v>8</v>
      </c>
      <c r="H30" s="166">
        <f>0.475*3.6</f>
        <v>1.71</v>
      </c>
      <c r="I30" s="167">
        <f>0.475*3.6</f>
        <v>1.71</v>
      </c>
      <c r="J30" s="167">
        <f>0.475*3.6*0.9</f>
        <v>1.5389999999999999</v>
      </c>
      <c r="K30" s="30" t="s">
        <v>907</v>
      </c>
      <c r="L30" s="49" t="s">
        <v>8</v>
      </c>
    </row>
    <row r="31" spans="1:12" ht="12.75" x14ac:dyDescent="0.3">
      <c r="A31" s="243" t="s">
        <v>50</v>
      </c>
      <c r="B31" s="141"/>
      <c r="C31" s="164"/>
      <c r="D31" s="165"/>
      <c r="E31" s="165"/>
      <c r="F31" s="34"/>
      <c r="G31" s="35"/>
      <c r="H31" s="164"/>
      <c r="I31" s="165"/>
      <c r="J31" s="165"/>
      <c r="K31" s="34"/>
      <c r="L31" s="46"/>
    </row>
    <row r="32" spans="1:12" ht="22.5" x14ac:dyDescent="0.3">
      <c r="A32" s="38" t="s">
        <v>892</v>
      </c>
      <c r="B32" s="140" t="s">
        <v>51</v>
      </c>
      <c r="C32" s="162">
        <f>C4*C5*C33/100*10.6*3.6/1000</f>
        <v>246818.88</v>
      </c>
      <c r="D32" s="163">
        <f>D4*D5*D33/100*10.6*3.6/1000</f>
        <v>246818.88</v>
      </c>
      <c r="E32" s="163">
        <f>E4*E5*E33/100*10.6*3.6/1000</f>
        <v>259159.82400000005</v>
      </c>
      <c r="F32" s="32" t="s">
        <v>904</v>
      </c>
      <c r="G32" s="33" t="s">
        <v>8</v>
      </c>
      <c r="H32" s="162">
        <f>1400*8400*H33/100*10.6*3.6/1000</f>
        <v>269256.96000000002</v>
      </c>
      <c r="I32" s="163">
        <f>1400*8400*I33/100*10.6*3.6/1000</f>
        <v>269256.96000000002</v>
      </c>
      <c r="J32" s="163">
        <f>1400*8400*J33/100*10.6*3.6/1000</f>
        <v>296182.65600000002</v>
      </c>
      <c r="K32" s="32" t="s">
        <v>908</v>
      </c>
      <c r="L32" s="47" t="s">
        <v>8</v>
      </c>
    </row>
    <row r="33" spans="1:12" ht="22.5" x14ac:dyDescent="0.3">
      <c r="A33" s="245" t="s">
        <v>52</v>
      </c>
      <c r="B33" s="141" t="s">
        <v>25</v>
      </c>
      <c r="C33" s="164">
        <v>55</v>
      </c>
      <c r="D33" s="165">
        <v>55</v>
      </c>
      <c r="E33" s="165">
        <f>52.5*1.1</f>
        <v>57.750000000000007</v>
      </c>
      <c r="F33" s="34" t="s">
        <v>900</v>
      </c>
      <c r="G33" s="35" t="s">
        <v>8</v>
      </c>
      <c r="H33" s="164">
        <v>60</v>
      </c>
      <c r="I33" s="165">
        <f>H33</f>
        <v>60</v>
      </c>
      <c r="J33" s="165">
        <f>H33*1.1</f>
        <v>66</v>
      </c>
      <c r="K33" s="34" t="s">
        <v>900</v>
      </c>
      <c r="L33" s="46" t="s">
        <v>8</v>
      </c>
    </row>
    <row r="34" spans="1:12" ht="22.5" x14ac:dyDescent="0.3">
      <c r="A34" s="38" t="s">
        <v>53</v>
      </c>
      <c r="B34" s="140" t="s">
        <v>30</v>
      </c>
      <c r="C34" s="162">
        <f>C15+C17</f>
        <v>61771.35</v>
      </c>
      <c r="D34" s="163">
        <f>D15+D17</f>
        <v>61771.35</v>
      </c>
      <c r="E34" s="163">
        <f>E15+E17</f>
        <v>61771.35</v>
      </c>
      <c r="F34" s="32" t="s">
        <v>54</v>
      </c>
      <c r="G34" s="33"/>
      <c r="H34" s="162">
        <f>H15+H17</f>
        <v>96492</v>
      </c>
      <c r="I34" s="163">
        <f>I15+I17</f>
        <v>96492</v>
      </c>
      <c r="J34" s="163">
        <f>J15+J17</f>
        <v>96492</v>
      </c>
      <c r="K34" s="32" t="s">
        <v>909</v>
      </c>
      <c r="L34" s="47"/>
    </row>
    <row r="35" spans="1:12" x14ac:dyDescent="0.3">
      <c r="A35" s="37" t="s">
        <v>893</v>
      </c>
      <c r="B35" s="141"/>
      <c r="C35" s="164"/>
      <c r="D35" s="165"/>
      <c r="E35" s="165"/>
      <c r="F35" s="34"/>
      <c r="G35" s="35"/>
      <c r="H35" s="164"/>
      <c r="I35" s="165"/>
      <c r="J35" s="165"/>
      <c r="K35" s="34"/>
      <c r="L35" s="46"/>
    </row>
    <row r="36" spans="1:12" x14ac:dyDescent="0.3">
      <c r="A36" s="240" t="s">
        <v>55</v>
      </c>
      <c r="B36" s="140"/>
      <c r="C36" s="162"/>
      <c r="D36" s="163"/>
      <c r="E36" s="163"/>
      <c r="F36" s="32"/>
      <c r="G36" s="33"/>
      <c r="H36" s="162"/>
      <c r="I36" s="163"/>
      <c r="J36" s="163"/>
      <c r="K36" s="32"/>
      <c r="L36" s="47"/>
    </row>
    <row r="37" spans="1:12" x14ac:dyDescent="0.3">
      <c r="A37" s="245" t="s">
        <v>56</v>
      </c>
      <c r="B37" s="141" t="s">
        <v>57</v>
      </c>
      <c r="C37" s="164">
        <f>C4*C5*C33/100*0.72*0.01/1000</f>
        <v>46.569600000000001</v>
      </c>
      <c r="D37" s="165">
        <f>D4*D5*D33/100*0.72*0.01/1000</f>
        <v>46.569600000000001</v>
      </c>
      <c r="E37" s="165">
        <f>E4*E5*E33/100*0.72*0.01/1000</f>
        <v>48.898080000000007</v>
      </c>
      <c r="F37" s="34" t="s">
        <v>905</v>
      </c>
      <c r="G37" s="35" t="s">
        <v>26</v>
      </c>
      <c r="H37" s="164">
        <f>H4*H5*H33/100*0.72*0.01/1000</f>
        <v>50.803200000000004</v>
      </c>
      <c r="I37" s="165">
        <f>I4*I5*I33/100*0.72*0.01/1000</f>
        <v>50.803200000000004</v>
      </c>
      <c r="J37" s="165">
        <f>J4*J5*J33/100*0.72*0.01/1000</f>
        <v>55.883520000000004</v>
      </c>
      <c r="K37" s="34" t="s">
        <v>905</v>
      </c>
      <c r="L37" s="46" t="s">
        <v>26</v>
      </c>
    </row>
    <row r="38" spans="1:12" ht="45" x14ac:dyDescent="0.3">
      <c r="A38" s="240" t="s">
        <v>58</v>
      </c>
      <c r="B38" s="140" t="s">
        <v>57</v>
      </c>
      <c r="C38" s="162"/>
      <c r="D38" s="163"/>
      <c r="E38" s="163"/>
      <c r="F38" s="32" t="s">
        <v>59</v>
      </c>
      <c r="G38" s="33"/>
      <c r="H38" s="162"/>
      <c r="I38" s="163"/>
      <c r="J38" s="163"/>
      <c r="K38" s="32" t="s">
        <v>59</v>
      </c>
      <c r="L38" s="47"/>
    </row>
    <row r="39" spans="1:12" ht="22.5" x14ac:dyDescent="0.3">
      <c r="A39" s="245" t="s">
        <v>60</v>
      </c>
      <c r="B39" s="141" t="s">
        <v>57</v>
      </c>
      <c r="C39" s="164"/>
      <c r="D39" s="165"/>
      <c r="E39" s="165"/>
      <c r="F39" s="34" t="s">
        <v>61</v>
      </c>
      <c r="G39" s="35"/>
      <c r="H39" s="164"/>
      <c r="I39" s="165"/>
      <c r="J39" s="165"/>
      <c r="K39" s="34" t="s">
        <v>61</v>
      </c>
      <c r="L39" s="46"/>
    </row>
    <row r="40" spans="1:12" s="116" customFormat="1" x14ac:dyDescent="0.3">
      <c r="A40" s="36" t="s">
        <v>894</v>
      </c>
      <c r="B40" s="138" t="s">
        <v>2</v>
      </c>
      <c r="C40" s="157" t="s">
        <v>3</v>
      </c>
      <c r="D40" s="158">
        <v>2030</v>
      </c>
      <c r="E40" s="159">
        <v>2050</v>
      </c>
      <c r="F40" s="5"/>
      <c r="G40" s="5"/>
      <c r="H40" s="157" t="s">
        <v>3</v>
      </c>
      <c r="I40" s="158">
        <v>2030</v>
      </c>
      <c r="J40" s="159">
        <v>2050</v>
      </c>
      <c r="K40" s="5"/>
      <c r="L40" s="62"/>
    </row>
    <row r="41" spans="1:12" x14ac:dyDescent="0.3">
      <c r="A41" s="37" t="s">
        <v>895</v>
      </c>
      <c r="B41" s="141"/>
      <c r="C41" s="164"/>
      <c r="D41" s="165"/>
      <c r="E41" s="165"/>
      <c r="F41" s="34"/>
      <c r="G41" s="35"/>
      <c r="H41" s="164"/>
      <c r="I41" s="165"/>
      <c r="J41" s="165"/>
      <c r="K41" s="34"/>
      <c r="L41" s="46"/>
    </row>
    <row r="42" spans="1:12" s="123" customFormat="1" ht="22.5" x14ac:dyDescent="0.3">
      <c r="A42" s="246" t="s">
        <v>62</v>
      </c>
      <c r="B42" s="144" t="s">
        <v>63</v>
      </c>
      <c r="C42" s="170">
        <f>2.86000299914825E-07*C4*C5</f>
        <v>3.363363526998342</v>
      </c>
      <c r="D42" s="171"/>
      <c r="E42" s="171"/>
      <c r="F42" s="43"/>
      <c r="G42" s="44"/>
      <c r="H42" s="170"/>
      <c r="I42" s="171"/>
      <c r="J42" s="171"/>
      <c r="K42" s="43"/>
      <c r="L42" s="48"/>
    </row>
    <row r="43" spans="1:12" s="123" customFormat="1" x14ac:dyDescent="0.3">
      <c r="A43" s="260" t="s">
        <v>64</v>
      </c>
      <c r="B43" s="261" t="s">
        <v>63</v>
      </c>
      <c r="C43" s="166"/>
      <c r="D43" s="167"/>
      <c r="E43" s="167"/>
      <c r="F43" s="30"/>
      <c r="G43" s="31"/>
      <c r="H43" s="166"/>
      <c r="I43" s="167"/>
      <c r="J43" s="167"/>
      <c r="K43" s="30"/>
      <c r="L43" s="49"/>
    </row>
    <row r="44" spans="1:12" s="123" customFormat="1" ht="33.75" x14ac:dyDescent="0.3">
      <c r="A44" s="246" t="s">
        <v>65</v>
      </c>
      <c r="B44" s="144" t="s">
        <v>63</v>
      </c>
      <c r="C44" s="170"/>
      <c r="D44" s="171"/>
      <c r="E44" s="171"/>
      <c r="F44" s="43"/>
      <c r="G44" s="44"/>
      <c r="H44" s="170"/>
      <c r="I44" s="171"/>
      <c r="J44" s="171"/>
      <c r="K44" s="43"/>
      <c r="L44" s="48"/>
    </row>
    <row r="45" spans="1:12" s="116" customFormat="1" x14ac:dyDescent="0.3">
      <c r="A45" s="36" t="s">
        <v>896</v>
      </c>
      <c r="B45" s="138"/>
      <c r="C45" s="157" t="s">
        <v>3</v>
      </c>
      <c r="D45" s="158">
        <v>2030</v>
      </c>
      <c r="E45" s="159">
        <v>2050</v>
      </c>
      <c r="F45" s="5"/>
      <c r="G45" s="5"/>
      <c r="H45" s="157" t="s">
        <v>3</v>
      </c>
      <c r="I45" s="158">
        <v>2030</v>
      </c>
      <c r="J45" s="159">
        <v>2050</v>
      </c>
      <c r="K45" s="5"/>
      <c r="L45" s="62"/>
    </row>
    <row r="46" spans="1:12" x14ac:dyDescent="0.3">
      <c r="A46" s="37" t="s">
        <v>66</v>
      </c>
      <c r="B46" s="141" t="s">
        <v>67</v>
      </c>
      <c r="C46" s="168">
        <v>8.4</v>
      </c>
      <c r="D46" s="169">
        <v>8.4</v>
      </c>
      <c r="E46" s="169">
        <v>8.4</v>
      </c>
      <c r="F46" s="34"/>
      <c r="G46" s="35" t="s">
        <v>8</v>
      </c>
      <c r="H46" s="164">
        <v>17.600000000000001</v>
      </c>
      <c r="I46" s="165">
        <v>17.600000000000001</v>
      </c>
      <c r="J46" s="165">
        <v>17.600000000000001</v>
      </c>
      <c r="K46" s="34"/>
      <c r="L46" s="35" t="s">
        <v>8</v>
      </c>
    </row>
    <row r="47" spans="1:12" s="136" customFormat="1" ht="12.75" x14ac:dyDescent="0.35">
      <c r="A47" s="246" t="s">
        <v>68</v>
      </c>
      <c r="B47" s="144" t="s">
        <v>69</v>
      </c>
      <c r="C47" s="258">
        <v>0.58427818249944985</v>
      </c>
      <c r="D47" s="259">
        <v>0.58427818249944985</v>
      </c>
      <c r="E47" s="259">
        <v>0.61349209162442231</v>
      </c>
      <c r="F47" s="43"/>
      <c r="G47" s="44" t="s">
        <v>8</v>
      </c>
      <c r="H47" s="258">
        <v>0.79235048650993678</v>
      </c>
      <c r="I47" s="259">
        <v>0.79235048650993678</v>
      </c>
      <c r="J47" s="259">
        <v>0.87158553516093029</v>
      </c>
      <c r="K47" s="43"/>
      <c r="L47" s="44" t="s">
        <v>8</v>
      </c>
    </row>
    <row r="48" spans="1:12" s="136" customFormat="1" ht="22.5" x14ac:dyDescent="0.35">
      <c r="A48" s="37" t="s">
        <v>70</v>
      </c>
      <c r="B48" s="141" t="s">
        <v>69</v>
      </c>
      <c r="C48" s="168">
        <v>9.2301205694667132</v>
      </c>
      <c r="D48" s="169">
        <v>10.575688173974036</v>
      </c>
      <c r="E48" s="169">
        <v>12.818300848152877</v>
      </c>
      <c r="F48" s="34" t="s">
        <v>71</v>
      </c>
      <c r="G48" s="35" t="s">
        <v>72</v>
      </c>
      <c r="H48" s="164">
        <v>0</v>
      </c>
      <c r="I48" s="169">
        <v>2.4367855999999999</v>
      </c>
      <c r="J48" s="169">
        <v>4.6298926400000004</v>
      </c>
      <c r="K48" s="34" t="s">
        <v>71</v>
      </c>
      <c r="L48" s="35" t="s">
        <v>72</v>
      </c>
    </row>
    <row r="49" spans="1:12" s="136" customFormat="1" ht="22.5" x14ac:dyDescent="0.35">
      <c r="A49" s="246" t="s">
        <v>73</v>
      </c>
      <c r="B49" s="144" t="s">
        <v>69</v>
      </c>
      <c r="C49" s="258">
        <v>0.15876000000000123</v>
      </c>
      <c r="D49" s="259">
        <v>0.15291153147966347</v>
      </c>
      <c r="E49" s="259">
        <v>0.15101853218792857</v>
      </c>
      <c r="F49" s="43" t="s">
        <v>74</v>
      </c>
      <c r="G49" s="44" t="s">
        <v>8</v>
      </c>
      <c r="H49" s="258">
        <v>0.54613440000000435</v>
      </c>
      <c r="I49" s="259">
        <v>0.52601566829004243</v>
      </c>
      <c r="J49" s="259">
        <v>0.51950375072647437</v>
      </c>
      <c r="K49" s="43" t="s">
        <v>74</v>
      </c>
      <c r="L49" s="44" t="s">
        <v>8</v>
      </c>
    </row>
    <row r="50" spans="1:12" s="136" customFormat="1" ht="12.75" x14ac:dyDescent="0.35">
      <c r="A50" s="37" t="s">
        <v>75</v>
      </c>
      <c r="B50" s="141" t="s">
        <v>69</v>
      </c>
      <c r="C50" s="168">
        <v>0.14106538588153825</v>
      </c>
      <c r="D50" s="169">
        <v>0.14106538588153825</v>
      </c>
      <c r="E50" s="169">
        <v>0.12695884729338441</v>
      </c>
      <c r="F50" s="34" t="s">
        <v>76</v>
      </c>
      <c r="G50" s="35" t="s">
        <v>8</v>
      </c>
      <c r="H50" s="168">
        <v>0.18458969226923047</v>
      </c>
      <c r="I50" s="169">
        <v>0.18458969226923047</v>
      </c>
      <c r="J50" s="169">
        <v>0.16613072304230744</v>
      </c>
      <c r="K50" s="34" t="s">
        <v>76</v>
      </c>
      <c r="L50" s="35" t="s">
        <v>8</v>
      </c>
    </row>
    <row r="51" spans="1:12" s="136" customFormat="1" ht="22.5" x14ac:dyDescent="0.35">
      <c r="A51" s="246" t="s">
        <v>77</v>
      </c>
      <c r="B51" s="144" t="s">
        <v>69</v>
      </c>
      <c r="C51" s="258">
        <v>1.3056263918667343</v>
      </c>
      <c r="D51" s="259">
        <v>1.3056263918667343</v>
      </c>
      <c r="E51" s="259">
        <v>1.3056263918667343</v>
      </c>
      <c r="F51" s="43" t="s">
        <v>78</v>
      </c>
      <c r="G51" s="44" t="s">
        <v>79</v>
      </c>
      <c r="H51" s="258">
        <v>2.0394973042357813</v>
      </c>
      <c r="I51" s="259">
        <v>2.0394973042357813</v>
      </c>
      <c r="J51" s="259">
        <v>2.0394973042357813</v>
      </c>
      <c r="K51" s="43" t="s">
        <v>78</v>
      </c>
      <c r="L51" s="44" t="s">
        <v>80</v>
      </c>
    </row>
    <row r="52" spans="1:12" s="136" customFormat="1" ht="12.75" x14ac:dyDescent="0.35">
      <c r="B52" s="154"/>
    </row>
    <row r="53" spans="1:12" s="136" customFormat="1" ht="12.75" x14ac:dyDescent="0.35">
      <c r="B53" s="154"/>
    </row>
    <row r="54" spans="1:12" s="136" customFormat="1" ht="12.75" x14ac:dyDescent="0.35">
      <c r="B54" s="154"/>
    </row>
    <row r="55" spans="1:12" s="136" customFormat="1" ht="12.75" x14ac:dyDescent="0.35">
      <c r="B55" s="154"/>
    </row>
    <row r="56" spans="1:12" s="136" customFormat="1" ht="12.75" x14ac:dyDescent="0.35">
      <c r="B56" s="154"/>
    </row>
    <row r="57" spans="1:12" s="136" customFormat="1" ht="12.75" x14ac:dyDescent="0.35">
      <c r="B57" s="154"/>
    </row>
    <row r="58" spans="1:12" s="136" customFormat="1" ht="12.75" x14ac:dyDescent="0.35">
      <c r="B58" s="154"/>
    </row>
    <row r="59" spans="1:12" s="136" customFormat="1" ht="12.75" x14ac:dyDescent="0.35">
      <c r="B59" s="154"/>
    </row>
    <row r="60" spans="1:12" s="136" customFormat="1" ht="12.75" x14ac:dyDescent="0.35">
      <c r="B60" s="154"/>
    </row>
    <row r="61" spans="1:12" s="136" customFormat="1" ht="12.75" x14ac:dyDescent="0.35">
      <c r="B61" s="154"/>
    </row>
    <row r="62" spans="1:12" s="136" customFormat="1" ht="12.75" x14ac:dyDescent="0.35">
      <c r="B62" s="154"/>
    </row>
    <row r="63" spans="1:12" s="136" customFormat="1" ht="12.75" x14ac:dyDescent="0.35">
      <c r="B63" s="154"/>
    </row>
    <row r="64" spans="1:12" s="136" customFormat="1" ht="12.75" x14ac:dyDescent="0.35">
      <c r="B64" s="154"/>
    </row>
    <row r="65" spans="2:2" s="136" customFormat="1" ht="12.75" x14ac:dyDescent="0.35">
      <c r="B65" s="154"/>
    </row>
    <row r="66" spans="2:2" s="136" customFormat="1" ht="12.75" x14ac:dyDescent="0.35">
      <c r="B66" s="154"/>
    </row>
    <row r="67" spans="2:2" s="136" customFormat="1" ht="12.75" x14ac:dyDescent="0.35">
      <c r="B67" s="154"/>
    </row>
    <row r="68" spans="2:2" s="136" customFormat="1" ht="12.75" x14ac:dyDescent="0.35">
      <c r="B68" s="154"/>
    </row>
    <row r="69" spans="2:2" s="136" customFormat="1" ht="12.75" x14ac:dyDescent="0.35">
      <c r="B69" s="154"/>
    </row>
    <row r="70" spans="2:2" s="136" customFormat="1" ht="12.75" x14ac:dyDescent="0.35">
      <c r="B70" s="154"/>
    </row>
    <row r="71" spans="2:2" s="136" customFormat="1" ht="12.75" x14ac:dyDescent="0.35">
      <c r="B71" s="154"/>
    </row>
    <row r="72" spans="2:2" s="136" customFormat="1" ht="12.75" x14ac:dyDescent="0.35">
      <c r="B72" s="154"/>
    </row>
    <row r="73" spans="2:2" s="136" customFormat="1" ht="12.75" x14ac:dyDescent="0.35">
      <c r="B73" s="154"/>
    </row>
    <row r="74" spans="2:2" s="136" customFormat="1" ht="12.75" x14ac:dyDescent="0.35">
      <c r="B74" s="154"/>
    </row>
    <row r="75" spans="2:2" s="136" customFormat="1" ht="12.75" x14ac:dyDescent="0.35">
      <c r="B75" s="154"/>
    </row>
    <row r="76" spans="2:2" s="136" customFormat="1" ht="12.75" x14ac:dyDescent="0.35">
      <c r="B76" s="154"/>
    </row>
    <row r="77" spans="2:2" s="136" customFormat="1" ht="12.75" x14ac:dyDescent="0.35">
      <c r="B77" s="154"/>
    </row>
    <row r="78" spans="2:2" s="136" customFormat="1" ht="12.75" x14ac:dyDescent="0.35">
      <c r="B78" s="154"/>
    </row>
    <row r="79" spans="2:2" s="136" customFormat="1" ht="12.75" x14ac:dyDescent="0.35">
      <c r="B79" s="154"/>
    </row>
    <row r="80" spans="2:2" s="136" customFormat="1" ht="12.75" x14ac:dyDescent="0.35">
      <c r="B80" s="154"/>
    </row>
    <row r="81" spans="2:2" s="136" customFormat="1" ht="12.75" x14ac:dyDescent="0.35">
      <c r="B81" s="154"/>
    </row>
    <row r="82" spans="2:2" s="136" customFormat="1" ht="12.75" x14ac:dyDescent="0.35">
      <c r="B82" s="154"/>
    </row>
    <row r="83" spans="2:2" s="136" customFormat="1" ht="12.75" x14ac:dyDescent="0.35">
      <c r="B83" s="154"/>
    </row>
    <row r="84" spans="2:2" s="136" customFormat="1" ht="12.75" x14ac:dyDescent="0.35">
      <c r="B84" s="154"/>
    </row>
    <row r="85" spans="2:2" s="136" customFormat="1" ht="12.75" x14ac:dyDescent="0.35">
      <c r="B85" s="154"/>
    </row>
    <row r="86" spans="2:2" s="136" customFormat="1" ht="12.75" x14ac:dyDescent="0.35">
      <c r="B86" s="154"/>
    </row>
    <row r="87" spans="2:2" s="136" customFormat="1" ht="12.75" x14ac:dyDescent="0.35">
      <c r="B87" s="154"/>
    </row>
    <row r="88" spans="2:2" s="136" customFormat="1" ht="12.75" x14ac:dyDescent="0.35">
      <c r="B88" s="154"/>
    </row>
    <row r="89" spans="2:2" s="136" customFormat="1" ht="12.75" x14ac:dyDescent="0.35">
      <c r="B89" s="154"/>
    </row>
    <row r="90" spans="2:2" s="136" customFormat="1" ht="12.75" x14ac:dyDescent="0.35">
      <c r="B90" s="154"/>
    </row>
    <row r="91" spans="2:2" s="136" customFormat="1" ht="12.75" x14ac:dyDescent="0.35">
      <c r="B91" s="154"/>
    </row>
    <row r="92" spans="2:2" s="136" customFormat="1" ht="12.75" x14ac:dyDescent="0.35">
      <c r="B92" s="154"/>
    </row>
    <row r="93" spans="2:2" s="136" customFormat="1" ht="12.75" x14ac:dyDescent="0.35">
      <c r="B93" s="154"/>
    </row>
    <row r="94" spans="2:2" s="136" customFormat="1" ht="12.75" x14ac:dyDescent="0.35">
      <c r="B94" s="154"/>
    </row>
    <row r="95" spans="2:2" s="136" customFormat="1" ht="12.75" x14ac:dyDescent="0.35">
      <c r="B95" s="154"/>
    </row>
    <row r="96" spans="2:2" s="136" customFormat="1" ht="12.75" x14ac:dyDescent="0.35">
      <c r="B96" s="154"/>
    </row>
    <row r="97" spans="2:2" s="136" customFormat="1" ht="12.75" x14ac:dyDescent="0.35">
      <c r="B97" s="154"/>
    </row>
    <row r="98" spans="2:2" s="136" customFormat="1" ht="12.75" x14ac:dyDescent="0.35">
      <c r="B98" s="154"/>
    </row>
    <row r="99" spans="2:2" s="136" customFormat="1" ht="12.75" x14ac:dyDescent="0.35">
      <c r="B99" s="154"/>
    </row>
    <row r="100" spans="2:2" s="136" customFormat="1" ht="12.75" x14ac:dyDescent="0.35">
      <c r="B100" s="154"/>
    </row>
    <row r="101" spans="2:2" s="136" customFormat="1" ht="12.75" x14ac:dyDescent="0.35">
      <c r="B101" s="154"/>
    </row>
    <row r="102" spans="2:2" s="136" customFormat="1" ht="12.75" x14ac:dyDescent="0.35">
      <c r="B102" s="154"/>
    </row>
    <row r="103" spans="2:2" s="136" customFormat="1" ht="12.75" x14ac:dyDescent="0.35">
      <c r="B103" s="154"/>
    </row>
    <row r="104" spans="2:2" s="136" customFormat="1" ht="12.75" x14ac:dyDescent="0.35">
      <c r="B104" s="154"/>
    </row>
    <row r="105" spans="2:2" s="136" customFormat="1" ht="12.75" x14ac:dyDescent="0.35">
      <c r="B105" s="154"/>
    </row>
    <row r="106" spans="2:2" s="136" customFormat="1" ht="12.75" x14ac:dyDescent="0.35">
      <c r="B106" s="154"/>
    </row>
    <row r="107" spans="2:2" s="136" customFormat="1" ht="12.75" x14ac:dyDescent="0.35">
      <c r="B107" s="154"/>
    </row>
    <row r="108" spans="2:2" s="136" customFormat="1" ht="12.75" x14ac:dyDescent="0.35">
      <c r="B108" s="154"/>
    </row>
    <row r="109" spans="2:2" s="136" customFormat="1" ht="12.75" x14ac:dyDescent="0.35">
      <c r="B109" s="154"/>
    </row>
    <row r="110" spans="2:2" s="136" customFormat="1" ht="12.75" x14ac:dyDescent="0.35">
      <c r="B110" s="154"/>
    </row>
    <row r="111" spans="2:2" s="136" customFormat="1" ht="12.75" x14ac:dyDescent="0.35">
      <c r="B111" s="154"/>
    </row>
    <row r="112" spans="2:2" s="136" customFormat="1" ht="12.75" x14ac:dyDescent="0.35">
      <c r="B112" s="154"/>
    </row>
    <row r="113" spans="2:2" s="136" customFormat="1" ht="12.75" x14ac:dyDescent="0.35">
      <c r="B113" s="154"/>
    </row>
    <row r="114" spans="2:2" s="136" customFormat="1" ht="12.75" x14ac:dyDescent="0.35">
      <c r="B114" s="154"/>
    </row>
    <row r="115" spans="2:2" s="136" customFormat="1" ht="12.75" x14ac:dyDescent="0.35">
      <c r="B115" s="154"/>
    </row>
    <row r="116" spans="2:2" s="136" customFormat="1" ht="12.75" x14ac:dyDescent="0.35">
      <c r="B116" s="154"/>
    </row>
    <row r="117" spans="2:2" s="136" customFormat="1" ht="12.75" x14ac:dyDescent="0.35">
      <c r="B117" s="154"/>
    </row>
    <row r="118" spans="2:2" s="136" customFormat="1" ht="12.75" x14ac:dyDescent="0.35">
      <c r="B118" s="154"/>
    </row>
    <row r="119" spans="2:2" s="136" customFormat="1" ht="12.75" x14ac:dyDescent="0.35">
      <c r="B119" s="154"/>
    </row>
    <row r="120" spans="2:2" s="136" customFormat="1" ht="12.75" x14ac:dyDescent="0.35">
      <c r="B120" s="154"/>
    </row>
    <row r="121" spans="2:2" s="136" customFormat="1" ht="12.75" x14ac:dyDescent="0.35">
      <c r="B121" s="154"/>
    </row>
    <row r="122" spans="2:2" s="136" customFormat="1" ht="12.75" x14ac:dyDescent="0.35">
      <c r="B122" s="154"/>
    </row>
    <row r="123" spans="2:2" s="136" customFormat="1" ht="12.75" x14ac:dyDescent="0.35">
      <c r="B123" s="154"/>
    </row>
    <row r="124" spans="2:2" s="136" customFormat="1" ht="12.75" x14ac:dyDescent="0.35">
      <c r="B124" s="154"/>
    </row>
    <row r="125" spans="2:2" s="136" customFormat="1" ht="12.75" x14ac:dyDescent="0.35">
      <c r="B125" s="154"/>
    </row>
    <row r="126" spans="2:2" s="136" customFormat="1" ht="12.75" x14ac:dyDescent="0.35">
      <c r="B126" s="154"/>
    </row>
    <row r="127" spans="2:2" s="136" customFormat="1" ht="12.75" x14ac:dyDescent="0.35">
      <c r="B127" s="154"/>
    </row>
    <row r="128" spans="2:2" s="136" customFormat="1" ht="12.75" x14ac:dyDescent="0.35">
      <c r="B128" s="154"/>
    </row>
    <row r="129" spans="2:2" s="136" customFormat="1" ht="12.75" x14ac:dyDescent="0.35">
      <c r="B129" s="154"/>
    </row>
    <row r="130" spans="2:2" s="136" customFormat="1" ht="12.75" x14ac:dyDescent="0.35">
      <c r="B130" s="154"/>
    </row>
    <row r="131" spans="2:2" s="136" customFormat="1" ht="12.75" x14ac:dyDescent="0.35">
      <c r="B131" s="154"/>
    </row>
    <row r="132" spans="2:2" s="136" customFormat="1" ht="12.75" x14ac:dyDescent="0.35">
      <c r="B132" s="154"/>
    </row>
    <row r="133" spans="2:2" s="136" customFormat="1" ht="12.75" x14ac:dyDescent="0.35">
      <c r="B133" s="154"/>
    </row>
    <row r="134" spans="2:2" s="136" customFormat="1" ht="12.75" x14ac:dyDescent="0.35">
      <c r="B134" s="154"/>
    </row>
    <row r="135" spans="2:2" s="136" customFormat="1" ht="12.75" x14ac:dyDescent="0.35">
      <c r="B135" s="154"/>
    </row>
    <row r="136" spans="2:2" s="136" customFormat="1" ht="12.75" x14ac:dyDescent="0.35">
      <c r="B136" s="154"/>
    </row>
    <row r="137" spans="2:2" s="136" customFormat="1" ht="12.75" x14ac:dyDescent="0.35">
      <c r="B137" s="154"/>
    </row>
    <row r="138" spans="2:2" s="136" customFormat="1" ht="12.75" x14ac:dyDescent="0.35">
      <c r="B138" s="154"/>
    </row>
    <row r="139" spans="2:2" s="136" customFormat="1" ht="12.75" x14ac:dyDescent="0.35">
      <c r="B139" s="154"/>
    </row>
    <row r="140" spans="2:2" s="136" customFormat="1" ht="12.75" x14ac:dyDescent="0.35">
      <c r="B140" s="154"/>
    </row>
    <row r="141" spans="2:2" s="136" customFormat="1" ht="12.75" x14ac:dyDescent="0.35">
      <c r="B141" s="154"/>
    </row>
    <row r="142" spans="2:2" s="136" customFormat="1" ht="12.75" x14ac:dyDescent="0.35">
      <c r="B142" s="154"/>
    </row>
    <row r="143" spans="2:2" s="136" customFormat="1" ht="12.75" x14ac:dyDescent="0.35">
      <c r="B143" s="154"/>
    </row>
    <row r="144" spans="2:2" s="136" customFormat="1" ht="12.75" x14ac:dyDescent="0.35">
      <c r="B144" s="154"/>
    </row>
    <row r="145" spans="2:2" s="136" customFormat="1" ht="12.75" x14ac:dyDescent="0.35">
      <c r="B145" s="154"/>
    </row>
    <row r="146" spans="2:2" s="136" customFormat="1" ht="12.75" x14ac:dyDescent="0.35">
      <c r="B146" s="154"/>
    </row>
    <row r="147" spans="2:2" s="136" customFormat="1" ht="12.75" x14ac:dyDescent="0.35">
      <c r="B147" s="154"/>
    </row>
    <row r="148" spans="2:2" s="136" customFormat="1" ht="12.75" x14ac:dyDescent="0.35">
      <c r="B148" s="154"/>
    </row>
    <row r="149" spans="2:2" s="136" customFormat="1" ht="12.75" x14ac:dyDescent="0.35">
      <c r="B149" s="154"/>
    </row>
    <row r="150" spans="2:2" s="136" customFormat="1" ht="12.75" x14ac:dyDescent="0.35">
      <c r="B150" s="154"/>
    </row>
    <row r="151" spans="2:2" s="136" customFormat="1" ht="12.75" x14ac:dyDescent="0.35">
      <c r="B151" s="154"/>
    </row>
    <row r="152" spans="2:2" s="136" customFormat="1" ht="12.75" x14ac:dyDescent="0.35">
      <c r="B152" s="154"/>
    </row>
    <row r="153" spans="2:2" s="136" customFormat="1" ht="12.75" x14ac:dyDescent="0.35">
      <c r="B153" s="154"/>
    </row>
    <row r="154" spans="2:2" s="136" customFormat="1" ht="12.75" x14ac:dyDescent="0.35">
      <c r="B154" s="154"/>
    </row>
    <row r="155" spans="2:2" s="136" customFormat="1" ht="12.75" x14ac:dyDescent="0.35">
      <c r="B155" s="154"/>
    </row>
    <row r="156" spans="2:2" s="136" customFormat="1" ht="12.75" x14ac:dyDescent="0.35">
      <c r="B156" s="154"/>
    </row>
    <row r="157" spans="2:2" s="136" customFormat="1" ht="12.75" x14ac:dyDescent="0.35">
      <c r="B157" s="154"/>
    </row>
    <row r="158" spans="2:2" s="136" customFormat="1" ht="12.75" x14ac:dyDescent="0.35">
      <c r="B158" s="154"/>
    </row>
    <row r="159" spans="2:2" s="136" customFormat="1" ht="12.75" x14ac:dyDescent="0.35">
      <c r="B159" s="154"/>
    </row>
    <row r="160" spans="2:2" s="136" customFormat="1" ht="12.75" x14ac:dyDescent="0.35">
      <c r="B160" s="154"/>
    </row>
    <row r="161" spans="2:2" s="136" customFormat="1" ht="12.75" x14ac:dyDescent="0.35">
      <c r="B161" s="154"/>
    </row>
    <row r="162" spans="2:2" s="136" customFormat="1" ht="12.75" x14ac:dyDescent="0.35">
      <c r="B162" s="154"/>
    </row>
    <row r="163" spans="2:2" s="136" customFormat="1" ht="12.75" x14ac:dyDescent="0.35">
      <c r="B163" s="154"/>
    </row>
    <row r="164" spans="2:2" s="136" customFormat="1" ht="12.75" x14ac:dyDescent="0.35">
      <c r="B164" s="154"/>
    </row>
    <row r="165" spans="2:2" s="136" customFormat="1" ht="12.75" x14ac:dyDescent="0.35">
      <c r="B165" s="154"/>
    </row>
    <row r="166" spans="2:2" s="136" customFormat="1" ht="12.75" x14ac:dyDescent="0.35">
      <c r="B166" s="154"/>
    </row>
    <row r="167" spans="2:2" s="136" customFormat="1" ht="12.75" x14ac:dyDescent="0.35">
      <c r="B167" s="154"/>
    </row>
    <row r="168" spans="2:2" s="136" customFormat="1" ht="12.75" x14ac:dyDescent="0.35">
      <c r="B168" s="154"/>
    </row>
    <row r="169" spans="2:2" s="136" customFormat="1" ht="12.75" x14ac:dyDescent="0.35">
      <c r="B169" s="154"/>
    </row>
    <row r="170" spans="2:2" s="136" customFormat="1" ht="12.75" x14ac:dyDescent="0.35">
      <c r="B170" s="154"/>
    </row>
    <row r="171" spans="2:2" s="136" customFormat="1" ht="12.75" x14ac:dyDescent="0.35">
      <c r="B171" s="154"/>
    </row>
    <row r="172" spans="2:2" s="136" customFormat="1" ht="12.75" x14ac:dyDescent="0.35">
      <c r="B172" s="154"/>
    </row>
    <row r="173" spans="2:2" s="136" customFormat="1" ht="12.75" x14ac:dyDescent="0.35">
      <c r="B173" s="154"/>
    </row>
    <row r="174" spans="2:2" s="136" customFormat="1" ht="12.75" x14ac:dyDescent="0.35">
      <c r="B174" s="154"/>
    </row>
    <row r="175" spans="2:2" s="136" customFormat="1" ht="12.75" x14ac:dyDescent="0.35">
      <c r="B175" s="154"/>
    </row>
    <row r="176" spans="2:2" s="136" customFormat="1" ht="12.75" x14ac:dyDescent="0.35">
      <c r="B176" s="154"/>
    </row>
    <row r="177" spans="2:2" s="136" customFormat="1" ht="12.75" x14ac:dyDescent="0.35">
      <c r="B177" s="154"/>
    </row>
    <row r="178" spans="2:2" s="136" customFormat="1" ht="12.75" x14ac:dyDescent="0.35">
      <c r="B178" s="154"/>
    </row>
    <row r="179" spans="2:2" s="136" customFormat="1" ht="12.75" x14ac:dyDescent="0.35">
      <c r="B179" s="154"/>
    </row>
    <row r="180" spans="2:2" s="136" customFormat="1" ht="12.75" x14ac:dyDescent="0.35">
      <c r="B180" s="154"/>
    </row>
    <row r="181" spans="2:2" s="136" customFormat="1" ht="12.75" x14ac:dyDescent="0.35">
      <c r="B181" s="154"/>
    </row>
    <row r="182" spans="2:2" s="136" customFormat="1" ht="12.75" x14ac:dyDescent="0.35">
      <c r="B182" s="154"/>
    </row>
    <row r="183" spans="2:2" s="136" customFormat="1" ht="12.75" x14ac:dyDescent="0.35">
      <c r="B183" s="154"/>
    </row>
    <row r="184" spans="2:2" s="136" customFormat="1" ht="12.75" x14ac:dyDescent="0.35">
      <c r="B184" s="154"/>
    </row>
    <row r="185" spans="2:2" s="136" customFormat="1" ht="12.75" x14ac:dyDescent="0.35">
      <c r="B185" s="154"/>
    </row>
    <row r="186" spans="2:2" s="136" customFormat="1" ht="12.75" x14ac:dyDescent="0.35">
      <c r="B186" s="154"/>
    </row>
    <row r="187" spans="2:2" s="136" customFormat="1" ht="12.75" x14ac:dyDescent="0.35">
      <c r="B187" s="154"/>
    </row>
    <row r="188" spans="2:2" s="136" customFormat="1" ht="12.75" x14ac:dyDescent="0.35">
      <c r="B188" s="154"/>
    </row>
    <row r="189" spans="2:2" s="136" customFormat="1" ht="12.75" x14ac:dyDescent="0.35">
      <c r="B189" s="154"/>
    </row>
    <row r="190" spans="2:2" s="136" customFormat="1" ht="12.75" x14ac:dyDescent="0.35">
      <c r="B190" s="154"/>
    </row>
    <row r="191" spans="2:2" s="136" customFormat="1" ht="12.75" x14ac:dyDescent="0.35">
      <c r="B191" s="154"/>
    </row>
    <row r="192" spans="2:2" s="136" customFormat="1" ht="12.75" x14ac:dyDescent="0.35">
      <c r="B192" s="154"/>
    </row>
    <row r="193" spans="2:2" s="136" customFormat="1" ht="12.75" x14ac:dyDescent="0.35">
      <c r="B193" s="154"/>
    </row>
    <row r="194" spans="2:2" s="136" customFormat="1" ht="12.75" x14ac:dyDescent="0.35">
      <c r="B194" s="154"/>
    </row>
    <row r="195" spans="2:2" s="136" customFormat="1" ht="12.75" x14ac:dyDescent="0.35">
      <c r="B195" s="154"/>
    </row>
    <row r="196" spans="2:2" s="136" customFormat="1" ht="12.75" x14ac:dyDescent="0.35">
      <c r="B196" s="154"/>
    </row>
    <row r="197" spans="2:2" s="136" customFormat="1" ht="12.75" x14ac:dyDescent="0.35">
      <c r="B197" s="154"/>
    </row>
    <row r="198" spans="2:2" s="136" customFormat="1" ht="12.75" x14ac:dyDescent="0.35">
      <c r="B198" s="154"/>
    </row>
    <row r="199" spans="2:2" s="136" customFormat="1" ht="12.75" x14ac:dyDescent="0.35">
      <c r="B199" s="154"/>
    </row>
    <row r="200" spans="2:2" s="136" customFormat="1" ht="12.75" x14ac:dyDescent="0.35">
      <c r="B200" s="154"/>
    </row>
    <row r="201" spans="2:2" s="136" customFormat="1" ht="12.75" x14ac:dyDescent="0.35">
      <c r="B201" s="154"/>
    </row>
    <row r="202" spans="2:2" s="136" customFormat="1" ht="12.75" x14ac:dyDescent="0.35">
      <c r="B202" s="154"/>
    </row>
    <row r="203" spans="2:2" s="136" customFormat="1" ht="12.75" x14ac:dyDescent="0.35">
      <c r="B203" s="154"/>
    </row>
    <row r="204" spans="2:2" s="136" customFormat="1" ht="12.75" x14ac:dyDescent="0.35">
      <c r="B204" s="154"/>
    </row>
    <row r="205" spans="2:2" s="136" customFormat="1" ht="12.75" x14ac:dyDescent="0.35">
      <c r="B205" s="154"/>
    </row>
    <row r="206" spans="2:2" s="136" customFormat="1" ht="12.75" x14ac:dyDescent="0.35">
      <c r="B206" s="154"/>
    </row>
    <row r="207" spans="2:2" s="136" customFormat="1" ht="12.75" x14ac:dyDescent="0.35">
      <c r="B207" s="154"/>
    </row>
    <row r="208" spans="2:2" s="136" customFormat="1" ht="12.75" x14ac:dyDescent="0.35">
      <c r="B208" s="154"/>
    </row>
    <row r="209" spans="2:2" s="136" customFormat="1" ht="12.75" x14ac:dyDescent="0.35">
      <c r="B209" s="154"/>
    </row>
    <row r="210" spans="2:2" s="136" customFormat="1" ht="12.75" x14ac:dyDescent="0.35">
      <c r="B210" s="154"/>
    </row>
    <row r="211" spans="2:2" s="136" customFormat="1" ht="12.75" x14ac:dyDescent="0.35">
      <c r="B211" s="154"/>
    </row>
    <row r="212" spans="2:2" s="136" customFormat="1" ht="12.75" x14ac:dyDescent="0.35">
      <c r="B212" s="154"/>
    </row>
    <row r="213" spans="2:2" s="136" customFormat="1" ht="12.75" x14ac:dyDescent="0.35">
      <c r="B213" s="154"/>
    </row>
    <row r="214" spans="2:2" s="136" customFormat="1" ht="12.75" x14ac:dyDescent="0.35">
      <c r="B214" s="154"/>
    </row>
    <row r="215" spans="2:2" s="136" customFormat="1" ht="12.75" x14ac:dyDescent="0.35">
      <c r="B215" s="154"/>
    </row>
    <row r="216" spans="2:2" s="136" customFormat="1" ht="12.75" x14ac:dyDescent="0.35">
      <c r="B216" s="154"/>
    </row>
    <row r="217" spans="2:2" s="136" customFormat="1" ht="12.75" x14ac:dyDescent="0.35">
      <c r="B217" s="154"/>
    </row>
    <row r="218" spans="2:2" s="136" customFormat="1" ht="12.75" x14ac:dyDescent="0.35">
      <c r="B218" s="154"/>
    </row>
    <row r="219" spans="2:2" s="136" customFormat="1" ht="12.75" x14ac:dyDescent="0.35">
      <c r="B219" s="154"/>
    </row>
    <row r="220" spans="2:2" s="136" customFormat="1" ht="12.75" x14ac:dyDescent="0.35">
      <c r="B220" s="154"/>
    </row>
    <row r="221" spans="2:2" s="136" customFormat="1" ht="12.75" x14ac:dyDescent="0.35">
      <c r="B221" s="154"/>
    </row>
    <row r="222" spans="2:2" s="136" customFormat="1" ht="12.75" x14ac:dyDescent="0.35">
      <c r="B222" s="154"/>
    </row>
    <row r="223" spans="2:2" s="136" customFormat="1" ht="12.75" x14ac:dyDescent="0.35">
      <c r="B223" s="154"/>
    </row>
    <row r="224" spans="2:2" s="136" customFormat="1" ht="12.75" x14ac:dyDescent="0.35">
      <c r="B224" s="154"/>
    </row>
    <row r="225" spans="2:2" s="136" customFormat="1" ht="12.75" x14ac:dyDescent="0.35">
      <c r="B225" s="154"/>
    </row>
    <row r="226" spans="2:2" s="136" customFormat="1" ht="12.75" x14ac:dyDescent="0.35">
      <c r="B226" s="154"/>
    </row>
    <row r="227" spans="2:2" s="136" customFormat="1" ht="12.75" x14ac:dyDescent="0.35">
      <c r="B227" s="154"/>
    </row>
    <row r="228" spans="2:2" s="136" customFormat="1" ht="12.75" x14ac:dyDescent="0.35">
      <c r="B228" s="154"/>
    </row>
    <row r="229" spans="2:2" s="136" customFormat="1" ht="12.75" x14ac:dyDescent="0.35">
      <c r="B229" s="154"/>
    </row>
    <row r="230" spans="2:2" s="136" customFormat="1" ht="12.75" x14ac:dyDescent="0.35">
      <c r="B230" s="154"/>
    </row>
    <row r="231" spans="2:2" s="136" customFormat="1" ht="12.75" x14ac:dyDescent="0.35">
      <c r="B231" s="154"/>
    </row>
    <row r="232" spans="2:2" s="136" customFormat="1" ht="12.75" x14ac:dyDescent="0.35">
      <c r="B232" s="154"/>
    </row>
    <row r="233" spans="2:2" s="136" customFormat="1" ht="12.75" x14ac:dyDescent="0.35">
      <c r="B233" s="154"/>
    </row>
    <row r="234" spans="2:2" s="136" customFormat="1" ht="12.75" x14ac:dyDescent="0.35">
      <c r="B234" s="154"/>
    </row>
    <row r="235" spans="2:2" s="136" customFormat="1" ht="12.75" x14ac:dyDescent="0.35">
      <c r="B235" s="154"/>
    </row>
    <row r="236" spans="2:2" s="136" customFormat="1" ht="12.75" x14ac:dyDescent="0.35">
      <c r="B236" s="154"/>
    </row>
    <row r="237" spans="2:2" s="136" customFormat="1" ht="12.75" x14ac:dyDescent="0.35">
      <c r="B237" s="154"/>
    </row>
    <row r="238" spans="2:2" s="136" customFormat="1" ht="12.75" x14ac:dyDescent="0.35">
      <c r="B238" s="154"/>
    </row>
    <row r="239" spans="2:2" s="136" customFormat="1" ht="12.75" x14ac:dyDescent="0.35">
      <c r="B239" s="154"/>
    </row>
    <row r="240" spans="2:2" s="136" customFormat="1" ht="12.75" x14ac:dyDescent="0.35">
      <c r="B240" s="154"/>
    </row>
    <row r="241" spans="2:2" s="136" customFormat="1" ht="12.75" x14ac:dyDescent="0.35">
      <c r="B241" s="154"/>
    </row>
    <row r="242" spans="2:2" s="136" customFormat="1" ht="12.75" x14ac:dyDescent="0.35">
      <c r="B242" s="154"/>
    </row>
    <row r="243" spans="2:2" s="136" customFormat="1" ht="12.75" x14ac:dyDescent="0.35">
      <c r="B243" s="154"/>
    </row>
    <row r="244" spans="2:2" s="136" customFormat="1" ht="12.75" x14ac:dyDescent="0.35">
      <c r="B244" s="154"/>
    </row>
    <row r="245" spans="2:2" s="136" customFormat="1" ht="12.75" x14ac:dyDescent="0.35">
      <c r="B245" s="154"/>
    </row>
    <row r="246" spans="2:2" s="136" customFormat="1" ht="12.75" x14ac:dyDescent="0.35">
      <c r="B246" s="154"/>
    </row>
    <row r="247" spans="2:2" s="136" customFormat="1" ht="12.75" x14ac:dyDescent="0.35">
      <c r="B247" s="154"/>
    </row>
    <row r="248" spans="2:2" s="136" customFormat="1" ht="12.75" x14ac:dyDescent="0.35">
      <c r="B248" s="154"/>
    </row>
    <row r="249" spans="2:2" s="136" customFormat="1" ht="12.75" x14ac:dyDescent="0.35">
      <c r="B249" s="154"/>
    </row>
    <row r="250" spans="2:2" s="136" customFormat="1" ht="12.75" x14ac:dyDescent="0.35">
      <c r="B250" s="154"/>
    </row>
    <row r="251" spans="2:2" s="136" customFormat="1" ht="12.75" x14ac:dyDescent="0.35">
      <c r="B251" s="154"/>
    </row>
    <row r="252" spans="2:2" s="136" customFormat="1" ht="12.75" x14ac:dyDescent="0.35">
      <c r="B252" s="154"/>
    </row>
    <row r="253" spans="2:2" s="136" customFormat="1" ht="12.75" x14ac:dyDescent="0.35">
      <c r="B253" s="154"/>
    </row>
    <row r="254" spans="2:2" s="136" customFormat="1" ht="12.75" x14ac:dyDescent="0.35">
      <c r="B254" s="154"/>
    </row>
    <row r="255" spans="2:2" s="136" customFormat="1" ht="12.75" x14ac:dyDescent="0.35">
      <c r="B255" s="154"/>
    </row>
    <row r="256" spans="2:2" s="136" customFormat="1" ht="12.75" x14ac:dyDescent="0.35">
      <c r="B256" s="154"/>
    </row>
    <row r="257" spans="2:2" s="136" customFormat="1" ht="12.75" x14ac:dyDescent="0.35">
      <c r="B257" s="154"/>
    </row>
    <row r="258" spans="2:2" s="136" customFormat="1" ht="12.75" x14ac:dyDescent="0.35">
      <c r="B258" s="154"/>
    </row>
    <row r="259" spans="2:2" s="136" customFormat="1" ht="12.75" x14ac:dyDescent="0.35">
      <c r="B259" s="154"/>
    </row>
    <row r="260" spans="2:2" s="136" customFormat="1" ht="12.75" x14ac:dyDescent="0.35">
      <c r="B260" s="154"/>
    </row>
    <row r="261" spans="2:2" s="136" customFormat="1" ht="12.75" x14ac:dyDescent="0.35">
      <c r="B261" s="154"/>
    </row>
    <row r="262" spans="2:2" s="136" customFormat="1" ht="12.75" x14ac:dyDescent="0.35">
      <c r="B262" s="154"/>
    </row>
    <row r="263" spans="2:2" s="136" customFormat="1" ht="12.75" x14ac:dyDescent="0.35">
      <c r="B263" s="154"/>
    </row>
    <row r="264" spans="2:2" s="136" customFormat="1" ht="12.75" x14ac:dyDescent="0.35">
      <c r="B264" s="154"/>
    </row>
    <row r="265" spans="2:2" s="136" customFormat="1" ht="12.75" x14ac:dyDescent="0.35">
      <c r="B265" s="154"/>
    </row>
    <row r="266" spans="2:2" s="136" customFormat="1" ht="12.75" x14ac:dyDescent="0.35">
      <c r="B266" s="154"/>
    </row>
    <row r="267" spans="2:2" s="136" customFormat="1" ht="12.75" x14ac:dyDescent="0.35">
      <c r="B267" s="154"/>
    </row>
    <row r="268" spans="2:2" s="136" customFormat="1" ht="12.75" x14ac:dyDescent="0.35">
      <c r="B268" s="154"/>
    </row>
    <row r="269" spans="2:2" s="136" customFormat="1" ht="12.75" x14ac:dyDescent="0.35">
      <c r="B269" s="154"/>
    </row>
    <row r="270" spans="2:2" s="136" customFormat="1" ht="12.75" x14ac:dyDescent="0.35">
      <c r="B270" s="154"/>
    </row>
    <row r="271" spans="2:2" s="136" customFormat="1" ht="12.75" x14ac:dyDescent="0.35">
      <c r="B271" s="154"/>
    </row>
    <row r="272" spans="2:2" s="136" customFormat="1" ht="12.75" x14ac:dyDescent="0.35">
      <c r="B272" s="154"/>
    </row>
    <row r="273" spans="2:2" s="136" customFormat="1" ht="12.75" x14ac:dyDescent="0.35">
      <c r="B273" s="154"/>
    </row>
    <row r="274" spans="2:2" s="136" customFormat="1" ht="12.75" x14ac:dyDescent="0.35">
      <c r="B274" s="154"/>
    </row>
    <row r="275" spans="2:2" s="136" customFormat="1" ht="12.75" x14ac:dyDescent="0.35">
      <c r="B275" s="154"/>
    </row>
    <row r="276" spans="2:2" s="136" customFormat="1" ht="12.75" x14ac:dyDescent="0.35">
      <c r="B276" s="154"/>
    </row>
    <row r="277" spans="2:2" s="136" customFormat="1" ht="12.75" x14ac:dyDescent="0.35">
      <c r="B277" s="154"/>
    </row>
    <row r="278" spans="2:2" s="136" customFormat="1" ht="12.75" x14ac:dyDescent="0.35">
      <c r="B278" s="154"/>
    </row>
    <row r="279" spans="2:2" s="136" customFormat="1" ht="12.75" x14ac:dyDescent="0.35">
      <c r="B279" s="154"/>
    </row>
    <row r="280" spans="2:2" s="136" customFormat="1" ht="12.75" x14ac:dyDescent="0.35">
      <c r="B280" s="154"/>
    </row>
    <row r="281" spans="2:2" s="136" customFormat="1" ht="12.75" x14ac:dyDescent="0.35">
      <c r="B281" s="154"/>
    </row>
    <row r="282" spans="2:2" s="136" customFormat="1" ht="12.75" x14ac:dyDescent="0.35">
      <c r="B282" s="154"/>
    </row>
    <row r="283" spans="2:2" s="136" customFormat="1" ht="12.75" x14ac:dyDescent="0.35">
      <c r="B283" s="154"/>
    </row>
    <row r="284" spans="2:2" s="136" customFormat="1" ht="12.75" x14ac:dyDescent="0.35">
      <c r="B284" s="154"/>
    </row>
    <row r="285" spans="2:2" s="136" customFormat="1" ht="12.75" x14ac:dyDescent="0.35">
      <c r="B285" s="154"/>
    </row>
    <row r="286" spans="2:2" s="136" customFormat="1" ht="12.75" x14ac:dyDescent="0.35">
      <c r="B286" s="154"/>
    </row>
    <row r="287" spans="2:2" s="136" customFormat="1" ht="12.75" x14ac:dyDescent="0.35">
      <c r="B287" s="154"/>
    </row>
    <row r="288" spans="2:2" s="136" customFormat="1" ht="12.75" x14ac:dyDescent="0.35">
      <c r="B288" s="154"/>
    </row>
    <row r="289" spans="2:2" s="136" customFormat="1" ht="12.75" x14ac:dyDescent="0.35">
      <c r="B289" s="154"/>
    </row>
    <row r="290" spans="2:2" s="136" customFormat="1" ht="12.75" x14ac:dyDescent="0.35">
      <c r="B290" s="154"/>
    </row>
    <row r="291" spans="2:2" s="136" customFormat="1" ht="12.75" x14ac:dyDescent="0.35">
      <c r="B291" s="154"/>
    </row>
    <row r="292" spans="2:2" s="136" customFormat="1" ht="12.75" x14ac:dyDescent="0.35">
      <c r="B292" s="154"/>
    </row>
    <row r="293" spans="2:2" s="136" customFormat="1" ht="12.75" x14ac:dyDescent="0.35">
      <c r="B293" s="154"/>
    </row>
    <row r="294" spans="2:2" s="136" customFormat="1" ht="12.75" x14ac:dyDescent="0.35">
      <c r="B294" s="154"/>
    </row>
    <row r="295" spans="2:2" s="136" customFormat="1" ht="12.75" x14ac:dyDescent="0.35">
      <c r="B295" s="154"/>
    </row>
    <row r="296" spans="2:2" s="136" customFormat="1" ht="12.75" x14ac:dyDescent="0.35">
      <c r="B296" s="154"/>
    </row>
    <row r="297" spans="2:2" s="136" customFormat="1" ht="12.75" x14ac:dyDescent="0.35">
      <c r="B297" s="154"/>
    </row>
    <row r="298" spans="2:2" s="136" customFormat="1" ht="12.75" x14ac:dyDescent="0.35">
      <c r="B298" s="154"/>
    </row>
    <row r="299" spans="2:2" s="136" customFormat="1" ht="12.75" x14ac:dyDescent="0.35">
      <c r="B299" s="154"/>
    </row>
    <row r="300" spans="2:2" s="136" customFormat="1" ht="12.75" x14ac:dyDescent="0.35">
      <c r="B300" s="154"/>
    </row>
    <row r="301" spans="2:2" s="136" customFormat="1" ht="12.75" x14ac:dyDescent="0.35">
      <c r="B301" s="154"/>
    </row>
    <row r="302" spans="2:2" s="136" customFormat="1" ht="12.75" x14ac:dyDescent="0.35">
      <c r="B302" s="154"/>
    </row>
    <row r="303" spans="2:2" s="136" customFormat="1" ht="12.75" x14ac:dyDescent="0.35">
      <c r="B303" s="154"/>
    </row>
    <row r="304" spans="2:2" s="136" customFormat="1" ht="12.75" x14ac:dyDescent="0.35">
      <c r="B304" s="154"/>
    </row>
    <row r="305" spans="2:2" s="136" customFormat="1" ht="12.75" x14ac:dyDescent="0.35">
      <c r="B305" s="154"/>
    </row>
    <row r="306" spans="2:2" s="136" customFormat="1" ht="12.75" x14ac:dyDescent="0.35">
      <c r="B306" s="154"/>
    </row>
    <row r="307" spans="2:2" s="136" customFormat="1" ht="12.75" x14ac:dyDescent="0.35">
      <c r="B307" s="154"/>
    </row>
    <row r="308" spans="2:2" s="136" customFormat="1" ht="12.75" x14ac:dyDescent="0.35">
      <c r="B308" s="154"/>
    </row>
    <row r="309" spans="2:2" s="136" customFormat="1" ht="12.75" x14ac:dyDescent="0.35">
      <c r="B309" s="154"/>
    </row>
    <row r="310" spans="2:2" s="136" customFormat="1" ht="12.75" x14ac:dyDescent="0.35">
      <c r="B310" s="154"/>
    </row>
    <row r="311" spans="2:2" s="136" customFormat="1" ht="12.75" x14ac:dyDescent="0.35">
      <c r="B311" s="154"/>
    </row>
    <row r="312" spans="2:2" s="136" customFormat="1" ht="12.75" x14ac:dyDescent="0.35">
      <c r="B312" s="154"/>
    </row>
    <row r="313" spans="2:2" s="136" customFormat="1" ht="12.75" x14ac:dyDescent="0.35">
      <c r="B313" s="154"/>
    </row>
    <row r="314" spans="2:2" s="136" customFormat="1" ht="12.75" x14ac:dyDescent="0.35">
      <c r="B314" s="154"/>
    </row>
    <row r="315" spans="2:2" s="136" customFormat="1" ht="12.75" x14ac:dyDescent="0.35">
      <c r="B315" s="154"/>
    </row>
    <row r="316" spans="2:2" s="136" customFormat="1" ht="12.75" x14ac:dyDescent="0.35">
      <c r="B316" s="154"/>
    </row>
    <row r="317" spans="2:2" s="136" customFormat="1" ht="12.75" x14ac:dyDescent="0.35">
      <c r="B317" s="154"/>
    </row>
    <row r="318" spans="2:2" s="136" customFormat="1" ht="12.75" x14ac:dyDescent="0.35">
      <c r="B318" s="154"/>
    </row>
    <row r="319" spans="2:2" s="136" customFormat="1" ht="12.75" x14ac:dyDescent="0.35">
      <c r="B319" s="154"/>
    </row>
    <row r="320" spans="2:2" s="136" customFormat="1" ht="12.75" x14ac:dyDescent="0.35">
      <c r="B320" s="154"/>
    </row>
    <row r="321" spans="2:2" s="136" customFormat="1" ht="12.75" x14ac:dyDescent="0.35">
      <c r="B321" s="154"/>
    </row>
    <row r="322" spans="2:2" s="136" customFormat="1" ht="12.75" x14ac:dyDescent="0.35">
      <c r="B322" s="154"/>
    </row>
    <row r="323" spans="2:2" s="136" customFormat="1" ht="12.75" x14ac:dyDescent="0.35">
      <c r="B323" s="154"/>
    </row>
    <row r="324" spans="2:2" s="136" customFormat="1" ht="12.75" x14ac:dyDescent="0.35">
      <c r="B324" s="154"/>
    </row>
    <row r="325" spans="2:2" s="136" customFormat="1" ht="12.75" x14ac:dyDescent="0.35">
      <c r="B325" s="154"/>
    </row>
    <row r="326" spans="2:2" s="136" customFormat="1" ht="12.75" x14ac:dyDescent="0.35">
      <c r="B326" s="154"/>
    </row>
    <row r="327" spans="2:2" s="136" customFormat="1" ht="12.75" x14ac:dyDescent="0.35">
      <c r="B327" s="154"/>
    </row>
    <row r="328" spans="2:2" s="136" customFormat="1" ht="12.75" x14ac:dyDescent="0.35">
      <c r="B328" s="154"/>
    </row>
    <row r="329" spans="2:2" s="136" customFormat="1" ht="12.75" x14ac:dyDescent="0.35">
      <c r="B329" s="154"/>
    </row>
    <row r="330" spans="2:2" s="136" customFormat="1" ht="12.75" x14ac:dyDescent="0.35">
      <c r="B330" s="154"/>
    </row>
    <row r="331" spans="2:2" s="136" customFormat="1" ht="12.75" x14ac:dyDescent="0.35">
      <c r="B331" s="154"/>
    </row>
    <row r="332" spans="2:2" s="136" customFormat="1" ht="12.75" x14ac:dyDescent="0.35">
      <c r="B332" s="154"/>
    </row>
    <row r="333" spans="2:2" s="136" customFormat="1" ht="12.75" x14ac:dyDescent="0.35">
      <c r="B333" s="154"/>
    </row>
    <row r="334" spans="2:2" s="136" customFormat="1" ht="12.75" x14ac:dyDescent="0.35">
      <c r="B334" s="154"/>
    </row>
    <row r="335" spans="2:2" s="136" customFormat="1" ht="12.75" x14ac:dyDescent="0.35">
      <c r="B335" s="154"/>
    </row>
    <row r="336" spans="2:2" s="136" customFormat="1" ht="12.75" x14ac:dyDescent="0.35">
      <c r="B336" s="154"/>
    </row>
    <row r="337" spans="2:2" s="136" customFormat="1" ht="12.75" x14ac:dyDescent="0.35">
      <c r="B337" s="154"/>
    </row>
    <row r="338" spans="2:2" s="136" customFormat="1" ht="12.75" x14ac:dyDescent="0.35">
      <c r="B338" s="154"/>
    </row>
    <row r="339" spans="2:2" s="136" customFormat="1" ht="12.75" x14ac:dyDescent="0.35">
      <c r="B339" s="154"/>
    </row>
    <row r="340" spans="2:2" s="136" customFormat="1" ht="12.75" x14ac:dyDescent="0.35">
      <c r="B340" s="154"/>
    </row>
    <row r="341" spans="2:2" s="136" customFormat="1" ht="12.75" x14ac:dyDescent="0.35">
      <c r="B341" s="154"/>
    </row>
    <row r="342" spans="2:2" s="136" customFormat="1" ht="12.75" x14ac:dyDescent="0.35">
      <c r="B342" s="154"/>
    </row>
    <row r="343" spans="2:2" s="136" customFormat="1" ht="12.75" x14ac:dyDescent="0.35">
      <c r="B343" s="154"/>
    </row>
    <row r="344" spans="2:2" s="136" customFormat="1" ht="12.75" x14ac:dyDescent="0.35">
      <c r="B344" s="154"/>
    </row>
    <row r="345" spans="2:2" s="136" customFormat="1" ht="12.75" x14ac:dyDescent="0.35">
      <c r="B345" s="154"/>
    </row>
    <row r="346" spans="2:2" s="136" customFormat="1" ht="12.75" x14ac:dyDescent="0.35">
      <c r="B346" s="154"/>
    </row>
    <row r="347" spans="2:2" s="136" customFormat="1" ht="12.75" x14ac:dyDescent="0.35">
      <c r="B347" s="154"/>
    </row>
    <row r="348" spans="2:2" s="136" customFormat="1" ht="12.75" x14ac:dyDescent="0.35">
      <c r="B348" s="154"/>
    </row>
    <row r="349" spans="2:2" s="136" customFormat="1" ht="12.75" x14ac:dyDescent="0.35">
      <c r="B349" s="154"/>
    </row>
    <row r="350" spans="2:2" s="136" customFormat="1" ht="12.75" x14ac:dyDescent="0.35">
      <c r="B350" s="154"/>
    </row>
    <row r="351" spans="2:2" s="136" customFormat="1" ht="12.75" x14ac:dyDescent="0.35">
      <c r="B351" s="154"/>
    </row>
    <row r="352" spans="2:2" s="136" customFormat="1" ht="12.75" x14ac:dyDescent="0.35">
      <c r="B352" s="154"/>
    </row>
    <row r="353" spans="2:2" s="136" customFormat="1" ht="12.75" x14ac:dyDescent="0.35">
      <c r="B353" s="154"/>
    </row>
    <row r="354" spans="2:2" s="136" customFormat="1" ht="12.75" x14ac:dyDescent="0.35">
      <c r="B354" s="154"/>
    </row>
    <row r="355" spans="2:2" s="136" customFormat="1" ht="12.75" x14ac:dyDescent="0.35">
      <c r="B355" s="154"/>
    </row>
    <row r="356" spans="2:2" s="136" customFormat="1" ht="12.75" x14ac:dyDescent="0.35">
      <c r="B356" s="154"/>
    </row>
    <row r="357" spans="2:2" s="136" customFormat="1" ht="12.75" x14ac:dyDescent="0.35">
      <c r="B357" s="154"/>
    </row>
    <row r="358" spans="2:2" s="136" customFormat="1" ht="12.75" x14ac:dyDescent="0.35">
      <c r="B358" s="154"/>
    </row>
    <row r="359" spans="2:2" s="136" customFormat="1" ht="12.75" x14ac:dyDescent="0.35">
      <c r="B359" s="154"/>
    </row>
    <row r="360" spans="2:2" s="136" customFormat="1" ht="12.75" x14ac:dyDescent="0.35">
      <c r="B360" s="154"/>
    </row>
    <row r="361" spans="2:2" s="136" customFormat="1" ht="12.75" x14ac:dyDescent="0.35">
      <c r="B361" s="154"/>
    </row>
    <row r="362" spans="2:2" s="136" customFormat="1" ht="12.75" x14ac:dyDescent="0.35">
      <c r="B362" s="154"/>
    </row>
    <row r="363" spans="2:2" s="136" customFormat="1" ht="12.75" x14ac:dyDescent="0.35">
      <c r="B363" s="154"/>
    </row>
    <row r="364" spans="2:2" s="136" customFormat="1" ht="12.75" x14ac:dyDescent="0.35">
      <c r="B364" s="154"/>
    </row>
    <row r="365" spans="2:2" s="136" customFormat="1" ht="12.75" x14ac:dyDescent="0.35">
      <c r="B365" s="154"/>
    </row>
    <row r="366" spans="2:2" s="136" customFormat="1" ht="12.75" x14ac:dyDescent="0.35">
      <c r="B366" s="154"/>
    </row>
    <row r="367" spans="2:2" s="136" customFormat="1" ht="12.75" x14ac:dyDescent="0.35">
      <c r="B367" s="154"/>
    </row>
    <row r="368" spans="2:2" s="136" customFormat="1" ht="12.75" x14ac:dyDescent="0.35">
      <c r="B368" s="154"/>
    </row>
    <row r="369" spans="2:2" s="136" customFormat="1" ht="12.75" x14ac:dyDescent="0.35">
      <c r="B369" s="154"/>
    </row>
    <row r="370" spans="2:2" s="136" customFormat="1" ht="12.75" x14ac:dyDescent="0.35">
      <c r="B370" s="154"/>
    </row>
    <row r="371" spans="2:2" s="136" customFormat="1" ht="12.75" x14ac:dyDescent="0.35">
      <c r="B371" s="154"/>
    </row>
    <row r="372" spans="2:2" s="136" customFormat="1" ht="12.75" x14ac:dyDescent="0.35">
      <c r="B372" s="154"/>
    </row>
    <row r="373" spans="2:2" s="136" customFormat="1" ht="12.75" x14ac:dyDescent="0.35">
      <c r="B373" s="154"/>
    </row>
    <row r="374" spans="2:2" s="136" customFormat="1" ht="12.75" x14ac:dyDescent="0.35">
      <c r="B374" s="154"/>
    </row>
    <row r="375" spans="2:2" s="136" customFormat="1" ht="12.75" x14ac:dyDescent="0.35">
      <c r="B375" s="154"/>
    </row>
    <row r="376" spans="2:2" s="136" customFormat="1" ht="12.75" x14ac:dyDescent="0.35">
      <c r="B376" s="154"/>
    </row>
    <row r="377" spans="2:2" s="136" customFormat="1" ht="12.75" x14ac:dyDescent="0.35">
      <c r="B377" s="154"/>
    </row>
    <row r="378" spans="2:2" s="136" customFormat="1" ht="12.75" x14ac:dyDescent="0.35">
      <c r="B378" s="154"/>
    </row>
    <row r="379" spans="2:2" s="136" customFormat="1" ht="12.75" x14ac:dyDescent="0.35">
      <c r="B379" s="154"/>
    </row>
    <row r="380" spans="2:2" s="136" customFormat="1" ht="12.75" x14ac:dyDescent="0.35">
      <c r="B380" s="154"/>
    </row>
    <row r="381" spans="2:2" s="136" customFormat="1" ht="12.75" x14ac:dyDescent="0.35">
      <c r="B381" s="154"/>
    </row>
    <row r="382" spans="2:2" s="136" customFormat="1" ht="12.75" x14ac:dyDescent="0.35">
      <c r="B382" s="154"/>
    </row>
    <row r="383" spans="2:2" s="136" customFormat="1" ht="12.75" x14ac:dyDescent="0.35">
      <c r="B383" s="154"/>
    </row>
    <row r="384" spans="2:2" s="136" customFormat="1" ht="12.75" x14ac:dyDescent="0.35">
      <c r="B384" s="154"/>
    </row>
    <row r="385" spans="2:2" s="136" customFormat="1" ht="12.75" x14ac:dyDescent="0.35">
      <c r="B385" s="154"/>
    </row>
    <row r="386" spans="2:2" s="136" customFormat="1" ht="12.75" x14ac:dyDescent="0.35">
      <c r="B386" s="154"/>
    </row>
    <row r="387" spans="2:2" s="136" customFormat="1" ht="12.75" x14ac:dyDescent="0.35">
      <c r="B387" s="154"/>
    </row>
    <row r="388" spans="2:2" s="136" customFormat="1" ht="12.75" x14ac:dyDescent="0.35">
      <c r="B388" s="154"/>
    </row>
    <row r="389" spans="2:2" s="136" customFormat="1" ht="12.75" x14ac:dyDescent="0.35">
      <c r="B389" s="154"/>
    </row>
    <row r="390" spans="2:2" s="136" customFormat="1" ht="12.75" x14ac:dyDescent="0.35">
      <c r="B390" s="154"/>
    </row>
    <row r="391" spans="2:2" s="136" customFormat="1" ht="12.75" x14ac:dyDescent="0.35">
      <c r="B391" s="154"/>
    </row>
    <row r="392" spans="2:2" s="136" customFormat="1" ht="12.75" x14ac:dyDescent="0.35">
      <c r="B392" s="154"/>
    </row>
    <row r="393" spans="2:2" s="136" customFormat="1" ht="12.75" x14ac:dyDescent="0.35">
      <c r="B393" s="154"/>
    </row>
    <row r="394" spans="2:2" s="136" customFormat="1" ht="12.75" x14ac:dyDescent="0.35">
      <c r="B394" s="154"/>
    </row>
    <row r="395" spans="2:2" s="136" customFormat="1" ht="12.75" x14ac:dyDescent="0.35">
      <c r="B395" s="154"/>
    </row>
    <row r="396" spans="2:2" s="136" customFormat="1" ht="12.75" x14ac:dyDescent="0.35">
      <c r="B396" s="154"/>
    </row>
    <row r="397" spans="2:2" s="136" customFormat="1" ht="12.75" x14ac:dyDescent="0.35">
      <c r="B397" s="154"/>
    </row>
    <row r="398" spans="2:2" s="136" customFormat="1" ht="12.75" x14ac:dyDescent="0.35">
      <c r="B398" s="154"/>
    </row>
    <row r="399" spans="2:2" s="136" customFormat="1" ht="12.75" x14ac:dyDescent="0.35">
      <c r="B399" s="154"/>
    </row>
    <row r="400" spans="2:2" s="136" customFormat="1" ht="12.75" x14ac:dyDescent="0.35">
      <c r="B400" s="154"/>
    </row>
    <row r="401" spans="2:2" s="136" customFormat="1" ht="12.75" x14ac:dyDescent="0.35">
      <c r="B401" s="154"/>
    </row>
    <row r="402" spans="2:2" s="136" customFormat="1" ht="12.75" x14ac:dyDescent="0.35">
      <c r="B402" s="154"/>
    </row>
    <row r="403" spans="2:2" s="136" customFormat="1" ht="12.75" x14ac:dyDescent="0.35">
      <c r="B403" s="154"/>
    </row>
    <row r="404" spans="2:2" s="136" customFormat="1" ht="12.75" x14ac:dyDescent="0.35">
      <c r="B404" s="154"/>
    </row>
    <row r="405" spans="2:2" s="136" customFormat="1" ht="12.75" x14ac:dyDescent="0.35">
      <c r="B405" s="154"/>
    </row>
    <row r="406" spans="2:2" s="136" customFormat="1" ht="12.75" x14ac:dyDescent="0.35">
      <c r="B406" s="154"/>
    </row>
    <row r="407" spans="2:2" s="136" customFormat="1" ht="12.75" x14ac:dyDescent="0.35">
      <c r="B407" s="154"/>
    </row>
    <row r="408" spans="2:2" s="136" customFormat="1" ht="12.75" x14ac:dyDescent="0.35">
      <c r="B408" s="154"/>
    </row>
    <row r="409" spans="2:2" s="136" customFormat="1" ht="12.75" x14ac:dyDescent="0.35">
      <c r="B409" s="154"/>
    </row>
    <row r="410" spans="2:2" s="136" customFormat="1" ht="12.75" x14ac:dyDescent="0.35">
      <c r="B410" s="154"/>
    </row>
    <row r="411" spans="2:2" s="136" customFormat="1" ht="12.75" x14ac:dyDescent="0.35">
      <c r="B411" s="154"/>
    </row>
    <row r="412" spans="2:2" s="136" customFormat="1" ht="12.75" x14ac:dyDescent="0.35">
      <c r="B412" s="154"/>
    </row>
    <row r="413" spans="2:2" s="136" customFormat="1" ht="12.75" x14ac:dyDescent="0.35">
      <c r="B413" s="154"/>
    </row>
    <row r="414" spans="2:2" s="136" customFormat="1" ht="12.75" x14ac:dyDescent="0.35">
      <c r="B414" s="154"/>
    </row>
    <row r="415" spans="2:2" s="136" customFormat="1" ht="12.75" x14ac:dyDescent="0.35">
      <c r="B415" s="154"/>
    </row>
    <row r="416" spans="2:2" s="136" customFormat="1" ht="12.75" x14ac:dyDescent="0.35">
      <c r="B416" s="154"/>
    </row>
    <row r="417" spans="2:2" s="136" customFormat="1" ht="12.75" x14ac:dyDescent="0.35">
      <c r="B417" s="154"/>
    </row>
    <row r="418" spans="2:2" s="136" customFormat="1" ht="12.75" x14ac:dyDescent="0.35">
      <c r="B418" s="154"/>
    </row>
    <row r="419" spans="2:2" s="136" customFormat="1" ht="12.75" x14ac:dyDescent="0.35">
      <c r="B419" s="154"/>
    </row>
    <row r="420" spans="2:2" s="136" customFormat="1" ht="12.75" x14ac:dyDescent="0.35">
      <c r="B420" s="154"/>
    </row>
    <row r="421" spans="2:2" s="136" customFormat="1" ht="12.75" x14ac:dyDescent="0.35">
      <c r="B421" s="154"/>
    </row>
    <row r="422" spans="2:2" s="136" customFormat="1" ht="12.75" x14ac:dyDescent="0.35">
      <c r="B422" s="154"/>
    </row>
    <row r="423" spans="2:2" s="136" customFormat="1" ht="12.75" x14ac:dyDescent="0.35">
      <c r="B423" s="154"/>
    </row>
    <row r="424" spans="2:2" s="136" customFormat="1" ht="12.75" x14ac:dyDescent="0.35">
      <c r="B424" s="154"/>
    </row>
    <row r="425" spans="2:2" s="136" customFormat="1" ht="12.75" x14ac:dyDescent="0.35">
      <c r="B425" s="154"/>
    </row>
    <row r="426" spans="2:2" s="136" customFormat="1" ht="12.75" x14ac:dyDescent="0.35">
      <c r="B426" s="154"/>
    </row>
    <row r="427" spans="2:2" s="136" customFormat="1" ht="12.75" x14ac:dyDescent="0.35">
      <c r="B427" s="154"/>
    </row>
    <row r="428" spans="2:2" s="136" customFormat="1" ht="12.75" x14ac:dyDescent="0.35">
      <c r="B428" s="154"/>
    </row>
    <row r="429" spans="2:2" s="136" customFormat="1" ht="12.75" x14ac:dyDescent="0.35">
      <c r="B429" s="154"/>
    </row>
    <row r="430" spans="2:2" s="136" customFormat="1" ht="12.75" x14ac:dyDescent="0.35">
      <c r="B430" s="154"/>
    </row>
    <row r="431" spans="2:2" s="136" customFormat="1" ht="12.75" x14ac:dyDescent="0.35">
      <c r="B431" s="154"/>
    </row>
    <row r="432" spans="2:2" s="136" customFormat="1" ht="12.75" x14ac:dyDescent="0.35">
      <c r="B432" s="154"/>
    </row>
    <row r="433" spans="2:2" s="136" customFormat="1" ht="12.75" x14ac:dyDescent="0.35">
      <c r="B433" s="154"/>
    </row>
    <row r="434" spans="2:2" s="136" customFormat="1" ht="12.75" x14ac:dyDescent="0.35">
      <c r="B434" s="154"/>
    </row>
    <row r="435" spans="2:2" s="136" customFormat="1" ht="12.75" x14ac:dyDescent="0.35">
      <c r="B435" s="154"/>
    </row>
    <row r="436" spans="2:2" s="136" customFormat="1" ht="12.75" x14ac:dyDescent="0.35">
      <c r="B436" s="154"/>
    </row>
    <row r="437" spans="2:2" s="136" customFormat="1" ht="12.75" x14ac:dyDescent="0.35">
      <c r="B437" s="154"/>
    </row>
    <row r="438" spans="2:2" s="136" customFormat="1" ht="12.75" x14ac:dyDescent="0.35">
      <c r="B438" s="154"/>
    </row>
    <row r="439" spans="2:2" s="136" customFormat="1" ht="12.75" x14ac:dyDescent="0.35">
      <c r="B439" s="154"/>
    </row>
    <row r="440" spans="2:2" s="136" customFormat="1" ht="12.75" x14ac:dyDescent="0.35">
      <c r="B440" s="154"/>
    </row>
    <row r="441" spans="2:2" s="136" customFormat="1" ht="12.75" x14ac:dyDescent="0.35">
      <c r="B441" s="154"/>
    </row>
    <row r="442" spans="2:2" s="136" customFormat="1" ht="12.75" x14ac:dyDescent="0.35">
      <c r="B442" s="154"/>
    </row>
    <row r="443" spans="2:2" s="136" customFormat="1" ht="12.75" x14ac:dyDescent="0.35">
      <c r="B443" s="154"/>
    </row>
    <row r="444" spans="2:2" s="136" customFormat="1" ht="12.75" x14ac:dyDescent="0.35">
      <c r="B444" s="154"/>
    </row>
    <row r="445" spans="2:2" s="136" customFormat="1" ht="12.75" x14ac:dyDescent="0.35">
      <c r="B445" s="154"/>
    </row>
    <row r="446" spans="2:2" s="136" customFormat="1" ht="12.75" x14ac:dyDescent="0.35">
      <c r="B446" s="154"/>
    </row>
    <row r="447" spans="2:2" s="136" customFormat="1" ht="12.75" x14ac:dyDescent="0.35">
      <c r="B447" s="154"/>
    </row>
    <row r="448" spans="2:2" s="136" customFormat="1" ht="12.75" x14ac:dyDescent="0.35">
      <c r="B448" s="154"/>
    </row>
    <row r="449" spans="2:2" s="136" customFormat="1" ht="12.75" x14ac:dyDescent="0.35">
      <c r="B449" s="154"/>
    </row>
    <row r="450" spans="2:2" s="136" customFormat="1" ht="12.75" x14ac:dyDescent="0.35">
      <c r="B450" s="154"/>
    </row>
    <row r="451" spans="2:2" s="136" customFormat="1" ht="12.75" x14ac:dyDescent="0.35">
      <c r="B451" s="154"/>
    </row>
    <row r="452" spans="2:2" s="136" customFormat="1" ht="12.75" x14ac:dyDescent="0.35">
      <c r="B452" s="154"/>
    </row>
    <row r="453" spans="2:2" s="136" customFormat="1" ht="12.75" x14ac:dyDescent="0.35">
      <c r="B453" s="154"/>
    </row>
    <row r="454" spans="2:2" s="136" customFormat="1" ht="12.75" x14ac:dyDescent="0.35">
      <c r="B454" s="154"/>
    </row>
    <row r="455" spans="2:2" s="136" customFormat="1" ht="12.75" x14ac:dyDescent="0.35">
      <c r="B455" s="154"/>
    </row>
    <row r="456" spans="2:2" s="136" customFormat="1" ht="12.75" x14ac:dyDescent="0.35">
      <c r="B456" s="154"/>
    </row>
    <row r="457" spans="2:2" s="136" customFormat="1" ht="12.75" x14ac:dyDescent="0.35">
      <c r="B457" s="154"/>
    </row>
    <row r="458" spans="2:2" s="136" customFormat="1" ht="12.75" x14ac:dyDescent="0.35">
      <c r="B458" s="154"/>
    </row>
    <row r="459" spans="2:2" s="136" customFormat="1" ht="12.75" x14ac:dyDescent="0.35">
      <c r="B459" s="154"/>
    </row>
    <row r="460" spans="2:2" s="136" customFormat="1" ht="12.75" x14ac:dyDescent="0.35">
      <c r="B460" s="154"/>
    </row>
    <row r="461" spans="2:2" s="136" customFormat="1" ht="12.75" x14ac:dyDescent="0.35">
      <c r="B461" s="154"/>
    </row>
    <row r="462" spans="2:2" s="136" customFormat="1" ht="12.75" x14ac:dyDescent="0.35">
      <c r="B462" s="154"/>
    </row>
    <row r="463" spans="2:2" s="136" customFormat="1" ht="12.75" x14ac:dyDescent="0.35">
      <c r="B463" s="154"/>
    </row>
    <row r="464" spans="2:2" s="136" customFormat="1" ht="12.75" x14ac:dyDescent="0.35">
      <c r="B464" s="154"/>
    </row>
    <row r="465" spans="2:2" s="136" customFormat="1" ht="12.75" x14ac:dyDescent="0.35">
      <c r="B465" s="154"/>
    </row>
    <row r="466" spans="2:2" s="136" customFormat="1" ht="12.75" x14ac:dyDescent="0.35">
      <c r="B466" s="154"/>
    </row>
    <row r="467" spans="2:2" s="136" customFormat="1" ht="12.75" x14ac:dyDescent="0.35">
      <c r="B467" s="154"/>
    </row>
    <row r="468" spans="2:2" s="136" customFormat="1" ht="12.75" x14ac:dyDescent="0.35">
      <c r="B468" s="154"/>
    </row>
    <row r="469" spans="2:2" s="136" customFormat="1" ht="12.75" x14ac:dyDescent="0.35">
      <c r="B469" s="154"/>
    </row>
    <row r="470" spans="2:2" s="136" customFormat="1" ht="12.75" x14ac:dyDescent="0.35">
      <c r="B470" s="154"/>
    </row>
    <row r="471" spans="2:2" s="136" customFormat="1" ht="12.75" x14ac:dyDescent="0.35">
      <c r="B471" s="154"/>
    </row>
    <row r="472" spans="2:2" s="136" customFormat="1" ht="12.75" x14ac:dyDescent="0.35">
      <c r="B472" s="154"/>
    </row>
    <row r="473" spans="2:2" s="136" customFormat="1" ht="12.75" x14ac:dyDescent="0.35">
      <c r="B473" s="154"/>
    </row>
    <row r="474" spans="2:2" s="136" customFormat="1" ht="12.75" x14ac:dyDescent="0.35">
      <c r="B474" s="154"/>
    </row>
    <row r="475" spans="2:2" s="136" customFormat="1" ht="12.75" x14ac:dyDescent="0.35">
      <c r="B475" s="154"/>
    </row>
    <row r="476" spans="2:2" s="136" customFormat="1" ht="12.75" x14ac:dyDescent="0.35">
      <c r="B476" s="154"/>
    </row>
    <row r="477" spans="2:2" s="136" customFormat="1" ht="12.75" x14ac:dyDescent="0.35">
      <c r="B477" s="154"/>
    </row>
    <row r="478" spans="2:2" s="136" customFormat="1" ht="12.75" x14ac:dyDescent="0.35">
      <c r="B478" s="154"/>
    </row>
    <row r="479" spans="2:2" s="136" customFormat="1" ht="12.75" x14ac:dyDescent="0.35">
      <c r="B479" s="154"/>
    </row>
    <row r="480" spans="2:2" s="136" customFormat="1" ht="12.75" x14ac:dyDescent="0.35">
      <c r="B480" s="154"/>
    </row>
    <row r="481" spans="2:2" s="136" customFormat="1" ht="12.75" x14ac:dyDescent="0.35">
      <c r="B481" s="154"/>
    </row>
    <row r="482" spans="2:2" s="136" customFormat="1" ht="12.75" x14ac:dyDescent="0.35">
      <c r="B482" s="154"/>
    </row>
    <row r="483" spans="2:2" s="136" customFormat="1" ht="12.75" x14ac:dyDescent="0.35">
      <c r="B483" s="154"/>
    </row>
    <row r="484" spans="2:2" s="136" customFormat="1" ht="12.75" x14ac:dyDescent="0.35">
      <c r="B484" s="154"/>
    </row>
    <row r="485" spans="2:2" s="136" customFormat="1" ht="12.75" x14ac:dyDescent="0.35">
      <c r="B485" s="154"/>
    </row>
    <row r="486" spans="2:2" s="136" customFormat="1" ht="12.75" x14ac:dyDescent="0.35">
      <c r="B486" s="154"/>
    </row>
    <row r="487" spans="2:2" s="136" customFormat="1" ht="12.75" x14ac:dyDescent="0.35">
      <c r="B487" s="154"/>
    </row>
    <row r="488" spans="2:2" s="136" customFormat="1" ht="12.75" x14ac:dyDescent="0.35">
      <c r="B488" s="154"/>
    </row>
    <row r="489" spans="2:2" s="136" customFormat="1" ht="12.75" x14ac:dyDescent="0.35">
      <c r="B489" s="154"/>
    </row>
    <row r="490" spans="2:2" s="136" customFormat="1" ht="12.75" x14ac:dyDescent="0.35">
      <c r="B490" s="154"/>
    </row>
    <row r="491" spans="2:2" s="136" customFormat="1" ht="12.75" x14ac:dyDescent="0.35">
      <c r="B491" s="154"/>
    </row>
    <row r="492" spans="2:2" s="136" customFormat="1" ht="12.75" x14ac:dyDescent="0.35">
      <c r="B492" s="154"/>
    </row>
    <row r="493" spans="2:2" s="136" customFormat="1" ht="12.75" x14ac:dyDescent="0.35">
      <c r="B493" s="154"/>
    </row>
    <row r="494" spans="2:2" s="136" customFormat="1" ht="12.75" x14ac:dyDescent="0.35">
      <c r="B494" s="154"/>
    </row>
    <row r="495" spans="2:2" s="136" customFormat="1" ht="12.75" x14ac:dyDescent="0.35">
      <c r="B495" s="154"/>
    </row>
    <row r="496" spans="2:2" s="136" customFormat="1" ht="12.75" x14ac:dyDescent="0.35">
      <c r="B496" s="154"/>
    </row>
    <row r="497" spans="2:2" s="136" customFormat="1" ht="12.75" x14ac:dyDescent="0.35">
      <c r="B497" s="154"/>
    </row>
    <row r="498" spans="2:2" s="136" customFormat="1" ht="12.75" x14ac:dyDescent="0.35">
      <c r="B498" s="154"/>
    </row>
    <row r="499" spans="2:2" s="136" customFormat="1" ht="12.75" x14ac:dyDescent="0.35">
      <c r="B499" s="154"/>
    </row>
    <row r="500" spans="2:2" s="136" customFormat="1" ht="12.75" x14ac:dyDescent="0.35">
      <c r="B500" s="154"/>
    </row>
    <row r="501" spans="2:2" s="136" customFormat="1" ht="12.75" x14ac:dyDescent="0.35">
      <c r="B501" s="154"/>
    </row>
    <row r="502" spans="2:2" s="136" customFormat="1" ht="12.75" x14ac:dyDescent="0.35">
      <c r="B502" s="154"/>
    </row>
    <row r="503" spans="2:2" s="136" customFormat="1" ht="12.75" x14ac:dyDescent="0.35">
      <c r="B503" s="154"/>
    </row>
    <row r="504" spans="2:2" s="136" customFormat="1" ht="12.75" x14ac:dyDescent="0.35">
      <c r="B504" s="154"/>
    </row>
    <row r="505" spans="2:2" s="136" customFormat="1" ht="12.75" x14ac:dyDescent="0.35">
      <c r="B505" s="154"/>
    </row>
    <row r="506" spans="2:2" s="136" customFormat="1" ht="12.75" x14ac:dyDescent="0.35">
      <c r="B506" s="154"/>
    </row>
    <row r="507" spans="2:2" s="136" customFormat="1" ht="12.75" x14ac:dyDescent="0.35">
      <c r="B507" s="154"/>
    </row>
    <row r="508" spans="2:2" s="136" customFormat="1" ht="12.75" x14ac:dyDescent="0.35">
      <c r="B508" s="154"/>
    </row>
    <row r="509" spans="2:2" s="136" customFormat="1" ht="12.75" x14ac:dyDescent="0.35">
      <c r="B509" s="154"/>
    </row>
    <row r="510" spans="2:2" s="136" customFormat="1" ht="12.75" x14ac:dyDescent="0.35">
      <c r="B510" s="154"/>
    </row>
    <row r="511" spans="2:2" s="136" customFormat="1" ht="12.75" x14ac:dyDescent="0.35">
      <c r="B511" s="154"/>
    </row>
    <row r="512" spans="2:2" s="136" customFormat="1" ht="12.75" x14ac:dyDescent="0.35">
      <c r="B512" s="154"/>
    </row>
    <row r="513" spans="2:2" s="136" customFormat="1" ht="12.75" x14ac:dyDescent="0.35">
      <c r="B513" s="154"/>
    </row>
    <row r="514" spans="2:2" s="136" customFormat="1" ht="12.75" x14ac:dyDescent="0.35">
      <c r="B514" s="154"/>
    </row>
    <row r="515" spans="2:2" s="136" customFormat="1" ht="12.75" x14ac:dyDescent="0.35">
      <c r="B515" s="154"/>
    </row>
    <row r="516" spans="2:2" s="136" customFormat="1" ht="12.75" x14ac:dyDescent="0.35">
      <c r="B516" s="154"/>
    </row>
    <row r="517" spans="2:2" s="136" customFormat="1" ht="12.75" x14ac:dyDescent="0.35">
      <c r="B517" s="154"/>
    </row>
    <row r="518" spans="2:2" s="136" customFormat="1" ht="12.75" x14ac:dyDescent="0.35">
      <c r="B518" s="154"/>
    </row>
    <row r="519" spans="2:2" s="136" customFormat="1" ht="12.75" x14ac:dyDescent="0.35">
      <c r="B519" s="154"/>
    </row>
    <row r="520" spans="2:2" s="136" customFormat="1" ht="12.75" x14ac:dyDescent="0.35">
      <c r="B520" s="154"/>
    </row>
    <row r="521" spans="2:2" s="136" customFormat="1" ht="12.75" x14ac:dyDescent="0.35">
      <c r="B521" s="154"/>
    </row>
    <row r="522" spans="2:2" s="136" customFormat="1" ht="12.75" x14ac:dyDescent="0.35">
      <c r="B522" s="154"/>
    </row>
    <row r="523" spans="2:2" s="136" customFormat="1" ht="12.75" x14ac:dyDescent="0.35">
      <c r="B523" s="154"/>
    </row>
    <row r="524" spans="2:2" s="136" customFormat="1" ht="12.75" x14ac:dyDescent="0.35">
      <c r="B524" s="154"/>
    </row>
    <row r="525" spans="2:2" s="136" customFormat="1" ht="12.75" x14ac:dyDescent="0.35">
      <c r="B525" s="154"/>
    </row>
    <row r="526" spans="2:2" s="136" customFormat="1" ht="12.75" x14ac:dyDescent="0.35">
      <c r="B526" s="154"/>
    </row>
    <row r="527" spans="2:2" s="136" customFormat="1" ht="12.75" x14ac:dyDescent="0.35">
      <c r="B527" s="154"/>
    </row>
    <row r="528" spans="2:2" s="136" customFormat="1" ht="12.75" x14ac:dyDescent="0.35">
      <c r="B528" s="154"/>
    </row>
    <row r="529" spans="2:2" s="136" customFormat="1" ht="12.75" x14ac:dyDescent="0.35">
      <c r="B529" s="154"/>
    </row>
    <row r="530" spans="2:2" s="136" customFormat="1" ht="12.75" x14ac:dyDescent="0.35">
      <c r="B530" s="154"/>
    </row>
    <row r="531" spans="2:2" s="136" customFormat="1" ht="12.75" x14ac:dyDescent="0.35">
      <c r="B531" s="154"/>
    </row>
    <row r="532" spans="2:2" s="136" customFormat="1" ht="12.75" x14ac:dyDescent="0.35">
      <c r="B532" s="154"/>
    </row>
    <row r="533" spans="2:2" s="136" customFormat="1" ht="12.75" x14ac:dyDescent="0.35">
      <c r="B533" s="154"/>
    </row>
    <row r="534" spans="2:2" s="136" customFormat="1" ht="12.75" x14ac:dyDescent="0.35">
      <c r="B534" s="154"/>
    </row>
    <row r="535" spans="2:2" s="136" customFormat="1" ht="12.75" x14ac:dyDescent="0.35">
      <c r="B535" s="154"/>
    </row>
    <row r="536" spans="2:2" s="136" customFormat="1" ht="12.75" x14ac:dyDescent="0.35">
      <c r="B536" s="154"/>
    </row>
    <row r="537" spans="2:2" s="136" customFormat="1" ht="12.75" x14ac:dyDescent="0.35">
      <c r="B537" s="154"/>
    </row>
    <row r="538" spans="2:2" s="136" customFormat="1" ht="12.75" x14ac:dyDescent="0.35">
      <c r="B538" s="154"/>
    </row>
    <row r="539" spans="2:2" s="136" customFormat="1" ht="12.75" x14ac:dyDescent="0.35">
      <c r="B539" s="154"/>
    </row>
    <row r="540" spans="2:2" s="136" customFormat="1" ht="12.75" x14ac:dyDescent="0.35">
      <c r="B540" s="154"/>
    </row>
    <row r="541" spans="2:2" s="136" customFormat="1" ht="12.75" x14ac:dyDescent="0.35">
      <c r="B541" s="154"/>
    </row>
    <row r="542" spans="2:2" s="136" customFormat="1" ht="12.75" x14ac:dyDescent="0.35">
      <c r="B542" s="154"/>
    </row>
    <row r="543" spans="2:2" s="136" customFormat="1" ht="12.75" x14ac:dyDescent="0.35">
      <c r="B543" s="154"/>
    </row>
    <row r="544" spans="2:2" s="136" customFormat="1" ht="12.75" x14ac:dyDescent="0.35">
      <c r="B544" s="154"/>
    </row>
    <row r="545" spans="2:2" s="136" customFormat="1" ht="12.75" x14ac:dyDescent="0.35">
      <c r="B545" s="154"/>
    </row>
    <row r="546" spans="2:2" s="136" customFormat="1" ht="12.75" x14ac:dyDescent="0.35">
      <c r="B546" s="154"/>
    </row>
    <row r="547" spans="2:2" s="136" customFormat="1" ht="12.75" x14ac:dyDescent="0.35">
      <c r="B547" s="154"/>
    </row>
    <row r="548" spans="2:2" s="136" customFormat="1" ht="12.75" x14ac:dyDescent="0.35">
      <c r="B548" s="154"/>
    </row>
    <row r="549" spans="2:2" s="136" customFormat="1" ht="12.75" x14ac:dyDescent="0.35">
      <c r="B549" s="154"/>
    </row>
    <row r="550" spans="2:2" s="136" customFormat="1" ht="12.75" x14ac:dyDescent="0.35">
      <c r="B550" s="154"/>
    </row>
    <row r="551" spans="2:2" s="136" customFormat="1" ht="12.75" x14ac:dyDescent="0.35">
      <c r="B551" s="154"/>
    </row>
    <row r="552" spans="2:2" s="136" customFormat="1" ht="12.75" x14ac:dyDescent="0.35">
      <c r="B552" s="154"/>
    </row>
    <row r="553" spans="2:2" s="136" customFormat="1" ht="12.75" x14ac:dyDescent="0.35">
      <c r="B553" s="154"/>
    </row>
    <row r="554" spans="2:2" s="136" customFormat="1" ht="12.75" x14ac:dyDescent="0.35">
      <c r="B554" s="154"/>
    </row>
    <row r="555" spans="2:2" s="136" customFormat="1" ht="12.75" x14ac:dyDescent="0.35">
      <c r="B555" s="154"/>
    </row>
    <row r="556" spans="2:2" s="136" customFormat="1" ht="12.75" x14ac:dyDescent="0.35">
      <c r="B556" s="154"/>
    </row>
    <row r="557" spans="2:2" s="136" customFormat="1" ht="12.75" x14ac:dyDescent="0.35">
      <c r="B557" s="154"/>
    </row>
    <row r="558" spans="2:2" s="136" customFormat="1" ht="12.75" x14ac:dyDescent="0.35">
      <c r="B558" s="154"/>
    </row>
    <row r="559" spans="2:2" s="136" customFormat="1" ht="12.75" x14ac:dyDescent="0.35">
      <c r="B559" s="154"/>
    </row>
    <row r="560" spans="2:2" s="136" customFormat="1" ht="12.75" x14ac:dyDescent="0.35">
      <c r="B560" s="154"/>
    </row>
    <row r="561" spans="2:2" s="136" customFormat="1" ht="12.75" x14ac:dyDescent="0.35">
      <c r="B561" s="154"/>
    </row>
    <row r="562" spans="2:2" s="136" customFormat="1" ht="12.75" x14ac:dyDescent="0.35">
      <c r="B562" s="154"/>
    </row>
    <row r="563" spans="2:2" s="136" customFormat="1" ht="12.75" x14ac:dyDescent="0.35">
      <c r="B563" s="154"/>
    </row>
    <row r="564" spans="2:2" s="136" customFormat="1" ht="12.75" x14ac:dyDescent="0.35">
      <c r="B564" s="154"/>
    </row>
    <row r="565" spans="2:2" s="136" customFormat="1" ht="12.75" x14ac:dyDescent="0.35">
      <c r="B565" s="154"/>
    </row>
    <row r="566" spans="2:2" s="136" customFormat="1" ht="12.75" x14ac:dyDescent="0.35">
      <c r="B566" s="154"/>
    </row>
    <row r="567" spans="2:2" s="136" customFormat="1" ht="12.75" x14ac:dyDescent="0.35">
      <c r="B567" s="154"/>
    </row>
    <row r="568" spans="2:2" s="136" customFormat="1" ht="12.75" x14ac:dyDescent="0.35">
      <c r="B568" s="154"/>
    </row>
    <row r="569" spans="2:2" s="136" customFormat="1" ht="12.75" x14ac:dyDescent="0.35">
      <c r="B569" s="154"/>
    </row>
    <row r="570" spans="2:2" s="136" customFormat="1" ht="12.75" x14ac:dyDescent="0.35">
      <c r="B570" s="154"/>
    </row>
    <row r="571" spans="2:2" s="136" customFormat="1" ht="12.75" x14ac:dyDescent="0.35">
      <c r="B571" s="154"/>
    </row>
    <row r="572" spans="2:2" s="136" customFormat="1" ht="12.75" x14ac:dyDescent="0.35">
      <c r="B572" s="154"/>
    </row>
    <row r="573" spans="2:2" s="136" customFormat="1" ht="12.75" x14ac:dyDescent="0.35">
      <c r="B573" s="154"/>
    </row>
    <row r="574" spans="2:2" s="136" customFormat="1" ht="12.75" x14ac:dyDescent="0.35">
      <c r="B574" s="154"/>
    </row>
    <row r="575" spans="2:2" s="136" customFormat="1" ht="12.75" x14ac:dyDescent="0.35">
      <c r="B575" s="154"/>
    </row>
    <row r="576" spans="2:2" s="136" customFormat="1" ht="12.75" x14ac:dyDescent="0.35">
      <c r="B576" s="154"/>
    </row>
    <row r="577" spans="2:2" s="136" customFormat="1" ht="12.75" x14ac:dyDescent="0.35">
      <c r="B577" s="154"/>
    </row>
    <row r="578" spans="2:2" s="136" customFormat="1" ht="12.75" x14ac:dyDescent="0.35">
      <c r="B578" s="154"/>
    </row>
    <row r="579" spans="2:2" s="136" customFormat="1" ht="12.75" x14ac:dyDescent="0.35">
      <c r="B579" s="154"/>
    </row>
    <row r="580" spans="2:2" s="136" customFormat="1" ht="12.75" x14ac:dyDescent="0.35">
      <c r="B580" s="154"/>
    </row>
    <row r="581" spans="2:2" s="136" customFormat="1" ht="12.75" x14ac:dyDescent="0.35">
      <c r="B581" s="154"/>
    </row>
    <row r="582" spans="2:2" s="136" customFormat="1" ht="12.75" x14ac:dyDescent="0.35">
      <c r="B582" s="154"/>
    </row>
    <row r="583" spans="2:2" s="136" customFormat="1" ht="12.75" x14ac:dyDescent="0.35">
      <c r="B583" s="154"/>
    </row>
    <row r="584" spans="2:2" s="136" customFormat="1" ht="12.75" x14ac:dyDescent="0.35">
      <c r="B584" s="154"/>
    </row>
    <row r="585" spans="2:2" s="136" customFormat="1" ht="12.75" x14ac:dyDescent="0.35">
      <c r="B585" s="154"/>
    </row>
    <row r="586" spans="2:2" s="136" customFormat="1" ht="12.75" x14ac:dyDescent="0.35">
      <c r="B586" s="154"/>
    </row>
    <row r="587" spans="2:2" s="136" customFormat="1" ht="12.75" x14ac:dyDescent="0.35">
      <c r="B587" s="154"/>
    </row>
    <row r="588" spans="2:2" s="136" customFormat="1" ht="12.75" x14ac:dyDescent="0.35">
      <c r="B588" s="154"/>
    </row>
    <row r="589" spans="2:2" s="136" customFormat="1" ht="12.75" x14ac:dyDescent="0.35">
      <c r="B589" s="154"/>
    </row>
    <row r="590" spans="2:2" s="136" customFormat="1" ht="12.75" x14ac:dyDescent="0.35">
      <c r="B590" s="154"/>
    </row>
    <row r="591" spans="2:2" s="136" customFormat="1" ht="12.75" x14ac:dyDescent="0.35">
      <c r="B591" s="154"/>
    </row>
    <row r="592" spans="2:2" s="136" customFormat="1" ht="12.75" x14ac:dyDescent="0.35">
      <c r="B592" s="154"/>
    </row>
    <row r="593" spans="2:2" s="136" customFormat="1" ht="12.75" x14ac:dyDescent="0.35">
      <c r="B593" s="154"/>
    </row>
    <row r="594" spans="2:2" s="136" customFormat="1" ht="12.75" x14ac:dyDescent="0.35">
      <c r="B594" s="154"/>
    </row>
    <row r="595" spans="2:2" s="136" customFormat="1" ht="12.75" x14ac:dyDescent="0.35">
      <c r="B595" s="154"/>
    </row>
    <row r="596" spans="2:2" s="136" customFormat="1" ht="12.75" x14ac:dyDescent="0.35">
      <c r="B596" s="154"/>
    </row>
    <row r="597" spans="2:2" s="136" customFormat="1" ht="12.75" x14ac:dyDescent="0.35">
      <c r="B597" s="154"/>
    </row>
    <row r="598" spans="2:2" s="136" customFormat="1" ht="12.75" x14ac:dyDescent="0.35">
      <c r="B598" s="154"/>
    </row>
    <row r="599" spans="2:2" s="136" customFormat="1" ht="12.75" x14ac:dyDescent="0.35">
      <c r="B599" s="154"/>
    </row>
    <row r="600" spans="2:2" s="136" customFormat="1" ht="12.75" x14ac:dyDescent="0.35">
      <c r="B600" s="154"/>
    </row>
    <row r="601" spans="2:2" s="136" customFormat="1" ht="12.75" x14ac:dyDescent="0.35">
      <c r="B601" s="154"/>
    </row>
    <row r="602" spans="2:2" s="136" customFormat="1" ht="12.75" x14ac:dyDescent="0.35">
      <c r="B602" s="154"/>
    </row>
    <row r="603" spans="2:2" s="136" customFormat="1" ht="12.75" x14ac:dyDescent="0.35">
      <c r="B603" s="154"/>
    </row>
    <row r="604" spans="2:2" s="136" customFormat="1" ht="12.75" x14ac:dyDescent="0.35">
      <c r="B604" s="154"/>
    </row>
    <row r="605" spans="2:2" s="136" customFormat="1" ht="12.75" x14ac:dyDescent="0.35">
      <c r="B605" s="154"/>
    </row>
    <row r="606" spans="2:2" s="136" customFormat="1" ht="12.75" x14ac:dyDescent="0.35">
      <c r="B606" s="154"/>
    </row>
    <row r="607" spans="2:2" s="136" customFormat="1" ht="12.75" x14ac:dyDescent="0.35">
      <c r="B607" s="154"/>
    </row>
    <row r="608" spans="2:2" s="136" customFormat="1" ht="12.75" x14ac:dyDescent="0.35">
      <c r="B608" s="154"/>
    </row>
    <row r="609" spans="2:2" s="136" customFormat="1" ht="12.75" x14ac:dyDescent="0.35">
      <c r="B609" s="154"/>
    </row>
    <row r="610" spans="2:2" s="136" customFormat="1" ht="12.75" x14ac:dyDescent="0.35">
      <c r="B610" s="154"/>
    </row>
    <row r="611" spans="2:2" s="136" customFormat="1" ht="12.75" x14ac:dyDescent="0.35">
      <c r="B611" s="154"/>
    </row>
    <row r="612" spans="2:2" s="136" customFormat="1" ht="12.75" x14ac:dyDescent="0.35">
      <c r="B612" s="154"/>
    </row>
    <row r="613" spans="2:2" s="136" customFormat="1" ht="12.75" x14ac:dyDescent="0.35">
      <c r="B613" s="154"/>
    </row>
    <row r="614" spans="2:2" s="136" customFormat="1" ht="12.75" x14ac:dyDescent="0.35">
      <c r="B614" s="154"/>
    </row>
    <row r="615" spans="2:2" s="136" customFormat="1" ht="12.75" x14ac:dyDescent="0.35">
      <c r="B615" s="154"/>
    </row>
    <row r="616" spans="2:2" s="136" customFormat="1" ht="12.75" x14ac:dyDescent="0.35">
      <c r="B616" s="154"/>
    </row>
    <row r="617" spans="2:2" s="136" customFormat="1" ht="12.75" x14ac:dyDescent="0.35">
      <c r="B617" s="154"/>
    </row>
    <row r="618" spans="2:2" s="136" customFormat="1" ht="12.75" x14ac:dyDescent="0.35">
      <c r="B618" s="154"/>
    </row>
    <row r="619" spans="2:2" s="136" customFormat="1" ht="12.75" x14ac:dyDescent="0.35">
      <c r="B619" s="154"/>
    </row>
    <row r="620" spans="2:2" s="136" customFormat="1" ht="12.75" x14ac:dyDescent="0.35">
      <c r="B620" s="154"/>
    </row>
  </sheetData>
  <pageMargins left="0.7" right="0.7" top="0.78740157499999996" bottom="0.78740157499999996"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XFD147"/>
  <sheetViews>
    <sheetView workbookViewId="0">
      <selection activeCell="A145" sqref="A145"/>
    </sheetView>
  </sheetViews>
  <sheetFormatPr baseColWidth="10" defaultColWidth="11.3984375" defaultRowHeight="11.25" x14ac:dyDescent="0.3"/>
  <cols>
    <col min="1" max="1" width="34.265625" style="1" customWidth="1"/>
    <col min="2" max="2" width="25.73046875" style="1" bestFit="1" customWidth="1"/>
    <col min="3" max="3" width="199.265625" style="1" bestFit="1" customWidth="1"/>
    <col min="4" max="16384" width="11.3984375" style="1"/>
  </cols>
  <sheetData>
    <row r="1" spans="1:3" x14ac:dyDescent="0.3">
      <c r="A1" s="1" t="s">
        <v>996</v>
      </c>
      <c r="B1" s="1" t="s">
        <v>997</v>
      </c>
      <c r="C1" s="1" t="s">
        <v>5</v>
      </c>
    </row>
    <row r="2" spans="1:3" x14ac:dyDescent="0.3">
      <c r="A2" s="7" t="s">
        <v>95</v>
      </c>
    </row>
    <row r="3" spans="1:3" x14ac:dyDescent="0.3">
      <c r="B3" s="1" t="s">
        <v>747</v>
      </c>
      <c r="C3" s="1" t="s">
        <v>748</v>
      </c>
    </row>
    <row r="4" spans="1:3" x14ac:dyDescent="0.3">
      <c r="B4" s="1" t="s">
        <v>8</v>
      </c>
      <c r="C4" s="1" t="s">
        <v>749</v>
      </c>
    </row>
    <row r="5" spans="1:3" x14ac:dyDescent="0.3">
      <c r="B5" s="1" t="s">
        <v>750</v>
      </c>
      <c r="C5" s="1" t="s">
        <v>751</v>
      </c>
    </row>
    <row r="6" spans="1:3" x14ac:dyDescent="0.3">
      <c r="B6" s="1" t="s">
        <v>26</v>
      </c>
      <c r="C6" s="1" t="s">
        <v>752</v>
      </c>
    </row>
    <row r="7" spans="1:3" x14ac:dyDescent="0.3">
      <c r="B7" s="1" t="s">
        <v>753</v>
      </c>
      <c r="C7" s="1" t="s">
        <v>754</v>
      </c>
    </row>
    <row r="8" spans="1:3" x14ac:dyDescent="0.3">
      <c r="B8" s="1" t="s">
        <v>755</v>
      </c>
      <c r="C8" s="1" t="s">
        <v>756</v>
      </c>
    </row>
    <row r="9" spans="1:3" x14ac:dyDescent="0.3">
      <c r="A9" s="7" t="s">
        <v>998</v>
      </c>
    </row>
    <row r="10" spans="1:3" x14ac:dyDescent="0.3">
      <c r="B10" s="1" t="s">
        <v>747</v>
      </c>
      <c r="C10" s="1" t="s">
        <v>748</v>
      </c>
    </row>
    <row r="11" spans="1:3" x14ac:dyDescent="0.3">
      <c r="B11" s="1" t="s">
        <v>8</v>
      </c>
      <c r="C11" s="1" t="s">
        <v>749</v>
      </c>
    </row>
    <row r="12" spans="1:3" x14ac:dyDescent="0.3">
      <c r="B12" s="1" t="s">
        <v>750</v>
      </c>
      <c r="C12" s="1" t="s">
        <v>751</v>
      </c>
    </row>
    <row r="13" spans="1:3" x14ac:dyDescent="0.3">
      <c r="B13" s="1" t="s">
        <v>26</v>
      </c>
      <c r="C13" s="1" t="s">
        <v>752</v>
      </c>
    </row>
    <row r="14" spans="1:3" x14ac:dyDescent="0.3">
      <c r="B14" s="1" t="s">
        <v>753</v>
      </c>
      <c r="C14" s="1" t="s">
        <v>754</v>
      </c>
    </row>
    <row r="15" spans="1:3" x14ac:dyDescent="0.3">
      <c r="B15" s="1" t="s">
        <v>755</v>
      </c>
      <c r="C15" s="1" t="s">
        <v>756</v>
      </c>
    </row>
    <row r="16" spans="1:3" x14ac:dyDescent="0.3">
      <c r="A16" s="7" t="s">
        <v>999</v>
      </c>
    </row>
    <row r="17" spans="1:3" x14ac:dyDescent="0.3">
      <c r="B17" s="6" t="s">
        <v>747</v>
      </c>
      <c r="C17" s="8" t="s">
        <v>748</v>
      </c>
    </row>
    <row r="18" spans="1:3" x14ac:dyDescent="0.3">
      <c r="B18" s="6" t="s">
        <v>8</v>
      </c>
      <c r="C18" s="9" t="s">
        <v>749</v>
      </c>
    </row>
    <row r="19" spans="1:3" x14ac:dyDescent="0.3">
      <c r="B19" s="6" t="s">
        <v>750</v>
      </c>
      <c r="C19" s="9" t="s">
        <v>751</v>
      </c>
    </row>
    <row r="20" spans="1:3" x14ac:dyDescent="0.3">
      <c r="B20" s="1" t="s">
        <v>26</v>
      </c>
      <c r="C20" s="3" t="s">
        <v>752</v>
      </c>
    </row>
    <row r="21" spans="1:3" x14ac:dyDescent="0.3">
      <c r="B21" s="6" t="s">
        <v>753</v>
      </c>
      <c r="C21" s="3" t="s">
        <v>754</v>
      </c>
    </row>
    <row r="22" spans="1:3" x14ac:dyDescent="0.3">
      <c r="B22" s="6" t="s">
        <v>755</v>
      </c>
      <c r="C22" s="3" t="s">
        <v>756</v>
      </c>
    </row>
    <row r="23" spans="1:3" x14ac:dyDescent="0.3">
      <c r="A23" s="7" t="s">
        <v>1000</v>
      </c>
    </row>
    <row r="24" spans="1:3" x14ac:dyDescent="0.3">
      <c r="B24" s="6" t="s">
        <v>757</v>
      </c>
      <c r="C24" s="1" t="s">
        <v>758</v>
      </c>
    </row>
    <row r="25" spans="1:3" x14ac:dyDescent="0.3">
      <c r="B25" s="6" t="s">
        <v>122</v>
      </c>
      <c r="C25" s="1" t="s">
        <v>759</v>
      </c>
    </row>
    <row r="26" spans="1:3" x14ac:dyDescent="0.3">
      <c r="B26" s="6" t="s">
        <v>760</v>
      </c>
      <c r="C26" s="1" t="s">
        <v>761</v>
      </c>
    </row>
    <row r="27" spans="1:3" x14ac:dyDescent="0.3">
      <c r="B27" s="6" t="s">
        <v>128</v>
      </c>
      <c r="C27" s="4" t="s">
        <v>762</v>
      </c>
    </row>
    <row r="28" spans="1:3" x14ac:dyDescent="0.3">
      <c r="B28" s="6" t="s">
        <v>150</v>
      </c>
      <c r="C28" s="4" t="s">
        <v>763</v>
      </c>
    </row>
    <row r="29" spans="1:3" x14ac:dyDescent="0.3">
      <c r="B29" s="6" t="s">
        <v>133</v>
      </c>
      <c r="C29" s="4" t="s">
        <v>764</v>
      </c>
    </row>
    <row r="30" spans="1:3" x14ac:dyDescent="0.3">
      <c r="B30" s="6" t="s">
        <v>765</v>
      </c>
      <c r="C30" s="4" t="s">
        <v>766</v>
      </c>
    </row>
    <row r="31" spans="1:3" x14ac:dyDescent="0.3">
      <c r="B31" s="6" t="s">
        <v>767</v>
      </c>
      <c r="C31" s="4" t="s">
        <v>768</v>
      </c>
    </row>
    <row r="32" spans="1:3" x14ac:dyDescent="0.3">
      <c r="B32" s="6" t="s">
        <v>769</v>
      </c>
      <c r="C32" s="4" t="s">
        <v>770</v>
      </c>
    </row>
    <row r="33" spans="1:3" x14ac:dyDescent="0.3">
      <c r="B33" s="6" t="s">
        <v>137</v>
      </c>
      <c r="C33" s="4" t="s">
        <v>771</v>
      </c>
    </row>
    <row r="34" spans="1:3" x14ac:dyDescent="0.3">
      <c r="B34" s="6" t="s">
        <v>772</v>
      </c>
      <c r="C34" s="4" t="s">
        <v>773</v>
      </c>
    </row>
    <row r="35" spans="1:3" x14ac:dyDescent="0.3">
      <c r="A35" s="7" t="s">
        <v>1001</v>
      </c>
    </row>
    <row r="36" spans="1:3" x14ac:dyDescent="0.3">
      <c r="B36" s="6" t="s">
        <v>774</v>
      </c>
      <c r="C36" s="4" t="s">
        <v>775</v>
      </c>
    </row>
    <row r="37" spans="1:3" x14ac:dyDescent="0.3">
      <c r="B37" s="6" t="s">
        <v>144</v>
      </c>
      <c r="C37" s="10" t="s">
        <v>776</v>
      </c>
    </row>
    <row r="38" spans="1:3" x14ac:dyDescent="0.3">
      <c r="B38" s="6" t="s">
        <v>171</v>
      </c>
      <c r="C38" s="4" t="s">
        <v>777</v>
      </c>
    </row>
    <row r="39" spans="1:3" x14ac:dyDescent="0.3">
      <c r="B39" s="2" t="s">
        <v>131</v>
      </c>
      <c r="C39" s="10" t="s">
        <v>778</v>
      </c>
    </row>
    <row r="40" spans="1:3" x14ac:dyDescent="0.3">
      <c r="B40" s="6" t="s">
        <v>779</v>
      </c>
      <c r="C40" s="6" t="s">
        <v>780</v>
      </c>
    </row>
    <row r="41" spans="1:3" x14ac:dyDescent="0.3">
      <c r="B41" s="2" t="s">
        <v>781</v>
      </c>
      <c r="C41" s="10" t="s">
        <v>782</v>
      </c>
    </row>
    <row r="42" spans="1:3" x14ac:dyDescent="0.3">
      <c r="B42" s="6" t="s">
        <v>119</v>
      </c>
      <c r="C42" s="6" t="s">
        <v>783</v>
      </c>
    </row>
    <row r="43" spans="1:3" x14ac:dyDescent="0.3">
      <c r="B43" s="6" t="s">
        <v>188</v>
      </c>
      <c r="C43" s="6" t="s">
        <v>784</v>
      </c>
    </row>
    <row r="44" spans="1:3" x14ac:dyDescent="0.3">
      <c r="A44" s="7" t="s">
        <v>1002</v>
      </c>
    </row>
    <row r="45" spans="1:3" x14ac:dyDescent="0.3">
      <c r="B45" s="6" t="s">
        <v>785</v>
      </c>
      <c r="C45" s="4" t="s">
        <v>786</v>
      </c>
    </row>
    <row r="46" spans="1:3" x14ac:dyDescent="0.3">
      <c r="B46" s="1" t="s">
        <v>787</v>
      </c>
      <c r="C46" s="1" t="s">
        <v>788</v>
      </c>
    </row>
    <row r="47" spans="1:3" x14ac:dyDescent="0.3">
      <c r="B47" s="6" t="s">
        <v>789</v>
      </c>
      <c r="C47" s="1" t="s">
        <v>790</v>
      </c>
    </row>
    <row r="48" spans="1:3" ht="22.5" x14ac:dyDescent="0.3">
      <c r="B48" s="1" t="s">
        <v>791</v>
      </c>
      <c r="C48" s="11" t="s">
        <v>792</v>
      </c>
    </row>
    <row r="49" spans="1:1024 1026:2048 2050:3072 3074:4096 4098:5120 5122:6144 6146:7168 7170:8192 8194:9216 9218:10240 10242:11264 11266:12288 12290:13312 13314:14336 14338:15360 15362:16384" x14ac:dyDescent="0.3">
      <c r="A49" s="7" t="s">
        <v>1003</v>
      </c>
    </row>
    <row r="50" spans="1:1024 1026:2048 2050:3072 3074:4096 4098:5120 5122:6144 6146:7168 7170:8192 8194:9216 9218:10240 10242:11264 11266:12288 12290:13312 13314:14336 14338:15360 15362:16384" x14ac:dyDescent="0.3">
      <c r="B50" s="6" t="s">
        <v>201</v>
      </c>
      <c r="C50" s="1" t="s">
        <v>793</v>
      </c>
    </row>
    <row r="51" spans="1:1024 1026:2048 2050:3072 3074:4096 4098:5120 5122:6144 6146:7168 7170:8192 8194:9216 9218:10240 10242:11264 11266:12288 12290:13312 13314:14336 14338:15360 15362:16384" x14ac:dyDescent="0.3">
      <c r="B51" s="1" t="s">
        <v>794</v>
      </c>
      <c r="C51" s="12" t="s">
        <v>795</v>
      </c>
    </row>
    <row r="52" spans="1:1024 1026:2048 2050:3072 3074:4096 4098:5120 5122:6144 6146:7168 7170:8192 8194:9216 9218:10240 10242:11264 11266:12288 12290:13312 13314:14336 14338:15360 15362:16384" x14ac:dyDescent="0.3">
      <c r="B52" s="6" t="s">
        <v>796</v>
      </c>
      <c r="C52" s="13" t="s">
        <v>797</v>
      </c>
    </row>
    <row r="53" spans="1:1024 1026:2048 2050:3072 3074:4096 4098:5120 5122:6144 6146:7168 7170:8192 8194:9216 9218:10240 10242:11264 11266:12288 12290:13312 13314:14336 14338:15360 15362:16384" x14ac:dyDescent="0.3">
      <c r="B53" s="1" t="s">
        <v>798</v>
      </c>
      <c r="C53" s="1" t="s">
        <v>792</v>
      </c>
    </row>
    <row r="54" spans="1:1024 1026:2048 2050:3072 3074:4096 4098:5120 5122:6144 6146:7168 7170:8192 8194:9216 9218:10240 10242:11264 11266:12288 12290:13312 13314:14336 14338:15360 15362:16384" x14ac:dyDescent="0.3">
      <c r="A54" s="7" t="s">
        <v>1004</v>
      </c>
    </row>
    <row r="55" spans="1:1024 1026:2048 2050:3072 3074:4096 4098:5120 5122:6144 6146:7168 7170:8192 8194:9216 9218:10240 10242:11264 11266:12288 12290:13312 13314:14336 14338:15360 15362:16384" ht="22.5" x14ac:dyDescent="0.3">
      <c r="B55" s="6" t="s">
        <v>799</v>
      </c>
      <c r="C55" s="9" t="s">
        <v>800</v>
      </c>
    </row>
    <row r="56" spans="1:1024 1026:2048 2050:3072 3074:4096 4098:5120 5122:6144 6146:7168 7170:8192 8194:9216 9218:10240 10242:11264 11266:12288 12290:13312 13314:14336 14338:15360 15362:16384" ht="22.5" x14ac:dyDescent="0.3">
      <c r="B56" s="1" t="s">
        <v>791</v>
      </c>
      <c r="C56" s="11" t="s">
        <v>792</v>
      </c>
    </row>
    <row r="57" spans="1:1024 1026:2048 2050:3072 3074:4096 4098:5120 5122:6144 6146:7168 7170:8192 8194:9216 9218:10240 10242:11264 11266:12288 12290:13312 13314:14336 14338:15360 15362:16384" x14ac:dyDescent="0.3">
      <c r="B57" s="1" t="s">
        <v>801</v>
      </c>
    </row>
    <row r="58" spans="1:1024 1026:2048 2050:3072 3074:4096 4098:5120 5122:6144 6146:7168 7170:8192 8194:9216 9218:10240 10242:11264 11266:12288 12290:13312 13314:14336 14338:15360 15362:16384" x14ac:dyDescent="0.3">
      <c r="A58" s="7" t="s">
        <v>1005</v>
      </c>
    </row>
    <row r="59" spans="1:1024 1026:2048 2050:3072 3074:4096 4098:5120 5122:6144 6146:7168 7170:8192 8194:9216 9218:10240 10242:11264 11266:12288 12290:13312 13314:14336 14338:15360 15362:16384" x14ac:dyDescent="0.3">
      <c r="B59" s="6" t="s">
        <v>119</v>
      </c>
      <c r="C59" s="6" t="s">
        <v>783</v>
      </c>
    </row>
    <row r="60" spans="1:1024 1026:2048 2050:3072 3074:4096 4098:5120 5122:6144 6146:7168 7170:8192 8194:9216 9218:10240 10242:11264 11266:12288 12290:13312 13314:14336 14338:15360 15362:16384" x14ac:dyDescent="0.3">
      <c r="B60" s="1" t="s">
        <v>355</v>
      </c>
      <c r="C60" s="1" t="s">
        <v>802</v>
      </c>
      <c r="D60" s="14"/>
      <c r="F60" s="14"/>
      <c r="H60" s="14"/>
      <c r="J60" s="14"/>
      <c r="L60" s="14"/>
      <c r="N60" s="14"/>
      <c r="P60" s="14"/>
      <c r="R60" s="14"/>
      <c r="T60" s="14"/>
      <c r="V60" s="14"/>
      <c r="X60" s="14"/>
      <c r="Z60" s="14"/>
      <c r="AB60" s="14"/>
      <c r="AD60" s="14"/>
      <c r="AF60" s="14"/>
      <c r="AH60" s="14"/>
      <c r="AJ60" s="14"/>
      <c r="AL60" s="14"/>
      <c r="AN60" s="14"/>
      <c r="AP60" s="14"/>
      <c r="AR60" s="14"/>
      <c r="AT60" s="14"/>
      <c r="AV60" s="14"/>
      <c r="AX60" s="14"/>
      <c r="AZ60" s="14"/>
      <c r="BB60" s="14"/>
      <c r="BD60" s="14"/>
      <c r="BF60" s="14"/>
      <c r="BH60" s="14"/>
      <c r="BJ60" s="14"/>
      <c r="BL60" s="14"/>
      <c r="BN60" s="14"/>
      <c r="BP60" s="14"/>
      <c r="BR60" s="14"/>
      <c r="BT60" s="14"/>
      <c r="BV60" s="14"/>
      <c r="BX60" s="14"/>
      <c r="BZ60" s="14"/>
      <c r="CB60" s="14"/>
      <c r="CD60" s="14"/>
      <c r="CF60" s="14"/>
      <c r="CH60" s="14"/>
      <c r="CJ60" s="14"/>
      <c r="CL60" s="14"/>
      <c r="CN60" s="14"/>
      <c r="CP60" s="14"/>
      <c r="CR60" s="14"/>
      <c r="CT60" s="14"/>
      <c r="CV60" s="14"/>
      <c r="CX60" s="14"/>
      <c r="CZ60" s="14"/>
      <c r="DB60" s="14"/>
      <c r="DD60" s="14"/>
      <c r="DF60" s="14"/>
      <c r="DH60" s="14"/>
      <c r="DJ60" s="14"/>
      <c r="DL60" s="14"/>
      <c r="DN60" s="14"/>
      <c r="DP60" s="14"/>
      <c r="DR60" s="14"/>
      <c r="DT60" s="14"/>
      <c r="DV60" s="14"/>
      <c r="DX60" s="14"/>
      <c r="DZ60" s="14"/>
      <c r="EB60" s="14"/>
      <c r="ED60" s="14"/>
      <c r="EF60" s="14"/>
      <c r="EH60" s="14"/>
      <c r="EJ60" s="14"/>
      <c r="EL60" s="14"/>
      <c r="EN60" s="14"/>
      <c r="EP60" s="14"/>
      <c r="ER60" s="14"/>
      <c r="ET60" s="14"/>
      <c r="EV60" s="14"/>
      <c r="EX60" s="14"/>
      <c r="EZ60" s="14"/>
      <c r="FB60" s="14"/>
      <c r="FD60" s="14"/>
      <c r="FF60" s="14"/>
      <c r="FH60" s="14"/>
      <c r="FJ60" s="14"/>
      <c r="FL60" s="14"/>
      <c r="FN60" s="14"/>
      <c r="FP60" s="14"/>
      <c r="FR60" s="14"/>
      <c r="FT60" s="14"/>
      <c r="FV60" s="14"/>
      <c r="FX60" s="14"/>
      <c r="FZ60" s="14"/>
      <c r="GB60" s="14"/>
      <c r="GD60" s="14"/>
      <c r="GF60" s="14"/>
      <c r="GH60" s="14"/>
      <c r="GJ60" s="14"/>
      <c r="GL60" s="14"/>
      <c r="GN60" s="14"/>
      <c r="GP60" s="14"/>
      <c r="GR60" s="14"/>
      <c r="GT60" s="14"/>
      <c r="GV60" s="14"/>
      <c r="GX60" s="14"/>
      <c r="GZ60" s="14"/>
      <c r="HB60" s="14"/>
      <c r="HD60" s="14"/>
      <c r="HF60" s="14"/>
      <c r="HH60" s="14"/>
      <c r="HJ60" s="14"/>
      <c r="HL60" s="14"/>
      <c r="HN60" s="14"/>
      <c r="HP60" s="14"/>
      <c r="HR60" s="14"/>
      <c r="HT60" s="14"/>
      <c r="HV60" s="14"/>
      <c r="HX60" s="14"/>
      <c r="HZ60" s="14"/>
      <c r="IB60" s="14"/>
      <c r="ID60" s="14"/>
      <c r="IF60" s="14"/>
      <c r="IH60" s="14"/>
      <c r="IJ60" s="14"/>
      <c r="IL60" s="14"/>
      <c r="IN60" s="14"/>
      <c r="IP60" s="14"/>
      <c r="IR60" s="14"/>
      <c r="IT60" s="14"/>
      <c r="IV60" s="14"/>
      <c r="IX60" s="14"/>
      <c r="IZ60" s="14"/>
      <c r="JB60" s="14"/>
      <c r="JD60" s="14"/>
      <c r="JF60" s="14"/>
      <c r="JH60" s="14"/>
      <c r="JJ60" s="14"/>
      <c r="JL60" s="14"/>
      <c r="JN60" s="14"/>
      <c r="JP60" s="14"/>
      <c r="JR60" s="14"/>
      <c r="JT60" s="14"/>
      <c r="JV60" s="14"/>
      <c r="JX60" s="14"/>
      <c r="JZ60" s="14"/>
      <c r="KB60" s="14"/>
      <c r="KD60" s="14"/>
      <c r="KF60" s="14"/>
      <c r="KH60" s="14"/>
      <c r="KJ60" s="14"/>
      <c r="KL60" s="14"/>
      <c r="KN60" s="14"/>
      <c r="KP60" s="14"/>
      <c r="KR60" s="14"/>
      <c r="KT60" s="14"/>
      <c r="KV60" s="14"/>
      <c r="KX60" s="14"/>
      <c r="KZ60" s="14"/>
      <c r="LB60" s="14"/>
      <c r="LD60" s="14"/>
      <c r="LF60" s="14"/>
      <c r="LH60" s="14"/>
      <c r="LJ60" s="14"/>
      <c r="LL60" s="14"/>
      <c r="LN60" s="14"/>
      <c r="LP60" s="14"/>
      <c r="LR60" s="14"/>
      <c r="LT60" s="14"/>
      <c r="LV60" s="14"/>
      <c r="LX60" s="14"/>
      <c r="LZ60" s="14"/>
      <c r="MB60" s="14"/>
      <c r="MD60" s="14"/>
      <c r="MF60" s="14"/>
      <c r="MH60" s="14"/>
      <c r="MJ60" s="14"/>
      <c r="ML60" s="14"/>
      <c r="MN60" s="14"/>
      <c r="MP60" s="14"/>
      <c r="MR60" s="14"/>
      <c r="MT60" s="14"/>
      <c r="MV60" s="14"/>
      <c r="MX60" s="14"/>
      <c r="MZ60" s="14"/>
      <c r="NB60" s="14"/>
      <c r="ND60" s="14"/>
      <c r="NF60" s="14"/>
      <c r="NH60" s="14"/>
      <c r="NJ60" s="14"/>
      <c r="NL60" s="14"/>
      <c r="NN60" s="14"/>
      <c r="NP60" s="14"/>
      <c r="NR60" s="14"/>
      <c r="NT60" s="14"/>
      <c r="NV60" s="14"/>
      <c r="NX60" s="14"/>
      <c r="NZ60" s="14"/>
      <c r="OB60" s="14"/>
      <c r="OD60" s="14"/>
      <c r="OF60" s="14"/>
      <c r="OH60" s="14"/>
      <c r="OJ60" s="14"/>
      <c r="OL60" s="14"/>
      <c r="ON60" s="14"/>
      <c r="OP60" s="14"/>
      <c r="OR60" s="14"/>
      <c r="OT60" s="14"/>
      <c r="OV60" s="14"/>
      <c r="OX60" s="14"/>
      <c r="OZ60" s="14"/>
      <c r="PB60" s="14"/>
      <c r="PD60" s="14"/>
      <c r="PF60" s="14"/>
      <c r="PH60" s="14"/>
      <c r="PJ60" s="14"/>
      <c r="PL60" s="14"/>
      <c r="PN60" s="14"/>
      <c r="PP60" s="14"/>
      <c r="PR60" s="14"/>
      <c r="PT60" s="14"/>
      <c r="PV60" s="14"/>
      <c r="PX60" s="14"/>
      <c r="PZ60" s="14"/>
      <c r="QB60" s="14"/>
      <c r="QD60" s="14"/>
      <c r="QF60" s="14"/>
      <c r="QH60" s="14"/>
      <c r="QJ60" s="14"/>
      <c r="QL60" s="14"/>
      <c r="QN60" s="14"/>
      <c r="QP60" s="14"/>
      <c r="QR60" s="14"/>
      <c r="QT60" s="14"/>
      <c r="QV60" s="14"/>
      <c r="QX60" s="14"/>
      <c r="QZ60" s="14"/>
      <c r="RB60" s="14"/>
      <c r="RD60" s="14"/>
      <c r="RF60" s="14"/>
      <c r="RH60" s="14"/>
      <c r="RJ60" s="14"/>
      <c r="RL60" s="14"/>
      <c r="RN60" s="14"/>
      <c r="RP60" s="14"/>
      <c r="RR60" s="14"/>
      <c r="RT60" s="14"/>
      <c r="RV60" s="14"/>
      <c r="RX60" s="14"/>
      <c r="RZ60" s="14"/>
      <c r="SB60" s="14"/>
      <c r="SD60" s="14"/>
      <c r="SF60" s="14"/>
      <c r="SH60" s="14"/>
      <c r="SJ60" s="14"/>
      <c r="SL60" s="14"/>
      <c r="SN60" s="14"/>
      <c r="SP60" s="14"/>
      <c r="SR60" s="14"/>
      <c r="ST60" s="14"/>
      <c r="SV60" s="14"/>
      <c r="SX60" s="14"/>
      <c r="SZ60" s="14"/>
      <c r="TB60" s="14"/>
      <c r="TD60" s="14"/>
      <c r="TF60" s="14"/>
      <c r="TH60" s="14"/>
      <c r="TJ60" s="14"/>
      <c r="TL60" s="14"/>
      <c r="TN60" s="14"/>
      <c r="TP60" s="14"/>
      <c r="TR60" s="14"/>
      <c r="TT60" s="14"/>
      <c r="TV60" s="14"/>
      <c r="TX60" s="14"/>
      <c r="TZ60" s="14"/>
      <c r="UB60" s="14"/>
      <c r="UD60" s="14"/>
      <c r="UF60" s="14"/>
      <c r="UH60" s="14"/>
      <c r="UJ60" s="14"/>
      <c r="UL60" s="14"/>
      <c r="UN60" s="14"/>
      <c r="UP60" s="14"/>
      <c r="UR60" s="14"/>
      <c r="UT60" s="14"/>
      <c r="UV60" s="14"/>
      <c r="UX60" s="14"/>
      <c r="UZ60" s="14"/>
      <c r="VB60" s="14"/>
      <c r="VD60" s="14"/>
      <c r="VF60" s="14"/>
      <c r="VH60" s="14"/>
      <c r="VJ60" s="14"/>
      <c r="VL60" s="14"/>
      <c r="VN60" s="14"/>
      <c r="VP60" s="14"/>
      <c r="VR60" s="14"/>
      <c r="VT60" s="14"/>
      <c r="VV60" s="14"/>
      <c r="VX60" s="14"/>
      <c r="VZ60" s="14"/>
      <c r="WB60" s="14"/>
      <c r="WD60" s="14"/>
      <c r="WF60" s="14"/>
      <c r="WH60" s="14"/>
      <c r="WJ60" s="14"/>
      <c r="WL60" s="14"/>
      <c r="WN60" s="14"/>
      <c r="WP60" s="14"/>
      <c r="WR60" s="14"/>
      <c r="WT60" s="14"/>
      <c r="WV60" s="14"/>
      <c r="WX60" s="14"/>
      <c r="WZ60" s="14"/>
      <c r="XB60" s="14"/>
      <c r="XD60" s="14"/>
      <c r="XF60" s="14"/>
      <c r="XH60" s="14"/>
      <c r="XJ60" s="14"/>
      <c r="XL60" s="14"/>
      <c r="XN60" s="14"/>
      <c r="XP60" s="14"/>
      <c r="XR60" s="14"/>
      <c r="XT60" s="14"/>
      <c r="XV60" s="14"/>
      <c r="XX60" s="14"/>
      <c r="XZ60" s="14"/>
      <c r="YB60" s="14"/>
      <c r="YD60" s="14"/>
      <c r="YF60" s="14"/>
      <c r="YH60" s="14"/>
      <c r="YJ60" s="14"/>
      <c r="YL60" s="14"/>
      <c r="YN60" s="14"/>
      <c r="YP60" s="14"/>
      <c r="YR60" s="14"/>
      <c r="YT60" s="14"/>
      <c r="YV60" s="14"/>
      <c r="YX60" s="14"/>
      <c r="YZ60" s="14"/>
      <c r="ZB60" s="14"/>
      <c r="ZD60" s="14"/>
      <c r="ZF60" s="14"/>
      <c r="ZH60" s="14"/>
      <c r="ZJ60" s="14"/>
      <c r="ZL60" s="14"/>
      <c r="ZN60" s="14"/>
      <c r="ZP60" s="14"/>
      <c r="ZR60" s="14"/>
      <c r="ZT60" s="14"/>
      <c r="ZV60" s="14"/>
      <c r="ZX60" s="14"/>
      <c r="ZZ60" s="14"/>
      <c r="AAB60" s="14"/>
      <c r="AAD60" s="14"/>
      <c r="AAF60" s="14"/>
      <c r="AAH60" s="14"/>
      <c r="AAJ60" s="14"/>
      <c r="AAL60" s="14"/>
      <c r="AAN60" s="14"/>
      <c r="AAP60" s="14"/>
      <c r="AAR60" s="14"/>
      <c r="AAT60" s="14"/>
      <c r="AAV60" s="14"/>
      <c r="AAX60" s="14"/>
      <c r="AAZ60" s="14"/>
      <c r="ABB60" s="14"/>
      <c r="ABD60" s="14"/>
      <c r="ABF60" s="14"/>
      <c r="ABH60" s="14"/>
      <c r="ABJ60" s="14"/>
      <c r="ABL60" s="14"/>
      <c r="ABN60" s="14"/>
      <c r="ABP60" s="14"/>
      <c r="ABR60" s="14"/>
      <c r="ABT60" s="14"/>
      <c r="ABV60" s="14"/>
      <c r="ABX60" s="14"/>
      <c r="ABZ60" s="14"/>
      <c r="ACB60" s="14"/>
      <c r="ACD60" s="14"/>
      <c r="ACF60" s="14"/>
      <c r="ACH60" s="14"/>
      <c r="ACJ60" s="14"/>
      <c r="ACL60" s="14"/>
      <c r="ACN60" s="14"/>
      <c r="ACP60" s="14"/>
      <c r="ACR60" s="14"/>
      <c r="ACT60" s="14"/>
      <c r="ACV60" s="14"/>
      <c r="ACX60" s="14"/>
      <c r="ACZ60" s="14"/>
      <c r="ADB60" s="14"/>
      <c r="ADD60" s="14"/>
      <c r="ADF60" s="14"/>
      <c r="ADH60" s="14"/>
      <c r="ADJ60" s="14"/>
      <c r="ADL60" s="14"/>
      <c r="ADN60" s="14"/>
      <c r="ADP60" s="14"/>
      <c r="ADR60" s="14"/>
      <c r="ADT60" s="14"/>
      <c r="ADV60" s="14"/>
      <c r="ADX60" s="14"/>
      <c r="ADZ60" s="14"/>
      <c r="AEB60" s="14"/>
      <c r="AED60" s="14"/>
      <c r="AEF60" s="14"/>
      <c r="AEH60" s="14"/>
      <c r="AEJ60" s="14"/>
      <c r="AEL60" s="14"/>
      <c r="AEN60" s="14"/>
      <c r="AEP60" s="14"/>
      <c r="AER60" s="14"/>
      <c r="AET60" s="14"/>
      <c r="AEV60" s="14"/>
      <c r="AEX60" s="14"/>
      <c r="AEZ60" s="14"/>
      <c r="AFB60" s="14"/>
      <c r="AFD60" s="14"/>
      <c r="AFF60" s="14"/>
      <c r="AFH60" s="14"/>
      <c r="AFJ60" s="14"/>
      <c r="AFL60" s="14"/>
      <c r="AFN60" s="14"/>
      <c r="AFP60" s="14"/>
      <c r="AFR60" s="14"/>
      <c r="AFT60" s="14"/>
      <c r="AFV60" s="14"/>
      <c r="AFX60" s="14"/>
      <c r="AFZ60" s="14"/>
      <c r="AGB60" s="14"/>
      <c r="AGD60" s="14"/>
      <c r="AGF60" s="14"/>
      <c r="AGH60" s="14"/>
      <c r="AGJ60" s="14"/>
      <c r="AGL60" s="14"/>
      <c r="AGN60" s="14"/>
      <c r="AGP60" s="14"/>
      <c r="AGR60" s="14"/>
      <c r="AGT60" s="14"/>
      <c r="AGV60" s="14"/>
      <c r="AGX60" s="14"/>
      <c r="AGZ60" s="14"/>
      <c r="AHB60" s="14"/>
      <c r="AHD60" s="14"/>
      <c r="AHF60" s="14"/>
      <c r="AHH60" s="14"/>
      <c r="AHJ60" s="14"/>
      <c r="AHL60" s="14"/>
      <c r="AHN60" s="14"/>
      <c r="AHP60" s="14"/>
      <c r="AHR60" s="14"/>
      <c r="AHT60" s="14"/>
      <c r="AHV60" s="14"/>
      <c r="AHX60" s="14"/>
      <c r="AHZ60" s="14"/>
      <c r="AIB60" s="14"/>
      <c r="AID60" s="14"/>
      <c r="AIF60" s="14"/>
      <c r="AIH60" s="14"/>
      <c r="AIJ60" s="14"/>
      <c r="AIL60" s="14"/>
      <c r="AIN60" s="14"/>
      <c r="AIP60" s="14"/>
      <c r="AIR60" s="14"/>
      <c r="AIT60" s="14"/>
      <c r="AIV60" s="14"/>
      <c r="AIX60" s="14"/>
      <c r="AIZ60" s="14"/>
      <c r="AJB60" s="14"/>
      <c r="AJD60" s="14"/>
      <c r="AJF60" s="14"/>
      <c r="AJH60" s="14"/>
      <c r="AJJ60" s="14"/>
      <c r="AJL60" s="14"/>
      <c r="AJN60" s="14"/>
      <c r="AJP60" s="14"/>
      <c r="AJR60" s="14"/>
      <c r="AJT60" s="14"/>
      <c r="AJV60" s="14"/>
      <c r="AJX60" s="14"/>
      <c r="AJZ60" s="14"/>
      <c r="AKB60" s="14"/>
      <c r="AKD60" s="14"/>
      <c r="AKF60" s="14"/>
      <c r="AKH60" s="14"/>
      <c r="AKJ60" s="14"/>
      <c r="AKL60" s="14"/>
      <c r="AKN60" s="14"/>
      <c r="AKP60" s="14"/>
      <c r="AKR60" s="14"/>
      <c r="AKT60" s="14"/>
      <c r="AKV60" s="14"/>
      <c r="AKX60" s="14"/>
      <c r="AKZ60" s="14"/>
      <c r="ALB60" s="14"/>
      <c r="ALD60" s="14"/>
      <c r="ALF60" s="14"/>
      <c r="ALH60" s="14"/>
      <c r="ALJ60" s="14"/>
      <c r="ALL60" s="14"/>
      <c r="ALN60" s="14"/>
      <c r="ALP60" s="14"/>
      <c r="ALR60" s="14"/>
      <c r="ALT60" s="14"/>
      <c r="ALV60" s="14"/>
      <c r="ALX60" s="14"/>
      <c r="ALZ60" s="14"/>
      <c r="AMB60" s="14"/>
      <c r="AMD60" s="14"/>
      <c r="AMF60" s="14"/>
      <c r="AMH60" s="14"/>
      <c r="AMJ60" s="14"/>
      <c r="AML60" s="14"/>
      <c r="AMN60" s="14"/>
      <c r="AMP60" s="14"/>
      <c r="AMR60" s="14"/>
      <c r="AMT60" s="14"/>
      <c r="AMV60" s="14"/>
      <c r="AMX60" s="14"/>
      <c r="AMZ60" s="14"/>
      <c r="ANB60" s="14"/>
      <c r="AND60" s="14"/>
      <c r="ANF60" s="14"/>
      <c r="ANH60" s="14"/>
      <c r="ANJ60" s="14"/>
      <c r="ANL60" s="14"/>
      <c r="ANN60" s="14"/>
      <c r="ANP60" s="14"/>
      <c r="ANR60" s="14"/>
      <c r="ANT60" s="14"/>
      <c r="ANV60" s="14"/>
      <c r="ANX60" s="14"/>
      <c r="ANZ60" s="14"/>
      <c r="AOB60" s="14"/>
      <c r="AOD60" s="14"/>
      <c r="AOF60" s="14"/>
      <c r="AOH60" s="14"/>
      <c r="AOJ60" s="14"/>
      <c r="AOL60" s="14"/>
      <c r="AON60" s="14"/>
      <c r="AOP60" s="14"/>
      <c r="AOR60" s="14"/>
      <c r="AOT60" s="14"/>
      <c r="AOV60" s="14"/>
      <c r="AOX60" s="14"/>
      <c r="AOZ60" s="14"/>
      <c r="APB60" s="14"/>
      <c r="APD60" s="14"/>
      <c r="APF60" s="14"/>
      <c r="APH60" s="14"/>
      <c r="APJ60" s="14"/>
      <c r="APL60" s="14"/>
      <c r="APN60" s="14"/>
      <c r="APP60" s="14"/>
      <c r="APR60" s="14"/>
      <c r="APT60" s="14"/>
      <c r="APV60" s="14"/>
      <c r="APX60" s="14"/>
      <c r="APZ60" s="14"/>
      <c r="AQB60" s="14"/>
      <c r="AQD60" s="14"/>
      <c r="AQF60" s="14"/>
      <c r="AQH60" s="14"/>
      <c r="AQJ60" s="14"/>
      <c r="AQL60" s="14"/>
      <c r="AQN60" s="14"/>
      <c r="AQP60" s="14"/>
      <c r="AQR60" s="14"/>
      <c r="AQT60" s="14"/>
      <c r="AQV60" s="14"/>
      <c r="AQX60" s="14"/>
      <c r="AQZ60" s="14"/>
      <c r="ARB60" s="14"/>
      <c r="ARD60" s="14"/>
      <c r="ARF60" s="14"/>
      <c r="ARH60" s="14"/>
      <c r="ARJ60" s="14"/>
      <c r="ARL60" s="14"/>
      <c r="ARN60" s="14"/>
      <c r="ARP60" s="14"/>
      <c r="ARR60" s="14"/>
      <c r="ART60" s="14"/>
      <c r="ARV60" s="14"/>
      <c r="ARX60" s="14"/>
      <c r="ARZ60" s="14"/>
      <c r="ASB60" s="14"/>
      <c r="ASD60" s="14"/>
      <c r="ASF60" s="14"/>
      <c r="ASH60" s="14"/>
      <c r="ASJ60" s="14"/>
      <c r="ASL60" s="14"/>
      <c r="ASN60" s="14"/>
      <c r="ASP60" s="14"/>
      <c r="ASR60" s="14"/>
      <c r="AST60" s="14"/>
      <c r="ASV60" s="14"/>
      <c r="ASX60" s="14"/>
      <c r="ASZ60" s="14"/>
      <c r="ATB60" s="14"/>
      <c r="ATD60" s="14"/>
      <c r="ATF60" s="14"/>
      <c r="ATH60" s="14"/>
      <c r="ATJ60" s="14"/>
      <c r="ATL60" s="14"/>
      <c r="ATN60" s="14"/>
      <c r="ATP60" s="14"/>
      <c r="ATR60" s="14"/>
      <c r="ATT60" s="14"/>
      <c r="ATV60" s="14"/>
      <c r="ATX60" s="14"/>
      <c r="ATZ60" s="14"/>
      <c r="AUB60" s="14"/>
      <c r="AUD60" s="14"/>
      <c r="AUF60" s="14"/>
      <c r="AUH60" s="14"/>
      <c r="AUJ60" s="14"/>
      <c r="AUL60" s="14"/>
      <c r="AUN60" s="14"/>
      <c r="AUP60" s="14"/>
      <c r="AUR60" s="14"/>
      <c r="AUT60" s="14"/>
      <c r="AUV60" s="14"/>
      <c r="AUX60" s="14"/>
      <c r="AUZ60" s="14"/>
      <c r="AVB60" s="14"/>
      <c r="AVD60" s="14"/>
      <c r="AVF60" s="14"/>
      <c r="AVH60" s="14"/>
      <c r="AVJ60" s="14"/>
      <c r="AVL60" s="14"/>
      <c r="AVN60" s="14"/>
      <c r="AVP60" s="14"/>
      <c r="AVR60" s="14"/>
      <c r="AVT60" s="14"/>
      <c r="AVV60" s="14"/>
      <c r="AVX60" s="14"/>
      <c r="AVZ60" s="14"/>
      <c r="AWB60" s="14"/>
      <c r="AWD60" s="14"/>
      <c r="AWF60" s="14"/>
      <c r="AWH60" s="14"/>
      <c r="AWJ60" s="14"/>
      <c r="AWL60" s="14"/>
      <c r="AWN60" s="14"/>
      <c r="AWP60" s="14"/>
      <c r="AWR60" s="14"/>
      <c r="AWT60" s="14"/>
      <c r="AWV60" s="14"/>
      <c r="AWX60" s="14"/>
      <c r="AWZ60" s="14"/>
      <c r="AXB60" s="14"/>
      <c r="AXD60" s="14"/>
      <c r="AXF60" s="14"/>
      <c r="AXH60" s="14"/>
      <c r="AXJ60" s="14"/>
      <c r="AXL60" s="14"/>
      <c r="AXN60" s="14"/>
      <c r="AXP60" s="14"/>
      <c r="AXR60" s="14"/>
      <c r="AXT60" s="14"/>
      <c r="AXV60" s="14"/>
      <c r="AXX60" s="14"/>
      <c r="AXZ60" s="14"/>
      <c r="AYB60" s="14"/>
      <c r="AYD60" s="14"/>
      <c r="AYF60" s="14"/>
      <c r="AYH60" s="14"/>
      <c r="AYJ60" s="14"/>
      <c r="AYL60" s="14"/>
      <c r="AYN60" s="14"/>
      <c r="AYP60" s="14"/>
      <c r="AYR60" s="14"/>
      <c r="AYT60" s="14"/>
      <c r="AYV60" s="14"/>
      <c r="AYX60" s="14"/>
      <c r="AYZ60" s="14"/>
      <c r="AZB60" s="14"/>
      <c r="AZD60" s="14"/>
      <c r="AZF60" s="14"/>
      <c r="AZH60" s="14"/>
      <c r="AZJ60" s="14"/>
      <c r="AZL60" s="14"/>
      <c r="AZN60" s="14"/>
      <c r="AZP60" s="14"/>
      <c r="AZR60" s="14"/>
      <c r="AZT60" s="14"/>
      <c r="AZV60" s="14"/>
      <c r="AZX60" s="14"/>
      <c r="AZZ60" s="14"/>
      <c r="BAB60" s="14"/>
      <c r="BAD60" s="14"/>
      <c r="BAF60" s="14"/>
      <c r="BAH60" s="14"/>
      <c r="BAJ60" s="14"/>
      <c r="BAL60" s="14"/>
      <c r="BAN60" s="14"/>
      <c r="BAP60" s="14"/>
      <c r="BAR60" s="14"/>
      <c r="BAT60" s="14"/>
      <c r="BAV60" s="14"/>
      <c r="BAX60" s="14"/>
      <c r="BAZ60" s="14"/>
      <c r="BBB60" s="14"/>
      <c r="BBD60" s="14"/>
      <c r="BBF60" s="14"/>
      <c r="BBH60" s="14"/>
      <c r="BBJ60" s="14"/>
      <c r="BBL60" s="14"/>
      <c r="BBN60" s="14"/>
      <c r="BBP60" s="14"/>
      <c r="BBR60" s="14"/>
      <c r="BBT60" s="14"/>
      <c r="BBV60" s="14"/>
      <c r="BBX60" s="14"/>
      <c r="BBZ60" s="14"/>
      <c r="BCB60" s="14"/>
      <c r="BCD60" s="14"/>
      <c r="BCF60" s="14"/>
      <c r="BCH60" s="14"/>
      <c r="BCJ60" s="14"/>
      <c r="BCL60" s="14"/>
      <c r="BCN60" s="14"/>
      <c r="BCP60" s="14"/>
      <c r="BCR60" s="14"/>
      <c r="BCT60" s="14"/>
      <c r="BCV60" s="14"/>
      <c r="BCX60" s="14"/>
      <c r="BCZ60" s="14"/>
      <c r="BDB60" s="14"/>
      <c r="BDD60" s="14"/>
      <c r="BDF60" s="14"/>
      <c r="BDH60" s="14"/>
      <c r="BDJ60" s="14"/>
      <c r="BDL60" s="14"/>
      <c r="BDN60" s="14"/>
      <c r="BDP60" s="14"/>
      <c r="BDR60" s="14"/>
      <c r="BDT60" s="14"/>
      <c r="BDV60" s="14"/>
      <c r="BDX60" s="14"/>
      <c r="BDZ60" s="14"/>
      <c r="BEB60" s="14"/>
      <c r="BED60" s="14"/>
      <c r="BEF60" s="14"/>
      <c r="BEH60" s="14"/>
      <c r="BEJ60" s="14"/>
      <c r="BEL60" s="14"/>
      <c r="BEN60" s="14"/>
      <c r="BEP60" s="14"/>
      <c r="BER60" s="14"/>
      <c r="BET60" s="14"/>
      <c r="BEV60" s="14"/>
      <c r="BEX60" s="14"/>
      <c r="BEZ60" s="14"/>
      <c r="BFB60" s="14"/>
      <c r="BFD60" s="14"/>
      <c r="BFF60" s="14"/>
      <c r="BFH60" s="14"/>
      <c r="BFJ60" s="14"/>
      <c r="BFL60" s="14"/>
      <c r="BFN60" s="14"/>
      <c r="BFP60" s="14"/>
      <c r="BFR60" s="14"/>
      <c r="BFT60" s="14"/>
      <c r="BFV60" s="14"/>
      <c r="BFX60" s="14"/>
      <c r="BFZ60" s="14"/>
      <c r="BGB60" s="14"/>
      <c r="BGD60" s="14"/>
      <c r="BGF60" s="14"/>
      <c r="BGH60" s="14"/>
      <c r="BGJ60" s="14"/>
      <c r="BGL60" s="14"/>
      <c r="BGN60" s="14"/>
      <c r="BGP60" s="14"/>
      <c r="BGR60" s="14"/>
      <c r="BGT60" s="14"/>
      <c r="BGV60" s="14"/>
      <c r="BGX60" s="14"/>
      <c r="BGZ60" s="14"/>
      <c r="BHB60" s="14"/>
      <c r="BHD60" s="14"/>
      <c r="BHF60" s="14"/>
      <c r="BHH60" s="14"/>
      <c r="BHJ60" s="14"/>
      <c r="BHL60" s="14"/>
      <c r="BHN60" s="14"/>
      <c r="BHP60" s="14"/>
      <c r="BHR60" s="14"/>
      <c r="BHT60" s="14"/>
      <c r="BHV60" s="14"/>
      <c r="BHX60" s="14"/>
      <c r="BHZ60" s="14"/>
      <c r="BIB60" s="14"/>
      <c r="BID60" s="14"/>
      <c r="BIF60" s="14"/>
      <c r="BIH60" s="14"/>
      <c r="BIJ60" s="14"/>
      <c r="BIL60" s="14"/>
      <c r="BIN60" s="14"/>
      <c r="BIP60" s="14"/>
      <c r="BIR60" s="14"/>
      <c r="BIT60" s="14"/>
      <c r="BIV60" s="14"/>
      <c r="BIX60" s="14"/>
      <c r="BIZ60" s="14"/>
      <c r="BJB60" s="14"/>
      <c r="BJD60" s="14"/>
      <c r="BJF60" s="14"/>
      <c r="BJH60" s="14"/>
      <c r="BJJ60" s="14"/>
      <c r="BJL60" s="14"/>
      <c r="BJN60" s="14"/>
      <c r="BJP60" s="14"/>
      <c r="BJR60" s="14"/>
      <c r="BJT60" s="14"/>
      <c r="BJV60" s="14"/>
      <c r="BJX60" s="14"/>
      <c r="BJZ60" s="14"/>
      <c r="BKB60" s="14"/>
      <c r="BKD60" s="14"/>
      <c r="BKF60" s="14"/>
      <c r="BKH60" s="14"/>
      <c r="BKJ60" s="14"/>
      <c r="BKL60" s="14"/>
      <c r="BKN60" s="14"/>
      <c r="BKP60" s="14"/>
      <c r="BKR60" s="14"/>
      <c r="BKT60" s="14"/>
      <c r="BKV60" s="14"/>
      <c r="BKX60" s="14"/>
      <c r="BKZ60" s="14"/>
      <c r="BLB60" s="14"/>
      <c r="BLD60" s="14"/>
      <c r="BLF60" s="14"/>
      <c r="BLH60" s="14"/>
      <c r="BLJ60" s="14"/>
      <c r="BLL60" s="14"/>
      <c r="BLN60" s="14"/>
      <c r="BLP60" s="14"/>
      <c r="BLR60" s="14"/>
      <c r="BLT60" s="14"/>
      <c r="BLV60" s="14"/>
      <c r="BLX60" s="14"/>
      <c r="BLZ60" s="14"/>
      <c r="BMB60" s="14"/>
      <c r="BMD60" s="14"/>
      <c r="BMF60" s="14"/>
      <c r="BMH60" s="14"/>
      <c r="BMJ60" s="14"/>
      <c r="BML60" s="14"/>
      <c r="BMN60" s="14"/>
      <c r="BMP60" s="14"/>
      <c r="BMR60" s="14"/>
      <c r="BMT60" s="14"/>
      <c r="BMV60" s="14"/>
      <c r="BMX60" s="14"/>
      <c r="BMZ60" s="14"/>
      <c r="BNB60" s="14"/>
      <c r="BND60" s="14"/>
      <c r="BNF60" s="14"/>
      <c r="BNH60" s="14"/>
      <c r="BNJ60" s="14"/>
      <c r="BNL60" s="14"/>
      <c r="BNN60" s="14"/>
      <c r="BNP60" s="14"/>
      <c r="BNR60" s="14"/>
      <c r="BNT60" s="14"/>
      <c r="BNV60" s="14"/>
      <c r="BNX60" s="14"/>
      <c r="BNZ60" s="14"/>
      <c r="BOB60" s="14"/>
      <c r="BOD60" s="14"/>
      <c r="BOF60" s="14"/>
      <c r="BOH60" s="14"/>
      <c r="BOJ60" s="14"/>
      <c r="BOL60" s="14"/>
      <c r="BON60" s="14"/>
      <c r="BOP60" s="14"/>
      <c r="BOR60" s="14"/>
      <c r="BOT60" s="14"/>
      <c r="BOV60" s="14"/>
      <c r="BOX60" s="14"/>
      <c r="BOZ60" s="14"/>
      <c r="BPB60" s="14"/>
      <c r="BPD60" s="14"/>
      <c r="BPF60" s="14"/>
      <c r="BPH60" s="14"/>
      <c r="BPJ60" s="14"/>
      <c r="BPL60" s="14"/>
      <c r="BPN60" s="14"/>
      <c r="BPP60" s="14"/>
      <c r="BPR60" s="14"/>
      <c r="BPT60" s="14"/>
      <c r="BPV60" s="14"/>
      <c r="BPX60" s="14"/>
      <c r="BPZ60" s="14"/>
      <c r="BQB60" s="14"/>
      <c r="BQD60" s="14"/>
      <c r="BQF60" s="14"/>
      <c r="BQH60" s="14"/>
      <c r="BQJ60" s="14"/>
      <c r="BQL60" s="14"/>
      <c r="BQN60" s="14"/>
      <c r="BQP60" s="14"/>
      <c r="BQR60" s="14"/>
      <c r="BQT60" s="14"/>
      <c r="BQV60" s="14"/>
      <c r="BQX60" s="14"/>
      <c r="BQZ60" s="14"/>
      <c r="BRB60" s="14"/>
      <c r="BRD60" s="14"/>
      <c r="BRF60" s="14"/>
      <c r="BRH60" s="14"/>
      <c r="BRJ60" s="14"/>
      <c r="BRL60" s="14"/>
      <c r="BRN60" s="14"/>
      <c r="BRP60" s="14"/>
      <c r="BRR60" s="14"/>
      <c r="BRT60" s="14"/>
      <c r="BRV60" s="14"/>
      <c r="BRX60" s="14"/>
      <c r="BRZ60" s="14"/>
      <c r="BSB60" s="14"/>
      <c r="BSD60" s="14"/>
      <c r="BSF60" s="14"/>
      <c r="BSH60" s="14"/>
      <c r="BSJ60" s="14"/>
      <c r="BSL60" s="14"/>
      <c r="BSN60" s="14"/>
      <c r="BSP60" s="14"/>
      <c r="BSR60" s="14"/>
      <c r="BST60" s="14"/>
      <c r="BSV60" s="14"/>
      <c r="BSX60" s="14"/>
      <c r="BSZ60" s="14"/>
      <c r="BTB60" s="14"/>
      <c r="BTD60" s="14"/>
      <c r="BTF60" s="14"/>
      <c r="BTH60" s="14"/>
      <c r="BTJ60" s="14"/>
      <c r="BTL60" s="14"/>
      <c r="BTN60" s="14"/>
      <c r="BTP60" s="14"/>
      <c r="BTR60" s="14"/>
      <c r="BTT60" s="14"/>
      <c r="BTV60" s="14"/>
      <c r="BTX60" s="14"/>
      <c r="BTZ60" s="14"/>
      <c r="BUB60" s="14"/>
      <c r="BUD60" s="14"/>
      <c r="BUF60" s="14"/>
      <c r="BUH60" s="14"/>
      <c r="BUJ60" s="14"/>
      <c r="BUL60" s="14"/>
      <c r="BUN60" s="14"/>
      <c r="BUP60" s="14"/>
      <c r="BUR60" s="14"/>
      <c r="BUT60" s="14"/>
      <c r="BUV60" s="14"/>
      <c r="BUX60" s="14"/>
      <c r="BUZ60" s="14"/>
      <c r="BVB60" s="14"/>
      <c r="BVD60" s="14"/>
      <c r="BVF60" s="14"/>
      <c r="BVH60" s="14"/>
      <c r="BVJ60" s="14"/>
      <c r="BVL60" s="14"/>
      <c r="BVN60" s="14"/>
      <c r="BVP60" s="14"/>
      <c r="BVR60" s="14"/>
      <c r="BVT60" s="14"/>
      <c r="BVV60" s="14"/>
      <c r="BVX60" s="14"/>
      <c r="BVZ60" s="14"/>
      <c r="BWB60" s="14"/>
      <c r="BWD60" s="14"/>
      <c r="BWF60" s="14"/>
      <c r="BWH60" s="14"/>
      <c r="BWJ60" s="14"/>
      <c r="BWL60" s="14"/>
      <c r="BWN60" s="14"/>
      <c r="BWP60" s="14"/>
      <c r="BWR60" s="14"/>
      <c r="BWT60" s="14"/>
      <c r="BWV60" s="14"/>
      <c r="BWX60" s="14"/>
      <c r="BWZ60" s="14"/>
      <c r="BXB60" s="14"/>
      <c r="BXD60" s="14"/>
      <c r="BXF60" s="14"/>
      <c r="BXH60" s="14"/>
      <c r="BXJ60" s="14"/>
      <c r="BXL60" s="14"/>
      <c r="BXN60" s="14"/>
      <c r="BXP60" s="14"/>
      <c r="BXR60" s="14"/>
      <c r="BXT60" s="14"/>
      <c r="BXV60" s="14"/>
      <c r="BXX60" s="14"/>
      <c r="BXZ60" s="14"/>
      <c r="BYB60" s="14"/>
      <c r="BYD60" s="14"/>
      <c r="BYF60" s="14"/>
      <c r="BYH60" s="14"/>
      <c r="BYJ60" s="14"/>
      <c r="BYL60" s="14"/>
      <c r="BYN60" s="14"/>
      <c r="BYP60" s="14"/>
      <c r="BYR60" s="14"/>
      <c r="BYT60" s="14"/>
      <c r="BYV60" s="14"/>
      <c r="BYX60" s="14"/>
      <c r="BYZ60" s="14"/>
      <c r="BZB60" s="14"/>
      <c r="BZD60" s="14"/>
      <c r="BZF60" s="14"/>
      <c r="BZH60" s="14"/>
      <c r="BZJ60" s="14"/>
      <c r="BZL60" s="14"/>
      <c r="BZN60" s="14"/>
      <c r="BZP60" s="14"/>
      <c r="BZR60" s="14"/>
      <c r="BZT60" s="14"/>
      <c r="BZV60" s="14"/>
      <c r="BZX60" s="14"/>
      <c r="BZZ60" s="14"/>
      <c r="CAB60" s="14"/>
      <c r="CAD60" s="14"/>
      <c r="CAF60" s="14"/>
      <c r="CAH60" s="14"/>
      <c r="CAJ60" s="14"/>
      <c r="CAL60" s="14"/>
      <c r="CAN60" s="14"/>
      <c r="CAP60" s="14"/>
      <c r="CAR60" s="14"/>
      <c r="CAT60" s="14"/>
      <c r="CAV60" s="14"/>
      <c r="CAX60" s="14"/>
      <c r="CAZ60" s="14"/>
      <c r="CBB60" s="14"/>
      <c r="CBD60" s="14"/>
      <c r="CBF60" s="14"/>
      <c r="CBH60" s="14"/>
      <c r="CBJ60" s="14"/>
      <c r="CBL60" s="14"/>
      <c r="CBN60" s="14"/>
      <c r="CBP60" s="14"/>
      <c r="CBR60" s="14"/>
      <c r="CBT60" s="14"/>
      <c r="CBV60" s="14"/>
      <c r="CBX60" s="14"/>
      <c r="CBZ60" s="14"/>
      <c r="CCB60" s="14"/>
      <c r="CCD60" s="14"/>
      <c r="CCF60" s="14"/>
      <c r="CCH60" s="14"/>
      <c r="CCJ60" s="14"/>
      <c r="CCL60" s="14"/>
      <c r="CCN60" s="14"/>
      <c r="CCP60" s="14"/>
      <c r="CCR60" s="14"/>
      <c r="CCT60" s="14"/>
      <c r="CCV60" s="14"/>
      <c r="CCX60" s="14"/>
      <c r="CCZ60" s="14"/>
      <c r="CDB60" s="14"/>
      <c r="CDD60" s="14"/>
      <c r="CDF60" s="14"/>
      <c r="CDH60" s="14"/>
      <c r="CDJ60" s="14"/>
      <c r="CDL60" s="14"/>
      <c r="CDN60" s="14"/>
      <c r="CDP60" s="14"/>
      <c r="CDR60" s="14"/>
      <c r="CDT60" s="14"/>
      <c r="CDV60" s="14"/>
      <c r="CDX60" s="14"/>
      <c r="CDZ60" s="14"/>
      <c r="CEB60" s="14"/>
      <c r="CED60" s="14"/>
      <c r="CEF60" s="14"/>
      <c r="CEH60" s="14"/>
      <c r="CEJ60" s="14"/>
      <c r="CEL60" s="14"/>
      <c r="CEN60" s="14"/>
      <c r="CEP60" s="14"/>
      <c r="CER60" s="14"/>
      <c r="CET60" s="14"/>
      <c r="CEV60" s="14"/>
      <c r="CEX60" s="14"/>
      <c r="CEZ60" s="14"/>
      <c r="CFB60" s="14"/>
      <c r="CFD60" s="14"/>
      <c r="CFF60" s="14"/>
      <c r="CFH60" s="14"/>
      <c r="CFJ60" s="14"/>
      <c r="CFL60" s="14"/>
      <c r="CFN60" s="14"/>
      <c r="CFP60" s="14"/>
      <c r="CFR60" s="14"/>
      <c r="CFT60" s="14"/>
      <c r="CFV60" s="14"/>
      <c r="CFX60" s="14"/>
      <c r="CFZ60" s="14"/>
      <c r="CGB60" s="14"/>
      <c r="CGD60" s="14"/>
      <c r="CGF60" s="14"/>
      <c r="CGH60" s="14"/>
      <c r="CGJ60" s="14"/>
      <c r="CGL60" s="14"/>
      <c r="CGN60" s="14"/>
      <c r="CGP60" s="14"/>
      <c r="CGR60" s="14"/>
      <c r="CGT60" s="14"/>
      <c r="CGV60" s="14"/>
      <c r="CGX60" s="14"/>
      <c r="CGZ60" s="14"/>
      <c r="CHB60" s="14"/>
      <c r="CHD60" s="14"/>
      <c r="CHF60" s="14"/>
      <c r="CHH60" s="14"/>
      <c r="CHJ60" s="14"/>
      <c r="CHL60" s="14"/>
      <c r="CHN60" s="14"/>
      <c r="CHP60" s="14"/>
      <c r="CHR60" s="14"/>
      <c r="CHT60" s="14"/>
      <c r="CHV60" s="14"/>
      <c r="CHX60" s="14"/>
      <c r="CHZ60" s="14"/>
      <c r="CIB60" s="14"/>
      <c r="CID60" s="14"/>
      <c r="CIF60" s="14"/>
      <c r="CIH60" s="14"/>
      <c r="CIJ60" s="14"/>
      <c r="CIL60" s="14"/>
      <c r="CIN60" s="14"/>
      <c r="CIP60" s="14"/>
      <c r="CIR60" s="14"/>
      <c r="CIT60" s="14"/>
      <c r="CIV60" s="14"/>
      <c r="CIX60" s="14"/>
      <c r="CIZ60" s="14"/>
      <c r="CJB60" s="14"/>
      <c r="CJD60" s="14"/>
      <c r="CJF60" s="14"/>
      <c r="CJH60" s="14"/>
      <c r="CJJ60" s="14"/>
      <c r="CJL60" s="14"/>
      <c r="CJN60" s="14"/>
      <c r="CJP60" s="14"/>
      <c r="CJR60" s="14"/>
      <c r="CJT60" s="14"/>
      <c r="CJV60" s="14"/>
      <c r="CJX60" s="14"/>
      <c r="CJZ60" s="14"/>
      <c r="CKB60" s="14"/>
      <c r="CKD60" s="14"/>
      <c r="CKF60" s="14"/>
      <c r="CKH60" s="14"/>
      <c r="CKJ60" s="14"/>
      <c r="CKL60" s="14"/>
      <c r="CKN60" s="14"/>
      <c r="CKP60" s="14"/>
      <c r="CKR60" s="14"/>
      <c r="CKT60" s="14"/>
      <c r="CKV60" s="14"/>
      <c r="CKX60" s="14"/>
      <c r="CKZ60" s="14"/>
      <c r="CLB60" s="14"/>
      <c r="CLD60" s="14"/>
      <c r="CLF60" s="14"/>
      <c r="CLH60" s="14"/>
      <c r="CLJ60" s="14"/>
      <c r="CLL60" s="14"/>
      <c r="CLN60" s="14"/>
      <c r="CLP60" s="14"/>
      <c r="CLR60" s="14"/>
      <c r="CLT60" s="14"/>
      <c r="CLV60" s="14"/>
      <c r="CLX60" s="14"/>
      <c r="CLZ60" s="14"/>
      <c r="CMB60" s="14"/>
      <c r="CMD60" s="14"/>
      <c r="CMF60" s="14"/>
      <c r="CMH60" s="14"/>
      <c r="CMJ60" s="14"/>
      <c r="CML60" s="14"/>
      <c r="CMN60" s="14"/>
      <c r="CMP60" s="14"/>
      <c r="CMR60" s="14"/>
      <c r="CMT60" s="14"/>
      <c r="CMV60" s="14"/>
      <c r="CMX60" s="14"/>
      <c r="CMZ60" s="14"/>
      <c r="CNB60" s="14"/>
      <c r="CND60" s="14"/>
      <c r="CNF60" s="14"/>
      <c r="CNH60" s="14"/>
      <c r="CNJ60" s="14"/>
      <c r="CNL60" s="14"/>
      <c r="CNN60" s="14"/>
      <c r="CNP60" s="14"/>
      <c r="CNR60" s="14"/>
      <c r="CNT60" s="14"/>
      <c r="CNV60" s="14"/>
      <c r="CNX60" s="14"/>
      <c r="CNZ60" s="14"/>
      <c r="COB60" s="14"/>
      <c r="COD60" s="14"/>
      <c r="COF60" s="14"/>
      <c r="COH60" s="14"/>
      <c r="COJ60" s="14"/>
      <c r="COL60" s="14"/>
      <c r="CON60" s="14"/>
      <c r="COP60" s="14"/>
      <c r="COR60" s="14"/>
      <c r="COT60" s="14"/>
      <c r="COV60" s="14"/>
      <c r="COX60" s="14"/>
      <c r="COZ60" s="14"/>
      <c r="CPB60" s="14"/>
      <c r="CPD60" s="14"/>
      <c r="CPF60" s="14"/>
      <c r="CPH60" s="14"/>
      <c r="CPJ60" s="14"/>
      <c r="CPL60" s="14"/>
      <c r="CPN60" s="14"/>
      <c r="CPP60" s="14"/>
      <c r="CPR60" s="14"/>
      <c r="CPT60" s="14"/>
      <c r="CPV60" s="14"/>
      <c r="CPX60" s="14"/>
      <c r="CPZ60" s="14"/>
      <c r="CQB60" s="14"/>
      <c r="CQD60" s="14"/>
      <c r="CQF60" s="14"/>
      <c r="CQH60" s="14"/>
      <c r="CQJ60" s="14"/>
      <c r="CQL60" s="14"/>
      <c r="CQN60" s="14"/>
      <c r="CQP60" s="14"/>
      <c r="CQR60" s="14"/>
      <c r="CQT60" s="14"/>
      <c r="CQV60" s="14"/>
      <c r="CQX60" s="14"/>
      <c r="CQZ60" s="14"/>
      <c r="CRB60" s="14"/>
      <c r="CRD60" s="14"/>
      <c r="CRF60" s="14"/>
      <c r="CRH60" s="14"/>
      <c r="CRJ60" s="14"/>
      <c r="CRL60" s="14"/>
      <c r="CRN60" s="14"/>
      <c r="CRP60" s="14"/>
      <c r="CRR60" s="14"/>
      <c r="CRT60" s="14"/>
      <c r="CRV60" s="14"/>
      <c r="CRX60" s="14"/>
      <c r="CRZ60" s="14"/>
      <c r="CSB60" s="14"/>
      <c r="CSD60" s="14"/>
      <c r="CSF60" s="14"/>
      <c r="CSH60" s="14"/>
      <c r="CSJ60" s="14"/>
      <c r="CSL60" s="14"/>
      <c r="CSN60" s="14"/>
      <c r="CSP60" s="14"/>
      <c r="CSR60" s="14"/>
      <c r="CST60" s="14"/>
      <c r="CSV60" s="14"/>
      <c r="CSX60" s="14"/>
      <c r="CSZ60" s="14"/>
      <c r="CTB60" s="14"/>
      <c r="CTD60" s="14"/>
      <c r="CTF60" s="14"/>
      <c r="CTH60" s="14"/>
      <c r="CTJ60" s="14"/>
      <c r="CTL60" s="14"/>
      <c r="CTN60" s="14"/>
      <c r="CTP60" s="14"/>
      <c r="CTR60" s="14"/>
      <c r="CTT60" s="14"/>
      <c r="CTV60" s="14"/>
      <c r="CTX60" s="14"/>
      <c r="CTZ60" s="14"/>
      <c r="CUB60" s="14"/>
      <c r="CUD60" s="14"/>
      <c r="CUF60" s="14"/>
      <c r="CUH60" s="14"/>
      <c r="CUJ60" s="14"/>
      <c r="CUL60" s="14"/>
      <c r="CUN60" s="14"/>
      <c r="CUP60" s="14"/>
      <c r="CUR60" s="14"/>
      <c r="CUT60" s="14"/>
      <c r="CUV60" s="14"/>
      <c r="CUX60" s="14"/>
      <c r="CUZ60" s="14"/>
      <c r="CVB60" s="14"/>
      <c r="CVD60" s="14"/>
      <c r="CVF60" s="14"/>
      <c r="CVH60" s="14"/>
      <c r="CVJ60" s="14"/>
      <c r="CVL60" s="14"/>
      <c r="CVN60" s="14"/>
      <c r="CVP60" s="14"/>
      <c r="CVR60" s="14"/>
      <c r="CVT60" s="14"/>
      <c r="CVV60" s="14"/>
      <c r="CVX60" s="14"/>
      <c r="CVZ60" s="14"/>
      <c r="CWB60" s="14"/>
      <c r="CWD60" s="14"/>
      <c r="CWF60" s="14"/>
      <c r="CWH60" s="14"/>
      <c r="CWJ60" s="14"/>
      <c r="CWL60" s="14"/>
      <c r="CWN60" s="14"/>
      <c r="CWP60" s="14"/>
      <c r="CWR60" s="14"/>
      <c r="CWT60" s="14"/>
      <c r="CWV60" s="14"/>
      <c r="CWX60" s="14"/>
      <c r="CWZ60" s="14"/>
      <c r="CXB60" s="14"/>
      <c r="CXD60" s="14"/>
      <c r="CXF60" s="14"/>
      <c r="CXH60" s="14"/>
      <c r="CXJ60" s="14"/>
      <c r="CXL60" s="14"/>
      <c r="CXN60" s="14"/>
      <c r="CXP60" s="14"/>
      <c r="CXR60" s="14"/>
      <c r="CXT60" s="14"/>
      <c r="CXV60" s="14"/>
      <c r="CXX60" s="14"/>
      <c r="CXZ60" s="14"/>
      <c r="CYB60" s="14"/>
      <c r="CYD60" s="14"/>
      <c r="CYF60" s="14"/>
      <c r="CYH60" s="14"/>
      <c r="CYJ60" s="14"/>
      <c r="CYL60" s="14"/>
      <c r="CYN60" s="14"/>
      <c r="CYP60" s="14"/>
      <c r="CYR60" s="14"/>
      <c r="CYT60" s="14"/>
      <c r="CYV60" s="14"/>
      <c r="CYX60" s="14"/>
      <c r="CYZ60" s="14"/>
      <c r="CZB60" s="14"/>
      <c r="CZD60" s="14"/>
      <c r="CZF60" s="14"/>
      <c r="CZH60" s="14"/>
      <c r="CZJ60" s="14"/>
      <c r="CZL60" s="14"/>
      <c r="CZN60" s="14"/>
      <c r="CZP60" s="14"/>
      <c r="CZR60" s="14"/>
      <c r="CZT60" s="14"/>
      <c r="CZV60" s="14"/>
      <c r="CZX60" s="14"/>
      <c r="CZZ60" s="14"/>
      <c r="DAB60" s="14"/>
      <c r="DAD60" s="14"/>
      <c r="DAF60" s="14"/>
      <c r="DAH60" s="14"/>
      <c r="DAJ60" s="14"/>
      <c r="DAL60" s="14"/>
      <c r="DAN60" s="14"/>
      <c r="DAP60" s="14"/>
      <c r="DAR60" s="14"/>
      <c r="DAT60" s="14"/>
      <c r="DAV60" s="14"/>
      <c r="DAX60" s="14"/>
      <c r="DAZ60" s="14"/>
      <c r="DBB60" s="14"/>
      <c r="DBD60" s="14"/>
      <c r="DBF60" s="14"/>
      <c r="DBH60" s="14"/>
      <c r="DBJ60" s="14"/>
      <c r="DBL60" s="14"/>
      <c r="DBN60" s="14"/>
      <c r="DBP60" s="14"/>
      <c r="DBR60" s="14"/>
      <c r="DBT60" s="14"/>
      <c r="DBV60" s="14"/>
      <c r="DBX60" s="14"/>
      <c r="DBZ60" s="14"/>
      <c r="DCB60" s="14"/>
      <c r="DCD60" s="14"/>
      <c r="DCF60" s="14"/>
      <c r="DCH60" s="14"/>
      <c r="DCJ60" s="14"/>
      <c r="DCL60" s="14"/>
      <c r="DCN60" s="14"/>
      <c r="DCP60" s="14"/>
      <c r="DCR60" s="14"/>
      <c r="DCT60" s="14"/>
      <c r="DCV60" s="14"/>
      <c r="DCX60" s="14"/>
      <c r="DCZ60" s="14"/>
      <c r="DDB60" s="14"/>
      <c r="DDD60" s="14"/>
      <c r="DDF60" s="14"/>
      <c r="DDH60" s="14"/>
      <c r="DDJ60" s="14"/>
      <c r="DDL60" s="14"/>
      <c r="DDN60" s="14"/>
      <c r="DDP60" s="14"/>
      <c r="DDR60" s="14"/>
      <c r="DDT60" s="14"/>
      <c r="DDV60" s="14"/>
      <c r="DDX60" s="14"/>
      <c r="DDZ60" s="14"/>
      <c r="DEB60" s="14"/>
      <c r="DED60" s="14"/>
      <c r="DEF60" s="14"/>
      <c r="DEH60" s="14"/>
      <c r="DEJ60" s="14"/>
      <c r="DEL60" s="14"/>
      <c r="DEN60" s="14"/>
      <c r="DEP60" s="14"/>
      <c r="DER60" s="14"/>
      <c r="DET60" s="14"/>
      <c r="DEV60" s="14"/>
      <c r="DEX60" s="14"/>
      <c r="DEZ60" s="14"/>
      <c r="DFB60" s="14"/>
      <c r="DFD60" s="14"/>
      <c r="DFF60" s="14"/>
      <c r="DFH60" s="14"/>
      <c r="DFJ60" s="14"/>
      <c r="DFL60" s="14"/>
      <c r="DFN60" s="14"/>
      <c r="DFP60" s="14"/>
      <c r="DFR60" s="14"/>
      <c r="DFT60" s="14"/>
      <c r="DFV60" s="14"/>
      <c r="DFX60" s="14"/>
      <c r="DFZ60" s="14"/>
      <c r="DGB60" s="14"/>
      <c r="DGD60" s="14"/>
      <c r="DGF60" s="14"/>
      <c r="DGH60" s="14"/>
      <c r="DGJ60" s="14"/>
      <c r="DGL60" s="14"/>
      <c r="DGN60" s="14"/>
      <c r="DGP60" s="14"/>
      <c r="DGR60" s="14"/>
      <c r="DGT60" s="14"/>
      <c r="DGV60" s="14"/>
      <c r="DGX60" s="14"/>
      <c r="DGZ60" s="14"/>
      <c r="DHB60" s="14"/>
      <c r="DHD60" s="14"/>
      <c r="DHF60" s="14"/>
      <c r="DHH60" s="14"/>
      <c r="DHJ60" s="14"/>
      <c r="DHL60" s="14"/>
      <c r="DHN60" s="14"/>
      <c r="DHP60" s="14"/>
      <c r="DHR60" s="14"/>
      <c r="DHT60" s="14"/>
      <c r="DHV60" s="14"/>
      <c r="DHX60" s="14"/>
      <c r="DHZ60" s="14"/>
      <c r="DIB60" s="14"/>
      <c r="DID60" s="14"/>
      <c r="DIF60" s="14"/>
      <c r="DIH60" s="14"/>
      <c r="DIJ60" s="14"/>
      <c r="DIL60" s="14"/>
      <c r="DIN60" s="14"/>
      <c r="DIP60" s="14"/>
      <c r="DIR60" s="14"/>
      <c r="DIT60" s="14"/>
      <c r="DIV60" s="14"/>
      <c r="DIX60" s="14"/>
      <c r="DIZ60" s="14"/>
      <c r="DJB60" s="14"/>
      <c r="DJD60" s="14"/>
      <c r="DJF60" s="14"/>
      <c r="DJH60" s="14"/>
      <c r="DJJ60" s="14"/>
      <c r="DJL60" s="14"/>
      <c r="DJN60" s="14"/>
      <c r="DJP60" s="14"/>
      <c r="DJR60" s="14"/>
      <c r="DJT60" s="14"/>
      <c r="DJV60" s="14"/>
      <c r="DJX60" s="14"/>
      <c r="DJZ60" s="14"/>
      <c r="DKB60" s="14"/>
      <c r="DKD60" s="14"/>
      <c r="DKF60" s="14"/>
      <c r="DKH60" s="14"/>
      <c r="DKJ60" s="14"/>
      <c r="DKL60" s="14"/>
      <c r="DKN60" s="14"/>
      <c r="DKP60" s="14"/>
      <c r="DKR60" s="14"/>
      <c r="DKT60" s="14"/>
      <c r="DKV60" s="14"/>
      <c r="DKX60" s="14"/>
      <c r="DKZ60" s="14"/>
      <c r="DLB60" s="14"/>
      <c r="DLD60" s="14"/>
      <c r="DLF60" s="14"/>
      <c r="DLH60" s="14"/>
      <c r="DLJ60" s="14"/>
      <c r="DLL60" s="14"/>
      <c r="DLN60" s="14"/>
      <c r="DLP60" s="14"/>
      <c r="DLR60" s="14"/>
      <c r="DLT60" s="14"/>
      <c r="DLV60" s="14"/>
      <c r="DLX60" s="14"/>
      <c r="DLZ60" s="14"/>
      <c r="DMB60" s="14"/>
      <c r="DMD60" s="14"/>
      <c r="DMF60" s="14"/>
      <c r="DMH60" s="14"/>
      <c r="DMJ60" s="14"/>
      <c r="DML60" s="14"/>
      <c r="DMN60" s="14"/>
      <c r="DMP60" s="14"/>
      <c r="DMR60" s="14"/>
      <c r="DMT60" s="14"/>
      <c r="DMV60" s="14"/>
      <c r="DMX60" s="14"/>
      <c r="DMZ60" s="14"/>
      <c r="DNB60" s="14"/>
      <c r="DND60" s="14"/>
      <c r="DNF60" s="14"/>
      <c r="DNH60" s="14"/>
      <c r="DNJ60" s="14"/>
      <c r="DNL60" s="14"/>
      <c r="DNN60" s="14"/>
      <c r="DNP60" s="14"/>
      <c r="DNR60" s="14"/>
      <c r="DNT60" s="14"/>
      <c r="DNV60" s="14"/>
      <c r="DNX60" s="14"/>
      <c r="DNZ60" s="14"/>
      <c r="DOB60" s="14"/>
      <c r="DOD60" s="14"/>
      <c r="DOF60" s="14"/>
      <c r="DOH60" s="14"/>
      <c r="DOJ60" s="14"/>
      <c r="DOL60" s="14"/>
      <c r="DON60" s="14"/>
      <c r="DOP60" s="14"/>
      <c r="DOR60" s="14"/>
      <c r="DOT60" s="14"/>
      <c r="DOV60" s="14"/>
      <c r="DOX60" s="14"/>
      <c r="DOZ60" s="14"/>
      <c r="DPB60" s="14"/>
      <c r="DPD60" s="14"/>
      <c r="DPF60" s="14"/>
      <c r="DPH60" s="14"/>
      <c r="DPJ60" s="14"/>
      <c r="DPL60" s="14"/>
      <c r="DPN60" s="14"/>
      <c r="DPP60" s="14"/>
      <c r="DPR60" s="14"/>
      <c r="DPT60" s="14"/>
      <c r="DPV60" s="14"/>
      <c r="DPX60" s="14"/>
      <c r="DPZ60" s="14"/>
      <c r="DQB60" s="14"/>
      <c r="DQD60" s="14"/>
      <c r="DQF60" s="14"/>
      <c r="DQH60" s="14"/>
      <c r="DQJ60" s="14"/>
      <c r="DQL60" s="14"/>
      <c r="DQN60" s="14"/>
      <c r="DQP60" s="14"/>
      <c r="DQR60" s="14"/>
      <c r="DQT60" s="14"/>
      <c r="DQV60" s="14"/>
      <c r="DQX60" s="14"/>
      <c r="DQZ60" s="14"/>
      <c r="DRB60" s="14"/>
      <c r="DRD60" s="14"/>
      <c r="DRF60" s="14"/>
      <c r="DRH60" s="14"/>
      <c r="DRJ60" s="14"/>
      <c r="DRL60" s="14"/>
      <c r="DRN60" s="14"/>
      <c r="DRP60" s="14"/>
      <c r="DRR60" s="14"/>
      <c r="DRT60" s="14"/>
      <c r="DRV60" s="14"/>
      <c r="DRX60" s="14"/>
      <c r="DRZ60" s="14"/>
      <c r="DSB60" s="14"/>
      <c r="DSD60" s="14"/>
      <c r="DSF60" s="14"/>
      <c r="DSH60" s="14"/>
      <c r="DSJ60" s="14"/>
      <c r="DSL60" s="14"/>
      <c r="DSN60" s="14"/>
      <c r="DSP60" s="14"/>
      <c r="DSR60" s="14"/>
      <c r="DST60" s="14"/>
      <c r="DSV60" s="14"/>
      <c r="DSX60" s="14"/>
      <c r="DSZ60" s="14"/>
      <c r="DTB60" s="14"/>
      <c r="DTD60" s="14"/>
      <c r="DTF60" s="14"/>
      <c r="DTH60" s="14"/>
      <c r="DTJ60" s="14"/>
      <c r="DTL60" s="14"/>
      <c r="DTN60" s="14"/>
      <c r="DTP60" s="14"/>
      <c r="DTR60" s="14"/>
      <c r="DTT60" s="14"/>
      <c r="DTV60" s="14"/>
      <c r="DTX60" s="14"/>
      <c r="DTZ60" s="14"/>
      <c r="DUB60" s="14"/>
      <c r="DUD60" s="14"/>
      <c r="DUF60" s="14"/>
      <c r="DUH60" s="14"/>
      <c r="DUJ60" s="14"/>
      <c r="DUL60" s="14"/>
      <c r="DUN60" s="14"/>
      <c r="DUP60" s="14"/>
      <c r="DUR60" s="14"/>
      <c r="DUT60" s="14"/>
      <c r="DUV60" s="14"/>
      <c r="DUX60" s="14"/>
      <c r="DUZ60" s="14"/>
      <c r="DVB60" s="14"/>
      <c r="DVD60" s="14"/>
      <c r="DVF60" s="14"/>
      <c r="DVH60" s="14"/>
      <c r="DVJ60" s="14"/>
      <c r="DVL60" s="14"/>
      <c r="DVN60" s="14"/>
      <c r="DVP60" s="14"/>
      <c r="DVR60" s="14"/>
      <c r="DVT60" s="14"/>
      <c r="DVV60" s="14"/>
      <c r="DVX60" s="14"/>
      <c r="DVZ60" s="14"/>
      <c r="DWB60" s="14"/>
      <c r="DWD60" s="14"/>
      <c r="DWF60" s="14"/>
      <c r="DWH60" s="14"/>
      <c r="DWJ60" s="14"/>
      <c r="DWL60" s="14"/>
      <c r="DWN60" s="14"/>
      <c r="DWP60" s="14"/>
      <c r="DWR60" s="14"/>
      <c r="DWT60" s="14"/>
      <c r="DWV60" s="14"/>
      <c r="DWX60" s="14"/>
      <c r="DWZ60" s="14"/>
      <c r="DXB60" s="14"/>
      <c r="DXD60" s="14"/>
      <c r="DXF60" s="14"/>
      <c r="DXH60" s="14"/>
      <c r="DXJ60" s="14"/>
      <c r="DXL60" s="14"/>
      <c r="DXN60" s="14"/>
      <c r="DXP60" s="14"/>
      <c r="DXR60" s="14"/>
      <c r="DXT60" s="14"/>
      <c r="DXV60" s="14"/>
      <c r="DXX60" s="14"/>
      <c r="DXZ60" s="14"/>
      <c r="DYB60" s="14"/>
      <c r="DYD60" s="14"/>
      <c r="DYF60" s="14"/>
      <c r="DYH60" s="14"/>
      <c r="DYJ60" s="14"/>
      <c r="DYL60" s="14"/>
      <c r="DYN60" s="14"/>
      <c r="DYP60" s="14"/>
      <c r="DYR60" s="14"/>
      <c r="DYT60" s="14"/>
      <c r="DYV60" s="14"/>
      <c r="DYX60" s="14"/>
      <c r="DYZ60" s="14"/>
      <c r="DZB60" s="14"/>
      <c r="DZD60" s="14"/>
      <c r="DZF60" s="14"/>
      <c r="DZH60" s="14"/>
      <c r="DZJ60" s="14"/>
      <c r="DZL60" s="14"/>
      <c r="DZN60" s="14"/>
      <c r="DZP60" s="14"/>
      <c r="DZR60" s="14"/>
      <c r="DZT60" s="14"/>
      <c r="DZV60" s="14"/>
      <c r="DZX60" s="14"/>
      <c r="DZZ60" s="14"/>
      <c r="EAB60" s="14"/>
      <c r="EAD60" s="14"/>
      <c r="EAF60" s="14"/>
      <c r="EAH60" s="14"/>
      <c r="EAJ60" s="14"/>
      <c r="EAL60" s="14"/>
      <c r="EAN60" s="14"/>
      <c r="EAP60" s="14"/>
      <c r="EAR60" s="14"/>
      <c r="EAT60" s="14"/>
      <c r="EAV60" s="14"/>
      <c r="EAX60" s="14"/>
      <c r="EAZ60" s="14"/>
      <c r="EBB60" s="14"/>
      <c r="EBD60" s="14"/>
      <c r="EBF60" s="14"/>
      <c r="EBH60" s="14"/>
      <c r="EBJ60" s="14"/>
      <c r="EBL60" s="14"/>
      <c r="EBN60" s="14"/>
      <c r="EBP60" s="14"/>
      <c r="EBR60" s="14"/>
      <c r="EBT60" s="14"/>
      <c r="EBV60" s="14"/>
      <c r="EBX60" s="14"/>
      <c r="EBZ60" s="14"/>
      <c r="ECB60" s="14"/>
      <c r="ECD60" s="14"/>
      <c r="ECF60" s="14"/>
      <c r="ECH60" s="14"/>
      <c r="ECJ60" s="14"/>
      <c r="ECL60" s="14"/>
      <c r="ECN60" s="14"/>
      <c r="ECP60" s="14"/>
      <c r="ECR60" s="14"/>
      <c r="ECT60" s="14"/>
      <c r="ECV60" s="14"/>
      <c r="ECX60" s="14"/>
      <c r="ECZ60" s="14"/>
      <c r="EDB60" s="14"/>
      <c r="EDD60" s="14"/>
      <c r="EDF60" s="14"/>
      <c r="EDH60" s="14"/>
      <c r="EDJ60" s="14"/>
      <c r="EDL60" s="14"/>
      <c r="EDN60" s="14"/>
      <c r="EDP60" s="14"/>
      <c r="EDR60" s="14"/>
      <c r="EDT60" s="14"/>
      <c r="EDV60" s="14"/>
      <c r="EDX60" s="14"/>
      <c r="EDZ60" s="14"/>
      <c r="EEB60" s="14"/>
      <c r="EED60" s="14"/>
      <c r="EEF60" s="14"/>
      <c r="EEH60" s="14"/>
      <c r="EEJ60" s="14"/>
      <c r="EEL60" s="14"/>
      <c r="EEN60" s="14"/>
      <c r="EEP60" s="14"/>
      <c r="EER60" s="14"/>
      <c r="EET60" s="14"/>
      <c r="EEV60" s="14"/>
      <c r="EEX60" s="14"/>
      <c r="EEZ60" s="14"/>
      <c r="EFB60" s="14"/>
      <c r="EFD60" s="14"/>
      <c r="EFF60" s="14"/>
      <c r="EFH60" s="14"/>
      <c r="EFJ60" s="14"/>
      <c r="EFL60" s="14"/>
      <c r="EFN60" s="14"/>
      <c r="EFP60" s="14"/>
      <c r="EFR60" s="14"/>
      <c r="EFT60" s="14"/>
      <c r="EFV60" s="14"/>
      <c r="EFX60" s="14"/>
      <c r="EFZ60" s="14"/>
      <c r="EGB60" s="14"/>
      <c r="EGD60" s="14"/>
      <c r="EGF60" s="14"/>
      <c r="EGH60" s="14"/>
      <c r="EGJ60" s="14"/>
      <c r="EGL60" s="14"/>
      <c r="EGN60" s="14"/>
      <c r="EGP60" s="14"/>
      <c r="EGR60" s="14"/>
      <c r="EGT60" s="14"/>
      <c r="EGV60" s="14"/>
      <c r="EGX60" s="14"/>
      <c r="EGZ60" s="14"/>
      <c r="EHB60" s="14"/>
      <c r="EHD60" s="14"/>
      <c r="EHF60" s="14"/>
      <c r="EHH60" s="14"/>
      <c r="EHJ60" s="14"/>
      <c r="EHL60" s="14"/>
      <c r="EHN60" s="14"/>
      <c r="EHP60" s="14"/>
      <c r="EHR60" s="14"/>
      <c r="EHT60" s="14"/>
      <c r="EHV60" s="14"/>
      <c r="EHX60" s="14"/>
      <c r="EHZ60" s="14"/>
      <c r="EIB60" s="14"/>
      <c r="EID60" s="14"/>
      <c r="EIF60" s="14"/>
      <c r="EIH60" s="14"/>
      <c r="EIJ60" s="14"/>
      <c r="EIL60" s="14"/>
      <c r="EIN60" s="14"/>
      <c r="EIP60" s="14"/>
      <c r="EIR60" s="14"/>
      <c r="EIT60" s="14"/>
      <c r="EIV60" s="14"/>
      <c r="EIX60" s="14"/>
      <c r="EIZ60" s="14"/>
      <c r="EJB60" s="14"/>
      <c r="EJD60" s="14"/>
      <c r="EJF60" s="14"/>
      <c r="EJH60" s="14"/>
      <c r="EJJ60" s="14"/>
      <c r="EJL60" s="14"/>
      <c r="EJN60" s="14"/>
      <c r="EJP60" s="14"/>
      <c r="EJR60" s="14"/>
      <c r="EJT60" s="14"/>
      <c r="EJV60" s="14"/>
      <c r="EJX60" s="14"/>
      <c r="EJZ60" s="14"/>
      <c r="EKB60" s="14"/>
      <c r="EKD60" s="14"/>
      <c r="EKF60" s="14"/>
      <c r="EKH60" s="14"/>
      <c r="EKJ60" s="14"/>
      <c r="EKL60" s="14"/>
      <c r="EKN60" s="14"/>
      <c r="EKP60" s="14"/>
      <c r="EKR60" s="14"/>
      <c r="EKT60" s="14"/>
      <c r="EKV60" s="14"/>
      <c r="EKX60" s="14"/>
      <c r="EKZ60" s="14"/>
      <c r="ELB60" s="14"/>
      <c r="ELD60" s="14"/>
      <c r="ELF60" s="14"/>
      <c r="ELH60" s="14"/>
      <c r="ELJ60" s="14"/>
      <c r="ELL60" s="14"/>
      <c r="ELN60" s="14"/>
      <c r="ELP60" s="14"/>
      <c r="ELR60" s="14"/>
      <c r="ELT60" s="14"/>
      <c r="ELV60" s="14"/>
      <c r="ELX60" s="14"/>
      <c r="ELZ60" s="14"/>
      <c r="EMB60" s="14"/>
      <c r="EMD60" s="14"/>
      <c r="EMF60" s="14"/>
      <c r="EMH60" s="14"/>
      <c r="EMJ60" s="14"/>
      <c r="EML60" s="14"/>
      <c r="EMN60" s="14"/>
      <c r="EMP60" s="14"/>
      <c r="EMR60" s="14"/>
      <c r="EMT60" s="14"/>
      <c r="EMV60" s="14"/>
      <c r="EMX60" s="14"/>
      <c r="EMZ60" s="14"/>
      <c r="ENB60" s="14"/>
      <c r="END60" s="14"/>
      <c r="ENF60" s="14"/>
      <c r="ENH60" s="14"/>
      <c r="ENJ60" s="14"/>
      <c r="ENL60" s="14"/>
      <c r="ENN60" s="14"/>
      <c r="ENP60" s="14"/>
      <c r="ENR60" s="14"/>
      <c r="ENT60" s="14"/>
      <c r="ENV60" s="14"/>
      <c r="ENX60" s="14"/>
      <c r="ENZ60" s="14"/>
      <c r="EOB60" s="14"/>
      <c r="EOD60" s="14"/>
      <c r="EOF60" s="14"/>
      <c r="EOH60" s="14"/>
      <c r="EOJ60" s="14"/>
      <c r="EOL60" s="14"/>
      <c r="EON60" s="14"/>
      <c r="EOP60" s="14"/>
      <c r="EOR60" s="14"/>
      <c r="EOT60" s="14"/>
      <c r="EOV60" s="14"/>
      <c r="EOX60" s="14"/>
      <c r="EOZ60" s="14"/>
      <c r="EPB60" s="14"/>
      <c r="EPD60" s="14"/>
      <c r="EPF60" s="14"/>
      <c r="EPH60" s="14"/>
      <c r="EPJ60" s="14"/>
      <c r="EPL60" s="14"/>
      <c r="EPN60" s="14"/>
      <c r="EPP60" s="14"/>
      <c r="EPR60" s="14"/>
      <c r="EPT60" s="14"/>
      <c r="EPV60" s="14"/>
      <c r="EPX60" s="14"/>
      <c r="EPZ60" s="14"/>
      <c r="EQB60" s="14"/>
      <c r="EQD60" s="14"/>
      <c r="EQF60" s="14"/>
      <c r="EQH60" s="14"/>
      <c r="EQJ60" s="14"/>
      <c r="EQL60" s="14"/>
      <c r="EQN60" s="14"/>
      <c r="EQP60" s="14"/>
      <c r="EQR60" s="14"/>
      <c r="EQT60" s="14"/>
      <c r="EQV60" s="14"/>
      <c r="EQX60" s="14"/>
      <c r="EQZ60" s="14"/>
      <c r="ERB60" s="14"/>
      <c r="ERD60" s="14"/>
      <c r="ERF60" s="14"/>
      <c r="ERH60" s="14"/>
      <c r="ERJ60" s="14"/>
      <c r="ERL60" s="14"/>
      <c r="ERN60" s="14"/>
      <c r="ERP60" s="14"/>
      <c r="ERR60" s="14"/>
      <c r="ERT60" s="14"/>
      <c r="ERV60" s="14"/>
      <c r="ERX60" s="14"/>
      <c r="ERZ60" s="14"/>
      <c r="ESB60" s="14"/>
      <c r="ESD60" s="14"/>
      <c r="ESF60" s="14"/>
      <c r="ESH60" s="14"/>
      <c r="ESJ60" s="14"/>
      <c r="ESL60" s="14"/>
      <c r="ESN60" s="14"/>
      <c r="ESP60" s="14"/>
      <c r="ESR60" s="14"/>
      <c r="EST60" s="14"/>
      <c r="ESV60" s="14"/>
      <c r="ESX60" s="14"/>
      <c r="ESZ60" s="14"/>
      <c r="ETB60" s="14"/>
      <c r="ETD60" s="14"/>
      <c r="ETF60" s="14"/>
      <c r="ETH60" s="14"/>
      <c r="ETJ60" s="14"/>
      <c r="ETL60" s="14"/>
      <c r="ETN60" s="14"/>
      <c r="ETP60" s="14"/>
      <c r="ETR60" s="14"/>
      <c r="ETT60" s="14"/>
      <c r="ETV60" s="14"/>
      <c r="ETX60" s="14"/>
      <c r="ETZ60" s="14"/>
      <c r="EUB60" s="14"/>
      <c r="EUD60" s="14"/>
      <c r="EUF60" s="14"/>
      <c r="EUH60" s="14"/>
      <c r="EUJ60" s="14"/>
      <c r="EUL60" s="14"/>
      <c r="EUN60" s="14"/>
      <c r="EUP60" s="14"/>
      <c r="EUR60" s="14"/>
      <c r="EUT60" s="14"/>
      <c r="EUV60" s="14"/>
      <c r="EUX60" s="14"/>
      <c r="EUZ60" s="14"/>
      <c r="EVB60" s="14"/>
      <c r="EVD60" s="14"/>
      <c r="EVF60" s="14"/>
      <c r="EVH60" s="14"/>
      <c r="EVJ60" s="14"/>
      <c r="EVL60" s="14"/>
      <c r="EVN60" s="14"/>
      <c r="EVP60" s="14"/>
      <c r="EVR60" s="14"/>
      <c r="EVT60" s="14"/>
      <c r="EVV60" s="14"/>
      <c r="EVX60" s="14"/>
      <c r="EVZ60" s="14"/>
      <c r="EWB60" s="14"/>
      <c r="EWD60" s="14"/>
      <c r="EWF60" s="14"/>
      <c r="EWH60" s="14"/>
      <c r="EWJ60" s="14"/>
      <c r="EWL60" s="14"/>
      <c r="EWN60" s="14"/>
      <c r="EWP60" s="14"/>
      <c r="EWR60" s="14"/>
      <c r="EWT60" s="14"/>
      <c r="EWV60" s="14"/>
      <c r="EWX60" s="14"/>
      <c r="EWZ60" s="14"/>
      <c r="EXB60" s="14"/>
      <c r="EXD60" s="14"/>
      <c r="EXF60" s="14"/>
      <c r="EXH60" s="14"/>
      <c r="EXJ60" s="14"/>
      <c r="EXL60" s="14"/>
      <c r="EXN60" s="14"/>
      <c r="EXP60" s="14"/>
      <c r="EXR60" s="14"/>
      <c r="EXT60" s="14"/>
      <c r="EXV60" s="14"/>
      <c r="EXX60" s="14"/>
      <c r="EXZ60" s="14"/>
      <c r="EYB60" s="14"/>
      <c r="EYD60" s="14"/>
      <c r="EYF60" s="14"/>
      <c r="EYH60" s="14"/>
      <c r="EYJ60" s="14"/>
      <c r="EYL60" s="14"/>
      <c r="EYN60" s="14"/>
      <c r="EYP60" s="14"/>
      <c r="EYR60" s="14"/>
      <c r="EYT60" s="14"/>
      <c r="EYV60" s="14"/>
      <c r="EYX60" s="14"/>
      <c r="EYZ60" s="14"/>
      <c r="EZB60" s="14"/>
      <c r="EZD60" s="14"/>
      <c r="EZF60" s="14"/>
      <c r="EZH60" s="14"/>
      <c r="EZJ60" s="14"/>
      <c r="EZL60" s="14"/>
      <c r="EZN60" s="14"/>
      <c r="EZP60" s="14"/>
      <c r="EZR60" s="14"/>
      <c r="EZT60" s="14"/>
      <c r="EZV60" s="14"/>
      <c r="EZX60" s="14"/>
      <c r="EZZ60" s="14"/>
      <c r="FAB60" s="14"/>
      <c r="FAD60" s="14"/>
      <c r="FAF60" s="14"/>
      <c r="FAH60" s="14"/>
      <c r="FAJ60" s="14"/>
      <c r="FAL60" s="14"/>
      <c r="FAN60" s="14"/>
      <c r="FAP60" s="14"/>
      <c r="FAR60" s="14"/>
      <c r="FAT60" s="14"/>
      <c r="FAV60" s="14"/>
      <c r="FAX60" s="14"/>
      <c r="FAZ60" s="14"/>
      <c r="FBB60" s="14"/>
      <c r="FBD60" s="14"/>
      <c r="FBF60" s="14"/>
      <c r="FBH60" s="14"/>
      <c r="FBJ60" s="14"/>
      <c r="FBL60" s="14"/>
      <c r="FBN60" s="14"/>
      <c r="FBP60" s="14"/>
      <c r="FBR60" s="14"/>
      <c r="FBT60" s="14"/>
      <c r="FBV60" s="14"/>
      <c r="FBX60" s="14"/>
      <c r="FBZ60" s="14"/>
      <c r="FCB60" s="14"/>
      <c r="FCD60" s="14"/>
      <c r="FCF60" s="14"/>
      <c r="FCH60" s="14"/>
      <c r="FCJ60" s="14"/>
      <c r="FCL60" s="14"/>
      <c r="FCN60" s="14"/>
      <c r="FCP60" s="14"/>
      <c r="FCR60" s="14"/>
      <c r="FCT60" s="14"/>
      <c r="FCV60" s="14"/>
      <c r="FCX60" s="14"/>
      <c r="FCZ60" s="14"/>
      <c r="FDB60" s="14"/>
      <c r="FDD60" s="14"/>
      <c r="FDF60" s="14"/>
      <c r="FDH60" s="14"/>
      <c r="FDJ60" s="14"/>
      <c r="FDL60" s="14"/>
      <c r="FDN60" s="14"/>
      <c r="FDP60" s="14"/>
      <c r="FDR60" s="14"/>
      <c r="FDT60" s="14"/>
      <c r="FDV60" s="14"/>
      <c r="FDX60" s="14"/>
      <c r="FDZ60" s="14"/>
      <c r="FEB60" s="14"/>
      <c r="FED60" s="14"/>
      <c r="FEF60" s="14"/>
      <c r="FEH60" s="14"/>
      <c r="FEJ60" s="14"/>
      <c r="FEL60" s="14"/>
      <c r="FEN60" s="14"/>
      <c r="FEP60" s="14"/>
      <c r="FER60" s="14"/>
      <c r="FET60" s="14"/>
      <c r="FEV60" s="14"/>
      <c r="FEX60" s="14"/>
      <c r="FEZ60" s="14"/>
      <c r="FFB60" s="14"/>
      <c r="FFD60" s="14"/>
      <c r="FFF60" s="14"/>
      <c r="FFH60" s="14"/>
      <c r="FFJ60" s="14"/>
      <c r="FFL60" s="14"/>
      <c r="FFN60" s="14"/>
      <c r="FFP60" s="14"/>
      <c r="FFR60" s="14"/>
      <c r="FFT60" s="14"/>
      <c r="FFV60" s="14"/>
      <c r="FFX60" s="14"/>
      <c r="FFZ60" s="14"/>
      <c r="FGB60" s="14"/>
      <c r="FGD60" s="14"/>
      <c r="FGF60" s="14"/>
      <c r="FGH60" s="14"/>
      <c r="FGJ60" s="14"/>
      <c r="FGL60" s="14"/>
      <c r="FGN60" s="14"/>
      <c r="FGP60" s="14"/>
      <c r="FGR60" s="14"/>
      <c r="FGT60" s="14"/>
      <c r="FGV60" s="14"/>
      <c r="FGX60" s="14"/>
      <c r="FGZ60" s="14"/>
      <c r="FHB60" s="14"/>
      <c r="FHD60" s="14"/>
      <c r="FHF60" s="14"/>
      <c r="FHH60" s="14"/>
      <c r="FHJ60" s="14"/>
      <c r="FHL60" s="14"/>
      <c r="FHN60" s="14"/>
      <c r="FHP60" s="14"/>
      <c r="FHR60" s="14"/>
      <c r="FHT60" s="14"/>
      <c r="FHV60" s="14"/>
      <c r="FHX60" s="14"/>
      <c r="FHZ60" s="14"/>
      <c r="FIB60" s="14"/>
      <c r="FID60" s="14"/>
      <c r="FIF60" s="14"/>
      <c r="FIH60" s="14"/>
      <c r="FIJ60" s="14"/>
      <c r="FIL60" s="14"/>
      <c r="FIN60" s="14"/>
      <c r="FIP60" s="14"/>
      <c r="FIR60" s="14"/>
      <c r="FIT60" s="14"/>
      <c r="FIV60" s="14"/>
      <c r="FIX60" s="14"/>
      <c r="FIZ60" s="14"/>
      <c r="FJB60" s="14"/>
      <c r="FJD60" s="14"/>
      <c r="FJF60" s="14"/>
      <c r="FJH60" s="14"/>
      <c r="FJJ60" s="14"/>
      <c r="FJL60" s="14"/>
      <c r="FJN60" s="14"/>
      <c r="FJP60" s="14"/>
      <c r="FJR60" s="14"/>
      <c r="FJT60" s="14"/>
      <c r="FJV60" s="14"/>
      <c r="FJX60" s="14"/>
      <c r="FJZ60" s="14"/>
      <c r="FKB60" s="14"/>
      <c r="FKD60" s="14"/>
      <c r="FKF60" s="14"/>
      <c r="FKH60" s="14"/>
      <c r="FKJ60" s="14"/>
      <c r="FKL60" s="14"/>
      <c r="FKN60" s="14"/>
      <c r="FKP60" s="14"/>
      <c r="FKR60" s="14"/>
      <c r="FKT60" s="14"/>
      <c r="FKV60" s="14"/>
      <c r="FKX60" s="14"/>
      <c r="FKZ60" s="14"/>
      <c r="FLB60" s="14"/>
      <c r="FLD60" s="14"/>
      <c r="FLF60" s="14"/>
      <c r="FLH60" s="14"/>
      <c r="FLJ60" s="14"/>
      <c r="FLL60" s="14"/>
      <c r="FLN60" s="14"/>
      <c r="FLP60" s="14"/>
      <c r="FLR60" s="14"/>
      <c r="FLT60" s="14"/>
      <c r="FLV60" s="14"/>
      <c r="FLX60" s="14"/>
      <c r="FLZ60" s="14"/>
      <c r="FMB60" s="14"/>
      <c r="FMD60" s="14"/>
      <c r="FMF60" s="14"/>
      <c r="FMH60" s="14"/>
      <c r="FMJ60" s="14"/>
      <c r="FML60" s="14"/>
      <c r="FMN60" s="14"/>
      <c r="FMP60" s="14"/>
      <c r="FMR60" s="14"/>
      <c r="FMT60" s="14"/>
      <c r="FMV60" s="14"/>
      <c r="FMX60" s="14"/>
      <c r="FMZ60" s="14"/>
      <c r="FNB60" s="14"/>
      <c r="FND60" s="14"/>
      <c r="FNF60" s="14"/>
      <c r="FNH60" s="14"/>
      <c r="FNJ60" s="14"/>
      <c r="FNL60" s="14"/>
      <c r="FNN60" s="14"/>
      <c r="FNP60" s="14"/>
      <c r="FNR60" s="14"/>
      <c r="FNT60" s="14"/>
      <c r="FNV60" s="14"/>
      <c r="FNX60" s="14"/>
      <c r="FNZ60" s="14"/>
      <c r="FOB60" s="14"/>
      <c r="FOD60" s="14"/>
      <c r="FOF60" s="14"/>
      <c r="FOH60" s="14"/>
      <c r="FOJ60" s="14"/>
      <c r="FOL60" s="14"/>
      <c r="FON60" s="14"/>
      <c r="FOP60" s="14"/>
      <c r="FOR60" s="14"/>
      <c r="FOT60" s="14"/>
      <c r="FOV60" s="14"/>
      <c r="FOX60" s="14"/>
      <c r="FOZ60" s="14"/>
      <c r="FPB60" s="14"/>
      <c r="FPD60" s="14"/>
      <c r="FPF60" s="14"/>
      <c r="FPH60" s="14"/>
      <c r="FPJ60" s="14"/>
      <c r="FPL60" s="14"/>
      <c r="FPN60" s="14"/>
      <c r="FPP60" s="14"/>
      <c r="FPR60" s="14"/>
      <c r="FPT60" s="14"/>
      <c r="FPV60" s="14"/>
      <c r="FPX60" s="14"/>
      <c r="FPZ60" s="14"/>
      <c r="FQB60" s="14"/>
      <c r="FQD60" s="14"/>
      <c r="FQF60" s="14"/>
      <c r="FQH60" s="14"/>
      <c r="FQJ60" s="14"/>
      <c r="FQL60" s="14"/>
      <c r="FQN60" s="14"/>
      <c r="FQP60" s="14"/>
      <c r="FQR60" s="14"/>
      <c r="FQT60" s="14"/>
      <c r="FQV60" s="14"/>
      <c r="FQX60" s="14"/>
      <c r="FQZ60" s="14"/>
      <c r="FRB60" s="14"/>
      <c r="FRD60" s="14"/>
      <c r="FRF60" s="14"/>
      <c r="FRH60" s="14"/>
      <c r="FRJ60" s="14"/>
      <c r="FRL60" s="14"/>
      <c r="FRN60" s="14"/>
      <c r="FRP60" s="14"/>
      <c r="FRR60" s="14"/>
      <c r="FRT60" s="14"/>
      <c r="FRV60" s="14"/>
      <c r="FRX60" s="14"/>
      <c r="FRZ60" s="14"/>
      <c r="FSB60" s="14"/>
      <c r="FSD60" s="14"/>
      <c r="FSF60" s="14"/>
      <c r="FSH60" s="14"/>
      <c r="FSJ60" s="14"/>
      <c r="FSL60" s="14"/>
      <c r="FSN60" s="14"/>
      <c r="FSP60" s="14"/>
      <c r="FSR60" s="14"/>
      <c r="FST60" s="14"/>
      <c r="FSV60" s="14"/>
      <c r="FSX60" s="14"/>
      <c r="FSZ60" s="14"/>
      <c r="FTB60" s="14"/>
      <c r="FTD60" s="14"/>
      <c r="FTF60" s="14"/>
      <c r="FTH60" s="14"/>
      <c r="FTJ60" s="14"/>
      <c r="FTL60" s="14"/>
      <c r="FTN60" s="14"/>
      <c r="FTP60" s="14"/>
      <c r="FTR60" s="14"/>
      <c r="FTT60" s="14"/>
      <c r="FTV60" s="14"/>
      <c r="FTX60" s="14"/>
      <c r="FTZ60" s="14"/>
      <c r="FUB60" s="14"/>
      <c r="FUD60" s="14"/>
      <c r="FUF60" s="14"/>
      <c r="FUH60" s="14"/>
      <c r="FUJ60" s="14"/>
      <c r="FUL60" s="14"/>
      <c r="FUN60" s="14"/>
      <c r="FUP60" s="14"/>
      <c r="FUR60" s="14"/>
      <c r="FUT60" s="14"/>
      <c r="FUV60" s="14"/>
      <c r="FUX60" s="14"/>
      <c r="FUZ60" s="14"/>
      <c r="FVB60" s="14"/>
      <c r="FVD60" s="14"/>
      <c r="FVF60" s="14"/>
      <c r="FVH60" s="14"/>
      <c r="FVJ60" s="14"/>
      <c r="FVL60" s="14"/>
      <c r="FVN60" s="14"/>
      <c r="FVP60" s="14"/>
      <c r="FVR60" s="14"/>
      <c r="FVT60" s="14"/>
      <c r="FVV60" s="14"/>
      <c r="FVX60" s="14"/>
      <c r="FVZ60" s="14"/>
      <c r="FWB60" s="14"/>
      <c r="FWD60" s="14"/>
      <c r="FWF60" s="14"/>
      <c r="FWH60" s="14"/>
      <c r="FWJ60" s="14"/>
      <c r="FWL60" s="14"/>
      <c r="FWN60" s="14"/>
      <c r="FWP60" s="14"/>
      <c r="FWR60" s="14"/>
      <c r="FWT60" s="14"/>
      <c r="FWV60" s="14"/>
      <c r="FWX60" s="14"/>
      <c r="FWZ60" s="14"/>
      <c r="FXB60" s="14"/>
      <c r="FXD60" s="14"/>
      <c r="FXF60" s="14"/>
      <c r="FXH60" s="14"/>
      <c r="FXJ60" s="14"/>
      <c r="FXL60" s="14"/>
      <c r="FXN60" s="14"/>
      <c r="FXP60" s="14"/>
      <c r="FXR60" s="14"/>
      <c r="FXT60" s="14"/>
      <c r="FXV60" s="14"/>
      <c r="FXX60" s="14"/>
      <c r="FXZ60" s="14"/>
      <c r="FYB60" s="14"/>
      <c r="FYD60" s="14"/>
      <c r="FYF60" s="14"/>
      <c r="FYH60" s="14"/>
      <c r="FYJ60" s="14"/>
      <c r="FYL60" s="14"/>
      <c r="FYN60" s="14"/>
      <c r="FYP60" s="14"/>
      <c r="FYR60" s="14"/>
      <c r="FYT60" s="14"/>
      <c r="FYV60" s="14"/>
      <c r="FYX60" s="14"/>
      <c r="FYZ60" s="14"/>
      <c r="FZB60" s="14"/>
      <c r="FZD60" s="14"/>
      <c r="FZF60" s="14"/>
      <c r="FZH60" s="14"/>
      <c r="FZJ60" s="14"/>
      <c r="FZL60" s="14"/>
      <c r="FZN60" s="14"/>
      <c r="FZP60" s="14"/>
      <c r="FZR60" s="14"/>
      <c r="FZT60" s="14"/>
      <c r="FZV60" s="14"/>
      <c r="FZX60" s="14"/>
      <c r="FZZ60" s="14"/>
      <c r="GAB60" s="14"/>
      <c r="GAD60" s="14"/>
      <c r="GAF60" s="14"/>
      <c r="GAH60" s="14"/>
      <c r="GAJ60" s="14"/>
      <c r="GAL60" s="14"/>
      <c r="GAN60" s="14"/>
      <c r="GAP60" s="14"/>
      <c r="GAR60" s="14"/>
      <c r="GAT60" s="14"/>
      <c r="GAV60" s="14"/>
      <c r="GAX60" s="14"/>
      <c r="GAZ60" s="14"/>
      <c r="GBB60" s="14"/>
      <c r="GBD60" s="14"/>
      <c r="GBF60" s="14"/>
      <c r="GBH60" s="14"/>
      <c r="GBJ60" s="14"/>
      <c r="GBL60" s="14"/>
      <c r="GBN60" s="14"/>
      <c r="GBP60" s="14"/>
      <c r="GBR60" s="14"/>
      <c r="GBT60" s="14"/>
      <c r="GBV60" s="14"/>
      <c r="GBX60" s="14"/>
      <c r="GBZ60" s="14"/>
      <c r="GCB60" s="14"/>
      <c r="GCD60" s="14"/>
      <c r="GCF60" s="14"/>
      <c r="GCH60" s="14"/>
      <c r="GCJ60" s="14"/>
      <c r="GCL60" s="14"/>
      <c r="GCN60" s="14"/>
      <c r="GCP60" s="14"/>
      <c r="GCR60" s="14"/>
      <c r="GCT60" s="14"/>
      <c r="GCV60" s="14"/>
      <c r="GCX60" s="14"/>
      <c r="GCZ60" s="14"/>
      <c r="GDB60" s="14"/>
      <c r="GDD60" s="14"/>
      <c r="GDF60" s="14"/>
      <c r="GDH60" s="14"/>
      <c r="GDJ60" s="14"/>
      <c r="GDL60" s="14"/>
      <c r="GDN60" s="14"/>
      <c r="GDP60" s="14"/>
      <c r="GDR60" s="14"/>
      <c r="GDT60" s="14"/>
      <c r="GDV60" s="14"/>
      <c r="GDX60" s="14"/>
      <c r="GDZ60" s="14"/>
      <c r="GEB60" s="14"/>
      <c r="GED60" s="14"/>
      <c r="GEF60" s="14"/>
      <c r="GEH60" s="14"/>
      <c r="GEJ60" s="14"/>
      <c r="GEL60" s="14"/>
      <c r="GEN60" s="14"/>
      <c r="GEP60" s="14"/>
      <c r="GER60" s="14"/>
      <c r="GET60" s="14"/>
      <c r="GEV60" s="14"/>
      <c r="GEX60" s="14"/>
      <c r="GEZ60" s="14"/>
      <c r="GFB60" s="14"/>
      <c r="GFD60" s="14"/>
      <c r="GFF60" s="14"/>
      <c r="GFH60" s="14"/>
      <c r="GFJ60" s="14"/>
      <c r="GFL60" s="14"/>
      <c r="GFN60" s="14"/>
      <c r="GFP60" s="14"/>
      <c r="GFR60" s="14"/>
      <c r="GFT60" s="14"/>
      <c r="GFV60" s="14"/>
      <c r="GFX60" s="14"/>
      <c r="GFZ60" s="14"/>
      <c r="GGB60" s="14"/>
      <c r="GGD60" s="14"/>
      <c r="GGF60" s="14"/>
      <c r="GGH60" s="14"/>
      <c r="GGJ60" s="14"/>
      <c r="GGL60" s="14"/>
      <c r="GGN60" s="14"/>
      <c r="GGP60" s="14"/>
      <c r="GGR60" s="14"/>
      <c r="GGT60" s="14"/>
      <c r="GGV60" s="14"/>
      <c r="GGX60" s="14"/>
      <c r="GGZ60" s="14"/>
      <c r="GHB60" s="14"/>
      <c r="GHD60" s="14"/>
      <c r="GHF60" s="14"/>
      <c r="GHH60" s="14"/>
      <c r="GHJ60" s="14"/>
      <c r="GHL60" s="14"/>
      <c r="GHN60" s="14"/>
      <c r="GHP60" s="14"/>
      <c r="GHR60" s="14"/>
      <c r="GHT60" s="14"/>
      <c r="GHV60" s="14"/>
      <c r="GHX60" s="14"/>
      <c r="GHZ60" s="14"/>
      <c r="GIB60" s="14"/>
      <c r="GID60" s="14"/>
      <c r="GIF60" s="14"/>
      <c r="GIH60" s="14"/>
      <c r="GIJ60" s="14"/>
      <c r="GIL60" s="14"/>
      <c r="GIN60" s="14"/>
      <c r="GIP60" s="14"/>
      <c r="GIR60" s="14"/>
      <c r="GIT60" s="14"/>
      <c r="GIV60" s="14"/>
      <c r="GIX60" s="14"/>
      <c r="GIZ60" s="14"/>
      <c r="GJB60" s="14"/>
      <c r="GJD60" s="14"/>
      <c r="GJF60" s="14"/>
      <c r="GJH60" s="14"/>
      <c r="GJJ60" s="14"/>
      <c r="GJL60" s="14"/>
      <c r="GJN60" s="14"/>
      <c r="GJP60" s="14"/>
      <c r="GJR60" s="14"/>
      <c r="GJT60" s="14"/>
      <c r="GJV60" s="14"/>
      <c r="GJX60" s="14"/>
      <c r="GJZ60" s="14"/>
      <c r="GKB60" s="14"/>
      <c r="GKD60" s="14"/>
      <c r="GKF60" s="14"/>
      <c r="GKH60" s="14"/>
      <c r="GKJ60" s="14"/>
      <c r="GKL60" s="14"/>
      <c r="GKN60" s="14"/>
      <c r="GKP60" s="14"/>
      <c r="GKR60" s="14"/>
      <c r="GKT60" s="14"/>
      <c r="GKV60" s="14"/>
      <c r="GKX60" s="14"/>
      <c r="GKZ60" s="14"/>
      <c r="GLB60" s="14"/>
      <c r="GLD60" s="14"/>
      <c r="GLF60" s="14"/>
      <c r="GLH60" s="14"/>
      <c r="GLJ60" s="14"/>
      <c r="GLL60" s="14"/>
      <c r="GLN60" s="14"/>
      <c r="GLP60" s="14"/>
      <c r="GLR60" s="14"/>
      <c r="GLT60" s="14"/>
      <c r="GLV60" s="14"/>
      <c r="GLX60" s="14"/>
      <c r="GLZ60" s="14"/>
      <c r="GMB60" s="14"/>
      <c r="GMD60" s="14"/>
      <c r="GMF60" s="14"/>
      <c r="GMH60" s="14"/>
      <c r="GMJ60" s="14"/>
      <c r="GML60" s="14"/>
      <c r="GMN60" s="14"/>
      <c r="GMP60" s="14"/>
      <c r="GMR60" s="14"/>
      <c r="GMT60" s="14"/>
      <c r="GMV60" s="14"/>
      <c r="GMX60" s="14"/>
      <c r="GMZ60" s="14"/>
      <c r="GNB60" s="14"/>
      <c r="GND60" s="14"/>
      <c r="GNF60" s="14"/>
      <c r="GNH60" s="14"/>
      <c r="GNJ60" s="14"/>
      <c r="GNL60" s="14"/>
      <c r="GNN60" s="14"/>
      <c r="GNP60" s="14"/>
      <c r="GNR60" s="14"/>
      <c r="GNT60" s="14"/>
      <c r="GNV60" s="14"/>
      <c r="GNX60" s="14"/>
      <c r="GNZ60" s="14"/>
      <c r="GOB60" s="14"/>
      <c r="GOD60" s="14"/>
      <c r="GOF60" s="14"/>
      <c r="GOH60" s="14"/>
      <c r="GOJ60" s="14"/>
      <c r="GOL60" s="14"/>
      <c r="GON60" s="14"/>
      <c r="GOP60" s="14"/>
      <c r="GOR60" s="14"/>
      <c r="GOT60" s="14"/>
      <c r="GOV60" s="14"/>
      <c r="GOX60" s="14"/>
      <c r="GOZ60" s="14"/>
      <c r="GPB60" s="14"/>
      <c r="GPD60" s="14"/>
      <c r="GPF60" s="14"/>
      <c r="GPH60" s="14"/>
      <c r="GPJ60" s="14"/>
      <c r="GPL60" s="14"/>
      <c r="GPN60" s="14"/>
      <c r="GPP60" s="14"/>
      <c r="GPR60" s="14"/>
      <c r="GPT60" s="14"/>
      <c r="GPV60" s="14"/>
      <c r="GPX60" s="14"/>
      <c r="GPZ60" s="14"/>
      <c r="GQB60" s="14"/>
      <c r="GQD60" s="14"/>
      <c r="GQF60" s="14"/>
      <c r="GQH60" s="14"/>
      <c r="GQJ60" s="14"/>
      <c r="GQL60" s="14"/>
      <c r="GQN60" s="14"/>
      <c r="GQP60" s="14"/>
      <c r="GQR60" s="14"/>
      <c r="GQT60" s="14"/>
      <c r="GQV60" s="14"/>
      <c r="GQX60" s="14"/>
      <c r="GQZ60" s="14"/>
      <c r="GRB60" s="14"/>
      <c r="GRD60" s="14"/>
      <c r="GRF60" s="14"/>
      <c r="GRH60" s="14"/>
      <c r="GRJ60" s="14"/>
      <c r="GRL60" s="14"/>
      <c r="GRN60" s="14"/>
      <c r="GRP60" s="14"/>
      <c r="GRR60" s="14"/>
      <c r="GRT60" s="14"/>
      <c r="GRV60" s="14"/>
      <c r="GRX60" s="14"/>
      <c r="GRZ60" s="14"/>
      <c r="GSB60" s="14"/>
      <c r="GSD60" s="14"/>
      <c r="GSF60" s="14"/>
      <c r="GSH60" s="14"/>
      <c r="GSJ60" s="14"/>
      <c r="GSL60" s="14"/>
      <c r="GSN60" s="14"/>
      <c r="GSP60" s="14"/>
      <c r="GSR60" s="14"/>
      <c r="GST60" s="14"/>
      <c r="GSV60" s="14"/>
      <c r="GSX60" s="14"/>
      <c r="GSZ60" s="14"/>
      <c r="GTB60" s="14"/>
      <c r="GTD60" s="14"/>
      <c r="GTF60" s="14"/>
      <c r="GTH60" s="14"/>
      <c r="GTJ60" s="14"/>
      <c r="GTL60" s="14"/>
      <c r="GTN60" s="14"/>
      <c r="GTP60" s="14"/>
      <c r="GTR60" s="14"/>
      <c r="GTT60" s="14"/>
      <c r="GTV60" s="14"/>
      <c r="GTX60" s="14"/>
      <c r="GTZ60" s="14"/>
      <c r="GUB60" s="14"/>
      <c r="GUD60" s="14"/>
      <c r="GUF60" s="14"/>
      <c r="GUH60" s="14"/>
      <c r="GUJ60" s="14"/>
      <c r="GUL60" s="14"/>
      <c r="GUN60" s="14"/>
      <c r="GUP60" s="14"/>
      <c r="GUR60" s="14"/>
      <c r="GUT60" s="14"/>
      <c r="GUV60" s="14"/>
      <c r="GUX60" s="14"/>
      <c r="GUZ60" s="14"/>
      <c r="GVB60" s="14"/>
      <c r="GVD60" s="14"/>
      <c r="GVF60" s="14"/>
      <c r="GVH60" s="14"/>
      <c r="GVJ60" s="14"/>
      <c r="GVL60" s="14"/>
      <c r="GVN60" s="14"/>
      <c r="GVP60" s="14"/>
      <c r="GVR60" s="14"/>
      <c r="GVT60" s="14"/>
      <c r="GVV60" s="14"/>
      <c r="GVX60" s="14"/>
      <c r="GVZ60" s="14"/>
      <c r="GWB60" s="14"/>
      <c r="GWD60" s="14"/>
      <c r="GWF60" s="14"/>
      <c r="GWH60" s="14"/>
      <c r="GWJ60" s="14"/>
      <c r="GWL60" s="14"/>
      <c r="GWN60" s="14"/>
      <c r="GWP60" s="14"/>
      <c r="GWR60" s="14"/>
      <c r="GWT60" s="14"/>
      <c r="GWV60" s="14"/>
      <c r="GWX60" s="14"/>
      <c r="GWZ60" s="14"/>
      <c r="GXB60" s="14"/>
      <c r="GXD60" s="14"/>
      <c r="GXF60" s="14"/>
      <c r="GXH60" s="14"/>
      <c r="GXJ60" s="14"/>
      <c r="GXL60" s="14"/>
      <c r="GXN60" s="14"/>
      <c r="GXP60" s="14"/>
      <c r="GXR60" s="14"/>
      <c r="GXT60" s="14"/>
      <c r="GXV60" s="14"/>
      <c r="GXX60" s="14"/>
      <c r="GXZ60" s="14"/>
      <c r="GYB60" s="14"/>
      <c r="GYD60" s="14"/>
      <c r="GYF60" s="14"/>
      <c r="GYH60" s="14"/>
      <c r="GYJ60" s="14"/>
      <c r="GYL60" s="14"/>
      <c r="GYN60" s="14"/>
      <c r="GYP60" s="14"/>
      <c r="GYR60" s="14"/>
      <c r="GYT60" s="14"/>
      <c r="GYV60" s="14"/>
      <c r="GYX60" s="14"/>
      <c r="GYZ60" s="14"/>
      <c r="GZB60" s="14"/>
      <c r="GZD60" s="14"/>
      <c r="GZF60" s="14"/>
      <c r="GZH60" s="14"/>
      <c r="GZJ60" s="14"/>
      <c r="GZL60" s="14"/>
      <c r="GZN60" s="14"/>
      <c r="GZP60" s="14"/>
      <c r="GZR60" s="14"/>
      <c r="GZT60" s="14"/>
      <c r="GZV60" s="14"/>
      <c r="GZX60" s="14"/>
      <c r="GZZ60" s="14"/>
      <c r="HAB60" s="14"/>
      <c r="HAD60" s="14"/>
      <c r="HAF60" s="14"/>
      <c r="HAH60" s="14"/>
      <c r="HAJ60" s="14"/>
      <c r="HAL60" s="14"/>
      <c r="HAN60" s="14"/>
      <c r="HAP60" s="14"/>
      <c r="HAR60" s="14"/>
      <c r="HAT60" s="14"/>
      <c r="HAV60" s="14"/>
      <c r="HAX60" s="14"/>
      <c r="HAZ60" s="14"/>
      <c r="HBB60" s="14"/>
      <c r="HBD60" s="14"/>
      <c r="HBF60" s="14"/>
      <c r="HBH60" s="14"/>
      <c r="HBJ60" s="14"/>
      <c r="HBL60" s="14"/>
      <c r="HBN60" s="14"/>
      <c r="HBP60" s="14"/>
      <c r="HBR60" s="14"/>
      <c r="HBT60" s="14"/>
      <c r="HBV60" s="14"/>
      <c r="HBX60" s="14"/>
      <c r="HBZ60" s="14"/>
      <c r="HCB60" s="14"/>
      <c r="HCD60" s="14"/>
      <c r="HCF60" s="14"/>
      <c r="HCH60" s="14"/>
      <c r="HCJ60" s="14"/>
      <c r="HCL60" s="14"/>
      <c r="HCN60" s="14"/>
      <c r="HCP60" s="14"/>
      <c r="HCR60" s="14"/>
      <c r="HCT60" s="14"/>
      <c r="HCV60" s="14"/>
      <c r="HCX60" s="14"/>
      <c r="HCZ60" s="14"/>
      <c r="HDB60" s="14"/>
      <c r="HDD60" s="14"/>
      <c r="HDF60" s="14"/>
      <c r="HDH60" s="14"/>
      <c r="HDJ60" s="14"/>
      <c r="HDL60" s="14"/>
      <c r="HDN60" s="14"/>
      <c r="HDP60" s="14"/>
      <c r="HDR60" s="14"/>
      <c r="HDT60" s="14"/>
      <c r="HDV60" s="14"/>
      <c r="HDX60" s="14"/>
      <c r="HDZ60" s="14"/>
      <c r="HEB60" s="14"/>
      <c r="HED60" s="14"/>
      <c r="HEF60" s="14"/>
      <c r="HEH60" s="14"/>
      <c r="HEJ60" s="14"/>
      <c r="HEL60" s="14"/>
      <c r="HEN60" s="14"/>
      <c r="HEP60" s="14"/>
      <c r="HER60" s="14"/>
      <c r="HET60" s="14"/>
      <c r="HEV60" s="14"/>
      <c r="HEX60" s="14"/>
      <c r="HEZ60" s="14"/>
      <c r="HFB60" s="14"/>
      <c r="HFD60" s="14"/>
      <c r="HFF60" s="14"/>
      <c r="HFH60" s="14"/>
      <c r="HFJ60" s="14"/>
      <c r="HFL60" s="14"/>
      <c r="HFN60" s="14"/>
      <c r="HFP60" s="14"/>
      <c r="HFR60" s="14"/>
      <c r="HFT60" s="14"/>
      <c r="HFV60" s="14"/>
      <c r="HFX60" s="14"/>
      <c r="HFZ60" s="14"/>
      <c r="HGB60" s="14"/>
      <c r="HGD60" s="14"/>
      <c r="HGF60" s="14"/>
      <c r="HGH60" s="14"/>
      <c r="HGJ60" s="14"/>
      <c r="HGL60" s="14"/>
      <c r="HGN60" s="14"/>
      <c r="HGP60" s="14"/>
      <c r="HGR60" s="14"/>
      <c r="HGT60" s="14"/>
      <c r="HGV60" s="14"/>
      <c r="HGX60" s="14"/>
      <c r="HGZ60" s="14"/>
      <c r="HHB60" s="14"/>
      <c r="HHD60" s="14"/>
      <c r="HHF60" s="14"/>
      <c r="HHH60" s="14"/>
      <c r="HHJ60" s="14"/>
      <c r="HHL60" s="14"/>
      <c r="HHN60" s="14"/>
      <c r="HHP60" s="14"/>
      <c r="HHR60" s="14"/>
      <c r="HHT60" s="14"/>
      <c r="HHV60" s="14"/>
      <c r="HHX60" s="14"/>
      <c r="HHZ60" s="14"/>
      <c r="HIB60" s="14"/>
      <c r="HID60" s="14"/>
      <c r="HIF60" s="14"/>
      <c r="HIH60" s="14"/>
      <c r="HIJ60" s="14"/>
      <c r="HIL60" s="14"/>
      <c r="HIN60" s="14"/>
      <c r="HIP60" s="14"/>
      <c r="HIR60" s="14"/>
      <c r="HIT60" s="14"/>
      <c r="HIV60" s="14"/>
      <c r="HIX60" s="14"/>
      <c r="HIZ60" s="14"/>
      <c r="HJB60" s="14"/>
      <c r="HJD60" s="14"/>
      <c r="HJF60" s="14"/>
      <c r="HJH60" s="14"/>
      <c r="HJJ60" s="14"/>
      <c r="HJL60" s="14"/>
      <c r="HJN60" s="14"/>
      <c r="HJP60" s="14"/>
      <c r="HJR60" s="14"/>
      <c r="HJT60" s="14"/>
      <c r="HJV60" s="14"/>
      <c r="HJX60" s="14"/>
      <c r="HJZ60" s="14"/>
      <c r="HKB60" s="14"/>
      <c r="HKD60" s="14"/>
      <c r="HKF60" s="14"/>
      <c r="HKH60" s="14"/>
      <c r="HKJ60" s="14"/>
      <c r="HKL60" s="14"/>
      <c r="HKN60" s="14"/>
      <c r="HKP60" s="14"/>
      <c r="HKR60" s="14"/>
      <c r="HKT60" s="14"/>
      <c r="HKV60" s="14"/>
      <c r="HKX60" s="14"/>
      <c r="HKZ60" s="14"/>
      <c r="HLB60" s="14"/>
      <c r="HLD60" s="14"/>
      <c r="HLF60" s="14"/>
      <c r="HLH60" s="14"/>
      <c r="HLJ60" s="14"/>
      <c r="HLL60" s="14"/>
      <c r="HLN60" s="14"/>
      <c r="HLP60" s="14"/>
      <c r="HLR60" s="14"/>
      <c r="HLT60" s="14"/>
      <c r="HLV60" s="14"/>
      <c r="HLX60" s="14"/>
      <c r="HLZ60" s="14"/>
      <c r="HMB60" s="14"/>
      <c r="HMD60" s="14"/>
      <c r="HMF60" s="14"/>
      <c r="HMH60" s="14"/>
      <c r="HMJ60" s="14"/>
      <c r="HML60" s="14"/>
      <c r="HMN60" s="14"/>
      <c r="HMP60" s="14"/>
      <c r="HMR60" s="14"/>
      <c r="HMT60" s="14"/>
      <c r="HMV60" s="14"/>
      <c r="HMX60" s="14"/>
      <c r="HMZ60" s="14"/>
      <c r="HNB60" s="14"/>
      <c r="HND60" s="14"/>
      <c r="HNF60" s="14"/>
      <c r="HNH60" s="14"/>
      <c r="HNJ60" s="14"/>
      <c r="HNL60" s="14"/>
      <c r="HNN60" s="14"/>
      <c r="HNP60" s="14"/>
      <c r="HNR60" s="14"/>
      <c r="HNT60" s="14"/>
      <c r="HNV60" s="14"/>
      <c r="HNX60" s="14"/>
      <c r="HNZ60" s="14"/>
      <c r="HOB60" s="14"/>
      <c r="HOD60" s="14"/>
      <c r="HOF60" s="14"/>
      <c r="HOH60" s="14"/>
      <c r="HOJ60" s="14"/>
      <c r="HOL60" s="14"/>
      <c r="HON60" s="14"/>
      <c r="HOP60" s="14"/>
      <c r="HOR60" s="14"/>
      <c r="HOT60" s="14"/>
      <c r="HOV60" s="14"/>
      <c r="HOX60" s="14"/>
      <c r="HOZ60" s="14"/>
      <c r="HPB60" s="14"/>
      <c r="HPD60" s="14"/>
      <c r="HPF60" s="14"/>
      <c r="HPH60" s="14"/>
      <c r="HPJ60" s="14"/>
      <c r="HPL60" s="14"/>
      <c r="HPN60" s="14"/>
      <c r="HPP60" s="14"/>
      <c r="HPR60" s="14"/>
      <c r="HPT60" s="14"/>
      <c r="HPV60" s="14"/>
      <c r="HPX60" s="14"/>
      <c r="HPZ60" s="14"/>
      <c r="HQB60" s="14"/>
      <c r="HQD60" s="14"/>
      <c r="HQF60" s="14"/>
      <c r="HQH60" s="14"/>
      <c r="HQJ60" s="14"/>
      <c r="HQL60" s="14"/>
      <c r="HQN60" s="14"/>
      <c r="HQP60" s="14"/>
      <c r="HQR60" s="14"/>
      <c r="HQT60" s="14"/>
      <c r="HQV60" s="14"/>
      <c r="HQX60" s="14"/>
      <c r="HQZ60" s="14"/>
      <c r="HRB60" s="14"/>
      <c r="HRD60" s="14"/>
      <c r="HRF60" s="14"/>
      <c r="HRH60" s="14"/>
      <c r="HRJ60" s="14"/>
      <c r="HRL60" s="14"/>
      <c r="HRN60" s="14"/>
      <c r="HRP60" s="14"/>
      <c r="HRR60" s="14"/>
      <c r="HRT60" s="14"/>
      <c r="HRV60" s="14"/>
      <c r="HRX60" s="14"/>
      <c r="HRZ60" s="14"/>
      <c r="HSB60" s="14"/>
      <c r="HSD60" s="14"/>
      <c r="HSF60" s="14"/>
      <c r="HSH60" s="14"/>
      <c r="HSJ60" s="14"/>
      <c r="HSL60" s="14"/>
      <c r="HSN60" s="14"/>
      <c r="HSP60" s="14"/>
      <c r="HSR60" s="14"/>
      <c r="HST60" s="14"/>
      <c r="HSV60" s="14"/>
      <c r="HSX60" s="14"/>
      <c r="HSZ60" s="14"/>
      <c r="HTB60" s="14"/>
      <c r="HTD60" s="14"/>
      <c r="HTF60" s="14"/>
      <c r="HTH60" s="14"/>
      <c r="HTJ60" s="14"/>
      <c r="HTL60" s="14"/>
      <c r="HTN60" s="14"/>
      <c r="HTP60" s="14"/>
      <c r="HTR60" s="14"/>
      <c r="HTT60" s="14"/>
      <c r="HTV60" s="14"/>
      <c r="HTX60" s="14"/>
      <c r="HTZ60" s="14"/>
      <c r="HUB60" s="14"/>
      <c r="HUD60" s="14"/>
      <c r="HUF60" s="14"/>
      <c r="HUH60" s="14"/>
      <c r="HUJ60" s="14"/>
      <c r="HUL60" s="14"/>
      <c r="HUN60" s="14"/>
      <c r="HUP60" s="14"/>
      <c r="HUR60" s="14"/>
      <c r="HUT60" s="14"/>
      <c r="HUV60" s="14"/>
      <c r="HUX60" s="14"/>
      <c r="HUZ60" s="14"/>
      <c r="HVB60" s="14"/>
      <c r="HVD60" s="14"/>
      <c r="HVF60" s="14"/>
      <c r="HVH60" s="14"/>
      <c r="HVJ60" s="14"/>
      <c r="HVL60" s="14"/>
      <c r="HVN60" s="14"/>
      <c r="HVP60" s="14"/>
      <c r="HVR60" s="14"/>
      <c r="HVT60" s="14"/>
      <c r="HVV60" s="14"/>
      <c r="HVX60" s="14"/>
      <c r="HVZ60" s="14"/>
      <c r="HWB60" s="14"/>
      <c r="HWD60" s="14"/>
      <c r="HWF60" s="14"/>
      <c r="HWH60" s="14"/>
      <c r="HWJ60" s="14"/>
      <c r="HWL60" s="14"/>
      <c r="HWN60" s="14"/>
      <c r="HWP60" s="14"/>
      <c r="HWR60" s="14"/>
      <c r="HWT60" s="14"/>
      <c r="HWV60" s="14"/>
      <c r="HWX60" s="14"/>
      <c r="HWZ60" s="14"/>
      <c r="HXB60" s="14"/>
      <c r="HXD60" s="14"/>
      <c r="HXF60" s="14"/>
      <c r="HXH60" s="14"/>
      <c r="HXJ60" s="14"/>
      <c r="HXL60" s="14"/>
      <c r="HXN60" s="14"/>
      <c r="HXP60" s="14"/>
      <c r="HXR60" s="14"/>
      <c r="HXT60" s="14"/>
      <c r="HXV60" s="14"/>
      <c r="HXX60" s="14"/>
      <c r="HXZ60" s="14"/>
      <c r="HYB60" s="14"/>
      <c r="HYD60" s="14"/>
      <c r="HYF60" s="14"/>
      <c r="HYH60" s="14"/>
      <c r="HYJ60" s="14"/>
      <c r="HYL60" s="14"/>
      <c r="HYN60" s="14"/>
      <c r="HYP60" s="14"/>
      <c r="HYR60" s="14"/>
      <c r="HYT60" s="14"/>
      <c r="HYV60" s="14"/>
      <c r="HYX60" s="14"/>
      <c r="HYZ60" s="14"/>
      <c r="HZB60" s="14"/>
      <c r="HZD60" s="14"/>
      <c r="HZF60" s="14"/>
      <c r="HZH60" s="14"/>
      <c r="HZJ60" s="14"/>
      <c r="HZL60" s="14"/>
      <c r="HZN60" s="14"/>
      <c r="HZP60" s="14"/>
      <c r="HZR60" s="14"/>
      <c r="HZT60" s="14"/>
      <c r="HZV60" s="14"/>
      <c r="HZX60" s="14"/>
      <c r="HZZ60" s="14"/>
      <c r="IAB60" s="14"/>
      <c r="IAD60" s="14"/>
      <c r="IAF60" s="14"/>
      <c r="IAH60" s="14"/>
      <c r="IAJ60" s="14"/>
      <c r="IAL60" s="14"/>
      <c r="IAN60" s="14"/>
      <c r="IAP60" s="14"/>
      <c r="IAR60" s="14"/>
      <c r="IAT60" s="14"/>
      <c r="IAV60" s="14"/>
      <c r="IAX60" s="14"/>
      <c r="IAZ60" s="14"/>
      <c r="IBB60" s="14"/>
      <c r="IBD60" s="14"/>
      <c r="IBF60" s="14"/>
      <c r="IBH60" s="14"/>
      <c r="IBJ60" s="14"/>
      <c r="IBL60" s="14"/>
      <c r="IBN60" s="14"/>
      <c r="IBP60" s="14"/>
      <c r="IBR60" s="14"/>
      <c r="IBT60" s="14"/>
      <c r="IBV60" s="14"/>
      <c r="IBX60" s="14"/>
      <c r="IBZ60" s="14"/>
      <c r="ICB60" s="14"/>
      <c r="ICD60" s="14"/>
      <c r="ICF60" s="14"/>
      <c r="ICH60" s="14"/>
      <c r="ICJ60" s="14"/>
      <c r="ICL60" s="14"/>
      <c r="ICN60" s="14"/>
      <c r="ICP60" s="14"/>
      <c r="ICR60" s="14"/>
      <c r="ICT60" s="14"/>
      <c r="ICV60" s="14"/>
      <c r="ICX60" s="14"/>
      <c r="ICZ60" s="14"/>
      <c r="IDB60" s="14"/>
      <c r="IDD60" s="14"/>
      <c r="IDF60" s="14"/>
      <c r="IDH60" s="14"/>
      <c r="IDJ60" s="14"/>
      <c r="IDL60" s="14"/>
      <c r="IDN60" s="14"/>
      <c r="IDP60" s="14"/>
      <c r="IDR60" s="14"/>
      <c r="IDT60" s="14"/>
      <c r="IDV60" s="14"/>
      <c r="IDX60" s="14"/>
      <c r="IDZ60" s="14"/>
      <c r="IEB60" s="14"/>
      <c r="IED60" s="14"/>
      <c r="IEF60" s="14"/>
      <c r="IEH60" s="14"/>
      <c r="IEJ60" s="14"/>
      <c r="IEL60" s="14"/>
      <c r="IEN60" s="14"/>
      <c r="IEP60" s="14"/>
      <c r="IER60" s="14"/>
      <c r="IET60" s="14"/>
      <c r="IEV60" s="14"/>
      <c r="IEX60" s="14"/>
      <c r="IEZ60" s="14"/>
      <c r="IFB60" s="14"/>
      <c r="IFD60" s="14"/>
      <c r="IFF60" s="14"/>
      <c r="IFH60" s="14"/>
      <c r="IFJ60" s="14"/>
      <c r="IFL60" s="14"/>
      <c r="IFN60" s="14"/>
      <c r="IFP60" s="14"/>
      <c r="IFR60" s="14"/>
      <c r="IFT60" s="14"/>
      <c r="IFV60" s="14"/>
      <c r="IFX60" s="14"/>
      <c r="IFZ60" s="14"/>
      <c r="IGB60" s="14"/>
      <c r="IGD60" s="14"/>
      <c r="IGF60" s="14"/>
      <c r="IGH60" s="14"/>
      <c r="IGJ60" s="14"/>
      <c r="IGL60" s="14"/>
      <c r="IGN60" s="14"/>
      <c r="IGP60" s="14"/>
      <c r="IGR60" s="14"/>
      <c r="IGT60" s="14"/>
      <c r="IGV60" s="14"/>
      <c r="IGX60" s="14"/>
      <c r="IGZ60" s="14"/>
      <c r="IHB60" s="14"/>
      <c r="IHD60" s="14"/>
      <c r="IHF60" s="14"/>
      <c r="IHH60" s="14"/>
      <c r="IHJ60" s="14"/>
      <c r="IHL60" s="14"/>
      <c r="IHN60" s="14"/>
      <c r="IHP60" s="14"/>
      <c r="IHR60" s="14"/>
      <c r="IHT60" s="14"/>
      <c r="IHV60" s="14"/>
      <c r="IHX60" s="14"/>
      <c r="IHZ60" s="14"/>
      <c r="IIB60" s="14"/>
      <c r="IID60" s="14"/>
      <c r="IIF60" s="14"/>
      <c r="IIH60" s="14"/>
      <c r="IIJ60" s="14"/>
      <c r="IIL60" s="14"/>
      <c r="IIN60" s="14"/>
      <c r="IIP60" s="14"/>
      <c r="IIR60" s="14"/>
      <c r="IIT60" s="14"/>
      <c r="IIV60" s="14"/>
      <c r="IIX60" s="14"/>
      <c r="IIZ60" s="14"/>
      <c r="IJB60" s="14"/>
      <c r="IJD60" s="14"/>
      <c r="IJF60" s="14"/>
      <c r="IJH60" s="14"/>
      <c r="IJJ60" s="14"/>
      <c r="IJL60" s="14"/>
      <c r="IJN60" s="14"/>
      <c r="IJP60" s="14"/>
      <c r="IJR60" s="14"/>
      <c r="IJT60" s="14"/>
      <c r="IJV60" s="14"/>
      <c r="IJX60" s="14"/>
      <c r="IJZ60" s="14"/>
      <c r="IKB60" s="14"/>
      <c r="IKD60" s="14"/>
      <c r="IKF60" s="14"/>
      <c r="IKH60" s="14"/>
      <c r="IKJ60" s="14"/>
      <c r="IKL60" s="14"/>
      <c r="IKN60" s="14"/>
      <c r="IKP60" s="14"/>
      <c r="IKR60" s="14"/>
      <c r="IKT60" s="14"/>
      <c r="IKV60" s="14"/>
      <c r="IKX60" s="14"/>
      <c r="IKZ60" s="14"/>
      <c r="ILB60" s="14"/>
      <c r="ILD60" s="14"/>
      <c r="ILF60" s="14"/>
      <c r="ILH60" s="14"/>
      <c r="ILJ60" s="14"/>
      <c r="ILL60" s="14"/>
      <c r="ILN60" s="14"/>
      <c r="ILP60" s="14"/>
      <c r="ILR60" s="14"/>
      <c r="ILT60" s="14"/>
      <c r="ILV60" s="14"/>
      <c r="ILX60" s="14"/>
      <c r="ILZ60" s="14"/>
      <c r="IMB60" s="14"/>
      <c r="IMD60" s="14"/>
      <c r="IMF60" s="14"/>
      <c r="IMH60" s="14"/>
      <c r="IMJ60" s="14"/>
      <c r="IML60" s="14"/>
      <c r="IMN60" s="14"/>
      <c r="IMP60" s="14"/>
      <c r="IMR60" s="14"/>
      <c r="IMT60" s="14"/>
      <c r="IMV60" s="14"/>
      <c r="IMX60" s="14"/>
      <c r="IMZ60" s="14"/>
      <c r="INB60" s="14"/>
      <c r="IND60" s="14"/>
      <c r="INF60" s="14"/>
      <c r="INH60" s="14"/>
      <c r="INJ60" s="14"/>
      <c r="INL60" s="14"/>
      <c r="INN60" s="14"/>
      <c r="INP60" s="14"/>
      <c r="INR60" s="14"/>
      <c r="INT60" s="14"/>
      <c r="INV60" s="14"/>
      <c r="INX60" s="14"/>
      <c r="INZ60" s="14"/>
      <c r="IOB60" s="14"/>
      <c r="IOD60" s="14"/>
      <c r="IOF60" s="14"/>
      <c r="IOH60" s="14"/>
      <c r="IOJ60" s="14"/>
      <c r="IOL60" s="14"/>
      <c r="ION60" s="14"/>
      <c r="IOP60" s="14"/>
      <c r="IOR60" s="14"/>
      <c r="IOT60" s="14"/>
      <c r="IOV60" s="14"/>
      <c r="IOX60" s="14"/>
      <c r="IOZ60" s="14"/>
      <c r="IPB60" s="14"/>
      <c r="IPD60" s="14"/>
      <c r="IPF60" s="14"/>
      <c r="IPH60" s="14"/>
      <c r="IPJ60" s="14"/>
      <c r="IPL60" s="14"/>
      <c r="IPN60" s="14"/>
      <c r="IPP60" s="14"/>
      <c r="IPR60" s="14"/>
      <c r="IPT60" s="14"/>
      <c r="IPV60" s="14"/>
      <c r="IPX60" s="14"/>
      <c r="IPZ60" s="14"/>
      <c r="IQB60" s="14"/>
      <c r="IQD60" s="14"/>
      <c r="IQF60" s="14"/>
      <c r="IQH60" s="14"/>
      <c r="IQJ60" s="14"/>
      <c r="IQL60" s="14"/>
      <c r="IQN60" s="14"/>
      <c r="IQP60" s="14"/>
      <c r="IQR60" s="14"/>
      <c r="IQT60" s="14"/>
      <c r="IQV60" s="14"/>
      <c r="IQX60" s="14"/>
      <c r="IQZ60" s="14"/>
      <c r="IRB60" s="14"/>
      <c r="IRD60" s="14"/>
      <c r="IRF60" s="14"/>
      <c r="IRH60" s="14"/>
      <c r="IRJ60" s="14"/>
      <c r="IRL60" s="14"/>
      <c r="IRN60" s="14"/>
      <c r="IRP60" s="14"/>
      <c r="IRR60" s="14"/>
      <c r="IRT60" s="14"/>
      <c r="IRV60" s="14"/>
      <c r="IRX60" s="14"/>
      <c r="IRZ60" s="14"/>
      <c r="ISB60" s="14"/>
      <c r="ISD60" s="14"/>
      <c r="ISF60" s="14"/>
      <c r="ISH60" s="14"/>
      <c r="ISJ60" s="14"/>
      <c r="ISL60" s="14"/>
      <c r="ISN60" s="14"/>
      <c r="ISP60" s="14"/>
      <c r="ISR60" s="14"/>
      <c r="IST60" s="14"/>
      <c r="ISV60" s="14"/>
      <c r="ISX60" s="14"/>
      <c r="ISZ60" s="14"/>
      <c r="ITB60" s="14"/>
      <c r="ITD60" s="14"/>
      <c r="ITF60" s="14"/>
      <c r="ITH60" s="14"/>
      <c r="ITJ60" s="14"/>
      <c r="ITL60" s="14"/>
      <c r="ITN60" s="14"/>
      <c r="ITP60" s="14"/>
      <c r="ITR60" s="14"/>
      <c r="ITT60" s="14"/>
      <c r="ITV60" s="14"/>
      <c r="ITX60" s="14"/>
      <c r="ITZ60" s="14"/>
      <c r="IUB60" s="14"/>
      <c r="IUD60" s="14"/>
      <c r="IUF60" s="14"/>
      <c r="IUH60" s="14"/>
      <c r="IUJ60" s="14"/>
      <c r="IUL60" s="14"/>
      <c r="IUN60" s="14"/>
      <c r="IUP60" s="14"/>
      <c r="IUR60" s="14"/>
      <c r="IUT60" s="14"/>
      <c r="IUV60" s="14"/>
      <c r="IUX60" s="14"/>
      <c r="IUZ60" s="14"/>
      <c r="IVB60" s="14"/>
      <c r="IVD60" s="14"/>
      <c r="IVF60" s="14"/>
      <c r="IVH60" s="14"/>
      <c r="IVJ60" s="14"/>
      <c r="IVL60" s="14"/>
      <c r="IVN60" s="14"/>
      <c r="IVP60" s="14"/>
      <c r="IVR60" s="14"/>
      <c r="IVT60" s="14"/>
      <c r="IVV60" s="14"/>
      <c r="IVX60" s="14"/>
      <c r="IVZ60" s="14"/>
      <c r="IWB60" s="14"/>
      <c r="IWD60" s="14"/>
      <c r="IWF60" s="14"/>
      <c r="IWH60" s="14"/>
      <c r="IWJ60" s="14"/>
      <c r="IWL60" s="14"/>
      <c r="IWN60" s="14"/>
      <c r="IWP60" s="14"/>
      <c r="IWR60" s="14"/>
      <c r="IWT60" s="14"/>
      <c r="IWV60" s="14"/>
      <c r="IWX60" s="14"/>
      <c r="IWZ60" s="14"/>
      <c r="IXB60" s="14"/>
      <c r="IXD60" s="14"/>
      <c r="IXF60" s="14"/>
      <c r="IXH60" s="14"/>
      <c r="IXJ60" s="14"/>
      <c r="IXL60" s="14"/>
      <c r="IXN60" s="14"/>
      <c r="IXP60" s="14"/>
      <c r="IXR60" s="14"/>
      <c r="IXT60" s="14"/>
      <c r="IXV60" s="14"/>
      <c r="IXX60" s="14"/>
      <c r="IXZ60" s="14"/>
      <c r="IYB60" s="14"/>
      <c r="IYD60" s="14"/>
      <c r="IYF60" s="14"/>
      <c r="IYH60" s="14"/>
      <c r="IYJ60" s="14"/>
      <c r="IYL60" s="14"/>
      <c r="IYN60" s="14"/>
      <c r="IYP60" s="14"/>
      <c r="IYR60" s="14"/>
      <c r="IYT60" s="14"/>
      <c r="IYV60" s="14"/>
      <c r="IYX60" s="14"/>
      <c r="IYZ60" s="14"/>
      <c r="IZB60" s="14"/>
      <c r="IZD60" s="14"/>
      <c r="IZF60" s="14"/>
      <c r="IZH60" s="14"/>
      <c r="IZJ60" s="14"/>
      <c r="IZL60" s="14"/>
      <c r="IZN60" s="14"/>
      <c r="IZP60" s="14"/>
      <c r="IZR60" s="14"/>
      <c r="IZT60" s="14"/>
      <c r="IZV60" s="14"/>
      <c r="IZX60" s="14"/>
      <c r="IZZ60" s="14"/>
      <c r="JAB60" s="14"/>
      <c r="JAD60" s="14"/>
      <c r="JAF60" s="14"/>
      <c r="JAH60" s="14"/>
      <c r="JAJ60" s="14"/>
      <c r="JAL60" s="14"/>
      <c r="JAN60" s="14"/>
      <c r="JAP60" s="14"/>
      <c r="JAR60" s="14"/>
      <c r="JAT60" s="14"/>
      <c r="JAV60" s="14"/>
      <c r="JAX60" s="14"/>
      <c r="JAZ60" s="14"/>
      <c r="JBB60" s="14"/>
      <c r="JBD60" s="14"/>
      <c r="JBF60" s="14"/>
      <c r="JBH60" s="14"/>
      <c r="JBJ60" s="14"/>
      <c r="JBL60" s="14"/>
      <c r="JBN60" s="14"/>
      <c r="JBP60" s="14"/>
      <c r="JBR60" s="14"/>
      <c r="JBT60" s="14"/>
      <c r="JBV60" s="14"/>
      <c r="JBX60" s="14"/>
      <c r="JBZ60" s="14"/>
      <c r="JCB60" s="14"/>
      <c r="JCD60" s="14"/>
      <c r="JCF60" s="14"/>
      <c r="JCH60" s="14"/>
      <c r="JCJ60" s="14"/>
      <c r="JCL60" s="14"/>
      <c r="JCN60" s="14"/>
      <c r="JCP60" s="14"/>
      <c r="JCR60" s="14"/>
      <c r="JCT60" s="14"/>
      <c r="JCV60" s="14"/>
      <c r="JCX60" s="14"/>
      <c r="JCZ60" s="14"/>
      <c r="JDB60" s="14"/>
      <c r="JDD60" s="14"/>
      <c r="JDF60" s="14"/>
      <c r="JDH60" s="14"/>
      <c r="JDJ60" s="14"/>
      <c r="JDL60" s="14"/>
      <c r="JDN60" s="14"/>
      <c r="JDP60" s="14"/>
      <c r="JDR60" s="14"/>
      <c r="JDT60" s="14"/>
      <c r="JDV60" s="14"/>
      <c r="JDX60" s="14"/>
      <c r="JDZ60" s="14"/>
      <c r="JEB60" s="14"/>
      <c r="JED60" s="14"/>
      <c r="JEF60" s="14"/>
      <c r="JEH60" s="14"/>
      <c r="JEJ60" s="14"/>
      <c r="JEL60" s="14"/>
      <c r="JEN60" s="14"/>
      <c r="JEP60" s="14"/>
      <c r="JER60" s="14"/>
      <c r="JET60" s="14"/>
      <c r="JEV60" s="14"/>
      <c r="JEX60" s="14"/>
      <c r="JEZ60" s="14"/>
      <c r="JFB60" s="14"/>
      <c r="JFD60" s="14"/>
      <c r="JFF60" s="14"/>
      <c r="JFH60" s="14"/>
      <c r="JFJ60" s="14"/>
      <c r="JFL60" s="14"/>
      <c r="JFN60" s="14"/>
      <c r="JFP60" s="14"/>
      <c r="JFR60" s="14"/>
      <c r="JFT60" s="14"/>
      <c r="JFV60" s="14"/>
      <c r="JFX60" s="14"/>
      <c r="JFZ60" s="14"/>
      <c r="JGB60" s="14"/>
      <c r="JGD60" s="14"/>
      <c r="JGF60" s="14"/>
      <c r="JGH60" s="14"/>
      <c r="JGJ60" s="14"/>
      <c r="JGL60" s="14"/>
      <c r="JGN60" s="14"/>
      <c r="JGP60" s="14"/>
      <c r="JGR60" s="14"/>
      <c r="JGT60" s="14"/>
      <c r="JGV60" s="14"/>
      <c r="JGX60" s="14"/>
      <c r="JGZ60" s="14"/>
      <c r="JHB60" s="14"/>
      <c r="JHD60" s="14"/>
      <c r="JHF60" s="14"/>
      <c r="JHH60" s="14"/>
      <c r="JHJ60" s="14"/>
      <c r="JHL60" s="14"/>
      <c r="JHN60" s="14"/>
      <c r="JHP60" s="14"/>
      <c r="JHR60" s="14"/>
      <c r="JHT60" s="14"/>
      <c r="JHV60" s="14"/>
      <c r="JHX60" s="14"/>
      <c r="JHZ60" s="14"/>
      <c r="JIB60" s="14"/>
      <c r="JID60" s="14"/>
      <c r="JIF60" s="14"/>
      <c r="JIH60" s="14"/>
      <c r="JIJ60" s="14"/>
      <c r="JIL60" s="14"/>
      <c r="JIN60" s="14"/>
      <c r="JIP60" s="14"/>
      <c r="JIR60" s="14"/>
      <c r="JIT60" s="14"/>
      <c r="JIV60" s="14"/>
      <c r="JIX60" s="14"/>
      <c r="JIZ60" s="14"/>
      <c r="JJB60" s="14"/>
      <c r="JJD60" s="14"/>
      <c r="JJF60" s="14"/>
      <c r="JJH60" s="14"/>
      <c r="JJJ60" s="14"/>
      <c r="JJL60" s="14"/>
      <c r="JJN60" s="14"/>
      <c r="JJP60" s="14"/>
      <c r="JJR60" s="14"/>
      <c r="JJT60" s="14"/>
      <c r="JJV60" s="14"/>
      <c r="JJX60" s="14"/>
      <c r="JJZ60" s="14"/>
      <c r="JKB60" s="14"/>
      <c r="JKD60" s="14"/>
      <c r="JKF60" s="14"/>
      <c r="JKH60" s="14"/>
      <c r="JKJ60" s="14"/>
      <c r="JKL60" s="14"/>
      <c r="JKN60" s="14"/>
      <c r="JKP60" s="14"/>
      <c r="JKR60" s="14"/>
      <c r="JKT60" s="14"/>
      <c r="JKV60" s="14"/>
      <c r="JKX60" s="14"/>
      <c r="JKZ60" s="14"/>
      <c r="JLB60" s="14"/>
      <c r="JLD60" s="14"/>
      <c r="JLF60" s="14"/>
      <c r="JLH60" s="14"/>
      <c r="JLJ60" s="14"/>
      <c r="JLL60" s="14"/>
      <c r="JLN60" s="14"/>
      <c r="JLP60" s="14"/>
      <c r="JLR60" s="14"/>
      <c r="JLT60" s="14"/>
      <c r="JLV60" s="14"/>
      <c r="JLX60" s="14"/>
      <c r="JLZ60" s="14"/>
      <c r="JMB60" s="14"/>
      <c r="JMD60" s="14"/>
      <c r="JMF60" s="14"/>
      <c r="JMH60" s="14"/>
      <c r="JMJ60" s="14"/>
      <c r="JML60" s="14"/>
      <c r="JMN60" s="14"/>
      <c r="JMP60" s="14"/>
      <c r="JMR60" s="14"/>
      <c r="JMT60" s="14"/>
      <c r="JMV60" s="14"/>
      <c r="JMX60" s="14"/>
      <c r="JMZ60" s="14"/>
      <c r="JNB60" s="14"/>
      <c r="JND60" s="14"/>
      <c r="JNF60" s="14"/>
      <c r="JNH60" s="14"/>
      <c r="JNJ60" s="14"/>
      <c r="JNL60" s="14"/>
      <c r="JNN60" s="14"/>
      <c r="JNP60" s="14"/>
      <c r="JNR60" s="14"/>
      <c r="JNT60" s="14"/>
      <c r="JNV60" s="14"/>
      <c r="JNX60" s="14"/>
      <c r="JNZ60" s="14"/>
      <c r="JOB60" s="14"/>
      <c r="JOD60" s="14"/>
      <c r="JOF60" s="14"/>
      <c r="JOH60" s="14"/>
      <c r="JOJ60" s="14"/>
      <c r="JOL60" s="14"/>
      <c r="JON60" s="14"/>
      <c r="JOP60" s="14"/>
      <c r="JOR60" s="14"/>
      <c r="JOT60" s="14"/>
      <c r="JOV60" s="14"/>
      <c r="JOX60" s="14"/>
      <c r="JOZ60" s="14"/>
      <c r="JPB60" s="14"/>
      <c r="JPD60" s="14"/>
      <c r="JPF60" s="14"/>
      <c r="JPH60" s="14"/>
      <c r="JPJ60" s="14"/>
      <c r="JPL60" s="14"/>
      <c r="JPN60" s="14"/>
      <c r="JPP60" s="14"/>
      <c r="JPR60" s="14"/>
      <c r="JPT60" s="14"/>
      <c r="JPV60" s="14"/>
      <c r="JPX60" s="14"/>
      <c r="JPZ60" s="14"/>
      <c r="JQB60" s="14"/>
      <c r="JQD60" s="14"/>
      <c r="JQF60" s="14"/>
      <c r="JQH60" s="14"/>
      <c r="JQJ60" s="14"/>
      <c r="JQL60" s="14"/>
      <c r="JQN60" s="14"/>
      <c r="JQP60" s="14"/>
      <c r="JQR60" s="14"/>
      <c r="JQT60" s="14"/>
      <c r="JQV60" s="14"/>
      <c r="JQX60" s="14"/>
      <c r="JQZ60" s="14"/>
      <c r="JRB60" s="14"/>
      <c r="JRD60" s="14"/>
      <c r="JRF60" s="14"/>
      <c r="JRH60" s="14"/>
      <c r="JRJ60" s="14"/>
      <c r="JRL60" s="14"/>
      <c r="JRN60" s="14"/>
      <c r="JRP60" s="14"/>
      <c r="JRR60" s="14"/>
      <c r="JRT60" s="14"/>
      <c r="JRV60" s="14"/>
      <c r="JRX60" s="14"/>
      <c r="JRZ60" s="14"/>
      <c r="JSB60" s="14"/>
      <c r="JSD60" s="14"/>
      <c r="JSF60" s="14"/>
      <c r="JSH60" s="14"/>
      <c r="JSJ60" s="14"/>
      <c r="JSL60" s="14"/>
      <c r="JSN60" s="14"/>
      <c r="JSP60" s="14"/>
      <c r="JSR60" s="14"/>
      <c r="JST60" s="14"/>
      <c r="JSV60" s="14"/>
      <c r="JSX60" s="14"/>
      <c r="JSZ60" s="14"/>
      <c r="JTB60" s="14"/>
      <c r="JTD60" s="14"/>
      <c r="JTF60" s="14"/>
      <c r="JTH60" s="14"/>
      <c r="JTJ60" s="14"/>
      <c r="JTL60" s="14"/>
      <c r="JTN60" s="14"/>
      <c r="JTP60" s="14"/>
      <c r="JTR60" s="14"/>
      <c r="JTT60" s="14"/>
      <c r="JTV60" s="14"/>
      <c r="JTX60" s="14"/>
      <c r="JTZ60" s="14"/>
      <c r="JUB60" s="14"/>
      <c r="JUD60" s="14"/>
      <c r="JUF60" s="14"/>
      <c r="JUH60" s="14"/>
      <c r="JUJ60" s="14"/>
      <c r="JUL60" s="14"/>
      <c r="JUN60" s="14"/>
      <c r="JUP60" s="14"/>
      <c r="JUR60" s="14"/>
      <c r="JUT60" s="14"/>
      <c r="JUV60" s="14"/>
      <c r="JUX60" s="14"/>
      <c r="JUZ60" s="14"/>
      <c r="JVB60" s="14"/>
      <c r="JVD60" s="14"/>
      <c r="JVF60" s="14"/>
      <c r="JVH60" s="14"/>
      <c r="JVJ60" s="14"/>
      <c r="JVL60" s="14"/>
      <c r="JVN60" s="14"/>
      <c r="JVP60" s="14"/>
      <c r="JVR60" s="14"/>
      <c r="JVT60" s="14"/>
      <c r="JVV60" s="14"/>
      <c r="JVX60" s="14"/>
      <c r="JVZ60" s="14"/>
      <c r="JWB60" s="14"/>
      <c r="JWD60" s="14"/>
      <c r="JWF60" s="14"/>
      <c r="JWH60" s="14"/>
      <c r="JWJ60" s="14"/>
      <c r="JWL60" s="14"/>
      <c r="JWN60" s="14"/>
      <c r="JWP60" s="14"/>
      <c r="JWR60" s="14"/>
      <c r="JWT60" s="14"/>
      <c r="JWV60" s="14"/>
      <c r="JWX60" s="14"/>
      <c r="JWZ60" s="14"/>
      <c r="JXB60" s="14"/>
      <c r="JXD60" s="14"/>
      <c r="JXF60" s="14"/>
      <c r="JXH60" s="14"/>
      <c r="JXJ60" s="14"/>
      <c r="JXL60" s="14"/>
      <c r="JXN60" s="14"/>
      <c r="JXP60" s="14"/>
      <c r="JXR60" s="14"/>
      <c r="JXT60" s="14"/>
      <c r="JXV60" s="14"/>
      <c r="JXX60" s="14"/>
      <c r="JXZ60" s="14"/>
      <c r="JYB60" s="14"/>
      <c r="JYD60" s="14"/>
      <c r="JYF60" s="14"/>
      <c r="JYH60" s="14"/>
      <c r="JYJ60" s="14"/>
      <c r="JYL60" s="14"/>
      <c r="JYN60" s="14"/>
      <c r="JYP60" s="14"/>
      <c r="JYR60" s="14"/>
      <c r="JYT60" s="14"/>
      <c r="JYV60" s="14"/>
      <c r="JYX60" s="14"/>
      <c r="JYZ60" s="14"/>
      <c r="JZB60" s="14"/>
      <c r="JZD60" s="14"/>
      <c r="JZF60" s="14"/>
      <c r="JZH60" s="14"/>
      <c r="JZJ60" s="14"/>
      <c r="JZL60" s="14"/>
      <c r="JZN60" s="14"/>
      <c r="JZP60" s="14"/>
      <c r="JZR60" s="14"/>
      <c r="JZT60" s="14"/>
      <c r="JZV60" s="14"/>
      <c r="JZX60" s="14"/>
      <c r="JZZ60" s="14"/>
      <c r="KAB60" s="14"/>
      <c r="KAD60" s="14"/>
      <c r="KAF60" s="14"/>
      <c r="KAH60" s="14"/>
      <c r="KAJ60" s="14"/>
      <c r="KAL60" s="14"/>
      <c r="KAN60" s="14"/>
      <c r="KAP60" s="14"/>
      <c r="KAR60" s="14"/>
      <c r="KAT60" s="14"/>
      <c r="KAV60" s="14"/>
      <c r="KAX60" s="14"/>
      <c r="KAZ60" s="14"/>
      <c r="KBB60" s="14"/>
      <c r="KBD60" s="14"/>
      <c r="KBF60" s="14"/>
      <c r="KBH60" s="14"/>
      <c r="KBJ60" s="14"/>
      <c r="KBL60" s="14"/>
      <c r="KBN60" s="14"/>
      <c r="KBP60" s="14"/>
      <c r="KBR60" s="14"/>
      <c r="KBT60" s="14"/>
      <c r="KBV60" s="14"/>
      <c r="KBX60" s="14"/>
      <c r="KBZ60" s="14"/>
      <c r="KCB60" s="14"/>
      <c r="KCD60" s="14"/>
      <c r="KCF60" s="14"/>
      <c r="KCH60" s="14"/>
      <c r="KCJ60" s="14"/>
      <c r="KCL60" s="14"/>
      <c r="KCN60" s="14"/>
      <c r="KCP60" s="14"/>
      <c r="KCR60" s="14"/>
      <c r="KCT60" s="14"/>
      <c r="KCV60" s="14"/>
      <c r="KCX60" s="14"/>
      <c r="KCZ60" s="14"/>
      <c r="KDB60" s="14"/>
      <c r="KDD60" s="14"/>
      <c r="KDF60" s="14"/>
      <c r="KDH60" s="14"/>
      <c r="KDJ60" s="14"/>
      <c r="KDL60" s="14"/>
      <c r="KDN60" s="14"/>
      <c r="KDP60" s="14"/>
      <c r="KDR60" s="14"/>
      <c r="KDT60" s="14"/>
      <c r="KDV60" s="14"/>
      <c r="KDX60" s="14"/>
      <c r="KDZ60" s="14"/>
      <c r="KEB60" s="14"/>
      <c r="KED60" s="14"/>
      <c r="KEF60" s="14"/>
      <c r="KEH60" s="14"/>
      <c r="KEJ60" s="14"/>
      <c r="KEL60" s="14"/>
      <c r="KEN60" s="14"/>
      <c r="KEP60" s="14"/>
      <c r="KER60" s="14"/>
      <c r="KET60" s="14"/>
      <c r="KEV60" s="14"/>
      <c r="KEX60" s="14"/>
      <c r="KEZ60" s="14"/>
      <c r="KFB60" s="14"/>
      <c r="KFD60" s="14"/>
      <c r="KFF60" s="14"/>
      <c r="KFH60" s="14"/>
      <c r="KFJ60" s="14"/>
      <c r="KFL60" s="14"/>
      <c r="KFN60" s="14"/>
      <c r="KFP60" s="14"/>
      <c r="KFR60" s="14"/>
      <c r="KFT60" s="14"/>
      <c r="KFV60" s="14"/>
      <c r="KFX60" s="14"/>
      <c r="KFZ60" s="14"/>
      <c r="KGB60" s="14"/>
      <c r="KGD60" s="14"/>
      <c r="KGF60" s="14"/>
      <c r="KGH60" s="14"/>
      <c r="KGJ60" s="14"/>
      <c r="KGL60" s="14"/>
      <c r="KGN60" s="14"/>
      <c r="KGP60" s="14"/>
      <c r="KGR60" s="14"/>
      <c r="KGT60" s="14"/>
      <c r="KGV60" s="14"/>
      <c r="KGX60" s="14"/>
      <c r="KGZ60" s="14"/>
      <c r="KHB60" s="14"/>
      <c r="KHD60" s="14"/>
      <c r="KHF60" s="14"/>
      <c r="KHH60" s="14"/>
      <c r="KHJ60" s="14"/>
      <c r="KHL60" s="14"/>
      <c r="KHN60" s="14"/>
      <c r="KHP60" s="14"/>
      <c r="KHR60" s="14"/>
      <c r="KHT60" s="14"/>
      <c r="KHV60" s="14"/>
      <c r="KHX60" s="14"/>
      <c r="KHZ60" s="14"/>
      <c r="KIB60" s="14"/>
      <c r="KID60" s="14"/>
      <c r="KIF60" s="14"/>
      <c r="KIH60" s="14"/>
      <c r="KIJ60" s="14"/>
      <c r="KIL60" s="14"/>
      <c r="KIN60" s="14"/>
      <c r="KIP60" s="14"/>
      <c r="KIR60" s="14"/>
      <c r="KIT60" s="14"/>
      <c r="KIV60" s="14"/>
      <c r="KIX60" s="14"/>
      <c r="KIZ60" s="14"/>
      <c r="KJB60" s="14"/>
      <c r="KJD60" s="14"/>
      <c r="KJF60" s="14"/>
      <c r="KJH60" s="14"/>
      <c r="KJJ60" s="14"/>
      <c r="KJL60" s="14"/>
      <c r="KJN60" s="14"/>
      <c r="KJP60" s="14"/>
      <c r="KJR60" s="14"/>
      <c r="KJT60" s="14"/>
      <c r="KJV60" s="14"/>
      <c r="KJX60" s="14"/>
      <c r="KJZ60" s="14"/>
      <c r="KKB60" s="14"/>
      <c r="KKD60" s="14"/>
      <c r="KKF60" s="14"/>
      <c r="KKH60" s="14"/>
      <c r="KKJ60" s="14"/>
      <c r="KKL60" s="14"/>
      <c r="KKN60" s="14"/>
      <c r="KKP60" s="14"/>
      <c r="KKR60" s="14"/>
      <c r="KKT60" s="14"/>
      <c r="KKV60" s="14"/>
      <c r="KKX60" s="14"/>
      <c r="KKZ60" s="14"/>
      <c r="KLB60" s="14"/>
      <c r="KLD60" s="14"/>
      <c r="KLF60" s="14"/>
      <c r="KLH60" s="14"/>
      <c r="KLJ60" s="14"/>
      <c r="KLL60" s="14"/>
      <c r="KLN60" s="14"/>
      <c r="KLP60" s="14"/>
      <c r="KLR60" s="14"/>
      <c r="KLT60" s="14"/>
      <c r="KLV60" s="14"/>
      <c r="KLX60" s="14"/>
      <c r="KLZ60" s="14"/>
      <c r="KMB60" s="14"/>
      <c r="KMD60" s="14"/>
      <c r="KMF60" s="14"/>
      <c r="KMH60" s="14"/>
      <c r="KMJ60" s="14"/>
      <c r="KML60" s="14"/>
      <c r="KMN60" s="14"/>
      <c r="KMP60" s="14"/>
      <c r="KMR60" s="14"/>
      <c r="KMT60" s="14"/>
      <c r="KMV60" s="14"/>
      <c r="KMX60" s="14"/>
      <c r="KMZ60" s="14"/>
      <c r="KNB60" s="14"/>
      <c r="KND60" s="14"/>
      <c r="KNF60" s="14"/>
      <c r="KNH60" s="14"/>
      <c r="KNJ60" s="14"/>
      <c r="KNL60" s="14"/>
      <c r="KNN60" s="14"/>
      <c r="KNP60" s="14"/>
      <c r="KNR60" s="14"/>
      <c r="KNT60" s="14"/>
      <c r="KNV60" s="14"/>
      <c r="KNX60" s="14"/>
      <c r="KNZ60" s="14"/>
      <c r="KOB60" s="14"/>
      <c r="KOD60" s="14"/>
      <c r="KOF60" s="14"/>
      <c r="KOH60" s="14"/>
      <c r="KOJ60" s="14"/>
      <c r="KOL60" s="14"/>
      <c r="KON60" s="14"/>
      <c r="KOP60" s="14"/>
      <c r="KOR60" s="14"/>
      <c r="KOT60" s="14"/>
      <c r="KOV60" s="14"/>
      <c r="KOX60" s="14"/>
      <c r="KOZ60" s="14"/>
      <c r="KPB60" s="14"/>
      <c r="KPD60" s="14"/>
      <c r="KPF60" s="14"/>
      <c r="KPH60" s="14"/>
      <c r="KPJ60" s="14"/>
      <c r="KPL60" s="14"/>
      <c r="KPN60" s="14"/>
      <c r="KPP60" s="14"/>
      <c r="KPR60" s="14"/>
      <c r="KPT60" s="14"/>
      <c r="KPV60" s="14"/>
      <c r="KPX60" s="14"/>
      <c r="KPZ60" s="14"/>
      <c r="KQB60" s="14"/>
      <c r="KQD60" s="14"/>
      <c r="KQF60" s="14"/>
      <c r="KQH60" s="14"/>
      <c r="KQJ60" s="14"/>
      <c r="KQL60" s="14"/>
      <c r="KQN60" s="14"/>
      <c r="KQP60" s="14"/>
      <c r="KQR60" s="14"/>
      <c r="KQT60" s="14"/>
      <c r="KQV60" s="14"/>
      <c r="KQX60" s="14"/>
      <c r="KQZ60" s="14"/>
      <c r="KRB60" s="14"/>
      <c r="KRD60" s="14"/>
      <c r="KRF60" s="14"/>
      <c r="KRH60" s="14"/>
      <c r="KRJ60" s="14"/>
      <c r="KRL60" s="14"/>
      <c r="KRN60" s="14"/>
      <c r="KRP60" s="14"/>
      <c r="KRR60" s="14"/>
      <c r="KRT60" s="14"/>
      <c r="KRV60" s="14"/>
      <c r="KRX60" s="14"/>
      <c r="KRZ60" s="14"/>
      <c r="KSB60" s="14"/>
      <c r="KSD60" s="14"/>
      <c r="KSF60" s="14"/>
      <c r="KSH60" s="14"/>
      <c r="KSJ60" s="14"/>
      <c r="KSL60" s="14"/>
      <c r="KSN60" s="14"/>
      <c r="KSP60" s="14"/>
      <c r="KSR60" s="14"/>
      <c r="KST60" s="14"/>
      <c r="KSV60" s="14"/>
      <c r="KSX60" s="14"/>
      <c r="KSZ60" s="14"/>
      <c r="KTB60" s="14"/>
      <c r="KTD60" s="14"/>
      <c r="KTF60" s="14"/>
      <c r="KTH60" s="14"/>
      <c r="KTJ60" s="14"/>
      <c r="KTL60" s="14"/>
      <c r="KTN60" s="14"/>
      <c r="KTP60" s="14"/>
      <c r="KTR60" s="14"/>
      <c r="KTT60" s="14"/>
      <c r="KTV60" s="14"/>
      <c r="KTX60" s="14"/>
      <c r="KTZ60" s="14"/>
      <c r="KUB60" s="14"/>
      <c r="KUD60" s="14"/>
      <c r="KUF60" s="14"/>
      <c r="KUH60" s="14"/>
      <c r="KUJ60" s="14"/>
      <c r="KUL60" s="14"/>
      <c r="KUN60" s="14"/>
      <c r="KUP60" s="14"/>
      <c r="KUR60" s="14"/>
      <c r="KUT60" s="14"/>
      <c r="KUV60" s="14"/>
      <c r="KUX60" s="14"/>
      <c r="KUZ60" s="14"/>
      <c r="KVB60" s="14"/>
      <c r="KVD60" s="14"/>
      <c r="KVF60" s="14"/>
      <c r="KVH60" s="14"/>
      <c r="KVJ60" s="14"/>
      <c r="KVL60" s="14"/>
      <c r="KVN60" s="14"/>
      <c r="KVP60" s="14"/>
      <c r="KVR60" s="14"/>
      <c r="KVT60" s="14"/>
      <c r="KVV60" s="14"/>
      <c r="KVX60" s="14"/>
      <c r="KVZ60" s="14"/>
      <c r="KWB60" s="14"/>
      <c r="KWD60" s="14"/>
      <c r="KWF60" s="14"/>
      <c r="KWH60" s="14"/>
      <c r="KWJ60" s="14"/>
      <c r="KWL60" s="14"/>
      <c r="KWN60" s="14"/>
      <c r="KWP60" s="14"/>
      <c r="KWR60" s="14"/>
      <c r="KWT60" s="14"/>
      <c r="KWV60" s="14"/>
      <c r="KWX60" s="14"/>
      <c r="KWZ60" s="14"/>
      <c r="KXB60" s="14"/>
      <c r="KXD60" s="14"/>
      <c r="KXF60" s="14"/>
      <c r="KXH60" s="14"/>
      <c r="KXJ60" s="14"/>
      <c r="KXL60" s="14"/>
      <c r="KXN60" s="14"/>
      <c r="KXP60" s="14"/>
      <c r="KXR60" s="14"/>
      <c r="KXT60" s="14"/>
      <c r="KXV60" s="14"/>
      <c r="KXX60" s="14"/>
      <c r="KXZ60" s="14"/>
      <c r="KYB60" s="14"/>
      <c r="KYD60" s="14"/>
      <c r="KYF60" s="14"/>
      <c r="KYH60" s="14"/>
      <c r="KYJ60" s="14"/>
      <c r="KYL60" s="14"/>
      <c r="KYN60" s="14"/>
      <c r="KYP60" s="14"/>
      <c r="KYR60" s="14"/>
      <c r="KYT60" s="14"/>
      <c r="KYV60" s="14"/>
      <c r="KYX60" s="14"/>
      <c r="KYZ60" s="14"/>
      <c r="KZB60" s="14"/>
      <c r="KZD60" s="14"/>
      <c r="KZF60" s="14"/>
      <c r="KZH60" s="14"/>
      <c r="KZJ60" s="14"/>
      <c r="KZL60" s="14"/>
      <c r="KZN60" s="14"/>
      <c r="KZP60" s="14"/>
      <c r="KZR60" s="14"/>
      <c r="KZT60" s="14"/>
      <c r="KZV60" s="14"/>
      <c r="KZX60" s="14"/>
      <c r="KZZ60" s="14"/>
      <c r="LAB60" s="14"/>
      <c r="LAD60" s="14"/>
      <c r="LAF60" s="14"/>
      <c r="LAH60" s="14"/>
      <c r="LAJ60" s="14"/>
      <c r="LAL60" s="14"/>
      <c r="LAN60" s="14"/>
      <c r="LAP60" s="14"/>
      <c r="LAR60" s="14"/>
      <c r="LAT60" s="14"/>
      <c r="LAV60" s="14"/>
      <c r="LAX60" s="14"/>
      <c r="LAZ60" s="14"/>
      <c r="LBB60" s="14"/>
      <c r="LBD60" s="14"/>
      <c r="LBF60" s="14"/>
      <c r="LBH60" s="14"/>
      <c r="LBJ60" s="14"/>
      <c r="LBL60" s="14"/>
      <c r="LBN60" s="14"/>
      <c r="LBP60" s="14"/>
      <c r="LBR60" s="14"/>
      <c r="LBT60" s="14"/>
      <c r="LBV60" s="14"/>
      <c r="LBX60" s="14"/>
      <c r="LBZ60" s="14"/>
      <c r="LCB60" s="14"/>
      <c r="LCD60" s="14"/>
      <c r="LCF60" s="14"/>
      <c r="LCH60" s="14"/>
      <c r="LCJ60" s="14"/>
      <c r="LCL60" s="14"/>
      <c r="LCN60" s="14"/>
      <c r="LCP60" s="14"/>
      <c r="LCR60" s="14"/>
      <c r="LCT60" s="14"/>
      <c r="LCV60" s="14"/>
      <c r="LCX60" s="14"/>
      <c r="LCZ60" s="14"/>
      <c r="LDB60" s="14"/>
      <c r="LDD60" s="14"/>
      <c r="LDF60" s="14"/>
      <c r="LDH60" s="14"/>
      <c r="LDJ60" s="14"/>
      <c r="LDL60" s="14"/>
      <c r="LDN60" s="14"/>
      <c r="LDP60" s="14"/>
      <c r="LDR60" s="14"/>
      <c r="LDT60" s="14"/>
      <c r="LDV60" s="14"/>
      <c r="LDX60" s="14"/>
      <c r="LDZ60" s="14"/>
      <c r="LEB60" s="14"/>
      <c r="LED60" s="14"/>
      <c r="LEF60" s="14"/>
      <c r="LEH60" s="14"/>
      <c r="LEJ60" s="14"/>
      <c r="LEL60" s="14"/>
      <c r="LEN60" s="14"/>
      <c r="LEP60" s="14"/>
      <c r="LER60" s="14"/>
      <c r="LET60" s="14"/>
      <c r="LEV60" s="14"/>
      <c r="LEX60" s="14"/>
      <c r="LEZ60" s="14"/>
      <c r="LFB60" s="14"/>
      <c r="LFD60" s="14"/>
      <c r="LFF60" s="14"/>
      <c r="LFH60" s="14"/>
      <c r="LFJ60" s="14"/>
      <c r="LFL60" s="14"/>
      <c r="LFN60" s="14"/>
      <c r="LFP60" s="14"/>
      <c r="LFR60" s="14"/>
      <c r="LFT60" s="14"/>
      <c r="LFV60" s="14"/>
      <c r="LFX60" s="14"/>
      <c r="LFZ60" s="14"/>
      <c r="LGB60" s="14"/>
      <c r="LGD60" s="14"/>
      <c r="LGF60" s="14"/>
      <c r="LGH60" s="14"/>
      <c r="LGJ60" s="14"/>
      <c r="LGL60" s="14"/>
      <c r="LGN60" s="14"/>
      <c r="LGP60" s="14"/>
      <c r="LGR60" s="14"/>
      <c r="LGT60" s="14"/>
      <c r="LGV60" s="14"/>
      <c r="LGX60" s="14"/>
      <c r="LGZ60" s="14"/>
      <c r="LHB60" s="14"/>
      <c r="LHD60" s="14"/>
      <c r="LHF60" s="14"/>
      <c r="LHH60" s="14"/>
      <c r="LHJ60" s="14"/>
      <c r="LHL60" s="14"/>
      <c r="LHN60" s="14"/>
      <c r="LHP60" s="14"/>
      <c r="LHR60" s="14"/>
      <c r="LHT60" s="14"/>
      <c r="LHV60" s="14"/>
      <c r="LHX60" s="14"/>
      <c r="LHZ60" s="14"/>
      <c r="LIB60" s="14"/>
      <c r="LID60" s="14"/>
      <c r="LIF60" s="14"/>
      <c r="LIH60" s="14"/>
      <c r="LIJ60" s="14"/>
      <c r="LIL60" s="14"/>
      <c r="LIN60" s="14"/>
      <c r="LIP60" s="14"/>
      <c r="LIR60" s="14"/>
      <c r="LIT60" s="14"/>
      <c r="LIV60" s="14"/>
      <c r="LIX60" s="14"/>
      <c r="LIZ60" s="14"/>
      <c r="LJB60" s="14"/>
      <c r="LJD60" s="14"/>
      <c r="LJF60" s="14"/>
      <c r="LJH60" s="14"/>
      <c r="LJJ60" s="14"/>
      <c r="LJL60" s="14"/>
      <c r="LJN60" s="14"/>
      <c r="LJP60" s="14"/>
      <c r="LJR60" s="14"/>
      <c r="LJT60" s="14"/>
      <c r="LJV60" s="14"/>
      <c r="LJX60" s="14"/>
      <c r="LJZ60" s="14"/>
      <c r="LKB60" s="14"/>
      <c r="LKD60" s="14"/>
      <c r="LKF60" s="14"/>
      <c r="LKH60" s="14"/>
      <c r="LKJ60" s="14"/>
      <c r="LKL60" s="14"/>
      <c r="LKN60" s="14"/>
      <c r="LKP60" s="14"/>
      <c r="LKR60" s="14"/>
      <c r="LKT60" s="14"/>
      <c r="LKV60" s="14"/>
      <c r="LKX60" s="14"/>
      <c r="LKZ60" s="14"/>
      <c r="LLB60" s="14"/>
      <c r="LLD60" s="14"/>
      <c r="LLF60" s="14"/>
      <c r="LLH60" s="14"/>
      <c r="LLJ60" s="14"/>
      <c r="LLL60" s="14"/>
      <c r="LLN60" s="14"/>
      <c r="LLP60" s="14"/>
      <c r="LLR60" s="14"/>
      <c r="LLT60" s="14"/>
      <c r="LLV60" s="14"/>
      <c r="LLX60" s="14"/>
      <c r="LLZ60" s="14"/>
      <c r="LMB60" s="14"/>
      <c r="LMD60" s="14"/>
      <c r="LMF60" s="14"/>
      <c r="LMH60" s="14"/>
      <c r="LMJ60" s="14"/>
      <c r="LML60" s="14"/>
      <c r="LMN60" s="14"/>
      <c r="LMP60" s="14"/>
      <c r="LMR60" s="14"/>
      <c r="LMT60" s="14"/>
      <c r="LMV60" s="14"/>
      <c r="LMX60" s="14"/>
      <c r="LMZ60" s="14"/>
      <c r="LNB60" s="14"/>
      <c r="LND60" s="14"/>
      <c r="LNF60" s="14"/>
      <c r="LNH60" s="14"/>
      <c r="LNJ60" s="14"/>
      <c r="LNL60" s="14"/>
      <c r="LNN60" s="14"/>
      <c r="LNP60" s="14"/>
      <c r="LNR60" s="14"/>
      <c r="LNT60" s="14"/>
      <c r="LNV60" s="14"/>
      <c r="LNX60" s="14"/>
      <c r="LNZ60" s="14"/>
      <c r="LOB60" s="14"/>
      <c r="LOD60" s="14"/>
      <c r="LOF60" s="14"/>
      <c r="LOH60" s="14"/>
      <c r="LOJ60" s="14"/>
      <c r="LOL60" s="14"/>
      <c r="LON60" s="14"/>
      <c r="LOP60" s="14"/>
      <c r="LOR60" s="14"/>
      <c r="LOT60" s="14"/>
      <c r="LOV60" s="14"/>
      <c r="LOX60" s="14"/>
      <c r="LOZ60" s="14"/>
      <c r="LPB60" s="14"/>
      <c r="LPD60" s="14"/>
      <c r="LPF60" s="14"/>
      <c r="LPH60" s="14"/>
      <c r="LPJ60" s="14"/>
      <c r="LPL60" s="14"/>
      <c r="LPN60" s="14"/>
      <c r="LPP60" s="14"/>
      <c r="LPR60" s="14"/>
      <c r="LPT60" s="14"/>
      <c r="LPV60" s="14"/>
      <c r="LPX60" s="14"/>
      <c r="LPZ60" s="14"/>
      <c r="LQB60" s="14"/>
      <c r="LQD60" s="14"/>
      <c r="LQF60" s="14"/>
      <c r="LQH60" s="14"/>
      <c r="LQJ60" s="14"/>
      <c r="LQL60" s="14"/>
      <c r="LQN60" s="14"/>
      <c r="LQP60" s="14"/>
      <c r="LQR60" s="14"/>
      <c r="LQT60" s="14"/>
      <c r="LQV60" s="14"/>
      <c r="LQX60" s="14"/>
      <c r="LQZ60" s="14"/>
      <c r="LRB60" s="14"/>
      <c r="LRD60" s="14"/>
      <c r="LRF60" s="14"/>
      <c r="LRH60" s="14"/>
      <c r="LRJ60" s="14"/>
      <c r="LRL60" s="14"/>
      <c r="LRN60" s="14"/>
      <c r="LRP60" s="14"/>
      <c r="LRR60" s="14"/>
      <c r="LRT60" s="14"/>
      <c r="LRV60" s="14"/>
      <c r="LRX60" s="14"/>
      <c r="LRZ60" s="14"/>
      <c r="LSB60" s="14"/>
      <c r="LSD60" s="14"/>
      <c r="LSF60" s="14"/>
      <c r="LSH60" s="14"/>
      <c r="LSJ60" s="14"/>
      <c r="LSL60" s="14"/>
      <c r="LSN60" s="14"/>
      <c r="LSP60" s="14"/>
      <c r="LSR60" s="14"/>
      <c r="LST60" s="14"/>
      <c r="LSV60" s="14"/>
      <c r="LSX60" s="14"/>
      <c r="LSZ60" s="14"/>
      <c r="LTB60" s="14"/>
      <c r="LTD60" s="14"/>
      <c r="LTF60" s="14"/>
      <c r="LTH60" s="14"/>
      <c r="LTJ60" s="14"/>
      <c r="LTL60" s="14"/>
      <c r="LTN60" s="14"/>
      <c r="LTP60" s="14"/>
      <c r="LTR60" s="14"/>
      <c r="LTT60" s="14"/>
      <c r="LTV60" s="14"/>
      <c r="LTX60" s="14"/>
      <c r="LTZ60" s="14"/>
      <c r="LUB60" s="14"/>
      <c r="LUD60" s="14"/>
      <c r="LUF60" s="14"/>
      <c r="LUH60" s="14"/>
      <c r="LUJ60" s="14"/>
      <c r="LUL60" s="14"/>
      <c r="LUN60" s="14"/>
      <c r="LUP60" s="14"/>
      <c r="LUR60" s="14"/>
      <c r="LUT60" s="14"/>
      <c r="LUV60" s="14"/>
      <c r="LUX60" s="14"/>
      <c r="LUZ60" s="14"/>
      <c r="LVB60" s="14"/>
      <c r="LVD60" s="14"/>
      <c r="LVF60" s="14"/>
      <c r="LVH60" s="14"/>
      <c r="LVJ60" s="14"/>
      <c r="LVL60" s="14"/>
      <c r="LVN60" s="14"/>
      <c r="LVP60" s="14"/>
      <c r="LVR60" s="14"/>
      <c r="LVT60" s="14"/>
      <c r="LVV60" s="14"/>
      <c r="LVX60" s="14"/>
      <c r="LVZ60" s="14"/>
      <c r="LWB60" s="14"/>
      <c r="LWD60" s="14"/>
      <c r="LWF60" s="14"/>
      <c r="LWH60" s="14"/>
      <c r="LWJ60" s="14"/>
      <c r="LWL60" s="14"/>
      <c r="LWN60" s="14"/>
      <c r="LWP60" s="14"/>
      <c r="LWR60" s="14"/>
      <c r="LWT60" s="14"/>
      <c r="LWV60" s="14"/>
      <c r="LWX60" s="14"/>
      <c r="LWZ60" s="14"/>
      <c r="LXB60" s="14"/>
      <c r="LXD60" s="14"/>
      <c r="LXF60" s="14"/>
      <c r="LXH60" s="14"/>
      <c r="LXJ60" s="14"/>
      <c r="LXL60" s="14"/>
      <c r="LXN60" s="14"/>
      <c r="LXP60" s="14"/>
      <c r="LXR60" s="14"/>
      <c r="LXT60" s="14"/>
      <c r="LXV60" s="14"/>
      <c r="LXX60" s="14"/>
      <c r="LXZ60" s="14"/>
      <c r="LYB60" s="14"/>
      <c r="LYD60" s="14"/>
      <c r="LYF60" s="14"/>
      <c r="LYH60" s="14"/>
      <c r="LYJ60" s="14"/>
      <c r="LYL60" s="14"/>
      <c r="LYN60" s="14"/>
      <c r="LYP60" s="14"/>
      <c r="LYR60" s="14"/>
      <c r="LYT60" s="14"/>
      <c r="LYV60" s="14"/>
      <c r="LYX60" s="14"/>
      <c r="LYZ60" s="14"/>
      <c r="LZB60" s="14"/>
      <c r="LZD60" s="14"/>
      <c r="LZF60" s="14"/>
      <c r="LZH60" s="14"/>
      <c r="LZJ60" s="14"/>
      <c r="LZL60" s="14"/>
      <c r="LZN60" s="14"/>
      <c r="LZP60" s="14"/>
      <c r="LZR60" s="14"/>
      <c r="LZT60" s="14"/>
      <c r="LZV60" s="14"/>
      <c r="LZX60" s="14"/>
      <c r="LZZ60" s="14"/>
      <c r="MAB60" s="14"/>
      <c r="MAD60" s="14"/>
      <c r="MAF60" s="14"/>
      <c r="MAH60" s="14"/>
      <c r="MAJ60" s="14"/>
      <c r="MAL60" s="14"/>
      <c r="MAN60" s="14"/>
      <c r="MAP60" s="14"/>
      <c r="MAR60" s="14"/>
      <c r="MAT60" s="14"/>
      <c r="MAV60" s="14"/>
      <c r="MAX60" s="14"/>
      <c r="MAZ60" s="14"/>
      <c r="MBB60" s="14"/>
      <c r="MBD60" s="14"/>
      <c r="MBF60" s="14"/>
      <c r="MBH60" s="14"/>
      <c r="MBJ60" s="14"/>
      <c r="MBL60" s="14"/>
      <c r="MBN60" s="14"/>
      <c r="MBP60" s="14"/>
      <c r="MBR60" s="14"/>
      <c r="MBT60" s="14"/>
      <c r="MBV60" s="14"/>
      <c r="MBX60" s="14"/>
      <c r="MBZ60" s="14"/>
      <c r="MCB60" s="14"/>
      <c r="MCD60" s="14"/>
      <c r="MCF60" s="14"/>
      <c r="MCH60" s="14"/>
      <c r="MCJ60" s="14"/>
      <c r="MCL60" s="14"/>
      <c r="MCN60" s="14"/>
      <c r="MCP60" s="14"/>
      <c r="MCR60" s="14"/>
      <c r="MCT60" s="14"/>
      <c r="MCV60" s="14"/>
      <c r="MCX60" s="14"/>
      <c r="MCZ60" s="14"/>
      <c r="MDB60" s="14"/>
      <c r="MDD60" s="14"/>
      <c r="MDF60" s="14"/>
      <c r="MDH60" s="14"/>
      <c r="MDJ60" s="14"/>
      <c r="MDL60" s="14"/>
      <c r="MDN60" s="14"/>
      <c r="MDP60" s="14"/>
      <c r="MDR60" s="14"/>
      <c r="MDT60" s="14"/>
      <c r="MDV60" s="14"/>
      <c r="MDX60" s="14"/>
      <c r="MDZ60" s="14"/>
      <c r="MEB60" s="14"/>
      <c r="MED60" s="14"/>
      <c r="MEF60" s="14"/>
      <c r="MEH60" s="14"/>
      <c r="MEJ60" s="14"/>
      <c r="MEL60" s="14"/>
      <c r="MEN60" s="14"/>
      <c r="MEP60" s="14"/>
      <c r="MER60" s="14"/>
      <c r="MET60" s="14"/>
      <c r="MEV60" s="14"/>
      <c r="MEX60" s="14"/>
      <c r="MEZ60" s="14"/>
      <c r="MFB60" s="14"/>
      <c r="MFD60" s="14"/>
      <c r="MFF60" s="14"/>
      <c r="MFH60" s="14"/>
      <c r="MFJ60" s="14"/>
      <c r="MFL60" s="14"/>
      <c r="MFN60" s="14"/>
      <c r="MFP60" s="14"/>
      <c r="MFR60" s="14"/>
      <c r="MFT60" s="14"/>
      <c r="MFV60" s="14"/>
      <c r="MFX60" s="14"/>
      <c r="MFZ60" s="14"/>
      <c r="MGB60" s="14"/>
      <c r="MGD60" s="14"/>
      <c r="MGF60" s="14"/>
      <c r="MGH60" s="14"/>
      <c r="MGJ60" s="14"/>
      <c r="MGL60" s="14"/>
      <c r="MGN60" s="14"/>
      <c r="MGP60" s="14"/>
      <c r="MGR60" s="14"/>
      <c r="MGT60" s="14"/>
      <c r="MGV60" s="14"/>
      <c r="MGX60" s="14"/>
      <c r="MGZ60" s="14"/>
      <c r="MHB60" s="14"/>
      <c r="MHD60" s="14"/>
      <c r="MHF60" s="14"/>
      <c r="MHH60" s="14"/>
      <c r="MHJ60" s="14"/>
      <c r="MHL60" s="14"/>
      <c r="MHN60" s="14"/>
      <c r="MHP60" s="14"/>
      <c r="MHR60" s="14"/>
      <c r="MHT60" s="14"/>
      <c r="MHV60" s="14"/>
      <c r="MHX60" s="14"/>
      <c r="MHZ60" s="14"/>
      <c r="MIB60" s="14"/>
      <c r="MID60" s="14"/>
      <c r="MIF60" s="14"/>
      <c r="MIH60" s="14"/>
      <c r="MIJ60" s="14"/>
      <c r="MIL60" s="14"/>
      <c r="MIN60" s="14"/>
      <c r="MIP60" s="14"/>
      <c r="MIR60" s="14"/>
      <c r="MIT60" s="14"/>
      <c r="MIV60" s="14"/>
      <c r="MIX60" s="14"/>
      <c r="MIZ60" s="14"/>
      <c r="MJB60" s="14"/>
      <c r="MJD60" s="14"/>
      <c r="MJF60" s="14"/>
      <c r="MJH60" s="14"/>
      <c r="MJJ60" s="14"/>
      <c r="MJL60" s="14"/>
      <c r="MJN60" s="14"/>
      <c r="MJP60" s="14"/>
      <c r="MJR60" s="14"/>
      <c r="MJT60" s="14"/>
      <c r="MJV60" s="14"/>
      <c r="MJX60" s="14"/>
      <c r="MJZ60" s="14"/>
      <c r="MKB60" s="14"/>
      <c r="MKD60" s="14"/>
      <c r="MKF60" s="14"/>
      <c r="MKH60" s="14"/>
      <c r="MKJ60" s="14"/>
      <c r="MKL60" s="14"/>
      <c r="MKN60" s="14"/>
      <c r="MKP60" s="14"/>
      <c r="MKR60" s="14"/>
      <c r="MKT60" s="14"/>
      <c r="MKV60" s="14"/>
      <c r="MKX60" s="14"/>
      <c r="MKZ60" s="14"/>
      <c r="MLB60" s="14"/>
      <c r="MLD60" s="14"/>
      <c r="MLF60" s="14"/>
      <c r="MLH60" s="14"/>
      <c r="MLJ60" s="14"/>
      <c r="MLL60" s="14"/>
      <c r="MLN60" s="14"/>
      <c r="MLP60" s="14"/>
      <c r="MLR60" s="14"/>
      <c r="MLT60" s="14"/>
      <c r="MLV60" s="14"/>
      <c r="MLX60" s="14"/>
      <c r="MLZ60" s="14"/>
      <c r="MMB60" s="14"/>
      <c r="MMD60" s="14"/>
      <c r="MMF60" s="14"/>
      <c r="MMH60" s="14"/>
      <c r="MMJ60" s="14"/>
      <c r="MML60" s="14"/>
      <c r="MMN60" s="14"/>
      <c r="MMP60" s="14"/>
      <c r="MMR60" s="14"/>
      <c r="MMT60" s="14"/>
      <c r="MMV60" s="14"/>
      <c r="MMX60" s="14"/>
      <c r="MMZ60" s="14"/>
      <c r="MNB60" s="14"/>
      <c r="MND60" s="14"/>
      <c r="MNF60" s="14"/>
      <c r="MNH60" s="14"/>
      <c r="MNJ60" s="14"/>
      <c r="MNL60" s="14"/>
      <c r="MNN60" s="14"/>
      <c r="MNP60" s="14"/>
      <c r="MNR60" s="14"/>
      <c r="MNT60" s="14"/>
      <c r="MNV60" s="14"/>
      <c r="MNX60" s="14"/>
      <c r="MNZ60" s="14"/>
      <c r="MOB60" s="14"/>
      <c r="MOD60" s="14"/>
      <c r="MOF60" s="14"/>
      <c r="MOH60" s="14"/>
      <c r="MOJ60" s="14"/>
      <c r="MOL60" s="14"/>
      <c r="MON60" s="14"/>
      <c r="MOP60" s="14"/>
      <c r="MOR60" s="14"/>
      <c r="MOT60" s="14"/>
      <c r="MOV60" s="14"/>
      <c r="MOX60" s="14"/>
      <c r="MOZ60" s="14"/>
      <c r="MPB60" s="14"/>
      <c r="MPD60" s="14"/>
      <c r="MPF60" s="14"/>
      <c r="MPH60" s="14"/>
      <c r="MPJ60" s="14"/>
      <c r="MPL60" s="14"/>
      <c r="MPN60" s="14"/>
      <c r="MPP60" s="14"/>
      <c r="MPR60" s="14"/>
      <c r="MPT60" s="14"/>
      <c r="MPV60" s="14"/>
      <c r="MPX60" s="14"/>
      <c r="MPZ60" s="14"/>
      <c r="MQB60" s="14"/>
      <c r="MQD60" s="14"/>
      <c r="MQF60" s="14"/>
      <c r="MQH60" s="14"/>
      <c r="MQJ60" s="14"/>
      <c r="MQL60" s="14"/>
      <c r="MQN60" s="14"/>
      <c r="MQP60" s="14"/>
      <c r="MQR60" s="14"/>
      <c r="MQT60" s="14"/>
      <c r="MQV60" s="14"/>
      <c r="MQX60" s="14"/>
      <c r="MQZ60" s="14"/>
      <c r="MRB60" s="14"/>
      <c r="MRD60" s="14"/>
      <c r="MRF60" s="14"/>
      <c r="MRH60" s="14"/>
      <c r="MRJ60" s="14"/>
      <c r="MRL60" s="14"/>
      <c r="MRN60" s="14"/>
      <c r="MRP60" s="14"/>
      <c r="MRR60" s="14"/>
      <c r="MRT60" s="14"/>
      <c r="MRV60" s="14"/>
      <c r="MRX60" s="14"/>
      <c r="MRZ60" s="14"/>
      <c r="MSB60" s="14"/>
      <c r="MSD60" s="14"/>
      <c r="MSF60" s="14"/>
      <c r="MSH60" s="14"/>
      <c r="MSJ60" s="14"/>
      <c r="MSL60" s="14"/>
      <c r="MSN60" s="14"/>
      <c r="MSP60" s="14"/>
      <c r="MSR60" s="14"/>
      <c r="MST60" s="14"/>
      <c r="MSV60" s="14"/>
      <c r="MSX60" s="14"/>
      <c r="MSZ60" s="14"/>
      <c r="MTB60" s="14"/>
      <c r="MTD60" s="14"/>
      <c r="MTF60" s="14"/>
      <c r="MTH60" s="14"/>
      <c r="MTJ60" s="14"/>
      <c r="MTL60" s="14"/>
      <c r="MTN60" s="14"/>
      <c r="MTP60" s="14"/>
      <c r="MTR60" s="14"/>
      <c r="MTT60" s="14"/>
      <c r="MTV60" s="14"/>
      <c r="MTX60" s="14"/>
      <c r="MTZ60" s="14"/>
      <c r="MUB60" s="14"/>
      <c r="MUD60" s="14"/>
      <c r="MUF60" s="14"/>
      <c r="MUH60" s="14"/>
      <c r="MUJ60" s="14"/>
      <c r="MUL60" s="14"/>
      <c r="MUN60" s="14"/>
      <c r="MUP60" s="14"/>
      <c r="MUR60" s="14"/>
      <c r="MUT60" s="14"/>
      <c r="MUV60" s="14"/>
      <c r="MUX60" s="14"/>
      <c r="MUZ60" s="14"/>
      <c r="MVB60" s="14"/>
      <c r="MVD60" s="14"/>
      <c r="MVF60" s="14"/>
      <c r="MVH60" s="14"/>
      <c r="MVJ60" s="14"/>
      <c r="MVL60" s="14"/>
      <c r="MVN60" s="14"/>
      <c r="MVP60" s="14"/>
      <c r="MVR60" s="14"/>
      <c r="MVT60" s="14"/>
      <c r="MVV60" s="14"/>
      <c r="MVX60" s="14"/>
      <c r="MVZ60" s="14"/>
      <c r="MWB60" s="14"/>
      <c r="MWD60" s="14"/>
      <c r="MWF60" s="14"/>
      <c r="MWH60" s="14"/>
      <c r="MWJ60" s="14"/>
      <c r="MWL60" s="14"/>
      <c r="MWN60" s="14"/>
      <c r="MWP60" s="14"/>
      <c r="MWR60" s="14"/>
      <c r="MWT60" s="14"/>
      <c r="MWV60" s="14"/>
      <c r="MWX60" s="14"/>
      <c r="MWZ60" s="14"/>
      <c r="MXB60" s="14"/>
      <c r="MXD60" s="14"/>
      <c r="MXF60" s="14"/>
      <c r="MXH60" s="14"/>
      <c r="MXJ60" s="14"/>
      <c r="MXL60" s="14"/>
      <c r="MXN60" s="14"/>
      <c r="MXP60" s="14"/>
      <c r="MXR60" s="14"/>
      <c r="MXT60" s="14"/>
      <c r="MXV60" s="14"/>
      <c r="MXX60" s="14"/>
      <c r="MXZ60" s="14"/>
      <c r="MYB60" s="14"/>
      <c r="MYD60" s="14"/>
      <c r="MYF60" s="14"/>
      <c r="MYH60" s="14"/>
      <c r="MYJ60" s="14"/>
      <c r="MYL60" s="14"/>
      <c r="MYN60" s="14"/>
      <c r="MYP60" s="14"/>
      <c r="MYR60" s="14"/>
      <c r="MYT60" s="14"/>
      <c r="MYV60" s="14"/>
      <c r="MYX60" s="14"/>
      <c r="MYZ60" s="14"/>
      <c r="MZB60" s="14"/>
      <c r="MZD60" s="14"/>
      <c r="MZF60" s="14"/>
      <c r="MZH60" s="14"/>
      <c r="MZJ60" s="14"/>
      <c r="MZL60" s="14"/>
      <c r="MZN60" s="14"/>
      <c r="MZP60" s="14"/>
      <c r="MZR60" s="14"/>
      <c r="MZT60" s="14"/>
      <c r="MZV60" s="14"/>
      <c r="MZX60" s="14"/>
      <c r="MZZ60" s="14"/>
      <c r="NAB60" s="14"/>
      <c r="NAD60" s="14"/>
      <c r="NAF60" s="14"/>
      <c r="NAH60" s="14"/>
      <c r="NAJ60" s="14"/>
      <c r="NAL60" s="14"/>
      <c r="NAN60" s="14"/>
      <c r="NAP60" s="14"/>
      <c r="NAR60" s="14"/>
      <c r="NAT60" s="14"/>
      <c r="NAV60" s="14"/>
      <c r="NAX60" s="14"/>
      <c r="NAZ60" s="14"/>
      <c r="NBB60" s="14"/>
      <c r="NBD60" s="14"/>
      <c r="NBF60" s="14"/>
      <c r="NBH60" s="14"/>
      <c r="NBJ60" s="14"/>
      <c r="NBL60" s="14"/>
      <c r="NBN60" s="14"/>
      <c r="NBP60" s="14"/>
      <c r="NBR60" s="14"/>
      <c r="NBT60" s="14"/>
      <c r="NBV60" s="14"/>
      <c r="NBX60" s="14"/>
      <c r="NBZ60" s="14"/>
      <c r="NCB60" s="14"/>
      <c r="NCD60" s="14"/>
      <c r="NCF60" s="14"/>
      <c r="NCH60" s="14"/>
      <c r="NCJ60" s="14"/>
      <c r="NCL60" s="14"/>
      <c r="NCN60" s="14"/>
      <c r="NCP60" s="14"/>
      <c r="NCR60" s="14"/>
      <c r="NCT60" s="14"/>
      <c r="NCV60" s="14"/>
      <c r="NCX60" s="14"/>
      <c r="NCZ60" s="14"/>
      <c r="NDB60" s="14"/>
      <c r="NDD60" s="14"/>
      <c r="NDF60" s="14"/>
      <c r="NDH60" s="14"/>
      <c r="NDJ60" s="14"/>
      <c r="NDL60" s="14"/>
      <c r="NDN60" s="14"/>
      <c r="NDP60" s="14"/>
      <c r="NDR60" s="14"/>
      <c r="NDT60" s="14"/>
      <c r="NDV60" s="14"/>
      <c r="NDX60" s="14"/>
      <c r="NDZ60" s="14"/>
      <c r="NEB60" s="14"/>
      <c r="NED60" s="14"/>
      <c r="NEF60" s="14"/>
      <c r="NEH60" s="14"/>
      <c r="NEJ60" s="14"/>
      <c r="NEL60" s="14"/>
      <c r="NEN60" s="14"/>
      <c r="NEP60" s="14"/>
      <c r="NER60" s="14"/>
      <c r="NET60" s="14"/>
      <c r="NEV60" s="14"/>
      <c r="NEX60" s="14"/>
      <c r="NEZ60" s="14"/>
      <c r="NFB60" s="14"/>
      <c r="NFD60" s="14"/>
      <c r="NFF60" s="14"/>
      <c r="NFH60" s="14"/>
      <c r="NFJ60" s="14"/>
      <c r="NFL60" s="14"/>
      <c r="NFN60" s="14"/>
      <c r="NFP60" s="14"/>
      <c r="NFR60" s="14"/>
      <c r="NFT60" s="14"/>
      <c r="NFV60" s="14"/>
      <c r="NFX60" s="14"/>
      <c r="NFZ60" s="14"/>
      <c r="NGB60" s="14"/>
      <c r="NGD60" s="14"/>
      <c r="NGF60" s="14"/>
      <c r="NGH60" s="14"/>
      <c r="NGJ60" s="14"/>
      <c r="NGL60" s="14"/>
      <c r="NGN60" s="14"/>
      <c r="NGP60" s="14"/>
      <c r="NGR60" s="14"/>
      <c r="NGT60" s="14"/>
      <c r="NGV60" s="14"/>
      <c r="NGX60" s="14"/>
      <c r="NGZ60" s="14"/>
      <c r="NHB60" s="14"/>
      <c r="NHD60" s="14"/>
      <c r="NHF60" s="14"/>
      <c r="NHH60" s="14"/>
      <c r="NHJ60" s="14"/>
      <c r="NHL60" s="14"/>
      <c r="NHN60" s="14"/>
      <c r="NHP60" s="14"/>
      <c r="NHR60" s="14"/>
      <c r="NHT60" s="14"/>
      <c r="NHV60" s="14"/>
      <c r="NHX60" s="14"/>
      <c r="NHZ60" s="14"/>
      <c r="NIB60" s="14"/>
      <c r="NID60" s="14"/>
      <c r="NIF60" s="14"/>
      <c r="NIH60" s="14"/>
      <c r="NIJ60" s="14"/>
      <c r="NIL60" s="14"/>
      <c r="NIN60" s="14"/>
      <c r="NIP60" s="14"/>
      <c r="NIR60" s="14"/>
      <c r="NIT60" s="14"/>
      <c r="NIV60" s="14"/>
      <c r="NIX60" s="14"/>
      <c r="NIZ60" s="14"/>
      <c r="NJB60" s="14"/>
      <c r="NJD60" s="14"/>
      <c r="NJF60" s="14"/>
      <c r="NJH60" s="14"/>
      <c r="NJJ60" s="14"/>
      <c r="NJL60" s="14"/>
      <c r="NJN60" s="14"/>
      <c r="NJP60" s="14"/>
      <c r="NJR60" s="14"/>
      <c r="NJT60" s="14"/>
      <c r="NJV60" s="14"/>
      <c r="NJX60" s="14"/>
      <c r="NJZ60" s="14"/>
      <c r="NKB60" s="14"/>
      <c r="NKD60" s="14"/>
      <c r="NKF60" s="14"/>
      <c r="NKH60" s="14"/>
      <c r="NKJ60" s="14"/>
      <c r="NKL60" s="14"/>
      <c r="NKN60" s="14"/>
      <c r="NKP60" s="14"/>
      <c r="NKR60" s="14"/>
      <c r="NKT60" s="14"/>
      <c r="NKV60" s="14"/>
      <c r="NKX60" s="14"/>
      <c r="NKZ60" s="14"/>
      <c r="NLB60" s="14"/>
      <c r="NLD60" s="14"/>
      <c r="NLF60" s="14"/>
      <c r="NLH60" s="14"/>
      <c r="NLJ60" s="14"/>
      <c r="NLL60" s="14"/>
      <c r="NLN60" s="14"/>
      <c r="NLP60" s="14"/>
      <c r="NLR60" s="14"/>
      <c r="NLT60" s="14"/>
      <c r="NLV60" s="14"/>
      <c r="NLX60" s="14"/>
      <c r="NLZ60" s="14"/>
      <c r="NMB60" s="14"/>
      <c r="NMD60" s="14"/>
      <c r="NMF60" s="14"/>
      <c r="NMH60" s="14"/>
      <c r="NMJ60" s="14"/>
      <c r="NML60" s="14"/>
      <c r="NMN60" s="14"/>
      <c r="NMP60" s="14"/>
      <c r="NMR60" s="14"/>
      <c r="NMT60" s="14"/>
      <c r="NMV60" s="14"/>
      <c r="NMX60" s="14"/>
      <c r="NMZ60" s="14"/>
      <c r="NNB60" s="14"/>
      <c r="NND60" s="14"/>
      <c r="NNF60" s="14"/>
      <c r="NNH60" s="14"/>
      <c r="NNJ60" s="14"/>
      <c r="NNL60" s="14"/>
      <c r="NNN60" s="14"/>
      <c r="NNP60" s="14"/>
      <c r="NNR60" s="14"/>
      <c r="NNT60" s="14"/>
      <c r="NNV60" s="14"/>
      <c r="NNX60" s="14"/>
      <c r="NNZ60" s="14"/>
      <c r="NOB60" s="14"/>
      <c r="NOD60" s="14"/>
      <c r="NOF60" s="14"/>
      <c r="NOH60" s="14"/>
      <c r="NOJ60" s="14"/>
      <c r="NOL60" s="14"/>
      <c r="NON60" s="14"/>
      <c r="NOP60" s="14"/>
      <c r="NOR60" s="14"/>
      <c r="NOT60" s="14"/>
      <c r="NOV60" s="14"/>
      <c r="NOX60" s="14"/>
      <c r="NOZ60" s="14"/>
      <c r="NPB60" s="14"/>
      <c r="NPD60" s="14"/>
      <c r="NPF60" s="14"/>
      <c r="NPH60" s="14"/>
      <c r="NPJ60" s="14"/>
      <c r="NPL60" s="14"/>
      <c r="NPN60" s="14"/>
      <c r="NPP60" s="14"/>
      <c r="NPR60" s="14"/>
      <c r="NPT60" s="14"/>
      <c r="NPV60" s="14"/>
      <c r="NPX60" s="14"/>
      <c r="NPZ60" s="14"/>
      <c r="NQB60" s="14"/>
      <c r="NQD60" s="14"/>
      <c r="NQF60" s="14"/>
      <c r="NQH60" s="14"/>
      <c r="NQJ60" s="14"/>
      <c r="NQL60" s="14"/>
      <c r="NQN60" s="14"/>
      <c r="NQP60" s="14"/>
      <c r="NQR60" s="14"/>
      <c r="NQT60" s="14"/>
      <c r="NQV60" s="14"/>
      <c r="NQX60" s="14"/>
      <c r="NQZ60" s="14"/>
      <c r="NRB60" s="14"/>
      <c r="NRD60" s="14"/>
      <c r="NRF60" s="14"/>
      <c r="NRH60" s="14"/>
      <c r="NRJ60" s="14"/>
      <c r="NRL60" s="14"/>
      <c r="NRN60" s="14"/>
      <c r="NRP60" s="14"/>
      <c r="NRR60" s="14"/>
      <c r="NRT60" s="14"/>
      <c r="NRV60" s="14"/>
      <c r="NRX60" s="14"/>
      <c r="NRZ60" s="14"/>
      <c r="NSB60" s="14"/>
      <c r="NSD60" s="14"/>
      <c r="NSF60" s="14"/>
      <c r="NSH60" s="14"/>
      <c r="NSJ60" s="14"/>
      <c r="NSL60" s="14"/>
      <c r="NSN60" s="14"/>
      <c r="NSP60" s="14"/>
      <c r="NSR60" s="14"/>
      <c r="NST60" s="14"/>
      <c r="NSV60" s="14"/>
      <c r="NSX60" s="14"/>
      <c r="NSZ60" s="14"/>
      <c r="NTB60" s="14"/>
      <c r="NTD60" s="14"/>
      <c r="NTF60" s="14"/>
      <c r="NTH60" s="14"/>
      <c r="NTJ60" s="14"/>
      <c r="NTL60" s="14"/>
      <c r="NTN60" s="14"/>
      <c r="NTP60" s="14"/>
      <c r="NTR60" s="14"/>
      <c r="NTT60" s="14"/>
      <c r="NTV60" s="14"/>
      <c r="NTX60" s="14"/>
      <c r="NTZ60" s="14"/>
      <c r="NUB60" s="14"/>
      <c r="NUD60" s="14"/>
      <c r="NUF60" s="14"/>
      <c r="NUH60" s="14"/>
      <c r="NUJ60" s="14"/>
      <c r="NUL60" s="14"/>
      <c r="NUN60" s="14"/>
      <c r="NUP60" s="14"/>
      <c r="NUR60" s="14"/>
      <c r="NUT60" s="14"/>
      <c r="NUV60" s="14"/>
      <c r="NUX60" s="14"/>
      <c r="NUZ60" s="14"/>
      <c r="NVB60" s="14"/>
      <c r="NVD60" s="14"/>
      <c r="NVF60" s="14"/>
      <c r="NVH60" s="14"/>
      <c r="NVJ60" s="14"/>
      <c r="NVL60" s="14"/>
      <c r="NVN60" s="14"/>
      <c r="NVP60" s="14"/>
      <c r="NVR60" s="14"/>
      <c r="NVT60" s="14"/>
      <c r="NVV60" s="14"/>
      <c r="NVX60" s="14"/>
      <c r="NVZ60" s="14"/>
      <c r="NWB60" s="14"/>
      <c r="NWD60" s="14"/>
      <c r="NWF60" s="14"/>
      <c r="NWH60" s="14"/>
      <c r="NWJ60" s="14"/>
      <c r="NWL60" s="14"/>
      <c r="NWN60" s="14"/>
      <c r="NWP60" s="14"/>
      <c r="NWR60" s="14"/>
      <c r="NWT60" s="14"/>
      <c r="NWV60" s="14"/>
      <c r="NWX60" s="14"/>
      <c r="NWZ60" s="14"/>
      <c r="NXB60" s="14"/>
      <c r="NXD60" s="14"/>
      <c r="NXF60" s="14"/>
      <c r="NXH60" s="14"/>
      <c r="NXJ60" s="14"/>
      <c r="NXL60" s="14"/>
      <c r="NXN60" s="14"/>
      <c r="NXP60" s="14"/>
      <c r="NXR60" s="14"/>
      <c r="NXT60" s="14"/>
      <c r="NXV60" s="14"/>
      <c r="NXX60" s="14"/>
      <c r="NXZ60" s="14"/>
      <c r="NYB60" s="14"/>
      <c r="NYD60" s="14"/>
      <c r="NYF60" s="14"/>
      <c r="NYH60" s="14"/>
      <c r="NYJ60" s="14"/>
      <c r="NYL60" s="14"/>
      <c r="NYN60" s="14"/>
      <c r="NYP60" s="14"/>
      <c r="NYR60" s="14"/>
      <c r="NYT60" s="14"/>
      <c r="NYV60" s="14"/>
      <c r="NYX60" s="14"/>
      <c r="NYZ60" s="14"/>
      <c r="NZB60" s="14"/>
      <c r="NZD60" s="14"/>
      <c r="NZF60" s="14"/>
      <c r="NZH60" s="14"/>
      <c r="NZJ60" s="14"/>
      <c r="NZL60" s="14"/>
      <c r="NZN60" s="14"/>
      <c r="NZP60" s="14"/>
      <c r="NZR60" s="14"/>
      <c r="NZT60" s="14"/>
      <c r="NZV60" s="14"/>
      <c r="NZX60" s="14"/>
      <c r="NZZ60" s="14"/>
      <c r="OAB60" s="14"/>
      <c r="OAD60" s="14"/>
      <c r="OAF60" s="14"/>
      <c r="OAH60" s="14"/>
      <c r="OAJ60" s="14"/>
      <c r="OAL60" s="14"/>
      <c r="OAN60" s="14"/>
      <c r="OAP60" s="14"/>
      <c r="OAR60" s="14"/>
      <c r="OAT60" s="14"/>
      <c r="OAV60" s="14"/>
      <c r="OAX60" s="14"/>
      <c r="OAZ60" s="14"/>
      <c r="OBB60" s="14"/>
      <c r="OBD60" s="14"/>
      <c r="OBF60" s="14"/>
      <c r="OBH60" s="14"/>
      <c r="OBJ60" s="14"/>
      <c r="OBL60" s="14"/>
      <c r="OBN60" s="14"/>
      <c r="OBP60" s="14"/>
      <c r="OBR60" s="14"/>
      <c r="OBT60" s="14"/>
      <c r="OBV60" s="14"/>
      <c r="OBX60" s="14"/>
      <c r="OBZ60" s="14"/>
      <c r="OCB60" s="14"/>
      <c r="OCD60" s="14"/>
      <c r="OCF60" s="14"/>
      <c r="OCH60" s="14"/>
      <c r="OCJ60" s="14"/>
      <c r="OCL60" s="14"/>
      <c r="OCN60" s="14"/>
      <c r="OCP60" s="14"/>
      <c r="OCR60" s="14"/>
      <c r="OCT60" s="14"/>
      <c r="OCV60" s="14"/>
      <c r="OCX60" s="14"/>
      <c r="OCZ60" s="14"/>
      <c r="ODB60" s="14"/>
      <c r="ODD60" s="14"/>
      <c r="ODF60" s="14"/>
      <c r="ODH60" s="14"/>
      <c r="ODJ60" s="14"/>
      <c r="ODL60" s="14"/>
      <c r="ODN60" s="14"/>
      <c r="ODP60" s="14"/>
      <c r="ODR60" s="14"/>
      <c r="ODT60" s="14"/>
      <c r="ODV60" s="14"/>
      <c r="ODX60" s="14"/>
      <c r="ODZ60" s="14"/>
      <c r="OEB60" s="14"/>
      <c r="OED60" s="14"/>
      <c r="OEF60" s="14"/>
      <c r="OEH60" s="14"/>
      <c r="OEJ60" s="14"/>
      <c r="OEL60" s="14"/>
      <c r="OEN60" s="14"/>
      <c r="OEP60" s="14"/>
      <c r="OER60" s="14"/>
      <c r="OET60" s="14"/>
      <c r="OEV60" s="14"/>
      <c r="OEX60" s="14"/>
      <c r="OEZ60" s="14"/>
      <c r="OFB60" s="14"/>
      <c r="OFD60" s="14"/>
      <c r="OFF60" s="14"/>
      <c r="OFH60" s="14"/>
      <c r="OFJ60" s="14"/>
      <c r="OFL60" s="14"/>
      <c r="OFN60" s="14"/>
      <c r="OFP60" s="14"/>
      <c r="OFR60" s="14"/>
      <c r="OFT60" s="14"/>
      <c r="OFV60" s="14"/>
      <c r="OFX60" s="14"/>
      <c r="OFZ60" s="14"/>
      <c r="OGB60" s="14"/>
      <c r="OGD60" s="14"/>
      <c r="OGF60" s="14"/>
      <c r="OGH60" s="14"/>
      <c r="OGJ60" s="14"/>
      <c r="OGL60" s="14"/>
      <c r="OGN60" s="14"/>
      <c r="OGP60" s="14"/>
      <c r="OGR60" s="14"/>
      <c r="OGT60" s="14"/>
      <c r="OGV60" s="14"/>
      <c r="OGX60" s="14"/>
      <c r="OGZ60" s="14"/>
      <c r="OHB60" s="14"/>
      <c r="OHD60" s="14"/>
      <c r="OHF60" s="14"/>
      <c r="OHH60" s="14"/>
      <c r="OHJ60" s="14"/>
      <c r="OHL60" s="14"/>
      <c r="OHN60" s="14"/>
      <c r="OHP60" s="14"/>
      <c r="OHR60" s="14"/>
      <c r="OHT60" s="14"/>
      <c r="OHV60" s="14"/>
      <c r="OHX60" s="14"/>
      <c r="OHZ60" s="14"/>
      <c r="OIB60" s="14"/>
      <c r="OID60" s="14"/>
      <c r="OIF60" s="14"/>
      <c r="OIH60" s="14"/>
      <c r="OIJ60" s="14"/>
      <c r="OIL60" s="14"/>
      <c r="OIN60" s="14"/>
      <c r="OIP60" s="14"/>
      <c r="OIR60" s="14"/>
      <c r="OIT60" s="14"/>
      <c r="OIV60" s="14"/>
      <c r="OIX60" s="14"/>
      <c r="OIZ60" s="14"/>
      <c r="OJB60" s="14"/>
      <c r="OJD60" s="14"/>
      <c r="OJF60" s="14"/>
      <c r="OJH60" s="14"/>
      <c r="OJJ60" s="14"/>
      <c r="OJL60" s="14"/>
      <c r="OJN60" s="14"/>
      <c r="OJP60" s="14"/>
      <c r="OJR60" s="14"/>
      <c r="OJT60" s="14"/>
      <c r="OJV60" s="14"/>
      <c r="OJX60" s="14"/>
      <c r="OJZ60" s="14"/>
      <c r="OKB60" s="14"/>
      <c r="OKD60" s="14"/>
      <c r="OKF60" s="14"/>
      <c r="OKH60" s="14"/>
      <c r="OKJ60" s="14"/>
      <c r="OKL60" s="14"/>
      <c r="OKN60" s="14"/>
      <c r="OKP60" s="14"/>
      <c r="OKR60" s="14"/>
      <c r="OKT60" s="14"/>
      <c r="OKV60" s="14"/>
      <c r="OKX60" s="14"/>
      <c r="OKZ60" s="14"/>
      <c r="OLB60" s="14"/>
      <c r="OLD60" s="14"/>
      <c r="OLF60" s="14"/>
      <c r="OLH60" s="14"/>
      <c r="OLJ60" s="14"/>
      <c r="OLL60" s="14"/>
      <c r="OLN60" s="14"/>
      <c r="OLP60" s="14"/>
      <c r="OLR60" s="14"/>
      <c r="OLT60" s="14"/>
      <c r="OLV60" s="14"/>
      <c r="OLX60" s="14"/>
      <c r="OLZ60" s="14"/>
      <c r="OMB60" s="14"/>
      <c r="OMD60" s="14"/>
      <c r="OMF60" s="14"/>
      <c r="OMH60" s="14"/>
      <c r="OMJ60" s="14"/>
      <c r="OML60" s="14"/>
      <c r="OMN60" s="14"/>
      <c r="OMP60" s="14"/>
      <c r="OMR60" s="14"/>
      <c r="OMT60" s="14"/>
      <c r="OMV60" s="14"/>
      <c r="OMX60" s="14"/>
      <c r="OMZ60" s="14"/>
      <c r="ONB60" s="14"/>
      <c r="OND60" s="14"/>
      <c r="ONF60" s="14"/>
      <c r="ONH60" s="14"/>
      <c r="ONJ60" s="14"/>
      <c r="ONL60" s="14"/>
      <c r="ONN60" s="14"/>
      <c r="ONP60" s="14"/>
      <c r="ONR60" s="14"/>
      <c r="ONT60" s="14"/>
      <c r="ONV60" s="14"/>
      <c r="ONX60" s="14"/>
      <c r="ONZ60" s="14"/>
      <c r="OOB60" s="14"/>
      <c r="OOD60" s="14"/>
      <c r="OOF60" s="14"/>
      <c r="OOH60" s="14"/>
      <c r="OOJ60" s="14"/>
      <c r="OOL60" s="14"/>
      <c r="OON60" s="14"/>
      <c r="OOP60" s="14"/>
      <c r="OOR60" s="14"/>
      <c r="OOT60" s="14"/>
      <c r="OOV60" s="14"/>
      <c r="OOX60" s="14"/>
      <c r="OOZ60" s="14"/>
      <c r="OPB60" s="14"/>
      <c r="OPD60" s="14"/>
      <c r="OPF60" s="14"/>
      <c r="OPH60" s="14"/>
      <c r="OPJ60" s="14"/>
      <c r="OPL60" s="14"/>
      <c r="OPN60" s="14"/>
      <c r="OPP60" s="14"/>
      <c r="OPR60" s="14"/>
      <c r="OPT60" s="14"/>
      <c r="OPV60" s="14"/>
      <c r="OPX60" s="14"/>
      <c r="OPZ60" s="14"/>
      <c r="OQB60" s="14"/>
      <c r="OQD60" s="14"/>
      <c r="OQF60" s="14"/>
      <c r="OQH60" s="14"/>
      <c r="OQJ60" s="14"/>
      <c r="OQL60" s="14"/>
      <c r="OQN60" s="14"/>
      <c r="OQP60" s="14"/>
      <c r="OQR60" s="14"/>
      <c r="OQT60" s="14"/>
      <c r="OQV60" s="14"/>
      <c r="OQX60" s="14"/>
      <c r="OQZ60" s="14"/>
      <c r="ORB60" s="14"/>
      <c r="ORD60" s="14"/>
      <c r="ORF60" s="14"/>
      <c r="ORH60" s="14"/>
      <c r="ORJ60" s="14"/>
      <c r="ORL60" s="14"/>
      <c r="ORN60" s="14"/>
      <c r="ORP60" s="14"/>
      <c r="ORR60" s="14"/>
      <c r="ORT60" s="14"/>
      <c r="ORV60" s="14"/>
      <c r="ORX60" s="14"/>
      <c r="ORZ60" s="14"/>
      <c r="OSB60" s="14"/>
      <c r="OSD60" s="14"/>
      <c r="OSF60" s="14"/>
      <c r="OSH60" s="14"/>
      <c r="OSJ60" s="14"/>
      <c r="OSL60" s="14"/>
      <c r="OSN60" s="14"/>
      <c r="OSP60" s="14"/>
      <c r="OSR60" s="14"/>
      <c r="OST60" s="14"/>
      <c r="OSV60" s="14"/>
      <c r="OSX60" s="14"/>
      <c r="OSZ60" s="14"/>
      <c r="OTB60" s="14"/>
      <c r="OTD60" s="14"/>
      <c r="OTF60" s="14"/>
      <c r="OTH60" s="14"/>
      <c r="OTJ60" s="14"/>
      <c r="OTL60" s="14"/>
      <c r="OTN60" s="14"/>
      <c r="OTP60" s="14"/>
      <c r="OTR60" s="14"/>
      <c r="OTT60" s="14"/>
      <c r="OTV60" s="14"/>
      <c r="OTX60" s="14"/>
      <c r="OTZ60" s="14"/>
      <c r="OUB60" s="14"/>
      <c r="OUD60" s="14"/>
      <c r="OUF60" s="14"/>
      <c r="OUH60" s="14"/>
      <c r="OUJ60" s="14"/>
      <c r="OUL60" s="14"/>
      <c r="OUN60" s="14"/>
      <c r="OUP60" s="14"/>
      <c r="OUR60" s="14"/>
      <c r="OUT60" s="14"/>
      <c r="OUV60" s="14"/>
      <c r="OUX60" s="14"/>
      <c r="OUZ60" s="14"/>
      <c r="OVB60" s="14"/>
      <c r="OVD60" s="14"/>
      <c r="OVF60" s="14"/>
      <c r="OVH60" s="14"/>
      <c r="OVJ60" s="14"/>
      <c r="OVL60" s="14"/>
      <c r="OVN60" s="14"/>
      <c r="OVP60" s="14"/>
      <c r="OVR60" s="14"/>
      <c r="OVT60" s="14"/>
      <c r="OVV60" s="14"/>
      <c r="OVX60" s="14"/>
      <c r="OVZ60" s="14"/>
      <c r="OWB60" s="14"/>
      <c r="OWD60" s="14"/>
      <c r="OWF60" s="14"/>
      <c r="OWH60" s="14"/>
      <c r="OWJ60" s="14"/>
      <c r="OWL60" s="14"/>
      <c r="OWN60" s="14"/>
      <c r="OWP60" s="14"/>
      <c r="OWR60" s="14"/>
      <c r="OWT60" s="14"/>
      <c r="OWV60" s="14"/>
      <c r="OWX60" s="14"/>
      <c r="OWZ60" s="14"/>
      <c r="OXB60" s="14"/>
      <c r="OXD60" s="14"/>
      <c r="OXF60" s="14"/>
      <c r="OXH60" s="14"/>
      <c r="OXJ60" s="14"/>
      <c r="OXL60" s="14"/>
      <c r="OXN60" s="14"/>
      <c r="OXP60" s="14"/>
      <c r="OXR60" s="14"/>
      <c r="OXT60" s="14"/>
      <c r="OXV60" s="14"/>
      <c r="OXX60" s="14"/>
      <c r="OXZ60" s="14"/>
      <c r="OYB60" s="14"/>
      <c r="OYD60" s="14"/>
      <c r="OYF60" s="14"/>
      <c r="OYH60" s="14"/>
      <c r="OYJ60" s="14"/>
      <c r="OYL60" s="14"/>
      <c r="OYN60" s="14"/>
      <c r="OYP60" s="14"/>
      <c r="OYR60" s="14"/>
      <c r="OYT60" s="14"/>
      <c r="OYV60" s="14"/>
      <c r="OYX60" s="14"/>
      <c r="OYZ60" s="14"/>
      <c r="OZB60" s="14"/>
      <c r="OZD60" s="14"/>
      <c r="OZF60" s="14"/>
      <c r="OZH60" s="14"/>
      <c r="OZJ60" s="14"/>
      <c r="OZL60" s="14"/>
      <c r="OZN60" s="14"/>
      <c r="OZP60" s="14"/>
      <c r="OZR60" s="14"/>
      <c r="OZT60" s="14"/>
      <c r="OZV60" s="14"/>
      <c r="OZX60" s="14"/>
      <c r="OZZ60" s="14"/>
      <c r="PAB60" s="14"/>
      <c r="PAD60" s="14"/>
      <c r="PAF60" s="14"/>
      <c r="PAH60" s="14"/>
      <c r="PAJ60" s="14"/>
      <c r="PAL60" s="14"/>
      <c r="PAN60" s="14"/>
      <c r="PAP60" s="14"/>
      <c r="PAR60" s="14"/>
      <c r="PAT60" s="14"/>
      <c r="PAV60" s="14"/>
      <c r="PAX60" s="14"/>
      <c r="PAZ60" s="14"/>
      <c r="PBB60" s="14"/>
      <c r="PBD60" s="14"/>
      <c r="PBF60" s="14"/>
      <c r="PBH60" s="14"/>
      <c r="PBJ60" s="14"/>
      <c r="PBL60" s="14"/>
      <c r="PBN60" s="14"/>
      <c r="PBP60" s="14"/>
      <c r="PBR60" s="14"/>
      <c r="PBT60" s="14"/>
      <c r="PBV60" s="14"/>
      <c r="PBX60" s="14"/>
      <c r="PBZ60" s="14"/>
      <c r="PCB60" s="14"/>
      <c r="PCD60" s="14"/>
      <c r="PCF60" s="14"/>
      <c r="PCH60" s="14"/>
      <c r="PCJ60" s="14"/>
      <c r="PCL60" s="14"/>
      <c r="PCN60" s="14"/>
      <c r="PCP60" s="14"/>
      <c r="PCR60" s="14"/>
      <c r="PCT60" s="14"/>
      <c r="PCV60" s="14"/>
      <c r="PCX60" s="14"/>
      <c r="PCZ60" s="14"/>
      <c r="PDB60" s="14"/>
      <c r="PDD60" s="14"/>
      <c r="PDF60" s="14"/>
      <c r="PDH60" s="14"/>
      <c r="PDJ60" s="14"/>
      <c r="PDL60" s="14"/>
      <c r="PDN60" s="14"/>
      <c r="PDP60" s="14"/>
      <c r="PDR60" s="14"/>
      <c r="PDT60" s="14"/>
      <c r="PDV60" s="14"/>
      <c r="PDX60" s="14"/>
      <c r="PDZ60" s="14"/>
      <c r="PEB60" s="14"/>
      <c r="PED60" s="14"/>
      <c r="PEF60" s="14"/>
      <c r="PEH60" s="14"/>
      <c r="PEJ60" s="14"/>
      <c r="PEL60" s="14"/>
      <c r="PEN60" s="14"/>
      <c r="PEP60" s="14"/>
      <c r="PER60" s="14"/>
      <c r="PET60" s="14"/>
      <c r="PEV60" s="14"/>
      <c r="PEX60" s="14"/>
      <c r="PEZ60" s="14"/>
      <c r="PFB60" s="14"/>
      <c r="PFD60" s="14"/>
      <c r="PFF60" s="14"/>
      <c r="PFH60" s="14"/>
      <c r="PFJ60" s="14"/>
      <c r="PFL60" s="14"/>
      <c r="PFN60" s="14"/>
      <c r="PFP60" s="14"/>
      <c r="PFR60" s="14"/>
      <c r="PFT60" s="14"/>
      <c r="PFV60" s="14"/>
      <c r="PFX60" s="14"/>
      <c r="PFZ60" s="14"/>
      <c r="PGB60" s="14"/>
      <c r="PGD60" s="14"/>
      <c r="PGF60" s="14"/>
      <c r="PGH60" s="14"/>
      <c r="PGJ60" s="14"/>
      <c r="PGL60" s="14"/>
      <c r="PGN60" s="14"/>
      <c r="PGP60" s="14"/>
      <c r="PGR60" s="14"/>
      <c r="PGT60" s="14"/>
      <c r="PGV60" s="14"/>
      <c r="PGX60" s="14"/>
      <c r="PGZ60" s="14"/>
      <c r="PHB60" s="14"/>
      <c r="PHD60" s="14"/>
      <c r="PHF60" s="14"/>
      <c r="PHH60" s="14"/>
      <c r="PHJ60" s="14"/>
      <c r="PHL60" s="14"/>
      <c r="PHN60" s="14"/>
      <c r="PHP60" s="14"/>
      <c r="PHR60" s="14"/>
      <c r="PHT60" s="14"/>
      <c r="PHV60" s="14"/>
      <c r="PHX60" s="14"/>
      <c r="PHZ60" s="14"/>
      <c r="PIB60" s="14"/>
      <c r="PID60" s="14"/>
      <c r="PIF60" s="14"/>
      <c r="PIH60" s="14"/>
      <c r="PIJ60" s="14"/>
      <c r="PIL60" s="14"/>
      <c r="PIN60" s="14"/>
      <c r="PIP60" s="14"/>
      <c r="PIR60" s="14"/>
      <c r="PIT60" s="14"/>
      <c r="PIV60" s="14"/>
      <c r="PIX60" s="14"/>
      <c r="PIZ60" s="14"/>
      <c r="PJB60" s="14"/>
      <c r="PJD60" s="14"/>
      <c r="PJF60" s="14"/>
      <c r="PJH60" s="14"/>
      <c r="PJJ60" s="14"/>
      <c r="PJL60" s="14"/>
      <c r="PJN60" s="14"/>
      <c r="PJP60" s="14"/>
      <c r="PJR60" s="14"/>
      <c r="PJT60" s="14"/>
      <c r="PJV60" s="14"/>
      <c r="PJX60" s="14"/>
      <c r="PJZ60" s="14"/>
      <c r="PKB60" s="14"/>
      <c r="PKD60" s="14"/>
      <c r="PKF60" s="14"/>
      <c r="PKH60" s="14"/>
      <c r="PKJ60" s="14"/>
      <c r="PKL60" s="14"/>
      <c r="PKN60" s="14"/>
      <c r="PKP60" s="14"/>
      <c r="PKR60" s="14"/>
      <c r="PKT60" s="14"/>
      <c r="PKV60" s="14"/>
      <c r="PKX60" s="14"/>
      <c r="PKZ60" s="14"/>
      <c r="PLB60" s="14"/>
      <c r="PLD60" s="14"/>
      <c r="PLF60" s="14"/>
      <c r="PLH60" s="14"/>
      <c r="PLJ60" s="14"/>
      <c r="PLL60" s="14"/>
      <c r="PLN60" s="14"/>
      <c r="PLP60" s="14"/>
      <c r="PLR60" s="14"/>
      <c r="PLT60" s="14"/>
      <c r="PLV60" s="14"/>
      <c r="PLX60" s="14"/>
      <c r="PLZ60" s="14"/>
      <c r="PMB60" s="14"/>
      <c r="PMD60" s="14"/>
      <c r="PMF60" s="14"/>
      <c r="PMH60" s="14"/>
      <c r="PMJ60" s="14"/>
      <c r="PML60" s="14"/>
      <c r="PMN60" s="14"/>
      <c r="PMP60" s="14"/>
      <c r="PMR60" s="14"/>
      <c r="PMT60" s="14"/>
      <c r="PMV60" s="14"/>
      <c r="PMX60" s="14"/>
      <c r="PMZ60" s="14"/>
      <c r="PNB60" s="14"/>
      <c r="PND60" s="14"/>
      <c r="PNF60" s="14"/>
      <c r="PNH60" s="14"/>
      <c r="PNJ60" s="14"/>
      <c r="PNL60" s="14"/>
      <c r="PNN60" s="14"/>
      <c r="PNP60" s="14"/>
      <c r="PNR60" s="14"/>
      <c r="PNT60" s="14"/>
      <c r="PNV60" s="14"/>
      <c r="PNX60" s="14"/>
      <c r="PNZ60" s="14"/>
      <c r="POB60" s="14"/>
      <c r="POD60" s="14"/>
      <c r="POF60" s="14"/>
      <c r="POH60" s="14"/>
      <c r="POJ60" s="14"/>
      <c r="POL60" s="14"/>
      <c r="PON60" s="14"/>
      <c r="POP60" s="14"/>
      <c r="POR60" s="14"/>
      <c r="POT60" s="14"/>
      <c r="POV60" s="14"/>
      <c r="POX60" s="14"/>
      <c r="POZ60" s="14"/>
      <c r="PPB60" s="14"/>
      <c r="PPD60" s="14"/>
      <c r="PPF60" s="14"/>
      <c r="PPH60" s="14"/>
      <c r="PPJ60" s="14"/>
      <c r="PPL60" s="14"/>
      <c r="PPN60" s="14"/>
      <c r="PPP60" s="14"/>
      <c r="PPR60" s="14"/>
      <c r="PPT60" s="14"/>
      <c r="PPV60" s="14"/>
      <c r="PPX60" s="14"/>
      <c r="PPZ60" s="14"/>
      <c r="PQB60" s="14"/>
      <c r="PQD60" s="14"/>
      <c r="PQF60" s="14"/>
      <c r="PQH60" s="14"/>
      <c r="PQJ60" s="14"/>
      <c r="PQL60" s="14"/>
      <c r="PQN60" s="14"/>
      <c r="PQP60" s="14"/>
      <c r="PQR60" s="14"/>
      <c r="PQT60" s="14"/>
      <c r="PQV60" s="14"/>
      <c r="PQX60" s="14"/>
      <c r="PQZ60" s="14"/>
      <c r="PRB60" s="14"/>
      <c r="PRD60" s="14"/>
      <c r="PRF60" s="14"/>
      <c r="PRH60" s="14"/>
      <c r="PRJ60" s="14"/>
      <c r="PRL60" s="14"/>
      <c r="PRN60" s="14"/>
      <c r="PRP60" s="14"/>
      <c r="PRR60" s="14"/>
      <c r="PRT60" s="14"/>
      <c r="PRV60" s="14"/>
      <c r="PRX60" s="14"/>
      <c r="PRZ60" s="14"/>
      <c r="PSB60" s="14"/>
      <c r="PSD60" s="14"/>
      <c r="PSF60" s="14"/>
      <c r="PSH60" s="14"/>
      <c r="PSJ60" s="14"/>
      <c r="PSL60" s="14"/>
      <c r="PSN60" s="14"/>
      <c r="PSP60" s="14"/>
      <c r="PSR60" s="14"/>
      <c r="PST60" s="14"/>
      <c r="PSV60" s="14"/>
      <c r="PSX60" s="14"/>
      <c r="PSZ60" s="14"/>
      <c r="PTB60" s="14"/>
      <c r="PTD60" s="14"/>
      <c r="PTF60" s="14"/>
      <c r="PTH60" s="14"/>
      <c r="PTJ60" s="14"/>
      <c r="PTL60" s="14"/>
      <c r="PTN60" s="14"/>
      <c r="PTP60" s="14"/>
      <c r="PTR60" s="14"/>
      <c r="PTT60" s="14"/>
      <c r="PTV60" s="14"/>
      <c r="PTX60" s="14"/>
      <c r="PTZ60" s="14"/>
      <c r="PUB60" s="14"/>
      <c r="PUD60" s="14"/>
      <c r="PUF60" s="14"/>
      <c r="PUH60" s="14"/>
      <c r="PUJ60" s="14"/>
      <c r="PUL60" s="14"/>
      <c r="PUN60" s="14"/>
      <c r="PUP60" s="14"/>
      <c r="PUR60" s="14"/>
      <c r="PUT60" s="14"/>
      <c r="PUV60" s="14"/>
      <c r="PUX60" s="14"/>
      <c r="PUZ60" s="14"/>
      <c r="PVB60" s="14"/>
      <c r="PVD60" s="14"/>
      <c r="PVF60" s="14"/>
      <c r="PVH60" s="14"/>
      <c r="PVJ60" s="14"/>
      <c r="PVL60" s="14"/>
      <c r="PVN60" s="14"/>
      <c r="PVP60" s="14"/>
      <c r="PVR60" s="14"/>
      <c r="PVT60" s="14"/>
      <c r="PVV60" s="14"/>
      <c r="PVX60" s="14"/>
      <c r="PVZ60" s="14"/>
      <c r="PWB60" s="14"/>
      <c r="PWD60" s="14"/>
      <c r="PWF60" s="14"/>
      <c r="PWH60" s="14"/>
      <c r="PWJ60" s="14"/>
      <c r="PWL60" s="14"/>
      <c r="PWN60" s="14"/>
      <c r="PWP60" s="14"/>
      <c r="PWR60" s="14"/>
      <c r="PWT60" s="14"/>
      <c r="PWV60" s="14"/>
      <c r="PWX60" s="14"/>
      <c r="PWZ60" s="14"/>
      <c r="PXB60" s="14"/>
      <c r="PXD60" s="14"/>
      <c r="PXF60" s="14"/>
      <c r="PXH60" s="14"/>
      <c r="PXJ60" s="14"/>
      <c r="PXL60" s="14"/>
      <c r="PXN60" s="14"/>
      <c r="PXP60" s="14"/>
      <c r="PXR60" s="14"/>
      <c r="PXT60" s="14"/>
      <c r="PXV60" s="14"/>
      <c r="PXX60" s="14"/>
      <c r="PXZ60" s="14"/>
      <c r="PYB60" s="14"/>
      <c r="PYD60" s="14"/>
      <c r="PYF60" s="14"/>
      <c r="PYH60" s="14"/>
      <c r="PYJ60" s="14"/>
      <c r="PYL60" s="14"/>
      <c r="PYN60" s="14"/>
      <c r="PYP60" s="14"/>
      <c r="PYR60" s="14"/>
      <c r="PYT60" s="14"/>
      <c r="PYV60" s="14"/>
      <c r="PYX60" s="14"/>
      <c r="PYZ60" s="14"/>
      <c r="PZB60" s="14"/>
      <c r="PZD60" s="14"/>
      <c r="PZF60" s="14"/>
      <c r="PZH60" s="14"/>
      <c r="PZJ60" s="14"/>
      <c r="PZL60" s="14"/>
      <c r="PZN60" s="14"/>
      <c r="PZP60" s="14"/>
      <c r="PZR60" s="14"/>
      <c r="PZT60" s="14"/>
      <c r="PZV60" s="14"/>
      <c r="PZX60" s="14"/>
      <c r="PZZ60" s="14"/>
      <c r="QAB60" s="14"/>
      <c r="QAD60" s="14"/>
      <c r="QAF60" s="14"/>
      <c r="QAH60" s="14"/>
      <c r="QAJ60" s="14"/>
      <c r="QAL60" s="14"/>
      <c r="QAN60" s="14"/>
      <c r="QAP60" s="14"/>
      <c r="QAR60" s="14"/>
      <c r="QAT60" s="14"/>
      <c r="QAV60" s="14"/>
      <c r="QAX60" s="14"/>
      <c r="QAZ60" s="14"/>
      <c r="QBB60" s="14"/>
      <c r="QBD60" s="14"/>
      <c r="QBF60" s="14"/>
      <c r="QBH60" s="14"/>
      <c r="QBJ60" s="14"/>
      <c r="QBL60" s="14"/>
      <c r="QBN60" s="14"/>
      <c r="QBP60" s="14"/>
      <c r="QBR60" s="14"/>
      <c r="QBT60" s="14"/>
      <c r="QBV60" s="14"/>
      <c r="QBX60" s="14"/>
      <c r="QBZ60" s="14"/>
      <c r="QCB60" s="14"/>
      <c r="QCD60" s="14"/>
      <c r="QCF60" s="14"/>
      <c r="QCH60" s="14"/>
      <c r="QCJ60" s="14"/>
      <c r="QCL60" s="14"/>
      <c r="QCN60" s="14"/>
      <c r="QCP60" s="14"/>
      <c r="QCR60" s="14"/>
      <c r="QCT60" s="14"/>
      <c r="QCV60" s="14"/>
      <c r="QCX60" s="14"/>
      <c r="QCZ60" s="14"/>
      <c r="QDB60" s="14"/>
      <c r="QDD60" s="14"/>
      <c r="QDF60" s="14"/>
      <c r="QDH60" s="14"/>
      <c r="QDJ60" s="14"/>
      <c r="QDL60" s="14"/>
      <c r="QDN60" s="14"/>
      <c r="QDP60" s="14"/>
      <c r="QDR60" s="14"/>
      <c r="QDT60" s="14"/>
      <c r="QDV60" s="14"/>
      <c r="QDX60" s="14"/>
      <c r="QDZ60" s="14"/>
      <c r="QEB60" s="14"/>
      <c r="QED60" s="14"/>
      <c r="QEF60" s="14"/>
      <c r="QEH60" s="14"/>
      <c r="QEJ60" s="14"/>
      <c r="QEL60" s="14"/>
      <c r="QEN60" s="14"/>
      <c r="QEP60" s="14"/>
      <c r="QER60" s="14"/>
      <c r="QET60" s="14"/>
      <c r="QEV60" s="14"/>
      <c r="QEX60" s="14"/>
      <c r="QEZ60" s="14"/>
      <c r="QFB60" s="14"/>
      <c r="QFD60" s="14"/>
      <c r="QFF60" s="14"/>
      <c r="QFH60" s="14"/>
      <c r="QFJ60" s="14"/>
      <c r="QFL60" s="14"/>
      <c r="QFN60" s="14"/>
      <c r="QFP60" s="14"/>
      <c r="QFR60" s="14"/>
      <c r="QFT60" s="14"/>
      <c r="QFV60" s="14"/>
      <c r="QFX60" s="14"/>
      <c r="QFZ60" s="14"/>
      <c r="QGB60" s="14"/>
      <c r="QGD60" s="14"/>
      <c r="QGF60" s="14"/>
      <c r="QGH60" s="14"/>
      <c r="QGJ60" s="14"/>
      <c r="QGL60" s="14"/>
      <c r="QGN60" s="14"/>
      <c r="QGP60" s="14"/>
      <c r="QGR60" s="14"/>
      <c r="QGT60" s="14"/>
      <c r="QGV60" s="14"/>
      <c r="QGX60" s="14"/>
      <c r="QGZ60" s="14"/>
      <c r="QHB60" s="14"/>
      <c r="QHD60" s="14"/>
      <c r="QHF60" s="14"/>
      <c r="QHH60" s="14"/>
      <c r="QHJ60" s="14"/>
      <c r="QHL60" s="14"/>
      <c r="QHN60" s="14"/>
      <c r="QHP60" s="14"/>
      <c r="QHR60" s="14"/>
      <c r="QHT60" s="14"/>
      <c r="QHV60" s="14"/>
      <c r="QHX60" s="14"/>
      <c r="QHZ60" s="14"/>
      <c r="QIB60" s="14"/>
      <c r="QID60" s="14"/>
      <c r="QIF60" s="14"/>
      <c r="QIH60" s="14"/>
      <c r="QIJ60" s="14"/>
      <c r="QIL60" s="14"/>
      <c r="QIN60" s="14"/>
      <c r="QIP60" s="14"/>
      <c r="QIR60" s="14"/>
      <c r="QIT60" s="14"/>
      <c r="QIV60" s="14"/>
      <c r="QIX60" s="14"/>
      <c r="QIZ60" s="14"/>
      <c r="QJB60" s="14"/>
      <c r="QJD60" s="14"/>
      <c r="QJF60" s="14"/>
      <c r="QJH60" s="14"/>
      <c r="QJJ60" s="14"/>
      <c r="QJL60" s="14"/>
      <c r="QJN60" s="14"/>
      <c r="QJP60" s="14"/>
      <c r="QJR60" s="14"/>
      <c r="QJT60" s="14"/>
      <c r="QJV60" s="14"/>
      <c r="QJX60" s="14"/>
      <c r="QJZ60" s="14"/>
      <c r="QKB60" s="14"/>
      <c r="QKD60" s="14"/>
      <c r="QKF60" s="14"/>
      <c r="QKH60" s="14"/>
      <c r="QKJ60" s="14"/>
      <c r="QKL60" s="14"/>
      <c r="QKN60" s="14"/>
      <c r="QKP60" s="14"/>
      <c r="QKR60" s="14"/>
      <c r="QKT60" s="14"/>
      <c r="QKV60" s="14"/>
      <c r="QKX60" s="14"/>
      <c r="QKZ60" s="14"/>
      <c r="QLB60" s="14"/>
      <c r="QLD60" s="14"/>
      <c r="QLF60" s="14"/>
      <c r="QLH60" s="14"/>
      <c r="QLJ60" s="14"/>
      <c r="QLL60" s="14"/>
      <c r="QLN60" s="14"/>
      <c r="QLP60" s="14"/>
      <c r="QLR60" s="14"/>
      <c r="QLT60" s="14"/>
      <c r="QLV60" s="14"/>
      <c r="QLX60" s="14"/>
      <c r="QLZ60" s="14"/>
      <c r="QMB60" s="14"/>
      <c r="QMD60" s="14"/>
      <c r="QMF60" s="14"/>
      <c r="QMH60" s="14"/>
      <c r="QMJ60" s="14"/>
      <c r="QML60" s="14"/>
      <c r="QMN60" s="14"/>
      <c r="QMP60" s="14"/>
      <c r="QMR60" s="14"/>
      <c r="QMT60" s="14"/>
      <c r="QMV60" s="14"/>
      <c r="QMX60" s="14"/>
      <c r="QMZ60" s="14"/>
      <c r="QNB60" s="14"/>
      <c r="QND60" s="14"/>
      <c r="QNF60" s="14"/>
      <c r="QNH60" s="14"/>
      <c r="QNJ60" s="14"/>
      <c r="QNL60" s="14"/>
      <c r="QNN60" s="14"/>
      <c r="QNP60" s="14"/>
      <c r="QNR60" s="14"/>
      <c r="QNT60" s="14"/>
      <c r="QNV60" s="14"/>
      <c r="QNX60" s="14"/>
      <c r="QNZ60" s="14"/>
      <c r="QOB60" s="14"/>
      <c r="QOD60" s="14"/>
      <c r="QOF60" s="14"/>
      <c r="QOH60" s="14"/>
      <c r="QOJ60" s="14"/>
      <c r="QOL60" s="14"/>
      <c r="QON60" s="14"/>
      <c r="QOP60" s="14"/>
      <c r="QOR60" s="14"/>
      <c r="QOT60" s="14"/>
      <c r="QOV60" s="14"/>
      <c r="QOX60" s="14"/>
      <c r="QOZ60" s="14"/>
      <c r="QPB60" s="14"/>
      <c r="QPD60" s="14"/>
      <c r="QPF60" s="14"/>
      <c r="QPH60" s="14"/>
      <c r="QPJ60" s="14"/>
      <c r="QPL60" s="14"/>
      <c r="QPN60" s="14"/>
      <c r="QPP60" s="14"/>
      <c r="QPR60" s="14"/>
      <c r="QPT60" s="14"/>
      <c r="QPV60" s="14"/>
      <c r="QPX60" s="14"/>
      <c r="QPZ60" s="14"/>
      <c r="QQB60" s="14"/>
      <c r="QQD60" s="14"/>
      <c r="QQF60" s="14"/>
      <c r="QQH60" s="14"/>
      <c r="QQJ60" s="14"/>
      <c r="QQL60" s="14"/>
      <c r="QQN60" s="14"/>
      <c r="QQP60" s="14"/>
      <c r="QQR60" s="14"/>
      <c r="QQT60" s="14"/>
      <c r="QQV60" s="14"/>
      <c r="QQX60" s="14"/>
      <c r="QQZ60" s="14"/>
      <c r="QRB60" s="14"/>
      <c r="QRD60" s="14"/>
      <c r="QRF60" s="14"/>
      <c r="QRH60" s="14"/>
      <c r="QRJ60" s="14"/>
      <c r="QRL60" s="14"/>
      <c r="QRN60" s="14"/>
      <c r="QRP60" s="14"/>
      <c r="QRR60" s="14"/>
      <c r="QRT60" s="14"/>
      <c r="QRV60" s="14"/>
      <c r="QRX60" s="14"/>
      <c r="QRZ60" s="14"/>
      <c r="QSB60" s="14"/>
      <c r="QSD60" s="14"/>
      <c r="QSF60" s="14"/>
      <c r="QSH60" s="14"/>
      <c r="QSJ60" s="14"/>
      <c r="QSL60" s="14"/>
      <c r="QSN60" s="14"/>
      <c r="QSP60" s="14"/>
      <c r="QSR60" s="14"/>
      <c r="QST60" s="14"/>
      <c r="QSV60" s="14"/>
      <c r="QSX60" s="14"/>
      <c r="QSZ60" s="14"/>
      <c r="QTB60" s="14"/>
      <c r="QTD60" s="14"/>
      <c r="QTF60" s="14"/>
      <c r="QTH60" s="14"/>
      <c r="QTJ60" s="14"/>
      <c r="QTL60" s="14"/>
      <c r="QTN60" s="14"/>
      <c r="QTP60" s="14"/>
      <c r="QTR60" s="14"/>
      <c r="QTT60" s="14"/>
      <c r="QTV60" s="14"/>
      <c r="QTX60" s="14"/>
      <c r="QTZ60" s="14"/>
      <c r="QUB60" s="14"/>
      <c r="QUD60" s="14"/>
      <c r="QUF60" s="14"/>
      <c r="QUH60" s="14"/>
      <c r="QUJ60" s="14"/>
      <c r="QUL60" s="14"/>
      <c r="QUN60" s="14"/>
      <c r="QUP60" s="14"/>
      <c r="QUR60" s="14"/>
      <c r="QUT60" s="14"/>
      <c r="QUV60" s="14"/>
      <c r="QUX60" s="14"/>
      <c r="QUZ60" s="14"/>
      <c r="QVB60" s="14"/>
      <c r="QVD60" s="14"/>
      <c r="QVF60" s="14"/>
      <c r="QVH60" s="14"/>
      <c r="QVJ60" s="14"/>
      <c r="QVL60" s="14"/>
      <c r="QVN60" s="14"/>
      <c r="QVP60" s="14"/>
      <c r="QVR60" s="14"/>
      <c r="QVT60" s="14"/>
      <c r="QVV60" s="14"/>
      <c r="QVX60" s="14"/>
      <c r="QVZ60" s="14"/>
      <c r="QWB60" s="14"/>
      <c r="QWD60" s="14"/>
      <c r="QWF60" s="14"/>
      <c r="QWH60" s="14"/>
      <c r="QWJ60" s="14"/>
      <c r="QWL60" s="14"/>
      <c r="QWN60" s="14"/>
      <c r="QWP60" s="14"/>
      <c r="QWR60" s="14"/>
      <c r="QWT60" s="14"/>
      <c r="QWV60" s="14"/>
      <c r="QWX60" s="14"/>
      <c r="QWZ60" s="14"/>
      <c r="QXB60" s="14"/>
      <c r="QXD60" s="14"/>
      <c r="QXF60" s="14"/>
      <c r="QXH60" s="14"/>
      <c r="QXJ60" s="14"/>
      <c r="QXL60" s="14"/>
      <c r="QXN60" s="14"/>
      <c r="QXP60" s="14"/>
      <c r="QXR60" s="14"/>
      <c r="QXT60" s="14"/>
      <c r="QXV60" s="14"/>
      <c r="QXX60" s="14"/>
      <c r="QXZ60" s="14"/>
      <c r="QYB60" s="14"/>
      <c r="QYD60" s="14"/>
      <c r="QYF60" s="14"/>
      <c r="QYH60" s="14"/>
      <c r="QYJ60" s="14"/>
      <c r="QYL60" s="14"/>
      <c r="QYN60" s="14"/>
      <c r="QYP60" s="14"/>
      <c r="QYR60" s="14"/>
      <c r="QYT60" s="14"/>
      <c r="QYV60" s="14"/>
      <c r="QYX60" s="14"/>
      <c r="QYZ60" s="14"/>
      <c r="QZB60" s="14"/>
      <c r="QZD60" s="14"/>
      <c r="QZF60" s="14"/>
      <c r="QZH60" s="14"/>
      <c r="QZJ60" s="14"/>
      <c r="QZL60" s="14"/>
      <c r="QZN60" s="14"/>
      <c r="QZP60" s="14"/>
      <c r="QZR60" s="14"/>
      <c r="QZT60" s="14"/>
      <c r="QZV60" s="14"/>
      <c r="QZX60" s="14"/>
      <c r="QZZ60" s="14"/>
      <c r="RAB60" s="14"/>
      <c r="RAD60" s="14"/>
      <c r="RAF60" s="14"/>
      <c r="RAH60" s="14"/>
      <c r="RAJ60" s="14"/>
      <c r="RAL60" s="14"/>
      <c r="RAN60" s="14"/>
      <c r="RAP60" s="14"/>
      <c r="RAR60" s="14"/>
      <c r="RAT60" s="14"/>
      <c r="RAV60" s="14"/>
      <c r="RAX60" s="14"/>
      <c r="RAZ60" s="14"/>
      <c r="RBB60" s="14"/>
      <c r="RBD60" s="14"/>
      <c r="RBF60" s="14"/>
      <c r="RBH60" s="14"/>
      <c r="RBJ60" s="14"/>
      <c r="RBL60" s="14"/>
      <c r="RBN60" s="14"/>
      <c r="RBP60" s="14"/>
      <c r="RBR60" s="14"/>
      <c r="RBT60" s="14"/>
      <c r="RBV60" s="14"/>
      <c r="RBX60" s="14"/>
      <c r="RBZ60" s="14"/>
      <c r="RCB60" s="14"/>
      <c r="RCD60" s="14"/>
      <c r="RCF60" s="14"/>
      <c r="RCH60" s="14"/>
      <c r="RCJ60" s="14"/>
      <c r="RCL60" s="14"/>
      <c r="RCN60" s="14"/>
      <c r="RCP60" s="14"/>
      <c r="RCR60" s="14"/>
      <c r="RCT60" s="14"/>
      <c r="RCV60" s="14"/>
      <c r="RCX60" s="14"/>
      <c r="RCZ60" s="14"/>
      <c r="RDB60" s="14"/>
      <c r="RDD60" s="14"/>
      <c r="RDF60" s="14"/>
      <c r="RDH60" s="14"/>
      <c r="RDJ60" s="14"/>
      <c r="RDL60" s="14"/>
      <c r="RDN60" s="14"/>
      <c r="RDP60" s="14"/>
      <c r="RDR60" s="14"/>
      <c r="RDT60" s="14"/>
      <c r="RDV60" s="14"/>
      <c r="RDX60" s="14"/>
      <c r="RDZ60" s="14"/>
      <c r="REB60" s="14"/>
      <c r="RED60" s="14"/>
      <c r="REF60" s="14"/>
      <c r="REH60" s="14"/>
      <c r="REJ60" s="14"/>
      <c r="REL60" s="14"/>
      <c r="REN60" s="14"/>
      <c r="REP60" s="14"/>
      <c r="RER60" s="14"/>
      <c r="RET60" s="14"/>
      <c r="REV60" s="14"/>
      <c r="REX60" s="14"/>
      <c r="REZ60" s="14"/>
      <c r="RFB60" s="14"/>
      <c r="RFD60" s="14"/>
      <c r="RFF60" s="14"/>
      <c r="RFH60" s="14"/>
      <c r="RFJ60" s="14"/>
      <c r="RFL60" s="14"/>
      <c r="RFN60" s="14"/>
      <c r="RFP60" s="14"/>
      <c r="RFR60" s="14"/>
      <c r="RFT60" s="14"/>
      <c r="RFV60" s="14"/>
      <c r="RFX60" s="14"/>
      <c r="RFZ60" s="14"/>
      <c r="RGB60" s="14"/>
      <c r="RGD60" s="14"/>
      <c r="RGF60" s="14"/>
      <c r="RGH60" s="14"/>
      <c r="RGJ60" s="14"/>
      <c r="RGL60" s="14"/>
      <c r="RGN60" s="14"/>
      <c r="RGP60" s="14"/>
      <c r="RGR60" s="14"/>
      <c r="RGT60" s="14"/>
      <c r="RGV60" s="14"/>
      <c r="RGX60" s="14"/>
      <c r="RGZ60" s="14"/>
      <c r="RHB60" s="14"/>
      <c r="RHD60" s="14"/>
      <c r="RHF60" s="14"/>
      <c r="RHH60" s="14"/>
      <c r="RHJ60" s="14"/>
      <c r="RHL60" s="14"/>
      <c r="RHN60" s="14"/>
      <c r="RHP60" s="14"/>
      <c r="RHR60" s="14"/>
      <c r="RHT60" s="14"/>
      <c r="RHV60" s="14"/>
      <c r="RHX60" s="14"/>
      <c r="RHZ60" s="14"/>
      <c r="RIB60" s="14"/>
      <c r="RID60" s="14"/>
      <c r="RIF60" s="14"/>
      <c r="RIH60" s="14"/>
      <c r="RIJ60" s="14"/>
      <c r="RIL60" s="14"/>
      <c r="RIN60" s="14"/>
      <c r="RIP60" s="14"/>
      <c r="RIR60" s="14"/>
      <c r="RIT60" s="14"/>
      <c r="RIV60" s="14"/>
      <c r="RIX60" s="14"/>
      <c r="RIZ60" s="14"/>
      <c r="RJB60" s="14"/>
      <c r="RJD60" s="14"/>
      <c r="RJF60" s="14"/>
      <c r="RJH60" s="14"/>
      <c r="RJJ60" s="14"/>
      <c r="RJL60" s="14"/>
      <c r="RJN60" s="14"/>
      <c r="RJP60" s="14"/>
      <c r="RJR60" s="14"/>
      <c r="RJT60" s="14"/>
      <c r="RJV60" s="14"/>
      <c r="RJX60" s="14"/>
      <c r="RJZ60" s="14"/>
      <c r="RKB60" s="14"/>
      <c r="RKD60" s="14"/>
      <c r="RKF60" s="14"/>
      <c r="RKH60" s="14"/>
      <c r="RKJ60" s="14"/>
      <c r="RKL60" s="14"/>
      <c r="RKN60" s="14"/>
      <c r="RKP60" s="14"/>
      <c r="RKR60" s="14"/>
      <c r="RKT60" s="14"/>
      <c r="RKV60" s="14"/>
      <c r="RKX60" s="14"/>
      <c r="RKZ60" s="14"/>
      <c r="RLB60" s="14"/>
      <c r="RLD60" s="14"/>
      <c r="RLF60" s="14"/>
      <c r="RLH60" s="14"/>
      <c r="RLJ60" s="14"/>
      <c r="RLL60" s="14"/>
      <c r="RLN60" s="14"/>
      <c r="RLP60" s="14"/>
      <c r="RLR60" s="14"/>
      <c r="RLT60" s="14"/>
      <c r="RLV60" s="14"/>
      <c r="RLX60" s="14"/>
      <c r="RLZ60" s="14"/>
      <c r="RMB60" s="14"/>
      <c r="RMD60" s="14"/>
      <c r="RMF60" s="14"/>
      <c r="RMH60" s="14"/>
      <c r="RMJ60" s="14"/>
      <c r="RML60" s="14"/>
      <c r="RMN60" s="14"/>
      <c r="RMP60" s="14"/>
      <c r="RMR60" s="14"/>
      <c r="RMT60" s="14"/>
      <c r="RMV60" s="14"/>
      <c r="RMX60" s="14"/>
      <c r="RMZ60" s="14"/>
      <c r="RNB60" s="14"/>
      <c r="RND60" s="14"/>
      <c r="RNF60" s="14"/>
      <c r="RNH60" s="14"/>
      <c r="RNJ60" s="14"/>
      <c r="RNL60" s="14"/>
      <c r="RNN60" s="14"/>
      <c r="RNP60" s="14"/>
      <c r="RNR60" s="14"/>
      <c r="RNT60" s="14"/>
      <c r="RNV60" s="14"/>
      <c r="RNX60" s="14"/>
      <c r="RNZ60" s="14"/>
      <c r="ROB60" s="14"/>
      <c r="ROD60" s="14"/>
      <c r="ROF60" s="14"/>
      <c r="ROH60" s="14"/>
      <c r="ROJ60" s="14"/>
      <c r="ROL60" s="14"/>
      <c r="RON60" s="14"/>
      <c r="ROP60" s="14"/>
      <c r="ROR60" s="14"/>
      <c r="ROT60" s="14"/>
      <c r="ROV60" s="14"/>
      <c r="ROX60" s="14"/>
      <c r="ROZ60" s="14"/>
      <c r="RPB60" s="14"/>
      <c r="RPD60" s="14"/>
      <c r="RPF60" s="14"/>
      <c r="RPH60" s="14"/>
      <c r="RPJ60" s="14"/>
      <c r="RPL60" s="14"/>
      <c r="RPN60" s="14"/>
      <c r="RPP60" s="14"/>
      <c r="RPR60" s="14"/>
      <c r="RPT60" s="14"/>
      <c r="RPV60" s="14"/>
      <c r="RPX60" s="14"/>
      <c r="RPZ60" s="14"/>
      <c r="RQB60" s="14"/>
      <c r="RQD60" s="14"/>
      <c r="RQF60" s="14"/>
      <c r="RQH60" s="14"/>
      <c r="RQJ60" s="14"/>
      <c r="RQL60" s="14"/>
      <c r="RQN60" s="14"/>
      <c r="RQP60" s="14"/>
      <c r="RQR60" s="14"/>
      <c r="RQT60" s="14"/>
      <c r="RQV60" s="14"/>
      <c r="RQX60" s="14"/>
      <c r="RQZ60" s="14"/>
      <c r="RRB60" s="14"/>
      <c r="RRD60" s="14"/>
      <c r="RRF60" s="14"/>
      <c r="RRH60" s="14"/>
      <c r="RRJ60" s="14"/>
      <c r="RRL60" s="14"/>
      <c r="RRN60" s="14"/>
      <c r="RRP60" s="14"/>
      <c r="RRR60" s="14"/>
      <c r="RRT60" s="14"/>
      <c r="RRV60" s="14"/>
      <c r="RRX60" s="14"/>
      <c r="RRZ60" s="14"/>
      <c r="RSB60" s="14"/>
      <c r="RSD60" s="14"/>
      <c r="RSF60" s="14"/>
      <c r="RSH60" s="14"/>
      <c r="RSJ60" s="14"/>
      <c r="RSL60" s="14"/>
      <c r="RSN60" s="14"/>
      <c r="RSP60" s="14"/>
      <c r="RSR60" s="14"/>
      <c r="RST60" s="14"/>
      <c r="RSV60" s="14"/>
      <c r="RSX60" s="14"/>
      <c r="RSZ60" s="14"/>
      <c r="RTB60" s="14"/>
      <c r="RTD60" s="14"/>
      <c r="RTF60" s="14"/>
      <c r="RTH60" s="14"/>
      <c r="RTJ60" s="14"/>
      <c r="RTL60" s="14"/>
      <c r="RTN60" s="14"/>
      <c r="RTP60" s="14"/>
      <c r="RTR60" s="14"/>
      <c r="RTT60" s="14"/>
      <c r="RTV60" s="14"/>
      <c r="RTX60" s="14"/>
      <c r="RTZ60" s="14"/>
      <c r="RUB60" s="14"/>
      <c r="RUD60" s="14"/>
      <c r="RUF60" s="14"/>
      <c r="RUH60" s="14"/>
      <c r="RUJ60" s="14"/>
      <c r="RUL60" s="14"/>
      <c r="RUN60" s="14"/>
      <c r="RUP60" s="14"/>
      <c r="RUR60" s="14"/>
      <c r="RUT60" s="14"/>
      <c r="RUV60" s="14"/>
      <c r="RUX60" s="14"/>
      <c r="RUZ60" s="14"/>
      <c r="RVB60" s="14"/>
      <c r="RVD60" s="14"/>
      <c r="RVF60" s="14"/>
      <c r="RVH60" s="14"/>
      <c r="RVJ60" s="14"/>
      <c r="RVL60" s="14"/>
      <c r="RVN60" s="14"/>
      <c r="RVP60" s="14"/>
      <c r="RVR60" s="14"/>
      <c r="RVT60" s="14"/>
      <c r="RVV60" s="14"/>
      <c r="RVX60" s="14"/>
      <c r="RVZ60" s="14"/>
      <c r="RWB60" s="14"/>
      <c r="RWD60" s="14"/>
      <c r="RWF60" s="14"/>
      <c r="RWH60" s="14"/>
      <c r="RWJ60" s="14"/>
      <c r="RWL60" s="14"/>
      <c r="RWN60" s="14"/>
      <c r="RWP60" s="14"/>
      <c r="RWR60" s="14"/>
      <c r="RWT60" s="14"/>
      <c r="RWV60" s="14"/>
      <c r="RWX60" s="14"/>
      <c r="RWZ60" s="14"/>
      <c r="RXB60" s="14"/>
      <c r="RXD60" s="14"/>
      <c r="RXF60" s="14"/>
      <c r="RXH60" s="14"/>
      <c r="RXJ60" s="14"/>
      <c r="RXL60" s="14"/>
      <c r="RXN60" s="14"/>
      <c r="RXP60" s="14"/>
      <c r="RXR60" s="14"/>
      <c r="RXT60" s="14"/>
      <c r="RXV60" s="14"/>
      <c r="RXX60" s="14"/>
      <c r="RXZ60" s="14"/>
      <c r="RYB60" s="14"/>
      <c r="RYD60" s="14"/>
      <c r="RYF60" s="14"/>
      <c r="RYH60" s="14"/>
      <c r="RYJ60" s="14"/>
      <c r="RYL60" s="14"/>
      <c r="RYN60" s="14"/>
      <c r="RYP60" s="14"/>
      <c r="RYR60" s="14"/>
      <c r="RYT60" s="14"/>
      <c r="RYV60" s="14"/>
      <c r="RYX60" s="14"/>
      <c r="RYZ60" s="14"/>
      <c r="RZB60" s="14"/>
      <c r="RZD60" s="14"/>
      <c r="RZF60" s="14"/>
      <c r="RZH60" s="14"/>
      <c r="RZJ60" s="14"/>
      <c r="RZL60" s="14"/>
      <c r="RZN60" s="14"/>
      <c r="RZP60" s="14"/>
      <c r="RZR60" s="14"/>
      <c r="RZT60" s="14"/>
      <c r="RZV60" s="14"/>
      <c r="RZX60" s="14"/>
      <c r="RZZ60" s="14"/>
      <c r="SAB60" s="14"/>
      <c r="SAD60" s="14"/>
      <c r="SAF60" s="14"/>
      <c r="SAH60" s="14"/>
      <c r="SAJ60" s="14"/>
      <c r="SAL60" s="14"/>
      <c r="SAN60" s="14"/>
      <c r="SAP60" s="14"/>
      <c r="SAR60" s="14"/>
      <c r="SAT60" s="14"/>
      <c r="SAV60" s="14"/>
      <c r="SAX60" s="14"/>
      <c r="SAZ60" s="14"/>
      <c r="SBB60" s="14"/>
      <c r="SBD60" s="14"/>
      <c r="SBF60" s="14"/>
      <c r="SBH60" s="14"/>
      <c r="SBJ60" s="14"/>
      <c r="SBL60" s="14"/>
      <c r="SBN60" s="14"/>
      <c r="SBP60" s="14"/>
      <c r="SBR60" s="14"/>
      <c r="SBT60" s="14"/>
      <c r="SBV60" s="14"/>
      <c r="SBX60" s="14"/>
      <c r="SBZ60" s="14"/>
      <c r="SCB60" s="14"/>
      <c r="SCD60" s="14"/>
      <c r="SCF60" s="14"/>
      <c r="SCH60" s="14"/>
      <c r="SCJ60" s="14"/>
      <c r="SCL60" s="14"/>
      <c r="SCN60" s="14"/>
      <c r="SCP60" s="14"/>
      <c r="SCR60" s="14"/>
      <c r="SCT60" s="14"/>
      <c r="SCV60" s="14"/>
      <c r="SCX60" s="14"/>
      <c r="SCZ60" s="14"/>
      <c r="SDB60" s="14"/>
      <c r="SDD60" s="14"/>
      <c r="SDF60" s="14"/>
      <c r="SDH60" s="14"/>
      <c r="SDJ60" s="14"/>
      <c r="SDL60" s="14"/>
      <c r="SDN60" s="14"/>
      <c r="SDP60" s="14"/>
      <c r="SDR60" s="14"/>
      <c r="SDT60" s="14"/>
      <c r="SDV60" s="14"/>
      <c r="SDX60" s="14"/>
      <c r="SDZ60" s="14"/>
      <c r="SEB60" s="14"/>
      <c r="SED60" s="14"/>
      <c r="SEF60" s="14"/>
      <c r="SEH60" s="14"/>
      <c r="SEJ60" s="14"/>
      <c r="SEL60" s="14"/>
      <c r="SEN60" s="14"/>
      <c r="SEP60" s="14"/>
      <c r="SER60" s="14"/>
      <c r="SET60" s="14"/>
      <c r="SEV60" s="14"/>
      <c r="SEX60" s="14"/>
      <c r="SEZ60" s="14"/>
      <c r="SFB60" s="14"/>
      <c r="SFD60" s="14"/>
      <c r="SFF60" s="14"/>
      <c r="SFH60" s="14"/>
      <c r="SFJ60" s="14"/>
      <c r="SFL60" s="14"/>
      <c r="SFN60" s="14"/>
      <c r="SFP60" s="14"/>
      <c r="SFR60" s="14"/>
      <c r="SFT60" s="14"/>
      <c r="SFV60" s="14"/>
      <c r="SFX60" s="14"/>
      <c r="SFZ60" s="14"/>
      <c r="SGB60" s="14"/>
      <c r="SGD60" s="14"/>
      <c r="SGF60" s="14"/>
      <c r="SGH60" s="14"/>
      <c r="SGJ60" s="14"/>
      <c r="SGL60" s="14"/>
      <c r="SGN60" s="14"/>
      <c r="SGP60" s="14"/>
      <c r="SGR60" s="14"/>
      <c r="SGT60" s="14"/>
      <c r="SGV60" s="14"/>
      <c r="SGX60" s="14"/>
      <c r="SGZ60" s="14"/>
      <c r="SHB60" s="14"/>
      <c r="SHD60" s="14"/>
      <c r="SHF60" s="14"/>
      <c r="SHH60" s="14"/>
      <c r="SHJ60" s="14"/>
      <c r="SHL60" s="14"/>
      <c r="SHN60" s="14"/>
      <c r="SHP60" s="14"/>
      <c r="SHR60" s="14"/>
      <c r="SHT60" s="14"/>
      <c r="SHV60" s="14"/>
      <c r="SHX60" s="14"/>
      <c r="SHZ60" s="14"/>
      <c r="SIB60" s="14"/>
      <c r="SID60" s="14"/>
      <c r="SIF60" s="14"/>
      <c r="SIH60" s="14"/>
      <c r="SIJ60" s="14"/>
      <c r="SIL60" s="14"/>
      <c r="SIN60" s="14"/>
      <c r="SIP60" s="14"/>
      <c r="SIR60" s="14"/>
      <c r="SIT60" s="14"/>
      <c r="SIV60" s="14"/>
      <c r="SIX60" s="14"/>
      <c r="SIZ60" s="14"/>
      <c r="SJB60" s="14"/>
      <c r="SJD60" s="14"/>
      <c r="SJF60" s="14"/>
      <c r="SJH60" s="14"/>
      <c r="SJJ60" s="14"/>
      <c r="SJL60" s="14"/>
      <c r="SJN60" s="14"/>
      <c r="SJP60" s="14"/>
      <c r="SJR60" s="14"/>
      <c r="SJT60" s="14"/>
      <c r="SJV60" s="14"/>
      <c r="SJX60" s="14"/>
      <c r="SJZ60" s="14"/>
      <c r="SKB60" s="14"/>
      <c r="SKD60" s="14"/>
      <c r="SKF60" s="14"/>
      <c r="SKH60" s="14"/>
      <c r="SKJ60" s="14"/>
      <c r="SKL60" s="14"/>
      <c r="SKN60" s="14"/>
      <c r="SKP60" s="14"/>
      <c r="SKR60" s="14"/>
      <c r="SKT60" s="14"/>
      <c r="SKV60" s="14"/>
      <c r="SKX60" s="14"/>
      <c r="SKZ60" s="14"/>
      <c r="SLB60" s="14"/>
      <c r="SLD60" s="14"/>
      <c r="SLF60" s="14"/>
      <c r="SLH60" s="14"/>
      <c r="SLJ60" s="14"/>
      <c r="SLL60" s="14"/>
      <c r="SLN60" s="14"/>
      <c r="SLP60" s="14"/>
      <c r="SLR60" s="14"/>
      <c r="SLT60" s="14"/>
      <c r="SLV60" s="14"/>
      <c r="SLX60" s="14"/>
      <c r="SLZ60" s="14"/>
      <c r="SMB60" s="14"/>
      <c r="SMD60" s="14"/>
      <c r="SMF60" s="14"/>
      <c r="SMH60" s="14"/>
      <c r="SMJ60" s="14"/>
      <c r="SML60" s="14"/>
      <c r="SMN60" s="14"/>
      <c r="SMP60" s="14"/>
      <c r="SMR60" s="14"/>
      <c r="SMT60" s="14"/>
      <c r="SMV60" s="14"/>
      <c r="SMX60" s="14"/>
      <c r="SMZ60" s="14"/>
      <c r="SNB60" s="14"/>
      <c r="SND60" s="14"/>
      <c r="SNF60" s="14"/>
      <c r="SNH60" s="14"/>
      <c r="SNJ60" s="14"/>
      <c r="SNL60" s="14"/>
      <c r="SNN60" s="14"/>
      <c r="SNP60" s="14"/>
      <c r="SNR60" s="14"/>
      <c r="SNT60" s="14"/>
      <c r="SNV60" s="14"/>
      <c r="SNX60" s="14"/>
      <c r="SNZ60" s="14"/>
      <c r="SOB60" s="14"/>
      <c r="SOD60" s="14"/>
      <c r="SOF60" s="14"/>
      <c r="SOH60" s="14"/>
      <c r="SOJ60" s="14"/>
      <c r="SOL60" s="14"/>
      <c r="SON60" s="14"/>
      <c r="SOP60" s="14"/>
      <c r="SOR60" s="14"/>
      <c r="SOT60" s="14"/>
      <c r="SOV60" s="14"/>
      <c r="SOX60" s="14"/>
      <c r="SOZ60" s="14"/>
      <c r="SPB60" s="14"/>
      <c r="SPD60" s="14"/>
      <c r="SPF60" s="14"/>
      <c r="SPH60" s="14"/>
      <c r="SPJ60" s="14"/>
      <c r="SPL60" s="14"/>
      <c r="SPN60" s="14"/>
      <c r="SPP60" s="14"/>
      <c r="SPR60" s="14"/>
      <c r="SPT60" s="14"/>
      <c r="SPV60" s="14"/>
      <c r="SPX60" s="14"/>
      <c r="SPZ60" s="14"/>
      <c r="SQB60" s="14"/>
      <c r="SQD60" s="14"/>
      <c r="SQF60" s="14"/>
      <c r="SQH60" s="14"/>
      <c r="SQJ60" s="14"/>
      <c r="SQL60" s="14"/>
      <c r="SQN60" s="14"/>
      <c r="SQP60" s="14"/>
      <c r="SQR60" s="14"/>
      <c r="SQT60" s="14"/>
      <c r="SQV60" s="14"/>
      <c r="SQX60" s="14"/>
      <c r="SQZ60" s="14"/>
      <c r="SRB60" s="14"/>
      <c r="SRD60" s="14"/>
      <c r="SRF60" s="14"/>
      <c r="SRH60" s="14"/>
      <c r="SRJ60" s="14"/>
      <c r="SRL60" s="14"/>
      <c r="SRN60" s="14"/>
      <c r="SRP60" s="14"/>
      <c r="SRR60" s="14"/>
      <c r="SRT60" s="14"/>
      <c r="SRV60" s="14"/>
      <c r="SRX60" s="14"/>
      <c r="SRZ60" s="14"/>
      <c r="SSB60" s="14"/>
      <c r="SSD60" s="14"/>
      <c r="SSF60" s="14"/>
      <c r="SSH60" s="14"/>
      <c r="SSJ60" s="14"/>
      <c r="SSL60" s="14"/>
      <c r="SSN60" s="14"/>
      <c r="SSP60" s="14"/>
      <c r="SSR60" s="14"/>
      <c r="SST60" s="14"/>
      <c r="SSV60" s="14"/>
      <c r="SSX60" s="14"/>
      <c r="SSZ60" s="14"/>
      <c r="STB60" s="14"/>
      <c r="STD60" s="14"/>
      <c r="STF60" s="14"/>
      <c r="STH60" s="14"/>
      <c r="STJ60" s="14"/>
      <c r="STL60" s="14"/>
      <c r="STN60" s="14"/>
      <c r="STP60" s="14"/>
      <c r="STR60" s="14"/>
      <c r="STT60" s="14"/>
      <c r="STV60" s="14"/>
      <c r="STX60" s="14"/>
      <c r="STZ60" s="14"/>
      <c r="SUB60" s="14"/>
      <c r="SUD60" s="14"/>
      <c r="SUF60" s="14"/>
      <c r="SUH60" s="14"/>
      <c r="SUJ60" s="14"/>
      <c r="SUL60" s="14"/>
      <c r="SUN60" s="14"/>
      <c r="SUP60" s="14"/>
      <c r="SUR60" s="14"/>
      <c r="SUT60" s="14"/>
      <c r="SUV60" s="14"/>
      <c r="SUX60" s="14"/>
      <c r="SUZ60" s="14"/>
      <c r="SVB60" s="14"/>
      <c r="SVD60" s="14"/>
      <c r="SVF60" s="14"/>
      <c r="SVH60" s="14"/>
      <c r="SVJ60" s="14"/>
      <c r="SVL60" s="14"/>
      <c r="SVN60" s="14"/>
      <c r="SVP60" s="14"/>
      <c r="SVR60" s="14"/>
      <c r="SVT60" s="14"/>
      <c r="SVV60" s="14"/>
      <c r="SVX60" s="14"/>
      <c r="SVZ60" s="14"/>
      <c r="SWB60" s="14"/>
      <c r="SWD60" s="14"/>
      <c r="SWF60" s="14"/>
      <c r="SWH60" s="14"/>
      <c r="SWJ60" s="14"/>
      <c r="SWL60" s="14"/>
      <c r="SWN60" s="14"/>
      <c r="SWP60" s="14"/>
      <c r="SWR60" s="14"/>
      <c r="SWT60" s="14"/>
      <c r="SWV60" s="14"/>
      <c r="SWX60" s="14"/>
      <c r="SWZ60" s="14"/>
      <c r="SXB60" s="14"/>
      <c r="SXD60" s="14"/>
      <c r="SXF60" s="14"/>
      <c r="SXH60" s="14"/>
      <c r="SXJ60" s="14"/>
      <c r="SXL60" s="14"/>
      <c r="SXN60" s="14"/>
      <c r="SXP60" s="14"/>
      <c r="SXR60" s="14"/>
      <c r="SXT60" s="14"/>
      <c r="SXV60" s="14"/>
      <c r="SXX60" s="14"/>
      <c r="SXZ60" s="14"/>
      <c r="SYB60" s="14"/>
      <c r="SYD60" s="14"/>
      <c r="SYF60" s="14"/>
      <c r="SYH60" s="14"/>
      <c r="SYJ60" s="14"/>
      <c r="SYL60" s="14"/>
      <c r="SYN60" s="14"/>
      <c r="SYP60" s="14"/>
      <c r="SYR60" s="14"/>
      <c r="SYT60" s="14"/>
      <c r="SYV60" s="14"/>
      <c r="SYX60" s="14"/>
      <c r="SYZ60" s="14"/>
      <c r="SZB60" s="14"/>
      <c r="SZD60" s="14"/>
      <c r="SZF60" s="14"/>
      <c r="SZH60" s="14"/>
      <c r="SZJ60" s="14"/>
      <c r="SZL60" s="14"/>
      <c r="SZN60" s="14"/>
      <c r="SZP60" s="14"/>
      <c r="SZR60" s="14"/>
      <c r="SZT60" s="14"/>
      <c r="SZV60" s="14"/>
      <c r="SZX60" s="14"/>
      <c r="SZZ60" s="14"/>
      <c r="TAB60" s="14"/>
      <c r="TAD60" s="14"/>
      <c r="TAF60" s="14"/>
      <c r="TAH60" s="14"/>
      <c r="TAJ60" s="14"/>
      <c r="TAL60" s="14"/>
      <c r="TAN60" s="14"/>
      <c r="TAP60" s="14"/>
      <c r="TAR60" s="14"/>
      <c r="TAT60" s="14"/>
      <c r="TAV60" s="14"/>
      <c r="TAX60" s="14"/>
      <c r="TAZ60" s="14"/>
      <c r="TBB60" s="14"/>
      <c r="TBD60" s="14"/>
      <c r="TBF60" s="14"/>
      <c r="TBH60" s="14"/>
      <c r="TBJ60" s="14"/>
      <c r="TBL60" s="14"/>
      <c r="TBN60" s="14"/>
      <c r="TBP60" s="14"/>
      <c r="TBR60" s="14"/>
      <c r="TBT60" s="14"/>
      <c r="TBV60" s="14"/>
      <c r="TBX60" s="14"/>
      <c r="TBZ60" s="14"/>
      <c r="TCB60" s="14"/>
      <c r="TCD60" s="14"/>
      <c r="TCF60" s="14"/>
      <c r="TCH60" s="14"/>
      <c r="TCJ60" s="14"/>
      <c r="TCL60" s="14"/>
      <c r="TCN60" s="14"/>
      <c r="TCP60" s="14"/>
      <c r="TCR60" s="14"/>
      <c r="TCT60" s="14"/>
      <c r="TCV60" s="14"/>
      <c r="TCX60" s="14"/>
      <c r="TCZ60" s="14"/>
      <c r="TDB60" s="14"/>
      <c r="TDD60" s="14"/>
      <c r="TDF60" s="14"/>
      <c r="TDH60" s="14"/>
      <c r="TDJ60" s="14"/>
      <c r="TDL60" s="14"/>
      <c r="TDN60" s="14"/>
      <c r="TDP60" s="14"/>
      <c r="TDR60" s="14"/>
      <c r="TDT60" s="14"/>
      <c r="TDV60" s="14"/>
      <c r="TDX60" s="14"/>
      <c r="TDZ60" s="14"/>
      <c r="TEB60" s="14"/>
      <c r="TED60" s="14"/>
      <c r="TEF60" s="14"/>
      <c r="TEH60" s="14"/>
      <c r="TEJ60" s="14"/>
      <c r="TEL60" s="14"/>
      <c r="TEN60" s="14"/>
      <c r="TEP60" s="14"/>
      <c r="TER60" s="14"/>
      <c r="TET60" s="14"/>
      <c r="TEV60" s="14"/>
      <c r="TEX60" s="14"/>
      <c r="TEZ60" s="14"/>
      <c r="TFB60" s="14"/>
      <c r="TFD60" s="14"/>
      <c r="TFF60" s="14"/>
      <c r="TFH60" s="14"/>
      <c r="TFJ60" s="14"/>
      <c r="TFL60" s="14"/>
      <c r="TFN60" s="14"/>
      <c r="TFP60" s="14"/>
      <c r="TFR60" s="14"/>
      <c r="TFT60" s="14"/>
      <c r="TFV60" s="14"/>
      <c r="TFX60" s="14"/>
      <c r="TFZ60" s="14"/>
      <c r="TGB60" s="14"/>
      <c r="TGD60" s="14"/>
      <c r="TGF60" s="14"/>
      <c r="TGH60" s="14"/>
      <c r="TGJ60" s="14"/>
      <c r="TGL60" s="14"/>
      <c r="TGN60" s="14"/>
      <c r="TGP60" s="14"/>
      <c r="TGR60" s="14"/>
      <c r="TGT60" s="14"/>
      <c r="TGV60" s="14"/>
      <c r="TGX60" s="14"/>
      <c r="TGZ60" s="14"/>
      <c r="THB60" s="14"/>
      <c r="THD60" s="14"/>
      <c r="THF60" s="14"/>
      <c r="THH60" s="14"/>
      <c r="THJ60" s="14"/>
      <c r="THL60" s="14"/>
      <c r="THN60" s="14"/>
      <c r="THP60" s="14"/>
      <c r="THR60" s="14"/>
      <c r="THT60" s="14"/>
      <c r="THV60" s="14"/>
      <c r="THX60" s="14"/>
      <c r="THZ60" s="14"/>
      <c r="TIB60" s="14"/>
      <c r="TID60" s="14"/>
      <c r="TIF60" s="14"/>
      <c r="TIH60" s="14"/>
      <c r="TIJ60" s="14"/>
      <c r="TIL60" s="14"/>
      <c r="TIN60" s="14"/>
      <c r="TIP60" s="14"/>
      <c r="TIR60" s="14"/>
      <c r="TIT60" s="14"/>
      <c r="TIV60" s="14"/>
      <c r="TIX60" s="14"/>
      <c r="TIZ60" s="14"/>
      <c r="TJB60" s="14"/>
      <c r="TJD60" s="14"/>
      <c r="TJF60" s="14"/>
      <c r="TJH60" s="14"/>
      <c r="TJJ60" s="14"/>
      <c r="TJL60" s="14"/>
      <c r="TJN60" s="14"/>
      <c r="TJP60" s="14"/>
      <c r="TJR60" s="14"/>
      <c r="TJT60" s="14"/>
      <c r="TJV60" s="14"/>
      <c r="TJX60" s="14"/>
      <c r="TJZ60" s="14"/>
      <c r="TKB60" s="14"/>
      <c r="TKD60" s="14"/>
      <c r="TKF60" s="14"/>
      <c r="TKH60" s="14"/>
      <c r="TKJ60" s="14"/>
      <c r="TKL60" s="14"/>
      <c r="TKN60" s="14"/>
      <c r="TKP60" s="14"/>
      <c r="TKR60" s="14"/>
      <c r="TKT60" s="14"/>
      <c r="TKV60" s="14"/>
      <c r="TKX60" s="14"/>
      <c r="TKZ60" s="14"/>
      <c r="TLB60" s="14"/>
      <c r="TLD60" s="14"/>
      <c r="TLF60" s="14"/>
      <c r="TLH60" s="14"/>
      <c r="TLJ60" s="14"/>
      <c r="TLL60" s="14"/>
      <c r="TLN60" s="14"/>
      <c r="TLP60" s="14"/>
      <c r="TLR60" s="14"/>
      <c r="TLT60" s="14"/>
      <c r="TLV60" s="14"/>
      <c r="TLX60" s="14"/>
      <c r="TLZ60" s="14"/>
      <c r="TMB60" s="14"/>
      <c r="TMD60" s="14"/>
      <c r="TMF60" s="14"/>
      <c r="TMH60" s="14"/>
      <c r="TMJ60" s="14"/>
      <c r="TML60" s="14"/>
      <c r="TMN60" s="14"/>
      <c r="TMP60" s="14"/>
      <c r="TMR60" s="14"/>
      <c r="TMT60" s="14"/>
      <c r="TMV60" s="14"/>
      <c r="TMX60" s="14"/>
      <c r="TMZ60" s="14"/>
      <c r="TNB60" s="14"/>
      <c r="TND60" s="14"/>
      <c r="TNF60" s="14"/>
      <c r="TNH60" s="14"/>
      <c r="TNJ60" s="14"/>
      <c r="TNL60" s="14"/>
      <c r="TNN60" s="14"/>
      <c r="TNP60" s="14"/>
      <c r="TNR60" s="14"/>
      <c r="TNT60" s="14"/>
      <c r="TNV60" s="14"/>
      <c r="TNX60" s="14"/>
      <c r="TNZ60" s="14"/>
      <c r="TOB60" s="14"/>
      <c r="TOD60" s="14"/>
      <c r="TOF60" s="14"/>
      <c r="TOH60" s="14"/>
      <c r="TOJ60" s="14"/>
      <c r="TOL60" s="14"/>
      <c r="TON60" s="14"/>
      <c r="TOP60" s="14"/>
      <c r="TOR60" s="14"/>
      <c r="TOT60" s="14"/>
      <c r="TOV60" s="14"/>
      <c r="TOX60" s="14"/>
      <c r="TOZ60" s="14"/>
      <c r="TPB60" s="14"/>
      <c r="TPD60" s="14"/>
      <c r="TPF60" s="14"/>
      <c r="TPH60" s="14"/>
      <c r="TPJ60" s="14"/>
      <c r="TPL60" s="14"/>
      <c r="TPN60" s="14"/>
      <c r="TPP60" s="14"/>
      <c r="TPR60" s="14"/>
      <c r="TPT60" s="14"/>
      <c r="TPV60" s="14"/>
      <c r="TPX60" s="14"/>
      <c r="TPZ60" s="14"/>
      <c r="TQB60" s="14"/>
      <c r="TQD60" s="14"/>
      <c r="TQF60" s="14"/>
      <c r="TQH60" s="14"/>
      <c r="TQJ60" s="14"/>
      <c r="TQL60" s="14"/>
      <c r="TQN60" s="14"/>
      <c r="TQP60" s="14"/>
      <c r="TQR60" s="14"/>
      <c r="TQT60" s="14"/>
      <c r="TQV60" s="14"/>
      <c r="TQX60" s="14"/>
      <c r="TQZ60" s="14"/>
      <c r="TRB60" s="14"/>
      <c r="TRD60" s="14"/>
      <c r="TRF60" s="14"/>
      <c r="TRH60" s="14"/>
      <c r="TRJ60" s="14"/>
      <c r="TRL60" s="14"/>
      <c r="TRN60" s="14"/>
      <c r="TRP60" s="14"/>
      <c r="TRR60" s="14"/>
      <c r="TRT60" s="14"/>
      <c r="TRV60" s="14"/>
      <c r="TRX60" s="14"/>
      <c r="TRZ60" s="14"/>
      <c r="TSB60" s="14"/>
      <c r="TSD60" s="14"/>
      <c r="TSF60" s="14"/>
      <c r="TSH60" s="14"/>
      <c r="TSJ60" s="14"/>
      <c r="TSL60" s="14"/>
      <c r="TSN60" s="14"/>
      <c r="TSP60" s="14"/>
      <c r="TSR60" s="14"/>
      <c r="TST60" s="14"/>
      <c r="TSV60" s="14"/>
      <c r="TSX60" s="14"/>
      <c r="TSZ60" s="14"/>
      <c r="TTB60" s="14"/>
      <c r="TTD60" s="14"/>
      <c r="TTF60" s="14"/>
      <c r="TTH60" s="14"/>
      <c r="TTJ60" s="14"/>
      <c r="TTL60" s="14"/>
      <c r="TTN60" s="14"/>
      <c r="TTP60" s="14"/>
      <c r="TTR60" s="14"/>
      <c r="TTT60" s="14"/>
      <c r="TTV60" s="14"/>
      <c r="TTX60" s="14"/>
      <c r="TTZ60" s="14"/>
      <c r="TUB60" s="14"/>
      <c r="TUD60" s="14"/>
      <c r="TUF60" s="14"/>
      <c r="TUH60" s="14"/>
      <c r="TUJ60" s="14"/>
      <c r="TUL60" s="14"/>
      <c r="TUN60" s="14"/>
      <c r="TUP60" s="14"/>
      <c r="TUR60" s="14"/>
      <c r="TUT60" s="14"/>
      <c r="TUV60" s="14"/>
      <c r="TUX60" s="14"/>
      <c r="TUZ60" s="14"/>
      <c r="TVB60" s="14"/>
      <c r="TVD60" s="14"/>
      <c r="TVF60" s="14"/>
      <c r="TVH60" s="14"/>
      <c r="TVJ60" s="14"/>
      <c r="TVL60" s="14"/>
      <c r="TVN60" s="14"/>
      <c r="TVP60" s="14"/>
      <c r="TVR60" s="14"/>
      <c r="TVT60" s="14"/>
      <c r="TVV60" s="14"/>
      <c r="TVX60" s="14"/>
      <c r="TVZ60" s="14"/>
      <c r="TWB60" s="14"/>
      <c r="TWD60" s="14"/>
      <c r="TWF60" s="14"/>
      <c r="TWH60" s="14"/>
      <c r="TWJ60" s="14"/>
      <c r="TWL60" s="14"/>
      <c r="TWN60" s="14"/>
      <c r="TWP60" s="14"/>
      <c r="TWR60" s="14"/>
      <c r="TWT60" s="14"/>
      <c r="TWV60" s="14"/>
      <c r="TWX60" s="14"/>
      <c r="TWZ60" s="14"/>
      <c r="TXB60" s="14"/>
      <c r="TXD60" s="14"/>
      <c r="TXF60" s="14"/>
      <c r="TXH60" s="14"/>
      <c r="TXJ60" s="14"/>
      <c r="TXL60" s="14"/>
      <c r="TXN60" s="14"/>
      <c r="TXP60" s="14"/>
      <c r="TXR60" s="14"/>
      <c r="TXT60" s="14"/>
      <c r="TXV60" s="14"/>
      <c r="TXX60" s="14"/>
      <c r="TXZ60" s="14"/>
      <c r="TYB60" s="14"/>
      <c r="TYD60" s="14"/>
      <c r="TYF60" s="14"/>
      <c r="TYH60" s="14"/>
      <c r="TYJ60" s="14"/>
      <c r="TYL60" s="14"/>
      <c r="TYN60" s="14"/>
      <c r="TYP60" s="14"/>
      <c r="TYR60" s="14"/>
      <c r="TYT60" s="14"/>
      <c r="TYV60" s="14"/>
      <c r="TYX60" s="14"/>
      <c r="TYZ60" s="14"/>
      <c r="TZB60" s="14"/>
      <c r="TZD60" s="14"/>
      <c r="TZF60" s="14"/>
      <c r="TZH60" s="14"/>
      <c r="TZJ60" s="14"/>
      <c r="TZL60" s="14"/>
      <c r="TZN60" s="14"/>
      <c r="TZP60" s="14"/>
      <c r="TZR60" s="14"/>
      <c r="TZT60" s="14"/>
      <c r="TZV60" s="14"/>
      <c r="TZX60" s="14"/>
      <c r="TZZ60" s="14"/>
      <c r="UAB60" s="14"/>
      <c r="UAD60" s="14"/>
      <c r="UAF60" s="14"/>
      <c r="UAH60" s="14"/>
      <c r="UAJ60" s="14"/>
      <c r="UAL60" s="14"/>
      <c r="UAN60" s="14"/>
      <c r="UAP60" s="14"/>
      <c r="UAR60" s="14"/>
      <c r="UAT60" s="14"/>
      <c r="UAV60" s="14"/>
      <c r="UAX60" s="14"/>
      <c r="UAZ60" s="14"/>
      <c r="UBB60" s="14"/>
      <c r="UBD60" s="14"/>
      <c r="UBF60" s="14"/>
      <c r="UBH60" s="14"/>
      <c r="UBJ60" s="14"/>
      <c r="UBL60" s="14"/>
      <c r="UBN60" s="14"/>
      <c r="UBP60" s="14"/>
      <c r="UBR60" s="14"/>
      <c r="UBT60" s="14"/>
      <c r="UBV60" s="14"/>
      <c r="UBX60" s="14"/>
      <c r="UBZ60" s="14"/>
      <c r="UCB60" s="14"/>
      <c r="UCD60" s="14"/>
      <c r="UCF60" s="14"/>
      <c r="UCH60" s="14"/>
      <c r="UCJ60" s="14"/>
      <c r="UCL60" s="14"/>
      <c r="UCN60" s="14"/>
      <c r="UCP60" s="14"/>
      <c r="UCR60" s="14"/>
      <c r="UCT60" s="14"/>
      <c r="UCV60" s="14"/>
      <c r="UCX60" s="14"/>
      <c r="UCZ60" s="14"/>
      <c r="UDB60" s="14"/>
      <c r="UDD60" s="14"/>
      <c r="UDF60" s="14"/>
      <c r="UDH60" s="14"/>
      <c r="UDJ60" s="14"/>
      <c r="UDL60" s="14"/>
      <c r="UDN60" s="14"/>
      <c r="UDP60" s="14"/>
      <c r="UDR60" s="14"/>
      <c r="UDT60" s="14"/>
      <c r="UDV60" s="14"/>
      <c r="UDX60" s="14"/>
      <c r="UDZ60" s="14"/>
      <c r="UEB60" s="14"/>
      <c r="UED60" s="14"/>
      <c r="UEF60" s="14"/>
      <c r="UEH60" s="14"/>
      <c r="UEJ60" s="14"/>
      <c r="UEL60" s="14"/>
      <c r="UEN60" s="14"/>
      <c r="UEP60" s="14"/>
      <c r="UER60" s="14"/>
      <c r="UET60" s="14"/>
      <c r="UEV60" s="14"/>
      <c r="UEX60" s="14"/>
      <c r="UEZ60" s="14"/>
      <c r="UFB60" s="14"/>
      <c r="UFD60" s="14"/>
      <c r="UFF60" s="14"/>
      <c r="UFH60" s="14"/>
      <c r="UFJ60" s="14"/>
      <c r="UFL60" s="14"/>
      <c r="UFN60" s="14"/>
      <c r="UFP60" s="14"/>
      <c r="UFR60" s="14"/>
      <c r="UFT60" s="14"/>
      <c r="UFV60" s="14"/>
      <c r="UFX60" s="14"/>
      <c r="UFZ60" s="14"/>
      <c r="UGB60" s="14"/>
      <c r="UGD60" s="14"/>
      <c r="UGF60" s="14"/>
      <c r="UGH60" s="14"/>
      <c r="UGJ60" s="14"/>
      <c r="UGL60" s="14"/>
      <c r="UGN60" s="14"/>
      <c r="UGP60" s="14"/>
      <c r="UGR60" s="14"/>
      <c r="UGT60" s="14"/>
      <c r="UGV60" s="14"/>
      <c r="UGX60" s="14"/>
      <c r="UGZ60" s="14"/>
      <c r="UHB60" s="14"/>
      <c r="UHD60" s="14"/>
      <c r="UHF60" s="14"/>
      <c r="UHH60" s="14"/>
      <c r="UHJ60" s="14"/>
      <c r="UHL60" s="14"/>
      <c r="UHN60" s="14"/>
      <c r="UHP60" s="14"/>
      <c r="UHR60" s="14"/>
      <c r="UHT60" s="14"/>
      <c r="UHV60" s="14"/>
      <c r="UHX60" s="14"/>
      <c r="UHZ60" s="14"/>
      <c r="UIB60" s="14"/>
      <c r="UID60" s="14"/>
      <c r="UIF60" s="14"/>
      <c r="UIH60" s="14"/>
      <c r="UIJ60" s="14"/>
      <c r="UIL60" s="14"/>
      <c r="UIN60" s="14"/>
      <c r="UIP60" s="14"/>
      <c r="UIR60" s="14"/>
      <c r="UIT60" s="14"/>
      <c r="UIV60" s="14"/>
      <c r="UIX60" s="14"/>
      <c r="UIZ60" s="14"/>
      <c r="UJB60" s="14"/>
      <c r="UJD60" s="14"/>
      <c r="UJF60" s="14"/>
      <c r="UJH60" s="14"/>
      <c r="UJJ60" s="14"/>
      <c r="UJL60" s="14"/>
      <c r="UJN60" s="14"/>
      <c r="UJP60" s="14"/>
      <c r="UJR60" s="14"/>
      <c r="UJT60" s="14"/>
      <c r="UJV60" s="14"/>
      <c r="UJX60" s="14"/>
      <c r="UJZ60" s="14"/>
      <c r="UKB60" s="14"/>
      <c r="UKD60" s="14"/>
      <c r="UKF60" s="14"/>
      <c r="UKH60" s="14"/>
      <c r="UKJ60" s="14"/>
      <c r="UKL60" s="14"/>
      <c r="UKN60" s="14"/>
      <c r="UKP60" s="14"/>
      <c r="UKR60" s="14"/>
      <c r="UKT60" s="14"/>
      <c r="UKV60" s="14"/>
      <c r="UKX60" s="14"/>
      <c r="UKZ60" s="14"/>
      <c r="ULB60" s="14"/>
      <c r="ULD60" s="14"/>
      <c r="ULF60" s="14"/>
      <c r="ULH60" s="14"/>
      <c r="ULJ60" s="14"/>
      <c r="ULL60" s="14"/>
      <c r="ULN60" s="14"/>
      <c r="ULP60" s="14"/>
      <c r="ULR60" s="14"/>
      <c r="ULT60" s="14"/>
      <c r="ULV60" s="14"/>
      <c r="ULX60" s="14"/>
      <c r="ULZ60" s="14"/>
      <c r="UMB60" s="14"/>
      <c r="UMD60" s="14"/>
      <c r="UMF60" s="14"/>
      <c r="UMH60" s="14"/>
      <c r="UMJ60" s="14"/>
      <c r="UML60" s="14"/>
      <c r="UMN60" s="14"/>
      <c r="UMP60" s="14"/>
      <c r="UMR60" s="14"/>
      <c r="UMT60" s="14"/>
      <c r="UMV60" s="14"/>
      <c r="UMX60" s="14"/>
      <c r="UMZ60" s="14"/>
      <c r="UNB60" s="14"/>
      <c r="UND60" s="14"/>
      <c r="UNF60" s="14"/>
      <c r="UNH60" s="14"/>
      <c r="UNJ60" s="14"/>
      <c r="UNL60" s="14"/>
      <c r="UNN60" s="14"/>
      <c r="UNP60" s="14"/>
      <c r="UNR60" s="14"/>
      <c r="UNT60" s="14"/>
      <c r="UNV60" s="14"/>
      <c r="UNX60" s="14"/>
      <c r="UNZ60" s="14"/>
      <c r="UOB60" s="14"/>
      <c r="UOD60" s="14"/>
      <c r="UOF60" s="14"/>
      <c r="UOH60" s="14"/>
      <c r="UOJ60" s="14"/>
      <c r="UOL60" s="14"/>
      <c r="UON60" s="14"/>
      <c r="UOP60" s="14"/>
      <c r="UOR60" s="14"/>
      <c r="UOT60" s="14"/>
      <c r="UOV60" s="14"/>
      <c r="UOX60" s="14"/>
      <c r="UOZ60" s="14"/>
      <c r="UPB60" s="14"/>
      <c r="UPD60" s="14"/>
      <c r="UPF60" s="14"/>
      <c r="UPH60" s="14"/>
      <c r="UPJ60" s="14"/>
      <c r="UPL60" s="14"/>
      <c r="UPN60" s="14"/>
      <c r="UPP60" s="14"/>
      <c r="UPR60" s="14"/>
      <c r="UPT60" s="14"/>
      <c r="UPV60" s="14"/>
      <c r="UPX60" s="14"/>
      <c r="UPZ60" s="14"/>
      <c r="UQB60" s="14"/>
      <c r="UQD60" s="14"/>
      <c r="UQF60" s="14"/>
      <c r="UQH60" s="14"/>
      <c r="UQJ60" s="14"/>
      <c r="UQL60" s="14"/>
      <c r="UQN60" s="14"/>
      <c r="UQP60" s="14"/>
      <c r="UQR60" s="14"/>
      <c r="UQT60" s="14"/>
      <c r="UQV60" s="14"/>
      <c r="UQX60" s="14"/>
      <c r="UQZ60" s="14"/>
      <c r="URB60" s="14"/>
      <c r="URD60" s="14"/>
      <c r="URF60" s="14"/>
      <c r="URH60" s="14"/>
      <c r="URJ60" s="14"/>
      <c r="URL60" s="14"/>
      <c r="URN60" s="14"/>
      <c r="URP60" s="14"/>
      <c r="URR60" s="14"/>
      <c r="URT60" s="14"/>
      <c r="URV60" s="14"/>
      <c r="URX60" s="14"/>
      <c r="URZ60" s="14"/>
      <c r="USB60" s="14"/>
      <c r="USD60" s="14"/>
      <c r="USF60" s="14"/>
      <c r="USH60" s="14"/>
      <c r="USJ60" s="14"/>
      <c r="USL60" s="14"/>
      <c r="USN60" s="14"/>
      <c r="USP60" s="14"/>
      <c r="USR60" s="14"/>
      <c r="UST60" s="14"/>
      <c r="USV60" s="14"/>
      <c r="USX60" s="14"/>
      <c r="USZ60" s="14"/>
      <c r="UTB60" s="14"/>
      <c r="UTD60" s="14"/>
      <c r="UTF60" s="14"/>
      <c r="UTH60" s="14"/>
      <c r="UTJ60" s="14"/>
      <c r="UTL60" s="14"/>
      <c r="UTN60" s="14"/>
      <c r="UTP60" s="14"/>
      <c r="UTR60" s="14"/>
      <c r="UTT60" s="14"/>
      <c r="UTV60" s="14"/>
      <c r="UTX60" s="14"/>
      <c r="UTZ60" s="14"/>
      <c r="UUB60" s="14"/>
      <c r="UUD60" s="14"/>
      <c r="UUF60" s="14"/>
      <c r="UUH60" s="14"/>
      <c r="UUJ60" s="14"/>
      <c r="UUL60" s="14"/>
      <c r="UUN60" s="14"/>
      <c r="UUP60" s="14"/>
      <c r="UUR60" s="14"/>
      <c r="UUT60" s="14"/>
      <c r="UUV60" s="14"/>
      <c r="UUX60" s="14"/>
      <c r="UUZ60" s="14"/>
      <c r="UVB60" s="14"/>
      <c r="UVD60" s="14"/>
      <c r="UVF60" s="14"/>
      <c r="UVH60" s="14"/>
      <c r="UVJ60" s="14"/>
      <c r="UVL60" s="14"/>
      <c r="UVN60" s="14"/>
      <c r="UVP60" s="14"/>
      <c r="UVR60" s="14"/>
      <c r="UVT60" s="14"/>
      <c r="UVV60" s="14"/>
      <c r="UVX60" s="14"/>
      <c r="UVZ60" s="14"/>
      <c r="UWB60" s="14"/>
      <c r="UWD60" s="14"/>
      <c r="UWF60" s="14"/>
      <c r="UWH60" s="14"/>
      <c r="UWJ60" s="14"/>
      <c r="UWL60" s="14"/>
      <c r="UWN60" s="14"/>
      <c r="UWP60" s="14"/>
      <c r="UWR60" s="14"/>
      <c r="UWT60" s="14"/>
      <c r="UWV60" s="14"/>
      <c r="UWX60" s="14"/>
      <c r="UWZ60" s="14"/>
      <c r="UXB60" s="14"/>
      <c r="UXD60" s="14"/>
      <c r="UXF60" s="14"/>
      <c r="UXH60" s="14"/>
      <c r="UXJ60" s="14"/>
      <c r="UXL60" s="14"/>
      <c r="UXN60" s="14"/>
      <c r="UXP60" s="14"/>
      <c r="UXR60" s="14"/>
      <c r="UXT60" s="14"/>
      <c r="UXV60" s="14"/>
      <c r="UXX60" s="14"/>
      <c r="UXZ60" s="14"/>
      <c r="UYB60" s="14"/>
      <c r="UYD60" s="14"/>
      <c r="UYF60" s="14"/>
      <c r="UYH60" s="14"/>
      <c r="UYJ60" s="14"/>
      <c r="UYL60" s="14"/>
      <c r="UYN60" s="14"/>
      <c r="UYP60" s="14"/>
      <c r="UYR60" s="14"/>
      <c r="UYT60" s="14"/>
      <c r="UYV60" s="14"/>
      <c r="UYX60" s="14"/>
      <c r="UYZ60" s="14"/>
      <c r="UZB60" s="14"/>
      <c r="UZD60" s="14"/>
      <c r="UZF60" s="14"/>
      <c r="UZH60" s="14"/>
      <c r="UZJ60" s="14"/>
      <c r="UZL60" s="14"/>
      <c r="UZN60" s="14"/>
      <c r="UZP60" s="14"/>
      <c r="UZR60" s="14"/>
      <c r="UZT60" s="14"/>
      <c r="UZV60" s="14"/>
      <c r="UZX60" s="14"/>
      <c r="UZZ60" s="14"/>
      <c r="VAB60" s="14"/>
      <c r="VAD60" s="14"/>
      <c r="VAF60" s="14"/>
      <c r="VAH60" s="14"/>
      <c r="VAJ60" s="14"/>
      <c r="VAL60" s="14"/>
      <c r="VAN60" s="14"/>
      <c r="VAP60" s="14"/>
      <c r="VAR60" s="14"/>
      <c r="VAT60" s="14"/>
      <c r="VAV60" s="14"/>
      <c r="VAX60" s="14"/>
      <c r="VAZ60" s="14"/>
      <c r="VBB60" s="14"/>
      <c r="VBD60" s="14"/>
      <c r="VBF60" s="14"/>
      <c r="VBH60" s="14"/>
      <c r="VBJ60" s="14"/>
      <c r="VBL60" s="14"/>
      <c r="VBN60" s="14"/>
      <c r="VBP60" s="14"/>
      <c r="VBR60" s="14"/>
      <c r="VBT60" s="14"/>
      <c r="VBV60" s="14"/>
      <c r="VBX60" s="14"/>
      <c r="VBZ60" s="14"/>
      <c r="VCB60" s="14"/>
      <c r="VCD60" s="14"/>
      <c r="VCF60" s="14"/>
      <c r="VCH60" s="14"/>
      <c r="VCJ60" s="14"/>
      <c r="VCL60" s="14"/>
      <c r="VCN60" s="14"/>
      <c r="VCP60" s="14"/>
      <c r="VCR60" s="14"/>
      <c r="VCT60" s="14"/>
      <c r="VCV60" s="14"/>
      <c r="VCX60" s="14"/>
      <c r="VCZ60" s="14"/>
      <c r="VDB60" s="14"/>
      <c r="VDD60" s="14"/>
      <c r="VDF60" s="14"/>
      <c r="VDH60" s="14"/>
      <c r="VDJ60" s="14"/>
      <c r="VDL60" s="14"/>
      <c r="VDN60" s="14"/>
      <c r="VDP60" s="14"/>
      <c r="VDR60" s="14"/>
      <c r="VDT60" s="14"/>
      <c r="VDV60" s="14"/>
      <c r="VDX60" s="14"/>
      <c r="VDZ60" s="14"/>
      <c r="VEB60" s="14"/>
      <c r="VED60" s="14"/>
      <c r="VEF60" s="14"/>
      <c r="VEH60" s="14"/>
      <c r="VEJ60" s="14"/>
      <c r="VEL60" s="14"/>
      <c r="VEN60" s="14"/>
      <c r="VEP60" s="14"/>
      <c r="VER60" s="14"/>
      <c r="VET60" s="14"/>
      <c r="VEV60" s="14"/>
      <c r="VEX60" s="14"/>
      <c r="VEZ60" s="14"/>
      <c r="VFB60" s="14"/>
      <c r="VFD60" s="14"/>
      <c r="VFF60" s="14"/>
      <c r="VFH60" s="14"/>
      <c r="VFJ60" s="14"/>
      <c r="VFL60" s="14"/>
      <c r="VFN60" s="14"/>
      <c r="VFP60" s="14"/>
      <c r="VFR60" s="14"/>
      <c r="VFT60" s="14"/>
      <c r="VFV60" s="14"/>
      <c r="VFX60" s="14"/>
      <c r="VFZ60" s="14"/>
      <c r="VGB60" s="14"/>
      <c r="VGD60" s="14"/>
      <c r="VGF60" s="14"/>
      <c r="VGH60" s="14"/>
      <c r="VGJ60" s="14"/>
      <c r="VGL60" s="14"/>
      <c r="VGN60" s="14"/>
      <c r="VGP60" s="14"/>
      <c r="VGR60" s="14"/>
      <c r="VGT60" s="14"/>
      <c r="VGV60" s="14"/>
      <c r="VGX60" s="14"/>
      <c r="VGZ60" s="14"/>
      <c r="VHB60" s="14"/>
      <c r="VHD60" s="14"/>
      <c r="VHF60" s="14"/>
      <c r="VHH60" s="14"/>
      <c r="VHJ60" s="14"/>
      <c r="VHL60" s="14"/>
      <c r="VHN60" s="14"/>
      <c r="VHP60" s="14"/>
      <c r="VHR60" s="14"/>
      <c r="VHT60" s="14"/>
      <c r="VHV60" s="14"/>
      <c r="VHX60" s="14"/>
      <c r="VHZ60" s="14"/>
      <c r="VIB60" s="14"/>
      <c r="VID60" s="14"/>
      <c r="VIF60" s="14"/>
      <c r="VIH60" s="14"/>
      <c r="VIJ60" s="14"/>
      <c r="VIL60" s="14"/>
      <c r="VIN60" s="14"/>
      <c r="VIP60" s="14"/>
      <c r="VIR60" s="14"/>
      <c r="VIT60" s="14"/>
      <c r="VIV60" s="14"/>
      <c r="VIX60" s="14"/>
      <c r="VIZ60" s="14"/>
      <c r="VJB60" s="14"/>
      <c r="VJD60" s="14"/>
      <c r="VJF60" s="14"/>
      <c r="VJH60" s="14"/>
      <c r="VJJ60" s="14"/>
      <c r="VJL60" s="14"/>
      <c r="VJN60" s="14"/>
      <c r="VJP60" s="14"/>
      <c r="VJR60" s="14"/>
      <c r="VJT60" s="14"/>
      <c r="VJV60" s="14"/>
      <c r="VJX60" s="14"/>
      <c r="VJZ60" s="14"/>
      <c r="VKB60" s="14"/>
      <c r="VKD60" s="14"/>
      <c r="VKF60" s="14"/>
      <c r="VKH60" s="14"/>
      <c r="VKJ60" s="14"/>
      <c r="VKL60" s="14"/>
      <c r="VKN60" s="14"/>
      <c r="VKP60" s="14"/>
      <c r="VKR60" s="14"/>
      <c r="VKT60" s="14"/>
      <c r="VKV60" s="14"/>
      <c r="VKX60" s="14"/>
      <c r="VKZ60" s="14"/>
      <c r="VLB60" s="14"/>
      <c r="VLD60" s="14"/>
      <c r="VLF60" s="14"/>
      <c r="VLH60" s="14"/>
      <c r="VLJ60" s="14"/>
      <c r="VLL60" s="14"/>
      <c r="VLN60" s="14"/>
      <c r="VLP60" s="14"/>
      <c r="VLR60" s="14"/>
      <c r="VLT60" s="14"/>
      <c r="VLV60" s="14"/>
      <c r="VLX60" s="14"/>
      <c r="VLZ60" s="14"/>
      <c r="VMB60" s="14"/>
      <c r="VMD60" s="14"/>
      <c r="VMF60" s="14"/>
      <c r="VMH60" s="14"/>
      <c r="VMJ60" s="14"/>
      <c r="VML60" s="14"/>
      <c r="VMN60" s="14"/>
      <c r="VMP60" s="14"/>
      <c r="VMR60" s="14"/>
      <c r="VMT60" s="14"/>
      <c r="VMV60" s="14"/>
      <c r="VMX60" s="14"/>
      <c r="VMZ60" s="14"/>
      <c r="VNB60" s="14"/>
      <c r="VND60" s="14"/>
      <c r="VNF60" s="14"/>
      <c r="VNH60" s="14"/>
      <c r="VNJ60" s="14"/>
      <c r="VNL60" s="14"/>
      <c r="VNN60" s="14"/>
      <c r="VNP60" s="14"/>
      <c r="VNR60" s="14"/>
      <c r="VNT60" s="14"/>
      <c r="VNV60" s="14"/>
      <c r="VNX60" s="14"/>
      <c r="VNZ60" s="14"/>
      <c r="VOB60" s="14"/>
      <c r="VOD60" s="14"/>
      <c r="VOF60" s="14"/>
      <c r="VOH60" s="14"/>
      <c r="VOJ60" s="14"/>
      <c r="VOL60" s="14"/>
      <c r="VON60" s="14"/>
      <c r="VOP60" s="14"/>
      <c r="VOR60" s="14"/>
      <c r="VOT60" s="14"/>
      <c r="VOV60" s="14"/>
      <c r="VOX60" s="14"/>
      <c r="VOZ60" s="14"/>
      <c r="VPB60" s="14"/>
      <c r="VPD60" s="14"/>
      <c r="VPF60" s="14"/>
      <c r="VPH60" s="14"/>
      <c r="VPJ60" s="14"/>
      <c r="VPL60" s="14"/>
      <c r="VPN60" s="14"/>
      <c r="VPP60" s="14"/>
      <c r="VPR60" s="14"/>
      <c r="VPT60" s="14"/>
      <c r="VPV60" s="14"/>
      <c r="VPX60" s="14"/>
      <c r="VPZ60" s="14"/>
      <c r="VQB60" s="14"/>
      <c r="VQD60" s="14"/>
      <c r="VQF60" s="14"/>
      <c r="VQH60" s="14"/>
      <c r="VQJ60" s="14"/>
      <c r="VQL60" s="14"/>
      <c r="VQN60" s="14"/>
      <c r="VQP60" s="14"/>
      <c r="VQR60" s="14"/>
      <c r="VQT60" s="14"/>
      <c r="VQV60" s="14"/>
      <c r="VQX60" s="14"/>
      <c r="VQZ60" s="14"/>
      <c r="VRB60" s="14"/>
      <c r="VRD60" s="14"/>
      <c r="VRF60" s="14"/>
      <c r="VRH60" s="14"/>
      <c r="VRJ60" s="14"/>
      <c r="VRL60" s="14"/>
      <c r="VRN60" s="14"/>
      <c r="VRP60" s="14"/>
      <c r="VRR60" s="14"/>
      <c r="VRT60" s="14"/>
      <c r="VRV60" s="14"/>
      <c r="VRX60" s="14"/>
      <c r="VRZ60" s="14"/>
      <c r="VSB60" s="14"/>
      <c r="VSD60" s="14"/>
      <c r="VSF60" s="14"/>
      <c r="VSH60" s="14"/>
      <c r="VSJ60" s="14"/>
      <c r="VSL60" s="14"/>
      <c r="VSN60" s="14"/>
      <c r="VSP60" s="14"/>
      <c r="VSR60" s="14"/>
      <c r="VST60" s="14"/>
      <c r="VSV60" s="14"/>
      <c r="VSX60" s="14"/>
      <c r="VSZ60" s="14"/>
      <c r="VTB60" s="14"/>
      <c r="VTD60" s="14"/>
      <c r="VTF60" s="14"/>
      <c r="VTH60" s="14"/>
      <c r="VTJ60" s="14"/>
      <c r="VTL60" s="14"/>
      <c r="VTN60" s="14"/>
      <c r="VTP60" s="14"/>
      <c r="VTR60" s="14"/>
      <c r="VTT60" s="14"/>
      <c r="VTV60" s="14"/>
      <c r="VTX60" s="14"/>
      <c r="VTZ60" s="14"/>
      <c r="VUB60" s="14"/>
      <c r="VUD60" s="14"/>
      <c r="VUF60" s="14"/>
      <c r="VUH60" s="14"/>
      <c r="VUJ60" s="14"/>
      <c r="VUL60" s="14"/>
      <c r="VUN60" s="14"/>
      <c r="VUP60" s="14"/>
      <c r="VUR60" s="14"/>
      <c r="VUT60" s="14"/>
      <c r="VUV60" s="14"/>
      <c r="VUX60" s="14"/>
      <c r="VUZ60" s="14"/>
      <c r="VVB60" s="14"/>
      <c r="VVD60" s="14"/>
      <c r="VVF60" s="14"/>
      <c r="VVH60" s="14"/>
      <c r="VVJ60" s="14"/>
      <c r="VVL60" s="14"/>
      <c r="VVN60" s="14"/>
      <c r="VVP60" s="14"/>
      <c r="VVR60" s="14"/>
      <c r="VVT60" s="14"/>
      <c r="VVV60" s="14"/>
      <c r="VVX60" s="14"/>
      <c r="VVZ60" s="14"/>
      <c r="VWB60" s="14"/>
      <c r="VWD60" s="14"/>
      <c r="VWF60" s="14"/>
      <c r="VWH60" s="14"/>
      <c r="VWJ60" s="14"/>
      <c r="VWL60" s="14"/>
      <c r="VWN60" s="14"/>
      <c r="VWP60" s="14"/>
      <c r="VWR60" s="14"/>
      <c r="VWT60" s="14"/>
      <c r="VWV60" s="14"/>
      <c r="VWX60" s="14"/>
      <c r="VWZ60" s="14"/>
      <c r="VXB60" s="14"/>
      <c r="VXD60" s="14"/>
      <c r="VXF60" s="14"/>
      <c r="VXH60" s="14"/>
      <c r="VXJ60" s="14"/>
      <c r="VXL60" s="14"/>
      <c r="VXN60" s="14"/>
      <c r="VXP60" s="14"/>
      <c r="VXR60" s="14"/>
      <c r="VXT60" s="14"/>
      <c r="VXV60" s="14"/>
      <c r="VXX60" s="14"/>
      <c r="VXZ60" s="14"/>
      <c r="VYB60" s="14"/>
      <c r="VYD60" s="14"/>
      <c r="VYF60" s="14"/>
      <c r="VYH60" s="14"/>
      <c r="VYJ60" s="14"/>
      <c r="VYL60" s="14"/>
      <c r="VYN60" s="14"/>
      <c r="VYP60" s="14"/>
      <c r="VYR60" s="14"/>
      <c r="VYT60" s="14"/>
      <c r="VYV60" s="14"/>
      <c r="VYX60" s="14"/>
      <c r="VYZ60" s="14"/>
      <c r="VZB60" s="14"/>
      <c r="VZD60" s="14"/>
      <c r="VZF60" s="14"/>
      <c r="VZH60" s="14"/>
      <c r="VZJ60" s="14"/>
      <c r="VZL60" s="14"/>
      <c r="VZN60" s="14"/>
      <c r="VZP60" s="14"/>
      <c r="VZR60" s="14"/>
      <c r="VZT60" s="14"/>
      <c r="VZV60" s="14"/>
      <c r="VZX60" s="14"/>
      <c r="VZZ60" s="14"/>
      <c r="WAB60" s="14"/>
      <c r="WAD60" s="14"/>
      <c r="WAF60" s="14"/>
      <c r="WAH60" s="14"/>
      <c r="WAJ60" s="14"/>
      <c r="WAL60" s="14"/>
      <c r="WAN60" s="14"/>
      <c r="WAP60" s="14"/>
      <c r="WAR60" s="14"/>
      <c r="WAT60" s="14"/>
      <c r="WAV60" s="14"/>
      <c r="WAX60" s="14"/>
      <c r="WAZ60" s="14"/>
      <c r="WBB60" s="14"/>
      <c r="WBD60" s="14"/>
      <c r="WBF60" s="14"/>
      <c r="WBH60" s="14"/>
      <c r="WBJ60" s="14"/>
      <c r="WBL60" s="14"/>
      <c r="WBN60" s="14"/>
      <c r="WBP60" s="14"/>
      <c r="WBR60" s="14"/>
      <c r="WBT60" s="14"/>
      <c r="WBV60" s="14"/>
      <c r="WBX60" s="14"/>
      <c r="WBZ60" s="14"/>
      <c r="WCB60" s="14"/>
      <c r="WCD60" s="14"/>
      <c r="WCF60" s="14"/>
      <c r="WCH60" s="14"/>
      <c r="WCJ60" s="14"/>
      <c r="WCL60" s="14"/>
      <c r="WCN60" s="14"/>
      <c r="WCP60" s="14"/>
      <c r="WCR60" s="14"/>
      <c r="WCT60" s="14"/>
      <c r="WCV60" s="14"/>
      <c r="WCX60" s="14"/>
      <c r="WCZ60" s="14"/>
      <c r="WDB60" s="14"/>
      <c r="WDD60" s="14"/>
      <c r="WDF60" s="14"/>
      <c r="WDH60" s="14"/>
      <c r="WDJ60" s="14"/>
      <c r="WDL60" s="14"/>
      <c r="WDN60" s="14"/>
      <c r="WDP60" s="14"/>
      <c r="WDR60" s="14"/>
      <c r="WDT60" s="14"/>
      <c r="WDV60" s="14"/>
      <c r="WDX60" s="14"/>
      <c r="WDZ60" s="14"/>
      <c r="WEB60" s="14"/>
      <c r="WED60" s="14"/>
      <c r="WEF60" s="14"/>
      <c r="WEH60" s="14"/>
      <c r="WEJ60" s="14"/>
      <c r="WEL60" s="14"/>
      <c r="WEN60" s="14"/>
      <c r="WEP60" s="14"/>
      <c r="WER60" s="14"/>
      <c r="WET60" s="14"/>
      <c r="WEV60" s="14"/>
      <c r="WEX60" s="14"/>
      <c r="WEZ60" s="14"/>
      <c r="WFB60" s="14"/>
      <c r="WFD60" s="14"/>
      <c r="WFF60" s="14"/>
      <c r="WFH60" s="14"/>
      <c r="WFJ60" s="14"/>
      <c r="WFL60" s="14"/>
      <c r="WFN60" s="14"/>
      <c r="WFP60" s="14"/>
      <c r="WFR60" s="14"/>
      <c r="WFT60" s="14"/>
      <c r="WFV60" s="14"/>
      <c r="WFX60" s="14"/>
      <c r="WFZ60" s="14"/>
      <c r="WGB60" s="14"/>
      <c r="WGD60" s="14"/>
      <c r="WGF60" s="14"/>
      <c r="WGH60" s="14"/>
      <c r="WGJ60" s="14"/>
      <c r="WGL60" s="14"/>
      <c r="WGN60" s="14"/>
      <c r="WGP60" s="14"/>
      <c r="WGR60" s="14"/>
      <c r="WGT60" s="14"/>
      <c r="WGV60" s="14"/>
      <c r="WGX60" s="14"/>
      <c r="WGZ60" s="14"/>
      <c r="WHB60" s="14"/>
      <c r="WHD60" s="14"/>
      <c r="WHF60" s="14"/>
      <c r="WHH60" s="14"/>
      <c r="WHJ60" s="14"/>
      <c r="WHL60" s="14"/>
      <c r="WHN60" s="14"/>
      <c r="WHP60" s="14"/>
      <c r="WHR60" s="14"/>
      <c r="WHT60" s="14"/>
      <c r="WHV60" s="14"/>
      <c r="WHX60" s="14"/>
      <c r="WHZ60" s="14"/>
      <c r="WIB60" s="14"/>
      <c r="WID60" s="14"/>
      <c r="WIF60" s="14"/>
      <c r="WIH60" s="14"/>
      <c r="WIJ60" s="14"/>
      <c r="WIL60" s="14"/>
      <c r="WIN60" s="14"/>
      <c r="WIP60" s="14"/>
      <c r="WIR60" s="14"/>
      <c r="WIT60" s="14"/>
      <c r="WIV60" s="14"/>
      <c r="WIX60" s="14"/>
      <c r="WIZ60" s="14"/>
      <c r="WJB60" s="14"/>
      <c r="WJD60" s="14"/>
      <c r="WJF60" s="14"/>
      <c r="WJH60" s="14"/>
      <c r="WJJ60" s="14"/>
      <c r="WJL60" s="14"/>
      <c r="WJN60" s="14"/>
      <c r="WJP60" s="14"/>
      <c r="WJR60" s="14"/>
      <c r="WJT60" s="14"/>
      <c r="WJV60" s="14"/>
      <c r="WJX60" s="14"/>
      <c r="WJZ60" s="14"/>
      <c r="WKB60" s="14"/>
      <c r="WKD60" s="14"/>
      <c r="WKF60" s="14"/>
      <c r="WKH60" s="14"/>
      <c r="WKJ60" s="14"/>
      <c r="WKL60" s="14"/>
      <c r="WKN60" s="14"/>
      <c r="WKP60" s="14"/>
      <c r="WKR60" s="14"/>
      <c r="WKT60" s="14"/>
      <c r="WKV60" s="14"/>
      <c r="WKX60" s="14"/>
      <c r="WKZ60" s="14"/>
      <c r="WLB60" s="14"/>
      <c r="WLD60" s="14"/>
      <c r="WLF60" s="14"/>
      <c r="WLH60" s="14"/>
      <c r="WLJ60" s="14"/>
      <c r="WLL60" s="14"/>
      <c r="WLN60" s="14"/>
      <c r="WLP60" s="14"/>
      <c r="WLR60" s="14"/>
      <c r="WLT60" s="14"/>
      <c r="WLV60" s="14"/>
      <c r="WLX60" s="14"/>
      <c r="WLZ60" s="14"/>
      <c r="WMB60" s="14"/>
      <c r="WMD60" s="14"/>
      <c r="WMF60" s="14"/>
      <c r="WMH60" s="14"/>
      <c r="WMJ60" s="14"/>
      <c r="WML60" s="14"/>
      <c r="WMN60" s="14"/>
      <c r="WMP60" s="14"/>
      <c r="WMR60" s="14"/>
      <c r="WMT60" s="14"/>
      <c r="WMV60" s="14"/>
      <c r="WMX60" s="14"/>
      <c r="WMZ60" s="14"/>
      <c r="WNB60" s="14"/>
      <c r="WND60" s="14"/>
      <c r="WNF60" s="14"/>
      <c r="WNH60" s="14"/>
      <c r="WNJ60" s="14"/>
      <c r="WNL60" s="14"/>
      <c r="WNN60" s="14"/>
      <c r="WNP60" s="14"/>
      <c r="WNR60" s="14"/>
      <c r="WNT60" s="14"/>
      <c r="WNV60" s="14"/>
      <c r="WNX60" s="14"/>
      <c r="WNZ60" s="14"/>
      <c r="WOB60" s="14"/>
      <c r="WOD60" s="14"/>
      <c r="WOF60" s="14"/>
      <c r="WOH60" s="14"/>
      <c r="WOJ60" s="14"/>
      <c r="WOL60" s="14"/>
      <c r="WON60" s="14"/>
      <c r="WOP60" s="14"/>
      <c r="WOR60" s="14"/>
      <c r="WOT60" s="14"/>
      <c r="WOV60" s="14"/>
      <c r="WOX60" s="14"/>
      <c r="WOZ60" s="14"/>
      <c r="WPB60" s="14"/>
      <c r="WPD60" s="14"/>
      <c r="WPF60" s="14"/>
      <c r="WPH60" s="14"/>
      <c r="WPJ60" s="14"/>
      <c r="WPL60" s="14"/>
      <c r="WPN60" s="14"/>
      <c r="WPP60" s="14"/>
      <c r="WPR60" s="14"/>
      <c r="WPT60" s="14"/>
      <c r="WPV60" s="14"/>
      <c r="WPX60" s="14"/>
      <c r="WPZ60" s="14"/>
      <c r="WQB60" s="14"/>
      <c r="WQD60" s="14"/>
      <c r="WQF60" s="14"/>
      <c r="WQH60" s="14"/>
      <c r="WQJ60" s="14"/>
      <c r="WQL60" s="14"/>
      <c r="WQN60" s="14"/>
      <c r="WQP60" s="14"/>
      <c r="WQR60" s="14"/>
      <c r="WQT60" s="14"/>
      <c r="WQV60" s="14"/>
      <c r="WQX60" s="14"/>
      <c r="WQZ60" s="14"/>
      <c r="WRB60" s="14"/>
      <c r="WRD60" s="14"/>
      <c r="WRF60" s="14"/>
      <c r="WRH60" s="14"/>
      <c r="WRJ60" s="14"/>
      <c r="WRL60" s="14"/>
      <c r="WRN60" s="14"/>
      <c r="WRP60" s="14"/>
      <c r="WRR60" s="14"/>
      <c r="WRT60" s="14"/>
      <c r="WRV60" s="14"/>
      <c r="WRX60" s="14"/>
      <c r="WRZ60" s="14"/>
      <c r="WSB60" s="14"/>
      <c r="WSD60" s="14"/>
      <c r="WSF60" s="14"/>
      <c r="WSH60" s="14"/>
      <c r="WSJ60" s="14"/>
      <c r="WSL60" s="14"/>
      <c r="WSN60" s="14"/>
      <c r="WSP60" s="14"/>
      <c r="WSR60" s="14"/>
      <c r="WST60" s="14"/>
      <c r="WSV60" s="14"/>
      <c r="WSX60" s="14"/>
      <c r="WSZ60" s="14"/>
      <c r="WTB60" s="14"/>
      <c r="WTD60" s="14"/>
      <c r="WTF60" s="14"/>
      <c r="WTH60" s="14"/>
      <c r="WTJ60" s="14"/>
      <c r="WTL60" s="14"/>
      <c r="WTN60" s="14"/>
      <c r="WTP60" s="14"/>
      <c r="WTR60" s="14"/>
      <c r="WTT60" s="14"/>
      <c r="WTV60" s="14"/>
      <c r="WTX60" s="14"/>
      <c r="WTZ60" s="14"/>
      <c r="WUB60" s="14"/>
      <c r="WUD60" s="14"/>
      <c r="WUF60" s="14"/>
      <c r="WUH60" s="14"/>
      <c r="WUJ60" s="14"/>
      <c r="WUL60" s="14"/>
      <c r="WUN60" s="14"/>
      <c r="WUP60" s="14"/>
      <c r="WUR60" s="14"/>
      <c r="WUT60" s="14"/>
      <c r="WUV60" s="14"/>
      <c r="WUX60" s="14"/>
      <c r="WUZ60" s="14"/>
      <c r="WVB60" s="14"/>
      <c r="WVD60" s="14"/>
      <c r="WVF60" s="14"/>
      <c r="WVH60" s="14"/>
      <c r="WVJ60" s="14"/>
      <c r="WVL60" s="14"/>
      <c r="WVN60" s="14"/>
      <c r="WVP60" s="14"/>
      <c r="WVR60" s="14"/>
      <c r="WVT60" s="14"/>
      <c r="WVV60" s="14"/>
      <c r="WVX60" s="14"/>
      <c r="WVZ60" s="14"/>
      <c r="WWB60" s="14"/>
      <c r="WWD60" s="14"/>
      <c r="WWF60" s="14"/>
      <c r="WWH60" s="14"/>
      <c r="WWJ60" s="14"/>
      <c r="WWL60" s="14"/>
      <c r="WWN60" s="14"/>
      <c r="WWP60" s="14"/>
      <c r="WWR60" s="14"/>
      <c r="WWT60" s="14"/>
      <c r="WWV60" s="14"/>
      <c r="WWX60" s="14"/>
      <c r="WWZ60" s="14"/>
      <c r="WXB60" s="14"/>
      <c r="WXD60" s="14"/>
      <c r="WXF60" s="14"/>
      <c r="WXH60" s="14"/>
      <c r="WXJ60" s="14"/>
      <c r="WXL60" s="14"/>
      <c r="WXN60" s="14"/>
      <c r="WXP60" s="14"/>
      <c r="WXR60" s="14"/>
      <c r="WXT60" s="14"/>
      <c r="WXV60" s="14"/>
      <c r="WXX60" s="14"/>
      <c r="WXZ60" s="14"/>
      <c r="WYB60" s="14"/>
      <c r="WYD60" s="14"/>
      <c r="WYF60" s="14"/>
      <c r="WYH60" s="14"/>
      <c r="WYJ60" s="14"/>
      <c r="WYL60" s="14"/>
      <c r="WYN60" s="14"/>
      <c r="WYP60" s="14"/>
      <c r="WYR60" s="14"/>
      <c r="WYT60" s="14"/>
      <c r="WYV60" s="14"/>
      <c r="WYX60" s="14"/>
      <c r="WYZ60" s="14"/>
      <c r="WZB60" s="14"/>
      <c r="WZD60" s="14"/>
      <c r="WZF60" s="14"/>
      <c r="WZH60" s="14"/>
      <c r="WZJ60" s="14"/>
      <c r="WZL60" s="14"/>
      <c r="WZN60" s="14"/>
      <c r="WZP60" s="14"/>
      <c r="WZR60" s="14"/>
      <c r="WZT60" s="14"/>
      <c r="WZV60" s="14"/>
      <c r="WZX60" s="14"/>
      <c r="WZZ60" s="14"/>
      <c r="XAB60" s="14"/>
      <c r="XAD60" s="14"/>
      <c r="XAF60" s="14"/>
      <c r="XAH60" s="14"/>
      <c r="XAJ60" s="14"/>
      <c r="XAL60" s="14"/>
      <c r="XAN60" s="14"/>
      <c r="XAP60" s="14"/>
      <c r="XAR60" s="14"/>
      <c r="XAT60" s="14"/>
      <c r="XAV60" s="14"/>
      <c r="XAX60" s="14"/>
      <c r="XAZ60" s="14"/>
      <c r="XBB60" s="14"/>
      <c r="XBD60" s="14"/>
      <c r="XBF60" s="14"/>
      <c r="XBH60" s="14"/>
      <c r="XBJ60" s="14"/>
      <c r="XBL60" s="14"/>
      <c r="XBN60" s="14"/>
      <c r="XBP60" s="14"/>
      <c r="XBR60" s="14"/>
      <c r="XBT60" s="14"/>
      <c r="XBV60" s="14"/>
      <c r="XBX60" s="14"/>
      <c r="XBZ60" s="14"/>
      <c r="XCB60" s="14"/>
      <c r="XCD60" s="14"/>
      <c r="XCF60" s="14"/>
      <c r="XCH60" s="14"/>
      <c r="XCJ60" s="14"/>
      <c r="XCL60" s="14"/>
      <c r="XCN60" s="14"/>
      <c r="XCP60" s="14"/>
      <c r="XCR60" s="14"/>
      <c r="XCT60" s="14"/>
      <c r="XCV60" s="14"/>
      <c r="XCX60" s="14"/>
      <c r="XCZ60" s="14"/>
      <c r="XDB60" s="14"/>
      <c r="XDD60" s="14"/>
      <c r="XDF60" s="14"/>
      <c r="XDH60" s="14"/>
      <c r="XDJ60" s="14"/>
      <c r="XDL60" s="14"/>
      <c r="XDN60" s="14"/>
      <c r="XDP60" s="14"/>
      <c r="XDR60" s="14"/>
      <c r="XDT60" s="14"/>
      <c r="XDV60" s="14"/>
      <c r="XDX60" s="14"/>
      <c r="XDZ60" s="14"/>
      <c r="XEB60" s="14"/>
      <c r="XED60" s="14"/>
      <c r="XEF60" s="14"/>
      <c r="XEH60" s="14"/>
      <c r="XEJ60" s="14"/>
      <c r="XEL60" s="14"/>
      <c r="XEN60" s="14"/>
      <c r="XEP60" s="14"/>
      <c r="XER60" s="14"/>
      <c r="XET60" s="14"/>
      <c r="XEV60" s="14"/>
      <c r="XEX60" s="14"/>
      <c r="XEZ60" s="14"/>
      <c r="XFB60" s="14"/>
      <c r="XFD60" s="14"/>
    </row>
    <row r="61" spans="1:1024 1026:2048 2050:3072 3074:4096 4098:5120 5122:6144 6146:7168 7170:8192 8194:9216 9218:10240 10242:11264 11266:12288 12290:13312 13314:14336 14338:15360 15362:16384" x14ac:dyDescent="0.3">
      <c r="B61" s="6" t="s">
        <v>188</v>
      </c>
      <c r="C61" s="6" t="s">
        <v>784</v>
      </c>
    </row>
    <row r="62" spans="1:1024 1026:2048 2050:3072 3074:4096 4098:5120 5122:6144 6146:7168 7170:8192 8194:9216 9218:10240 10242:11264 11266:12288 12290:13312 13314:14336 14338:15360 15362:16384" x14ac:dyDescent="0.3">
      <c r="A62" s="7" t="s">
        <v>1006</v>
      </c>
    </row>
    <row r="63" spans="1:1024 1026:2048 2050:3072 3074:4096 4098:5120 5122:6144 6146:7168 7170:8192 8194:9216 9218:10240 10242:11264 11266:12288 12290:13312 13314:14336 14338:15360 15362:16384" x14ac:dyDescent="0.3">
      <c r="B63" s="6" t="s">
        <v>317</v>
      </c>
      <c r="C63" s="15" t="s">
        <v>803</v>
      </c>
    </row>
    <row r="64" spans="1:1024 1026:2048 2050:3072 3074:4096 4098:5120 5122:6144 6146:7168 7170:8192 8194:9216 9218:10240 10242:11264 11266:12288 12290:13312 13314:14336 14338:15360 15362:16384" x14ac:dyDescent="0.3">
      <c r="B64" s="6" t="s">
        <v>804</v>
      </c>
      <c r="C64" s="4" t="s">
        <v>805</v>
      </c>
    </row>
    <row r="65" spans="1:3" x14ac:dyDescent="0.3">
      <c r="B65" s="6" t="s">
        <v>806</v>
      </c>
      <c r="C65" s="4" t="s">
        <v>807</v>
      </c>
    </row>
    <row r="66" spans="1:3" x14ac:dyDescent="0.3">
      <c r="B66" s="1" t="s">
        <v>340</v>
      </c>
      <c r="C66" s="1" t="s">
        <v>808</v>
      </c>
    </row>
    <row r="67" spans="1:3" x14ac:dyDescent="0.3">
      <c r="B67" s="1" t="s">
        <v>328</v>
      </c>
      <c r="C67" s="1" t="s">
        <v>809</v>
      </c>
    </row>
    <row r="68" spans="1:3" x14ac:dyDescent="0.3">
      <c r="A68" s="7" t="s">
        <v>1007</v>
      </c>
    </row>
    <row r="69" spans="1:3" x14ac:dyDescent="0.3">
      <c r="B69" s="1" t="s">
        <v>355</v>
      </c>
      <c r="C69" s="4" t="s">
        <v>802</v>
      </c>
    </row>
    <row r="70" spans="1:3" x14ac:dyDescent="0.3">
      <c r="B70" s="6" t="s">
        <v>119</v>
      </c>
      <c r="C70" s="6" t="s">
        <v>783</v>
      </c>
    </row>
    <row r="71" spans="1:3" x14ac:dyDescent="0.3">
      <c r="B71" s="6" t="s">
        <v>188</v>
      </c>
      <c r="C71" s="6" t="s">
        <v>784</v>
      </c>
    </row>
    <row r="72" spans="1:3" x14ac:dyDescent="0.3">
      <c r="A72" s="7" t="s">
        <v>810</v>
      </c>
    </row>
    <row r="73" spans="1:3" x14ac:dyDescent="0.3">
      <c r="B73" s="6" t="s">
        <v>811</v>
      </c>
      <c r="C73" s="4" t="s">
        <v>812</v>
      </c>
    </row>
    <row r="74" spans="1:3" x14ac:dyDescent="0.3">
      <c r="A74" s="7" t="s">
        <v>1008</v>
      </c>
    </row>
    <row r="75" spans="1:3" x14ac:dyDescent="0.3">
      <c r="B75" s="1" t="s">
        <v>399</v>
      </c>
      <c r="C75" s="4" t="s">
        <v>813</v>
      </c>
    </row>
    <row r="76" spans="1:3" x14ac:dyDescent="0.3">
      <c r="B76" s="6" t="s">
        <v>426</v>
      </c>
      <c r="C76" s="16" t="s">
        <v>814</v>
      </c>
    </row>
    <row r="77" spans="1:3" x14ac:dyDescent="0.3">
      <c r="A77" s="7" t="s">
        <v>815</v>
      </c>
    </row>
    <row r="78" spans="1:3" x14ac:dyDescent="0.3">
      <c r="B78" s="6" t="s">
        <v>402</v>
      </c>
      <c r="C78" s="6" t="s">
        <v>816</v>
      </c>
    </row>
    <row r="79" spans="1:3" x14ac:dyDescent="0.3">
      <c r="B79" s="6" t="s">
        <v>414</v>
      </c>
      <c r="C79" s="4" t="s">
        <v>817</v>
      </c>
    </row>
    <row r="80" spans="1:3" x14ac:dyDescent="0.3">
      <c r="B80" s="6" t="s">
        <v>479</v>
      </c>
      <c r="C80" s="1" t="s">
        <v>818</v>
      </c>
    </row>
    <row r="81" spans="1:3" x14ac:dyDescent="0.3">
      <c r="B81" s="1" t="s">
        <v>819</v>
      </c>
      <c r="C81" s="4" t="s">
        <v>820</v>
      </c>
    </row>
    <row r="82" spans="1:3" x14ac:dyDescent="0.3">
      <c r="B82" s="6" t="s">
        <v>821</v>
      </c>
      <c r="C82" s="4" t="s">
        <v>822</v>
      </c>
    </row>
    <row r="83" spans="1:3" x14ac:dyDescent="0.3">
      <c r="B83" s="1" t="s">
        <v>413</v>
      </c>
      <c r="C83" s="4" t="s">
        <v>823</v>
      </c>
    </row>
    <row r="84" spans="1:3" x14ac:dyDescent="0.3">
      <c r="A84" s="7" t="s">
        <v>1009</v>
      </c>
    </row>
    <row r="85" spans="1:3" x14ac:dyDescent="0.3">
      <c r="B85" s="6" t="s">
        <v>404</v>
      </c>
      <c r="C85" s="4" t="s">
        <v>824</v>
      </c>
    </row>
    <row r="86" spans="1:3" x14ac:dyDescent="0.3">
      <c r="B86" s="6" t="s">
        <v>414</v>
      </c>
      <c r="C86" s="4" t="s">
        <v>817</v>
      </c>
    </row>
    <row r="87" spans="1:3" x14ac:dyDescent="0.3">
      <c r="B87" s="6" t="s">
        <v>409</v>
      </c>
      <c r="C87" s="1" t="s">
        <v>825</v>
      </c>
    </row>
    <row r="88" spans="1:3" x14ac:dyDescent="0.3">
      <c r="B88" s="1" t="s">
        <v>415</v>
      </c>
      <c r="C88" s="4" t="s">
        <v>826</v>
      </c>
    </row>
    <row r="89" spans="1:3" x14ac:dyDescent="0.3">
      <c r="B89" s="1" t="s">
        <v>819</v>
      </c>
      <c r="C89" s="4" t="s">
        <v>820</v>
      </c>
    </row>
    <row r="90" spans="1:3" x14ac:dyDescent="0.3">
      <c r="A90" s="7" t="s">
        <v>1010</v>
      </c>
      <c r="C90" s="4"/>
    </row>
    <row r="91" spans="1:3" x14ac:dyDescent="0.3">
      <c r="B91" s="6" t="s">
        <v>405</v>
      </c>
      <c r="C91" s="6" t="s">
        <v>816</v>
      </c>
    </row>
    <row r="92" spans="1:3" x14ac:dyDescent="0.3">
      <c r="B92" s="6" t="s">
        <v>414</v>
      </c>
      <c r="C92" s="4" t="s">
        <v>817</v>
      </c>
    </row>
    <row r="93" spans="1:3" x14ac:dyDescent="0.3">
      <c r="B93" s="6" t="s">
        <v>479</v>
      </c>
      <c r="C93" s="1" t="s">
        <v>818</v>
      </c>
    </row>
    <row r="94" spans="1:3" x14ac:dyDescent="0.3">
      <c r="B94" s="1" t="s">
        <v>819</v>
      </c>
      <c r="C94" s="4" t="s">
        <v>820</v>
      </c>
    </row>
    <row r="95" spans="1:3" x14ac:dyDescent="0.3">
      <c r="A95" s="7" t="s">
        <v>1012</v>
      </c>
    </row>
    <row r="96" spans="1:3" x14ac:dyDescent="0.3">
      <c r="B96" s="6" t="s">
        <v>525</v>
      </c>
      <c r="C96" s="6" t="s">
        <v>827</v>
      </c>
    </row>
    <row r="97" spans="1:3" x14ac:dyDescent="0.3">
      <c r="B97" s="1" t="s">
        <v>828</v>
      </c>
      <c r="C97" s="16" t="s">
        <v>829</v>
      </c>
    </row>
    <row r="98" spans="1:3" x14ac:dyDescent="0.3">
      <c r="B98" s="6" t="s">
        <v>296</v>
      </c>
      <c r="C98" s="17" t="s">
        <v>830</v>
      </c>
    </row>
    <row r="99" spans="1:3" x14ac:dyDescent="0.3">
      <c r="B99" s="1" t="s">
        <v>541</v>
      </c>
      <c r="C99" s="1" t="s">
        <v>831</v>
      </c>
    </row>
    <row r="100" spans="1:3" x14ac:dyDescent="0.3">
      <c r="A100" s="7" t="s">
        <v>1011</v>
      </c>
    </row>
    <row r="101" spans="1:3" x14ac:dyDescent="0.3">
      <c r="B101" s="6" t="s">
        <v>296</v>
      </c>
      <c r="C101" s="17" t="s">
        <v>830</v>
      </c>
    </row>
    <row r="102" spans="1:3" x14ac:dyDescent="0.3">
      <c r="B102" s="6" t="s">
        <v>832</v>
      </c>
      <c r="C102" s="1" t="s">
        <v>833</v>
      </c>
    </row>
    <row r="103" spans="1:3" x14ac:dyDescent="0.3">
      <c r="B103" s="1" t="s">
        <v>834</v>
      </c>
      <c r="C103" s="11" t="s">
        <v>835</v>
      </c>
    </row>
    <row r="104" spans="1:3" x14ac:dyDescent="0.3">
      <c r="A104" s="7" t="s">
        <v>836</v>
      </c>
    </row>
    <row r="105" spans="1:3" x14ac:dyDescent="0.3">
      <c r="B105" s="6" t="s">
        <v>505</v>
      </c>
      <c r="C105" s="6" t="s">
        <v>837</v>
      </c>
    </row>
    <row r="106" spans="1:3" x14ac:dyDescent="0.3">
      <c r="B106" s="1" t="s">
        <v>828</v>
      </c>
      <c r="C106" s="16" t="s">
        <v>829</v>
      </c>
    </row>
    <row r="107" spans="1:3" x14ac:dyDescent="0.3">
      <c r="B107" s="6" t="s">
        <v>545</v>
      </c>
      <c r="C107" s="4" t="s">
        <v>838</v>
      </c>
    </row>
    <row r="108" spans="1:3" x14ac:dyDescent="0.3">
      <c r="A108" s="7" t="s">
        <v>839</v>
      </c>
    </row>
    <row r="109" spans="1:3" x14ac:dyDescent="0.3">
      <c r="B109" s="6" t="s">
        <v>507</v>
      </c>
      <c r="C109" s="4" t="s">
        <v>840</v>
      </c>
    </row>
    <row r="110" spans="1:3" x14ac:dyDescent="0.3">
      <c r="B110" s="6" t="s">
        <v>841</v>
      </c>
      <c r="C110" s="6" t="s">
        <v>842</v>
      </c>
    </row>
    <row r="111" spans="1:3" x14ac:dyDescent="0.3">
      <c r="B111" s="6" t="s">
        <v>559</v>
      </c>
      <c r="C111" s="1" t="s">
        <v>843</v>
      </c>
    </row>
    <row r="112" spans="1:3" x14ac:dyDescent="0.3">
      <c r="A112" s="7" t="s">
        <v>1013</v>
      </c>
    </row>
    <row r="113" spans="1:3" x14ac:dyDescent="0.3">
      <c r="B113" s="6"/>
      <c r="C113" s="3" t="s">
        <v>844</v>
      </c>
    </row>
    <row r="114" spans="1:3" x14ac:dyDescent="0.3">
      <c r="B114" s="6"/>
      <c r="C114" s="9" t="s">
        <v>845</v>
      </c>
    </row>
    <row r="115" spans="1:3" x14ac:dyDescent="0.3">
      <c r="C115" s="3" t="s">
        <v>846</v>
      </c>
    </row>
    <row r="116" spans="1:3" x14ac:dyDescent="0.3">
      <c r="B116" s="6"/>
      <c r="C116" s="18" t="s">
        <v>662</v>
      </c>
    </row>
    <row r="117" spans="1:3" x14ac:dyDescent="0.3">
      <c r="A117" s="7" t="s">
        <v>847</v>
      </c>
    </row>
    <row r="118" spans="1:3" x14ac:dyDescent="0.3">
      <c r="B118" s="6" t="s">
        <v>583</v>
      </c>
      <c r="C118" s="8" t="s">
        <v>848</v>
      </c>
    </row>
    <row r="119" spans="1:3" x14ac:dyDescent="0.3">
      <c r="B119" s="6" t="s">
        <v>849</v>
      </c>
      <c r="C119" s="9" t="s">
        <v>850</v>
      </c>
    </row>
    <row r="120" spans="1:3" x14ac:dyDescent="0.3">
      <c r="B120" s="6" t="s">
        <v>851</v>
      </c>
      <c r="C120" s="9" t="s">
        <v>852</v>
      </c>
    </row>
    <row r="121" spans="1:3" x14ac:dyDescent="0.3">
      <c r="B121" s="6" t="s">
        <v>853</v>
      </c>
      <c r="C121" s="9" t="s">
        <v>854</v>
      </c>
    </row>
    <row r="122" spans="1:3" x14ac:dyDescent="0.3">
      <c r="B122" s="6" t="s">
        <v>585</v>
      </c>
      <c r="C122" s="9" t="s">
        <v>855</v>
      </c>
    </row>
    <row r="123" spans="1:3" ht="22.5" x14ac:dyDescent="0.3">
      <c r="B123" s="19" t="s">
        <v>621</v>
      </c>
      <c r="C123" s="15" t="s">
        <v>856</v>
      </c>
    </row>
    <row r="124" spans="1:3" x14ac:dyDescent="0.3">
      <c r="B124" s="6" t="s">
        <v>857</v>
      </c>
      <c r="C124" s="4" t="s">
        <v>858</v>
      </c>
    </row>
    <row r="125" spans="1:3" x14ac:dyDescent="0.3">
      <c r="A125" s="7" t="s">
        <v>859</v>
      </c>
    </row>
    <row r="126" spans="1:3" x14ac:dyDescent="0.3">
      <c r="B126" s="8" t="s">
        <v>583</v>
      </c>
      <c r="C126" s="8" t="s">
        <v>848</v>
      </c>
    </row>
    <row r="127" spans="1:3" x14ac:dyDescent="0.3">
      <c r="B127" s="8" t="s">
        <v>860</v>
      </c>
      <c r="C127" s="9" t="s">
        <v>861</v>
      </c>
    </row>
    <row r="128" spans="1:3" x14ac:dyDescent="0.3">
      <c r="B128" s="6" t="s">
        <v>857</v>
      </c>
      <c r="C128" s="4" t="s">
        <v>858</v>
      </c>
    </row>
    <row r="129" spans="1:3" x14ac:dyDescent="0.3">
      <c r="B129" s="8" t="s">
        <v>584</v>
      </c>
      <c r="C129" s="8" t="s">
        <v>862</v>
      </c>
    </row>
    <row r="130" spans="1:3" ht="22.5" x14ac:dyDescent="0.3">
      <c r="B130" s="6" t="s">
        <v>863</v>
      </c>
      <c r="C130" s="3" t="s">
        <v>864</v>
      </c>
    </row>
    <row r="131" spans="1:3" x14ac:dyDescent="0.3">
      <c r="A131" s="7" t="s">
        <v>1014</v>
      </c>
    </row>
    <row r="132" spans="1:3" x14ac:dyDescent="0.3">
      <c r="B132" s="6" t="s">
        <v>853</v>
      </c>
      <c r="C132" s="9" t="s">
        <v>854</v>
      </c>
    </row>
    <row r="133" spans="1:3" x14ac:dyDescent="0.3">
      <c r="B133" s="19" t="s">
        <v>585</v>
      </c>
      <c r="C133" s="19" t="s">
        <v>865</v>
      </c>
    </row>
    <row r="134" spans="1:3" x14ac:dyDescent="0.3">
      <c r="B134" s="15" t="s">
        <v>866</v>
      </c>
      <c r="C134" s="15" t="s">
        <v>867</v>
      </c>
    </row>
    <row r="135" spans="1:3" x14ac:dyDescent="0.3">
      <c r="B135" s="19" t="s">
        <v>631</v>
      </c>
      <c r="C135" s="19" t="s">
        <v>868</v>
      </c>
    </row>
    <row r="136" spans="1:3" ht="22.5" x14ac:dyDescent="0.3">
      <c r="B136" s="19" t="s">
        <v>621</v>
      </c>
      <c r="C136" s="15" t="s">
        <v>856</v>
      </c>
    </row>
    <row r="137" spans="1:3" x14ac:dyDescent="0.3">
      <c r="B137" s="6" t="s">
        <v>857</v>
      </c>
      <c r="C137" s="4" t="s">
        <v>858</v>
      </c>
    </row>
    <row r="138" spans="1:3" x14ac:dyDescent="0.3">
      <c r="A138" s="7" t="s">
        <v>1015</v>
      </c>
    </row>
    <row r="139" spans="1:3" x14ac:dyDescent="0.3">
      <c r="B139" s="6" t="s">
        <v>869</v>
      </c>
      <c r="C139" s="4" t="s">
        <v>870</v>
      </c>
    </row>
    <row r="140" spans="1:3" x14ac:dyDescent="0.3">
      <c r="B140" s="6" t="s">
        <v>871</v>
      </c>
      <c r="C140" s="4" t="s">
        <v>872</v>
      </c>
    </row>
    <row r="141" spans="1:3" x14ac:dyDescent="0.3">
      <c r="B141" s="6" t="s">
        <v>647</v>
      </c>
      <c r="C141" s="1" t="s">
        <v>873</v>
      </c>
    </row>
    <row r="142" spans="1:3" x14ac:dyDescent="0.3">
      <c r="B142" s="6" t="s">
        <v>874</v>
      </c>
      <c r="C142" s="4" t="s">
        <v>875</v>
      </c>
    </row>
    <row r="143" spans="1:3" x14ac:dyDescent="0.3">
      <c r="B143" s="6" t="s">
        <v>588</v>
      </c>
      <c r="C143" s="4" t="s">
        <v>876</v>
      </c>
    </row>
    <row r="144" spans="1:3" x14ac:dyDescent="0.3">
      <c r="A144" s="7" t="s">
        <v>1016</v>
      </c>
    </row>
    <row r="145" spans="2:3" x14ac:dyDescent="0.3">
      <c r="B145" s="6" t="s">
        <v>645</v>
      </c>
      <c r="C145" s="8" t="s">
        <v>877</v>
      </c>
    </row>
    <row r="146" spans="2:3" x14ac:dyDescent="0.3">
      <c r="B146" s="6" t="s">
        <v>874</v>
      </c>
      <c r="C146" s="9" t="s">
        <v>875</v>
      </c>
    </row>
    <row r="147" spans="2:3" x14ac:dyDescent="0.3">
      <c r="B147" s="6" t="s">
        <v>588</v>
      </c>
      <c r="C147" s="4" t="s">
        <v>876</v>
      </c>
    </row>
  </sheetData>
  <sortState xmlns:xlrd2="http://schemas.microsoft.com/office/spreadsheetml/2017/richdata2" ref="B36:C43">
    <sortCondition ref="B36:B43"/>
  </sortState>
  <hyperlinks>
    <hyperlink ref="C97" r:id="rId1" xr:uid="{00000000-0004-0000-0900-000000000000}"/>
    <hyperlink ref="C98" r:id="rId2" xr:uid="{00000000-0004-0000-0900-000001000000}"/>
    <hyperlink ref="C101" r:id="rId3" xr:uid="{00000000-0004-0000-0900-000002000000}"/>
    <hyperlink ref="C106" r:id="rId4" xr:uid="{00000000-0004-0000-0900-000003000000}"/>
    <hyperlink ref="C116" r:id="rId5" xr:uid="{00000000-0004-0000-0900-000004000000}"/>
    <hyperlink ref="C76" r:id="rId6" xr:uid="{00000000-0004-0000-0900-000005000000}"/>
  </hyperlinks>
  <pageMargins left="0.7" right="0.7" top="0.78740157499999996" bottom="0.78740157499999996" header="0.3" footer="0.3"/>
  <pageSetup paperSize="9" orientation="portrait" horizontalDpi="1200" verticalDpi="1200" r:id="rId7"/>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G5"/>
  <sheetViews>
    <sheetView workbookViewId="0"/>
  </sheetViews>
  <sheetFormatPr baseColWidth="10" defaultColWidth="9" defaultRowHeight="14.25" x14ac:dyDescent="0.45"/>
  <cols>
    <col min="1" max="1" width="8.265625" customWidth="1"/>
    <col min="2" max="2" width="14.59765625" customWidth="1"/>
    <col min="4" max="4" width="11.73046875" customWidth="1"/>
    <col min="5" max="5" width="7.73046875" bestFit="1" customWidth="1"/>
    <col min="6" max="6" width="5.73046875" bestFit="1" customWidth="1"/>
    <col min="7" max="7" width="29.3984375" customWidth="1"/>
  </cols>
  <sheetData>
    <row r="1" spans="1:7" s="116" customFormat="1" ht="11.25" x14ac:dyDescent="0.3">
      <c r="A1" s="36" t="s">
        <v>878</v>
      </c>
      <c r="B1" s="138"/>
      <c r="C1" s="157"/>
      <c r="D1" s="158" t="s">
        <v>879</v>
      </c>
      <c r="E1" s="159"/>
      <c r="F1" s="5"/>
      <c r="G1" s="5"/>
    </row>
    <row r="2" spans="1:7" s="118" customFormat="1" ht="11.25" x14ac:dyDescent="0.3">
      <c r="A2" s="63" t="s">
        <v>880</v>
      </c>
      <c r="B2" s="139">
        <v>1000</v>
      </c>
      <c r="C2" s="160"/>
      <c r="D2" s="232" t="s">
        <v>881</v>
      </c>
      <c r="E2" s="161">
        <f>365*24</f>
        <v>8760</v>
      </c>
      <c r="F2" s="64"/>
      <c r="G2" s="65"/>
    </row>
    <row r="3" spans="1:7" s="120" customFormat="1" ht="11.25" x14ac:dyDescent="0.3">
      <c r="A3" s="38" t="s">
        <v>882</v>
      </c>
      <c r="B3" s="140">
        <v>1000000</v>
      </c>
      <c r="C3" s="162"/>
      <c r="D3" s="233" t="s">
        <v>883</v>
      </c>
      <c r="E3" s="163">
        <v>2.7777777777778E-4</v>
      </c>
      <c r="F3" s="32"/>
      <c r="G3" s="33"/>
    </row>
    <row r="4" spans="1:7" s="120" customFormat="1" ht="22.5" x14ac:dyDescent="0.3">
      <c r="A4" s="37" t="s">
        <v>884</v>
      </c>
      <c r="B4" s="141">
        <f>1000000000</f>
        <v>1000000000</v>
      </c>
      <c r="C4" s="164"/>
      <c r="D4" s="234" t="s">
        <v>885</v>
      </c>
      <c r="E4" s="165">
        <f>0.08988*1000</f>
        <v>89.88</v>
      </c>
      <c r="F4" s="34" t="s">
        <v>886</v>
      </c>
      <c r="G4" s="35" t="s">
        <v>887</v>
      </c>
    </row>
    <row r="5" spans="1:7" s="120" customFormat="1" ht="33.75" x14ac:dyDescent="0.3">
      <c r="A5" s="38"/>
      <c r="B5" s="140"/>
      <c r="C5" s="162"/>
      <c r="D5" s="233" t="s">
        <v>888</v>
      </c>
      <c r="E5" s="163">
        <v>0.8</v>
      </c>
      <c r="F5" s="32" t="s">
        <v>889</v>
      </c>
      <c r="G5" s="33" t="s">
        <v>890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tint="0.59999389629810485"/>
  </sheetPr>
  <dimension ref="A1:XFA41"/>
  <sheetViews>
    <sheetView zoomScaleNormal="100" workbookViewId="0">
      <pane xSplit="2" ySplit="2" topLeftCell="C3" activePane="bottomRight" state="frozen"/>
      <selection pane="topRight" activeCell="H36" sqref="H36"/>
      <selection pane="bottomLeft" activeCell="H36" sqref="H36"/>
      <selection pane="bottomRight" activeCell="A3" sqref="A3"/>
    </sheetView>
  </sheetViews>
  <sheetFormatPr baseColWidth="10" defaultColWidth="11.3984375" defaultRowHeight="12.75" outlineLevelCol="2" x14ac:dyDescent="0.35"/>
  <cols>
    <col min="1" max="1" width="33.73046875" style="136" bestFit="1" customWidth="1" collapsed="1"/>
    <col min="2" max="2" width="14.59765625" style="154" bestFit="1" customWidth="1"/>
    <col min="3" max="3" width="14.3984375" style="136" customWidth="1"/>
    <col min="4" max="5" width="8.59765625" style="136" hidden="1" customWidth="1" outlineLevel="1"/>
    <col min="6" max="6" width="43.73046875" style="136" hidden="1" customWidth="1" outlineLevel="2"/>
    <col min="7" max="7" width="32.265625" style="136" hidden="1" customWidth="1" outlineLevel="2"/>
    <col min="8" max="8" width="14" style="136" bestFit="1" customWidth="1" collapsed="1"/>
    <col min="9" max="10" width="8.59765625" style="136" hidden="1" customWidth="1" outlineLevel="1"/>
    <col min="11" max="11" width="42.73046875" style="136" hidden="1" customWidth="1" outlineLevel="2"/>
    <col min="12" max="12" width="25.73046875" style="136" hidden="1" customWidth="1" outlineLevel="2"/>
    <col min="13" max="13" width="13.86328125" style="136" customWidth="1" collapsed="1"/>
    <col min="14" max="15" width="8.59765625" style="136" hidden="1" customWidth="1" outlineLevel="1"/>
    <col min="16" max="16" width="38.1328125" style="136" hidden="1" customWidth="1" outlineLevel="2"/>
    <col min="17" max="17" width="25.3984375" style="136" hidden="1" customWidth="1" outlineLevel="2"/>
    <col min="18" max="18" width="16.265625" style="136" bestFit="1" customWidth="1" collapsed="1"/>
    <col min="19" max="20" width="8.59765625" style="136" hidden="1" customWidth="1" outlineLevel="1"/>
    <col min="21" max="21" width="44.59765625" style="136" hidden="1" customWidth="1" outlineLevel="2"/>
    <col min="22" max="22" width="25.3984375" style="136" hidden="1" customWidth="1" outlineLevel="2"/>
    <col min="23" max="23" width="13.73046875" style="136" customWidth="1" collapsed="1"/>
    <col min="24" max="25" width="8.59765625" style="136" hidden="1" customWidth="1" outlineLevel="1"/>
    <col min="26" max="26" width="42" style="136" hidden="1" customWidth="1" outlineLevel="2"/>
    <col min="27" max="27" width="25.3984375" style="136" hidden="1" customWidth="1" outlineLevel="2"/>
    <col min="28" max="28" width="12.265625" style="136" customWidth="1" collapsed="1"/>
    <col min="29" max="30" width="8.59765625" style="136" hidden="1" customWidth="1" outlineLevel="1"/>
    <col min="31" max="31" width="41.265625" style="136" hidden="1" customWidth="1" outlineLevel="2"/>
    <col min="32" max="32" width="25.73046875" style="136" hidden="1" customWidth="1" outlineLevel="2"/>
    <col min="33" max="33" width="15.1328125" style="136" customWidth="1" collapsed="1"/>
    <col min="34" max="35" width="8.59765625" style="136" hidden="1" customWidth="1" outlineLevel="1"/>
    <col min="36" max="36" width="41.265625" style="136" hidden="1" customWidth="1" outlineLevel="2"/>
    <col min="37" max="37" width="25.3984375" style="136" hidden="1" customWidth="1" outlineLevel="2"/>
    <col min="38" max="38" width="12.86328125" style="136" customWidth="1" collapsed="1"/>
    <col min="39" max="40" width="8.59765625" style="136" hidden="1" customWidth="1" outlineLevel="1"/>
    <col min="41" max="41" width="41.265625" style="136" hidden="1" customWidth="1" outlineLevel="2"/>
    <col min="42" max="42" width="25.73046875" style="136" hidden="1" customWidth="1" outlineLevel="2"/>
    <col min="43" max="43" width="15.3984375" style="136" customWidth="1" collapsed="1"/>
    <col min="44" max="45" width="8.59765625" style="136" hidden="1" customWidth="1" outlineLevel="1"/>
    <col min="46" max="46" width="39.59765625" style="136" hidden="1" customWidth="1" outlineLevel="2"/>
    <col min="47" max="47" width="25.3984375" style="136" hidden="1" customWidth="1" outlineLevel="2"/>
    <col min="48" max="48" width="14.3984375" style="136" customWidth="1" collapsed="1"/>
    <col min="49" max="50" width="8.59765625" style="136" hidden="1" customWidth="1" outlineLevel="1"/>
    <col min="51" max="51" width="41.73046875" style="136" hidden="1" customWidth="1" outlineLevel="2"/>
    <col min="52" max="52" width="25.3984375" style="136" hidden="1" customWidth="1" outlineLevel="2"/>
    <col min="53" max="53" width="11.3984375" style="136" collapsed="1"/>
    <col min="54" max="16384" width="11.3984375" style="136"/>
  </cols>
  <sheetData>
    <row r="1" spans="1:1021 1026:2046 2051:3071 3076:4096 4101:5116 5121:6141 6146:7166 7171:8191 8196:9216 9221:10236 10241:11261 11266:12286 12291:13311 13316:14336 14341:15356 15361:16381" s="115" customFormat="1" ht="45" x14ac:dyDescent="0.4">
      <c r="A1" s="76" t="s">
        <v>1021</v>
      </c>
      <c r="B1" s="137"/>
      <c r="C1" s="155" t="s">
        <v>81</v>
      </c>
      <c r="D1" s="156"/>
      <c r="E1" s="156"/>
      <c r="F1" s="78"/>
      <c r="G1" s="78"/>
      <c r="H1" s="173" t="s">
        <v>1020</v>
      </c>
      <c r="I1" s="174"/>
      <c r="J1" s="174"/>
      <c r="K1" s="81"/>
      <c r="L1" s="82"/>
      <c r="M1" s="83" t="s">
        <v>82</v>
      </c>
      <c r="N1" s="77"/>
      <c r="O1" s="77"/>
      <c r="P1" s="78"/>
      <c r="Q1" s="78"/>
      <c r="R1" s="79" t="s">
        <v>83</v>
      </c>
      <c r="S1" s="80"/>
      <c r="T1" s="80"/>
      <c r="U1" s="81"/>
      <c r="V1" s="82"/>
      <c r="W1" s="83" t="s">
        <v>84</v>
      </c>
      <c r="X1" s="77"/>
      <c r="Y1" s="77"/>
      <c r="Z1" s="78"/>
      <c r="AA1" s="78"/>
      <c r="AB1" s="79" t="s">
        <v>1017</v>
      </c>
      <c r="AC1" s="80"/>
      <c r="AD1" s="80"/>
      <c r="AE1" s="81"/>
      <c r="AF1" s="82"/>
      <c r="AG1" s="83" t="s">
        <v>85</v>
      </c>
      <c r="AH1" s="77"/>
      <c r="AI1" s="77"/>
      <c r="AJ1" s="78"/>
      <c r="AK1" s="78"/>
      <c r="AL1" s="79" t="s">
        <v>1018</v>
      </c>
      <c r="AM1" s="80"/>
      <c r="AN1" s="80"/>
      <c r="AO1" s="81"/>
      <c r="AP1" s="82"/>
      <c r="AQ1" s="83" t="s">
        <v>86</v>
      </c>
      <c r="AR1" s="77"/>
      <c r="AS1" s="77"/>
      <c r="AT1" s="78"/>
      <c r="AU1" s="78"/>
      <c r="AV1" s="79" t="s">
        <v>1019</v>
      </c>
      <c r="AW1" s="80"/>
      <c r="AX1" s="80"/>
      <c r="AY1" s="81"/>
      <c r="AZ1" s="82"/>
    </row>
    <row r="2" spans="1:1021 1026:2046 2051:3071 3076:4096 4101:5116 5121:6141 6146:7166 7171:8191 8196:9216 9221:10236 10241:11261 11266:12286 12291:13311 13316:14336 14341:15356 15361:16381" s="72" customFormat="1" ht="11.25" x14ac:dyDescent="0.45">
      <c r="A2" s="73" t="s">
        <v>1</v>
      </c>
      <c r="B2" s="153" t="s">
        <v>2</v>
      </c>
      <c r="C2" s="73" t="s">
        <v>3</v>
      </c>
      <c r="D2" s="73">
        <v>2030</v>
      </c>
      <c r="E2" s="73">
        <v>2050</v>
      </c>
      <c r="F2" s="73" t="s">
        <v>4</v>
      </c>
      <c r="G2" s="74" t="s">
        <v>5</v>
      </c>
      <c r="H2" s="73" t="s">
        <v>3</v>
      </c>
      <c r="I2" s="73">
        <v>2030</v>
      </c>
      <c r="J2" s="73">
        <v>2050</v>
      </c>
      <c r="K2" s="73" t="s">
        <v>4</v>
      </c>
      <c r="L2" s="74" t="s">
        <v>5</v>
      </c>
      <c r="M2" s="74" t="s">
        <v>3</v>
      </c>
      <c r="N2" s="74">
        <v>2030</v>
      </c>
      <c r="O2" s="74">
        <v>2050</v>
      </c>
      <c r="P2" s="73" t="s">
        <v>4</v>
      </c>
      <c r="Q2" s="74" t="s">
        <v>5</v>
      </c>
      <c r="R2" s="74" t="s">
        <v>3</v>
      </c>
      <c r="S2" s="74">
        <v>2030</v>
      </c>
      <c r="T2" s="74">
        <v>2050</v>
      </c>
      <c r="U2" s="73" t="s">
        <v>4</v>
      </c>
      <c r="V2" s="74" t="s">
        <v>5</v>
      </c>
      <c r="W2" s="74" t="s">
        <v>3</v>
      </c>
      <c r="X2" s="74">
        <v>2030</v>
      </c>
      <c r="Y2" s="74">
        <v>2050</v>
      </c>
      <c r="Z2" s="73" t="s">
        <v>4</v>
      </c>
      <c r="AA2" s="74" t="s">
        <v>5</v>
      </c>
      <c r="AB2" s="74" t="s">
        <v>3</v>
      </c>
      <c r="AC2" s="74">
        <v>2030</v>
      </c>
      <c r="AD2" s="74">
        <v>2050</v>
      </c>
      <c r="AE2" s="73" t="s">
        <v>4</v>
      </c>
      <c r="AF2" s="74" t="s">
        <v>5</v>
      </c>
      <c r="AG2" s="74" t="s">
        <v>3</v>
      </c>
      <c r="AH2" s="74">
        <v>2030</v>
      </c>
      <c r="AI2" s="74">
        <v>2050</v>
      </c>
      <c r="AJ2" s="73" t="s">
        <v>4</v>
      </c>
      <c r="AK2" s="74" t="s">
        <v>5</v>
      </c>
      <c r="AL2" s="74" t="s">
        <v>3</v>
      </c>
      <c r="AM2" s="74">
        <v>2030</v>
      </c>
      <c r="AN2" s="74">
        <v>2050</v>
      </c>
      <c r="AO2" s="73" t="s">
        <v>4</v>
      </c>
      <c r="AP2" s="75" t="s">
        <v>5</v>
      </c>
      <c r="AQ2" s="74" t="s">
        <v>3</v>
      </c>
      <c r="AR2" s="74">
        <v>2030</v>
      </c>
      <c r="AS2" s="74">
        <v>2050</v>
      </c>
      <c r="AT2" s="73" t="s">
        <v>4</v>
      </c>
      <c r="AU2" s="74" t="s">
        <v>5</v>
      </c>
      <c r="AV2" s="74" t="s">
        <v>3</v>
      </c>
      <c r="AW2" s="74">
        <v>2030</v>
      </c>
      <c r="AX2" s="74">
        <v>2050</v>
      </c>
      <c r="AY2" s="73" t="s">
        <v>4</v>
      </c>
      <c r="AZ2" s="74" t="s">
        <v>5</v>
      </c>
      <c r="BD2" s="71"/>
      <c r="BI2" s="71"/>
      <c r="BN2" s="71"/>
      <c r="BS2" s="71"/>
      <c r="BX2" s="71"/>
      <c r="CC2" s="71"/>
      <c r="CH2" s="71"/>
      <c r="CM2" s="71"/>
      <c r="CR2" s="71"/>
      <c r="CW2" s="71"/>
      <c r="DB2" s="71"/>
      <c r="DG2" s="71"/>
      <c r="DL2" s="71"/>
      <c r="DQ2" s="71"/>
      <c r="DV2" s="71"/>
      <c r="EA2" s="71"/>
      <c r="EF2" s="71"/>
      <c r="EK2" s="71"/>
      <c r="EP2" s="71"/>
      <c r="EU2" s="71"/>
      <c r="EZ2" s="71"/>
      <c r="FE2" s="71"/>
      <c r="FJ2" s="71"/>
      <c r="FO2" s="71"/>
      <c r="FT2" s="71"/>
      <c r="FY2" s="71"/>
      <c r="GD2" s="71"/>
      <c r="GI2" s="71"/>
      <c r="GN2" s="71"/>
      <c r="GS2" s="71"/>
      <c r="GX2" s="71"/>
      <c r="HC2" s="71"/>
      <c r="HH2" s="71"/>
      <c r="HM2" s="71"/>
      <c r="HR2" s="71"/>
      <c r="HW2" s="71"/>
      <c r="IB2" s="71"/>
      <c r="IG2" s="71"/>
      <c r="IL2" s="71"/>
      <c r="IQ2" s="71"/>
      <c r="IV2" s="71"/>
      <c r="JA2" s="71"/>
      <c r="JF2" s="71"/>
      <c r="JK2" s="71"/>
      <c r="JP2" s="71"/>
      <c r="JU2" s="71"/>
      <c r="JZ2" s="71"/>
      <c r="KE2" s="71"/>
      <c r="KJ2" s="71"/>
      <c r="KO2" s="71"/>
      <c r="KT2" s="71"/>
      <c r="KY2" s="71"/>
      <c r="LD2" s="71"/>
      <c r="LI2" s="71"/>
      <c r="LN2" s="71"/>
      <c r="LS2" s="71"/>
      <c r="LX2" s="71"/>
      <c r="MC2" s="71"/>
      <c r="MH2" s="71"/>
      <c r="MM2" s="71"/>
      <c r="MR2" s="71"/>
      <c r="MW2" s="71"/>
      <c r="NB2" s="71"/>
      <c r="NG2" s="71"/>
      <c r="NL2" s="71"/>
      <c r="NQ2" s="71"/>
      <c r="NV2" s="71"/>
      <c r="OA2" s="71"/>
      <c r="OF2" s="71"/>
      <c r="OK2" s="71"/>
      <c r="OP2" s="71"/>
      <c r="OU2" s="71"/>
      <c r="OZ2" s="71"/>
      <c r="PE2" s="71"/>
      <c r="PJ2" s="71"/>
      <c r="PO2" s="71"/>
      <c r="PT2" s="71"/>
      <c r="PY2" s="71"/>
      <c r="QD2" s="71"/>
      <c r="QI2" s="71"/>
      <c r="QN2" s="71"/>
      <c r="QS2" s="71"/>
      <c r="QX2" s="71"/>
      <c r="RC2" s="71"/>
      <c r="RH2" s="71"/>
      <c r="RM2" s="71"/>
      <c r="RR2" s="71"/>
      <c r="RW2" s="71"/>
      <c r="SB2" s="71"/>
      <c r="SG2" s="71"/>
      <c r="SL2" s="71"/>
      <c r="SQ2" s="71"/>
      <c r="SV2" s="71"/>
      <c r="TA2" s="71"/>
      <c r="TF2" s="71"/>
      <c r="TK2" s="71"/>
      <c r="TP2" s="71"/>
      <c r="TU2" s="71"/>
      <c r="TZ2" s="71"/>
      <c r="UE2" s="71"/>
      <c r="UJ2" s="71"/>
      <c r="UO2" s="71"/>
      <c r="UT2" s="71"/>
      <c r="UY2" s="71"/>
      <c r="VD2" s="71"/>
      <c r="VI2" s="71"/>
      <c r="VN2" s="71"/>
      <c r="VS2" s="71"/>
      <c r="VX2" s="71"/>
      <c r="WC2" s="71"/>
      <c r="WH2" s="71"/>
      <c r="WM2" s="71"/>
      <c r="WR2" s="71"/>
      <c r="WW2" s="71"/>
      <c r="XB2" s="71"/>
      <c r="XG2" s="71"/>
      <c r="XL2" s="71"/>
      <c r="XQ2" s="71"/>
      <c r="XV2" s="71"/>
      <c r="YA2" s="71"/>
      <c r="YF2" s="71"/>
      <c r="YK2" s="71"/>
      <c r="YP2" s="71"/>
      <c r="YU2" s="71"/>
      <c r="YZ2" s="71"/>
      <c r="ZE2" s="71"/>
      <c r="ZJ2" s="71"/>
      <c r="ZO2" s="71"/>
      <c r="ZT2" s="71"/>
      <c r="ZY2" s="71"/>
      <c r="AAD2" s="71"/>
      <c r="AAI2" s="71"/>
      <c r="AAN2" s="71"/>
      <c r="AAS2" s="71"/>
      <c r="AAX2" s="71"/>
      <c r="ABC2" s="71"/>
      <c r="ABH2" s="71"/>
      <c r="ABM2" s="71"/>
      <c r="ABR2" s="71"/>
      <c r="ABW2" s="71"/>
      <c r="ACB2" s="71"/>
      <c r="ACG2" s="71"/>
      <c r="ACL2" s="71"/>
      <c r="ACQ2" s="71"/>
      <c r="ACV2" s="71"/>
      <c r="ADA2" s="71"/>
      <c r="ADF2" s="71"/>
      <c r="ADK2" s="71"/>
      <c r="ADP2" s="71"/>
      <c r="ADU2" s="71"/>
      <c r="ADZ2" s="71"/>
      <c r="AEE2" s="71"/>
      <c r="AEJ2" s="71"/>
      <c r="AEO2" s="71"/>
      <c r="AET2" s="71"/>
      <c r="AEY2" s="71"/>
      <c r="AFD2" s="71"/>
      <c r="AFI2" s="71"/>
      <c r="AFN2" s="71"/>
      <c r="AFS2" s="71"/>
      <c r="AFX2" s="71"/>
      <c r="AGC2" s="71"/>
      <c r="AGH2" s="71"/>
      <c r="AGM2" s="71"/>
      <c r="AGR2" s="71"/>
      <c r="AGW2" s="71"/>
      <c r="AHB2" s="71"/>
      <c r="AHG2" s="71"/>
      <c r="AHL2" s="71"/>
      <c r="AHQ2" s="71"/>
      <c r="AHV2" s="71"/>
      <c r="AIA2" s="71"/>
      <c r="AIF2" s="71"/>
      <c r="AIK2" s="71"/>
      <c r="AIP2" s="71"/>
      <c r="AIU2" s="71"/>
      <c r="AIZ2" s="71"/>
      <c r="AJE2" s="71"/>
      <c r="AJJ2" s="71"/>
      <c r="AJO2" s="71"/>
      <c r="AJT2" s="71"/>
      <c r="AJY2" s="71"/>
      <c r="AKD2" s="71"/>
      <c r="AKI2" s="71"/>
      <c r="AKN2" s="71"/>
      <c r="AKS2" s="71"/>
      <c r="AKX2" s="71"/>
      <c r="ALC2" s="71"/>
      <c r="ALH2" s="71"/>
      <c r="ALM2" s="71"/>
      <c r="ALR2" s="71"/>
      <c r="ALW2" s="71"/>
      <c r="AMB2" s="71"/>
      <c r="AMG2" s="71"/>
      <c r="AML2" s="71"/>
      <c r="AMQ2" s="71"/>
      <c r="AMV2" s="71"/>
      <c r="ANA2" s="71"/>
      <c r="ANF2" s="71"/>
      <c r="ANK2" s="71"/>
      <c r="ANP2" s="71"/>
      <c r="ANU2" s="71"/>
      <c r="ANZ2" s="71"/>
      <c r="AOE2" s="71"/>
      <c r="AOJ2" s="71"/>
      <c r="AOO2" s="71"/>
      <c r="AOT2" s="71"/>
      <c r="AOY2" s="71"/>
      <c r="APD2" s="71"/>
      <c r="API2" s="71"/>
      <c r="APN2" s="71"/>
      <c r="APS2" s="71"/>
      <c r="APX2" s="71"/>
      <c r="AQC2" s="71"/>
      <c r="AQH2" s="71"/>
      <c r="AQM2" s="71"/>
      <c r="AQR2" s="71"/>
      <c r="AQW2" s="71"/>
      <c r="ARB2" s="71"/>
      <c r="ARG2" s="71"/>
      <c r="ARL2" s="71"/>
      <c r="ARQ2" s="71"/>
      <c r="ARV2" s="71"/>
      <c r="ASA2" s="71"/>
      <c r="ASF2" s="71"/>
      <c r="ASK2" s="71"/>
      <c r="ASP2" s="71"/>
      <c r="ASU2" s="71"/>
      <c r="ASZ2" s="71"/>
      <c r="ATE2" s="71"/>
      <c r="ATJ2" s="71"/>
      <c r="ATO2" s="71"/>
      <c r="ATT2" s="71"/>
      <c r="ATY2" s="71"/>
      <c r="AUD2" s="71"/>
      <c r="AUI2" s="71"/>
      <c r="AUN2" s="71"/>
      <c r="AUS2" s="71"/>
      <c r="AUX2" s="71"/>
      <c r="AVC2" s="71"/>
      <c r="AVH2" s="71"/>
      <c r="AVM2" s="71"/>
      <c r="AVR2" s="71"/>
      <c r="AVW2" s="71"/>
      <c r="AWB2" s="71"/>
      <c r="AWG2" s="71"/>
      <c r="AWL2" s="71"/>
      <c r="AWQ2" s="71"/>
      <c r="AWV2" s="71"/>
      <c r="AXA2" s="71"/>
      <c r="AXF2" s="71"/>
      <c r="AXK2" s="71"/>
      <c r="AXP2" s="71"/>
      <c r="AXU2" s="71"/>
      <c r="AXZ2" s="71"/>
      <c r="AYE2" s="71"/>
      <c r="AYJ2" s="71"/>
      <c r="AYO2" s="71"/>
      <c r="AYT2" s="71"/>
      <c r="AYY2" s="71"/>
      <c r="AZD2" s="71"/>
      <c r="AZI2" s="71"/>
      <c r="AZN2" s="71"/>
      <c r="AZS2" s="71"/>
      <c r="AZX2" s="71"/>
      <c r="BAC2" s="71"/>
      <c r="BAH2" s="71"/>
      <c r="BAM2" s="71"/>
      <c r="BAR2" s="71"/>
      <c r="BAW2" s="71"/>
      <c r="BBB2" s="71"/>
      <c r="BBG2" s="71"/>
      <c r="BBL2" s="71"/>
      <c r="BBQ2" s="71"/>
      <c r="BBV2" s="71"/>
      <c r="BCA2" s="71"/>
      <c r="BCF2" s="71"/>
      <c r="BCK2" s="71"/>
      <c r="BCP2" s="71"/>
      <c r="BCU2" s="71"/>
      <c r="BCZ2" s="71"/>
      <c r="BDE2" s="71"/>
      <c r="BDJ2" s="71"/>
      <c r="BDO2" s="71"/>
      <c r="BDT2" s="71"/>
      <c r="BDY2" s="71"/>
      <c r="BED2" s="71"/>
      <c r="BEI2" s="71"/>
      <c r="BEN2" s="71"/>
      <c r="BES2" s="71"/>
      <c r="BEX2" s="71"/>
      <c r="BFC2" s="71"/>
      <c r="BFH2" s="71"/>
      <c r="BFM2" s="71"/>
      <c r="BFR2" s="71"/>
      <c r="BFW2" s="71"/>
      <c r="BGB2" s="71"/>
      <c r="BGG2" s="71"/>
      <c r="BGL2" s="71"/>
      <c r="BGQ2" s="71"/>
      <c r="BGV2" s="71"/>
      <c r="BHA2" s="71"/>
      <c r="BHF2" s="71"/>
      <c r="BHK2" s="71"/>
      <c r="BHP2" s="71"/>
      <c r="BHU2" s="71"/>
      <c r="BHZ2" s="71"/>
      <c r="BIE2" s="71"/>
      <c r="BIJ2" s="71"/>
      <c r="BIO2" s="71"/>
      <c r="BIT2" s="71"/>
      <c r="BIY2" s="71"/>
      <c r="BJD2" s="71"/>
      <c r="BJI2" s="71"/>
      <c r="BJN2" s="71"/>
      <c r="BJS2" s="71"/>
      <c r="BJX2" s="71"/>
      <c r="BKC2" s="71"/>
      <c r="BKH2" s="71"/>
      <c r="BKM2" s="71"/>
      <c r="BKR2" s="71"/>
      <c r="BKW2" s="71"/>
      <c r="BLB2" s="71"/>
      <c r="BLG2" s="71"/>
      <c r="BLL2" s="71"/>
      <c r="BLQ2" s="71"/>
      <c r="BLV2" s="71"/>
      <c r="BMA2" s="71"/>
      <c r="BMF2" s="71"/>
      <c r="BMK2" s="71"/>
      <c r="BMP2" s="71"/>
      <c r="BMU2" s="71"/>
      <c r="BMZ2" s="71"/>
      <c r="BNE2" s="71"/>
      <c r="BNJ2" s="71"/>
      <c r="BNO2" s="71"/>
      <c r="BNT2" s="71"/>
      <c r="BNY2" s="71"/>
      <c r="BOD2" s="71"/>
      <c r="BOI2" s="71"/>
      <c r="BON2" s="71"/>
      <c r="BOS2" s="71"/>
      <c r="BOX2" s="71"/>
      <c r="BPC2" s="71"/>
      <c r="BPH2" s="71"/>
      <c r="BPM2" s="71"/>
      <c r="BPR2" s="71"/>
      <c r="BPW2" s="71"/>
      <c r="BQB2" s="71"/>
      <c r="BQG2" s="71"/>
      <c r="BQL2" s="71"/>
      <c r="BQQ2" s="71"/>
      <c r="BQV2" s="71"/>
      <c r="BRA2" s="71"/>
      <c r="BRF2" s="71"/>
      <c r="BRK2" s="71"/>
      <c r="BRP2" s="71"/>
      <c r="BRU2" s="71"/>
      <c r="BRZ2" s="71"/>
      <c r="BSE2" s="71"/>
      <c r="BSJ2" s="71"/>
      <c r="BSO2" s="71"/>
      <c r="BST2" s="71"/>
      <c r="BSY2" s="71"/>
      <c r="BTD2" s="71"/>
      <c r="BTI2" s="71"/>
      <c r="BTN2" s="71"/>
      <c r="BTS2" s="71"/>
      <c r="BTX2" s="71"/>
      <c r="BUC2" s="71"/>
      <c r="BUH2" s="71"/>
      <c r="BUM2" s="71"/>
      <c r="BUR2" s="71"/>
      <c r="BUW2" s="71"/>
      <c r="BVB2" s="71"/>
      <c r="BVG2" s="71"/>
      <c r="BVL2" s="71"/>
      <c r="BVQ2" s="71"/>
      <c r="BVV2" s="71"/>
      <c r="BWA2" s="71"/>
      <c r="BWF2" s="71"/>
      <c r="BWK2" s="71"/>
      <c r="BWP2" s="71"/>
      <c r="BWU2" s="71"/>
      <c r="BWZ2" s="71"/>
      <c r="BXE2" s="71"/>
      <c r="BXJ2" s="71"/>
      <c r="BXO2" s="71"/>
      <c r="BXT2" s="71"/>
      <c r="BXY2" s="71"/>
      <c r="BYD2" s="71"/>
      <c r="BYI2" s="71"/>
      <c r="BYN2" s="71"/>
      <c r="BYS2" s="71"/>
      <c r="BYX2" s="71"/>
      <c r="BZC2" s="71"/>
      <c r="BZH2" s="71"/>
      <c r="BZM2" s="71"/>
      <c r="BZR2" s="71"/>
      <c r="BZW2" s="71"/>
      <c r="CAB2" s="71"/>
      <c r="CAG2" s="71"/>
      <c r="CAL2" s="71"/>
      <c r="CAQ2" s="71"/>
      <c r="CAV2" s="71"/>
      <c r="CBA2" s="71"/>
      <c r="CBF2" s="71"/>
      <c r="CBK2" s="71"/>
      <c r="CBP2" s="71"/>
      <c r="CBU2" s="71"/>
      <c r="CBZ2" s="71"/>
      <c r="CCE2" s="71"/>
      <c r="CCJ2" s="71"/>
      <c r="CCO2" s="71"/>
      <c r="CCT2" s="71"/>
      <c r="CCY2" s="71"/>
      <c r="CDD2" s="71"/>
      <c r="CDI2" s="71"/>
      <c r="CDN2" s="71"/>
      <c r="CDS2" s="71"/>
      <c r="CDX2" s="71"/>
      <c r="CEC2" s="71"/>
      <c r="CEH2" s="71"/>
      <c r="CEM2" s="71"/>
      <c r="CER2" s="71"/>
      <c r="CEW2" s="71"/>
      <c r="CFB2" s="71"/>
      <c r="CFG2" s="71"/>
      <c r="CFL2" s="71"/>
      <c r="CFQ2" s="71"/>
      <c r="CFV2" s="71"/>
      <c r="CGA2" s="71"/>
      <c r="CGF2" s="71"/>
      <c r="CGK2" s="71"/>
      <c r="CGP2" s="71"/>
      <c r="CGU2" s="71"/>
      <c r="CGZ2" s="71"/>
      <c r="CHE2" s="71"/>
      <c r="CHJ2" s="71"/>
      <c r="CHO2" s="71"/>
      <c r="CHT2" s="71"/>
      <c r="CHY2" s="71"/>
      <c r="CID2" s="71"/>
      <c r="CII2" s="71"/>
      <c r="CIN2" s="71"/>
      <c r="CIS2" s="71"/>
      <c r="CIX2" s="71"/>
      <c r="CJC2" s="71"/>
      <c r="CJH2" s="71"/>
      <c r="CJM2" s="71"/>
      <c r="CJR2" s="71"/>
      <c r="CJW2" s="71"/>
      <c r="CKB2" s="71"/>
      <c r="CKG2" s="71"/>
      <c r="CKL2" s="71"/>
      <c r="CKQ2" s="71"/>
      <c r="CKV2" s="71"/>
      <c r="CLA2" s="71"/>
      <c r="CLF2" s="71"/>
      <c r="CLK2" s="71"/>
      <c r="CLP2" s="71"/>
      <c r="CLU2" s="71"/>
      <c r="CLZ2" s="71"/>
      <c r="CME2" s="71"/>
      <c r="CMJ2" s="71"/>
      <c r="CMO2" s="71"/>
      <c r="CMT2" s="71"/>
      <c r="CMY2" s="71"/>
      <c r="CND2" s="71"/>
      <c r="CNI2" s="71"/>
      <c r="CNN2" s="71"/>
      <c r="CNS2" s="71"/>
      <c r="CNX2" s="71"/>
      <c r="COC2" s="71"/>
      <c r="COH2" s="71"/>
      <c r="COM2" s="71"/>
      <c r="COR2" s="71"/>
      <c r="COW2" s="71"/>
      <c r="CPB2" s="71"/>
      <c r="CPG2" s="71"/>
      <c r="CPL2" s="71"/>
      <c r="CPQ2" s="71"/>
      <c r="CPV2" s="71"/>
      <c r="CQA2" s="71"/>
      <c r="CQF2" s="71"/>
      <c r="CQK2" s="71"/>
      <c r="CQP2" s="71"/>
      <c r="CQU2" s="71"/>
      <c r="CQZ2" s="71"/>
      <c r="CRE2" s="71"/>
      <c r="CRJ2" s="71"/>
      <c r="CRO2" s="71"/>
      <c r="CRT2" s="71"/>
      <c r="CRY2" s="71"/>
      <c r="CSD2" s="71"/>
      <c r="CSI2" s="71"/>
      <c r="CSN2" s="71"/>
      <c r="CSS2" s="71"/>
      <c r="CSX2" s="71"/>
      <c r="CTC2" s="71"/>
      <c r="CTH2" s="71"/>
      <c r="CTM2" s="71"/>
      <c r="CTR2" s="71"/>
      <c r="CTW2" s="71"/>
      <c r="CUB2" s="71"/>
      <c r="CUG2" s="71"/>
      <c r="CUL2" s="71"/>
      <c r="CUQ2" s="71"/>
      <c r="CUV2" s="71"/>
      <c r="CVA2" s="71"/>
      <c r="CVF2" s="71"/>
      <c r="CVK2" s="71"/>
      <c r="CVP2" s="71"/>
      <c r="CVU2" s="71"/>
      <c r="CVZ2" s="71"/>
      <c r="CWE2" s="71"/>
      <c r="CWJ2" s="71"/>
      <c r="CWO2" s="71"/>
      <c r="CWT2" s="71"/>
      <c r="CWY2" s="71"/>
      <c r="CXD2" s="71"/>
      <c r="CXI2" s="71"/>
      <c r="CXN2" s="71"/>
      <c r="CXS2" s="71"/>
      <c r="CXX2" s="71"/>
      <c r="CYC2" s="71"/>
      <c r="CYH2" s="71"/>
      <c r="CYM2" s="71"/>
      <c r="CYR2" s="71"/>
      <c r="CYW2" s="71"/>
      <c r="CZB2" s="71"/>
      <c r="CZG2" s="71"/>
      <c r="CZL2" s="71"/>
      <c r="CZQ2" s="71"/>
      <c r="CZV2" s="71"/>
      <c r="DAA2" s="71"/>
      <c r="DAF2" s="71"/>
      <c r="DAK2" s="71"/>
      <c r="DAP2" s="71"/>
      <c r="DAU2" s="71"/>
      <c r="DAZ2" s="71"/>
      <c r="DBE2" s="71"/>
      <c r="DBJ2" s="71"/>
      <c r="DBO2" s="71"/>
      <c r="DBT2" s="71"/>
      <c r="DBY2" s="71"/>
      <c r="DCD2" s="71"/>
      <c r="DCI2" s="71"/>
      <c r="DCN2" s="71"/>
      <c r="DCS2" s="71"/>
      <c r="DCX2" s="71"/>
      <c r="DDC2" s="71"/>
      <c r="DDH2" s="71"/>
      <c r="DDM2" s="71"/>
      <c r="DDR2" s="71"/>
      <c r="DDW2" s="71"/>
      <c r="DEB2" s="71"/>
      <c r="DEG2" s="71"/>
      <c r="DEL2" s="71"/>
      <c r="DEQ2" s="71"/>
      <c r="DEV2" s="71"/>
      <c r="DFA2" s="71"/>
      <c r="DFF2" s="71"/>
      <c r="DFK2" s="71"/>
      <c r="DFP2" s="71"/>
      <c r="DFU2" s="71"/>
      <c r="DFZ2" s="71"/>
      <c r="DGE2" s="71"/>
      <c r="DGJ2" s="71"/>
      <c r="DGO2" s="71"/>
      <c r="DGT2" s="71"/>
      <c r="DGY2" s="71"/>
      <c r="DHD2" s="71"/>
      <c r="DHI2" s="71"/>
      <c r="DHN2" s="71"/>
      <c r="DHS2" s="71"/>
      <c r="DHX2" s="71"/>
      <c r="DIC2" s="71"/>
      <c r="DIH2" s="71"/>
      <c r="DIM2" s="71"/>
      <c r="DIR2" s="71"/>
      <c r="DIW2" s="71"/>
      <c r="DJB2" s="71"/>
      <c r="DJG2" s="71"/>
      <c r="DJL2" s="71"/>
      <c r="DJQ2" s="71"/>
      <c r="DJV2" s="71"/>
      <c r="DKA2" s="71"/>
      <c r="DKF2" s="71"/>
      <c r="DKK2" s="71"/>
      <c r="DKP2" s="71"/>
      <c r="DKU2" s="71"/>
      <c r="DKZ2" s="71"/>
      <c r="DLE2" s="71"/>
      <c r="DLJ2" s="71"/>
      <c r="DLO2" s="71"/>
      <c r="DLT2" s="71"/>
      <c r="DLY2" s="71"/>
      <c r="DMD2" s="71"/>
      <c r="DMI2" s="71"/>
      <c r="DMN2" s="71"/>
      <c r="DMS2" s="71"/>
      <c r="DMX2" s="71"/>
      <c r="DNC2" s="71"/>
      <c r="DNH2" s="71"/>
      <c r="DNM2" s="71"/>
      <c r="DNR2" s="71"/>
      <c r="DNW2" s="71"/>
      <c r="DOB2" s="71"/>
      <c r="DOG2" s="71"/>
      <c r="DOL2" s="71"/>
      <c r="DOQ2" s="71"/>
      <c r="DOV2" s="71"/>
      <c r="DPA2" s="71"/>
      <c r="DPF2" s="71"/>
      <c r="DPK2" s="71"/>
      <c r="DPP2" s="71"/>
      <c r="DPU2" s="71"/>
      <c r="DPZ2" s="71"/>
      <c r="DQE2" s="71"/>
      <c r="DQJ2" s="71"/>
      <c r="DQO2" s="71"/>
      <c r="DQT2" s="71"/>
      <c r="DQY2" s="71"/>
      <c r="DRD2" s="71"/>
      <c r="DRI2" s="71"/>
      <c r="DRN2" s="71"/>
      <c r="DRS2" s="71"/>
      <c r="DRX2" s="71"/>
      <c r="DSC2" s="71"/>
      <c r="DSH2" s="71"/>
      <c r="DSM2" s="71"/>
      <c r="DSR2" s="71"/>
      <c r="DSW2" s="71"/>
      <c r="DTB2" s="71"/>
      <c r="DTG2" s="71"/>
      <c r="DTL2" s="71"/>
      <c r="DTQ2" s="71"/>
      <c r="DTV2" s="71"/>
      <c r="DUA2" s="71"/>
      <c r="DUF2" s="71"/>
      <c r="DUK2" s="71"/>
      <c r="DUP2" s="71"/>
      <c r="DUU2" s="71"/>
      <c r="DUZ2" s="71"/>
      <c r="DVE2" s="71"/>
      <c r="DVJ2" s="71"/>
      <c r="DVO2" s="71"/>
      <c r="DVT2" s="71"/>
      <c r="DVY2" s="71"/>
      <c r="DWD2" s="71"/>
      <c r="DWI2" s="71"/>
      <c r="DWN2" s="71"/>
      <c r="DWS2" s="71"/>
      <c r="DWX2" s="71"/>
      <c r="DXC2" s="71"/>
      <c r="DXH2" s="71"/>
      <c r="DXM2" s="71"/>
      <c r="DXR2" s="71"/>
      <c r="DXW2" s="71"/>
      <c r="DYB2" s="71"/>
      <c r="DYG2" s="71"/>
      <c r="DYL2" s="71"/>
      <c r="DYQ2" s="71"/>
      <c r="DYV2" s="71"/>
      <c r="DZA2" s="71"/>
      <c r="DZF2" s="71"/>
      <c r="DZK2" s="71"/>
      <c r="DZP2" s="71"/>
      <c r="DZU2" s="71"/>
      <c r="DZZ2" s="71"/>
      <c r="EAE2" s="71"/>
      <c r="EAJ2" s="71"/>
      <c r="EAO2" s="71"/>
      <c r="EAT2" s="71"/>
      <c r="EAY2" s="71"/>
      <c r="EBD2" s="71"/>
      <c r="EBI2" s="71"/>
      <c r="EBN2" s="71"/>
      <c r="EBS2" s="71"/>
      <c r="EBX2" s="71"/>
      <c r="ECC2" s="71"/>
      <c r="ECH2" s="71"/>
      <c r="ECM2" s="71"/>
      <c r="ECR2" s="71"/>
      <c r="ECW2" s="71"/>
      <c r="EDB2" s="71"/>
      <c r="EDG2" s="71"/>
      <c r="EDL2" s="71"/>
      <c r="EDQ2" s="71"/>
      <c r="EDV2" s="71"/>
      <c r="EEA2" s="71"/>
      <c r="EEF2" s="71"/>
      <c r="EEK2" s="71"/>
      <c r="EEP2" s="71"/>
      <c r="EEU2" s="71"/>
      <c r="EEZ2" s="71"/>
      <c r="EFE2" s="71"/>
      <c r="EFJ2" s="71"/>
      <c r="EFO2" s="71"/>
      <c r="EFT2" s="71"/>
      <c r="EFY2" s="71"/>
      <c r="EGD2" s="71"/>
      <c r="EGI2" s="71"/>
      <c r="EGN2" s="71"/>
      <c r="EGS2" s="71"/>
      <c r="EGX2" s="71"/>
      <c r="EHC2" s="71"/>
      <c r="EHH2" s="71"/>
      <c r="EHM2" s="71"/>
      <c r="EHR2" s="71"/>
      <c r="EHW2" s="71"/>
      <c r="EIB2" s="71"/>
      <c r="EIG2" s="71"/>
      <c r="EIL2" s="71"/>
      <c r="EIQ2" s="71"/>
      <c r="EIV2" s="71"/>
      <c r="EJA2" s="71"/>
      <c r="EJF2" s="71"/>
      <c r="EJK2" s="71"/>
      <c r="EJP2" s="71"/>
      <c r="EJU2" s="71"/>
      <c r="EJZ2" s="71"/>
      <c r="EKE2" s="71"/>
      <c r="EKJ2" s="71"/>
      <c r="EKO2" s="71"/>
      <c r="EKT2" s="71"/>
      <c r="EKY2" s="71"/>
      <c r="ELD2" s="71"/>
      <c r="ELI2" s="71"/>
      <c r="ELN2" s="71"/>
      <c r="ELS2" s="71"/>
      <c r="ELX2" s="71"/>
      <c r="EMC2" s="71"/>
      <c r="EMH2" s="71"/>
      <c r="EMM2" s="71"/>
      <c r="EMR2" s="71"/>
      <c r="EMW2" s="71"/>
      <c r="ENB2" s="71"/>
      <c r="ENG2" s="71"/>
      <c r="ENL2" s="71"/>
      <c r="ENQ2" s="71"/>
      <c r="ENV2" s="71"/>
      <c r="EOA2" s="71"/>
      <c r="EOF2" s="71"/>
      <c r="EOK2" s="71"/>
      <c r="EOP2" s="71"/>
      <c r="EOU2" s="71"/>
      <c r="EOZ2" s="71"/>
      <c r="EPE2" s="71"/>
      <c r="EPJ2" s="71"/>
      <c r="EPO2" s="71"/>
      <c r="EPT2" s="71"/>
      <c r="EPY2" s="71"/>
      <c r="EQD2" s="71"/>
      <c r="EQI2" s="71"/>
      <c r="EQN2" s="71"/>
      <c r="EQS2" s="71"/>
      <c r="EQX2" s="71"/>
      <c r="ERC2" s="71"/>
      <c r="ERH2" s="71"/>
      <c r="ERM2" s="71"/>
      <c r="ERR2" s="71"/>
      <c r="ERW2" s="71"/>
      <c r="ESB2" s="71"/>
      <c r="ESG2" s="71"/>
      <c r="ESL2" s="71"/>
      <c r="ESQ2" s="71"/>
      <c r="ESV2" s="71"/>
      <c r="ETA2" s="71"/>
      <c r="ETF2" s="71"/>
      <c r="ETK2" s="71"/>
      <c r="ETP2" s="71"/>
      <c r="ETU2" s="71"/>
      <c r="ETZ2" s="71"/>
      <c r="EUE2" s="71"/>
      <c r="EUJ2" s="71"/>
      <c r="EUO2" s="71"/>
      <c r="EUT2" s="71"/>
      <c r="EUY2" s="71"/>
      <c r="EVD2" s="71"/>
      <c r="EVI2" s="71"/>
      <c r="EVN2" s="71"/>
      <c r="EVS2" s="71"/>
      <c r="EVX2" s="71"/>
      <c r="EWC2" s="71"/>
      <c r="EWH2" s="71"/>
      <c r="EWM2" s="71"/>
      <c r="EWR2" s="71"/>
      <c r="EWW2" s="71"/>
      <c r="EXB2" s="71"/>
      <c r="EXG2" s="71"/>
      <c r="EXL2" s="71"/>
      <c r="EXQ2" s="71"/>
      <c r="EXV2" s="71"/>
      <c r="EYA2" s="71"/>
      <c r="EYF2" s="71"/>
      <c r="EYK2" s="71"/>
      <c r="EYP2" s="71"/>
      <c r="EYU2" s="71"/>
      <c r="EYZ2" s="71"/>
      <c r="EZE2" s="71"/>
      <c r="EZJ2" s="71"/>
      <c r="EZO2" s="71"/>
      <c r="EZT2" s="71"/>
      <c r="EZY2" s="71"/>
      <c r="FAD2" s="71"/>
      <c r="FAI2" s="71"/>
      <c r="FAN2" s="71"/>
      <c r="FAS2" s="71"/>
      <c r="FAX2" s="71"/>
      <c r="FBC2" s="71"/>
      <c r="FBH2" s="71"/>
      <c r="FBM2" s="71"/>
      <c r="FBR2" s="71"/>
      <c r="FBW2" s="71"/>
      <c r="FCB2" s="71"/>
      <c r="FCG2" s="71"/>
      <c r="FCL2" s="71"/>
      <c r="FCQ2" s="71"/>
      <c r="FCV2" s="71"/>
      <c r="FDA2" s="71"/>
      <c r="FDF2" s="71"/>
      <c r="FDK2" s="71"/>
      <c r="FDP2" s="71"/>
      <c r="FDU2" s="71"/>
      <c r="FDZ2" s="71"/>
      <c r="FEE2" s="71"/>
      <c r="FEJ2" s="71"/>
      <c r="FEO2" s="71"/>
      <c r="FET2" s="71"/>
      <c r="FEY2" s="71"/>
      <c r="FFD2" s="71"/>
      <c r="FFI2" s="71"/>
      <c r="FFN2" s="71"/>
      <c r="FFS2" s="71"/>
      <c r="FFX2" s="71"/>
      <c r="FGC2" s="71"/>
      <c r="FGH2" s="71"/>
      <c r="FGM2" s="71"/>
      <c r="FGR2" s="71"/>
      <c r="FGW2" s="71"/>
      <c r="FHB2" s="71"/>
      <c r="FHG2" s="71"/>
      <c r="FHL2" s="71"/>
      <c r="FHQ2" s="71"/>
      <c r="FHV2" s="71"/>
      <c r="FIA2" s="71"/>
      <c r="FIF2" s="71"/>
      <c r="FIK2" s="71"/>
      <c r="FIP2" s="71"/>
      <c r="FIU2" s="71"/>
      <c r="FIZ2" s="71"/>
      <c r="FJE2" s="71"/>
      <c r="FJJ2" s="71"/>
      <c r="FJO2" s="71"/>
      <c r="FJT2" s="71"/>
      <c r="FJY2" s="71"/>
      <c r="FKD2" s="71"/>
      <c r="FKI2" s="71"/>
      <c r="FKN2" s="71"/>
      <c r="FKS2" s="71"/>
      <c r="FKX2" s="71"/>
      <c r="FLC2" s="71"/>
      <c r="FLH2" s="71"/>
      <c r="FLM2" s="71"/>
      <c r="FLR2" s="71"/>
      <c r="FLW2" s="71"/>
      <c r="FMB2" s="71"/>
      <c r="FMG2" s="71"/>
      <c r="FML2" s="71"/>
      <c r="FMQ2" s="71"/>
      <c r="FMV2" s="71"/>
      <c r="FNA2" s="71"/>
      <c r="FNF2" s="71"/>
      <c r="FNK2" s="71"/>
      <c r="FNP2" s="71"/>
      <c r="FNU2" s="71"/>
      <c r="FNZ2" s="71"/>
      <c r="FOE2" s="71"/>
      <c r="FOJ2" s="71"/>
      <c r="FOO2" s="71"/>
      <c r="FOT2" s="71"/>
      <c r="FOY2" s="71"/>
      <c r="FPD2" s="71"/>
      <c r="FPI2" s="71"/>
      <c r="FPN2" s="71"/>
      <c r="FPS2" s="71"/>
      <c r="FPX2" s="71"/>
      <c r="FQC2" s="71"/>
      <c r="FQH2" s="71"/>
      <c r="FQM2" s="71"/>
      <c r="FQR2" s="71"/>
      <c r="FQW2" s="71"/>
      <c r="FRB2" s="71"/>
      <c r="FRG2" s="71"/>
      <c r="FRL2" s="71"/>
      <c r="FRQ2" s="71"/>
      <c r="FRV2" s="71"/>
      <c r="FSA2" s="71"/>
      <c r="FSF2" s="71"/>
      <c r="FSK2" s="71"/>
      <c r="FSP2" s="71"/>
      <c r="FSU2" s="71"/>
      <c r="FSZ2" s="71"/>
      <c r="FTE2" s="71"/>
      <c r="FTJ2" s="71"/>
      <c r="FTO2" s="71"/>
      <c r="FTT2" s="71"/>
      <c r="FTY2" s="71"/>
      <c r="FUD2" s="71"/>
      <c r="FUI2" s="71"/>
      <c r="FUN2" s="71"/>
      <c r="FUS2" s="71"/>
      <c r="FUX2" s="71"/>
      <c r="FVC2" s="71"/>
      <c r="FVH2" s="71"/>
      <c r="FVM2" s="71"/>
      <c r="FVR2" s="71"/>
      <c r="FVW2" s="71"/>
      <c r="FWB2" s="71"/>
      <c r="FWG2" s="71"/>
      <c r="FWL2" s="71"/>
      <c r="FWQ2" s="71"/>
      <c r="FWV2" s="71"/>
      <c r="FXA2" s="71"/>
      <c r="FXF2" s="71"/>
      <c r="FXK2" s="71"/>
      <c r="FXP2" s="71"/>
      <c r="FXU2" s="71"/>
      <c r="FXZ2" s="71"/>
      <c r="FYE2" s="71"/>
      <c r="FYJ2" s="71"/>
      <c r="FYO2" s="71"/>
      <c r="FYT2" s="71"/>
      <c r="FYY2" s="71"/>
      <c r="FZD2" s="71"/>
      <c r="FZI2" s="71"/>
      <c r="FZN2" s="71"/>
      <c r="FZS2" s="71"/>
      <c r="FZX2" s="71"/>
      <c r="GAC2" s="71"/>
      <c r="GAH2" s="71"/>
      <c r="GAM2" s="71"/>
      <c r="GAR2" s="71"/>
      <c r="GAW2" s="71"/>
      <c r="GBB2" s="71"/>
      <c r="GBG2" s="71"/>
      <c r="GBL2" s="71"/>
      <c r="GBQ2" s="71"/>
      <c r="GBV2" s="71"/>
      <c r="GCA2" s="71"/>
      <c r="GCF2" s="71"/>
      <c r="GCK2" s="71"/>
      <c r="GCP2" s="71"/>
      <c r="GCU2" s="71"/>
      <c r="GCZ2" s="71"/>
      <c r="GDE2" s="71"/>
      <c r="GDJ2" s="71"/>
      <c r="GDO2" s="71"/>
      <c r="GDT2" s="71"/>
      <c r="GDY2" s="71"/>
      <c r="GED2" s="71"/>
      <c r="GEI2" s="71"/>
      <c r="GEN2" s="71"/>
      <c r="GES2" s="71"/>
      <c r="GEX2" s="71"/>
      <c r="GFC2" s="71"/>
      <c r="GFH2" s="71"/>
      <c r="GFM2" s="71"/>
      <c r="GFR2" s="71"/>
      <c r="GFW2" s="71"/>
      <c r="GGB2" s="71"/>
      <c r="GGG2" s="71"/>
      <c r="GGL2" s="71"/>
      <c r="GGQ2" s="71"/>
      <c r="GGV2" s="71"/>
      <c r="GHA2" s="71"/>
      <c r="GHF2" s="71"/>
      <c r="GHK2" s="71"/>
      <c r="GHP2" s="71"/>
      <c r="GHU2" s="71"/>
      <c r="GHZ2" s="71"/>
      <c r="GIE2" s="71"/>
      <c r="GIJ2" s="71"/>
      <c r="GIO2" s="71"/>
      <c r="GIT2" s="71"/>
      <c r="GIY2" s="71"/>
      <c r="GJD2" s="71"/>
      <c r="GJI2" s="71"/>
      <c r="GJN2" s="71"/>
      <c r="GJS2" s="71"/>
      <c r="GJX2" s="71"/>
      <c r="GKC2" s="71"/>
      <c r="GKH2" s="71"/>
      <c r="GKM2" s="71"/>
      <c r="GKR2" s="71"/>
      <c r="GKW2" s="71"/>
      <c r="GLB2" s="71"/>
      <c r="GLG2" s="71"/>
      <c r="GLL2" s="71"/>
      <c r="GLQ2" s="71"/>
      <c r="GLV2" s="71"/>
      <c r="GMA2" s="71"/>
      <c r="GMF2" s="71"/>
      <c r="GMK2" s="71"/>
      <c r="GMP2" s="71"/>
      <c r="GMU2" s="71"/>
      <c r="GMZ2" s="71"/>
      <c r="GNE2" s="71"/>
      <c r="GNJ2" s="71"/>
      <c r="GNO2" s="71"/>
      <c r="GNT2" s="71"/>
      <c r="GNY2" s="71"/>
      <c r="GOD2" s="71"/>
      <c r="GOI2" s="71"/>
      <c r="GON2" s="71"/>
      <c r="GOS2" s="71"/>
      <c r="GOX2" s="71"/>
      <c r="GPC2" s="71"/>
      <c r="GPH2" s="71"/>
      <c r="GPM2" s="71"/>
      <c r="GPR2" s="71"/>
      <c r="GPW2" s="71"/>
      <c r="GQB2" s="71"/>
      <c r="GQG2" s="71"/>
      <c r="GQL2" s="71"/>
      <c r="GQQ2" s="71"/>
      <c r="GQV2" s="71"/>
      <c r="GRA2" s="71"/>
      <c r="GRF2" s="71"/>
      <c r="GRK2" s="71"/>
      <c r="GRP2" s="71"/>
      <c r="GRU2" s="71"/>
      <c r="GRZ2" s="71"/>
      <c r="GSE2" s="71"/>
      <c r="GSJ2" s="71"/>
      <c r="GSO2" s="71"/>
      <c r="GST2" s="71"/>
      <c r="GSY2" s="71"/>
      <c r="GTD2" s="71"/>
      <c r="GTI2" s="71"/>
      <c r="GTN2" s="71"/>
      <c r="GTS2" s="71"/>
      <c r="GTX2" s="71"/>
      <c r="GUC2" s="71"/>
      <c r="GUH2" s="71"/>
      <c r="GUM2" s="71"/>
      <c r="GUR2" s="71"/>
      <c r="GUW2" s="71"/>
      <c r="GVB2" s="71"/>
      <c r="GVG2" s="71"/>
      <c r="GVL2" s="71"/>
      <c r="GVQ2" s="71"/>
      <c r="GVV2" s="71"/>
      <c r="GWA2" s="71"/>
      <c r="GWF2" s="71"/>
      <c r="GWK2" s="71"/>
      <c r="GWP2" s="71"/>
      <c r="GWU2" s="71"/>
      <c r="GWZ2" s="71"/>
      <c r="GXE2" s="71"/>
      <c r="GXJ2" s="71"/>
      <c r="GXO2" s="71"/>
      <c r="GXT2" s="71"/>
      <c r="GXY2" s="71"/>
      <c r="GYD2" s="71"/>
      <c r="GYI2" s="71"/>
      <c r="GYN2" s="71"/>
      <c r="GYS2" s="71"/>
      <c r="GYX2" s="71"/>
      <c r="GZC2" s="71"/>
      <c r="GZH2" s="71"/>
      <c r="GZM2" s="71"/>
      <c r="GZR2" s="71"/>
      <c r="GZW2" s="71"/>
      <c r="HAB2" s="71"/>
      <c r="HAG2" s="71"/>
      <c r="HAL2" s="71"/>
      <c r="HAQ2" s="71"/>
      <c r="HAV2" s="71"/>
      <c r="HBA2" s="71"/>
      <c r="HBF2" s="71"/>
      <c r="HBK2" s="71"/>
      <c r="HBP2" s="71"/>
      <c r="HBU2" s="71"/>
      <c r="HBZ2" s="71"/>
      <c r="HCE2" s="71"/>
      <c r="HCJ2" s="71"/>
      <c r="HCO2" s="71"/>
      <c r="HCT2" s="71"/>
      <c r="HCY2" s="71"/>
      <c r="HDD2" s="71"/>
      <c r="HDI2" s="71"/>
      <c r="HDN2" s="71"/>
      <c r="HDS2" s="71"/>
      <c r="HDX2" s="71"/>
      <c r="HEC2" s="71"/>
      <c r="HEH2" s="71"/>
      <c r="HEM2" s="71"/>
      <c r="HER2" s="71"/>
      <c r="HEW2" s="71"/>
      <c r="HFB2" s="71"/>
      <c r="HFG2" s="71"/>
      <c r="HFL2" s="71"/>
      <c r="HFQ2" s="71"/>
      <c r="HFV2" s="71"/>
      <c r="HGA2" s="71"/>
      <c r="HGF2" s="71"/>
      <c r="HGK2" s="71"/>
      <c r="HGP2" s="71"/>
      <c r="HGU2" s="71"/>
      <c r="HGZ2" s="71"/>
      <c r="HHE2" s="71"/>
      <c r="HHJ2" s="71"/>
      <c r="HHO2" s="71"/>
      <c r="HHT2" s="71"/>
      <c r="HHY2" s="71"/>
      <c r="HID2" s="71"/>
      <c r="HII2" s="71"/>
      <c r="HIN2" s="71"/>
      <c r="HIS2" s="71"/>
      <c r="HIX2" s="71"/>
      <c r="HJC2" s="71"/>
      <c r="HJH2" s="71"/>
      <c r="HJM2" s="71"/>
      <c r="HJR2" s="71"/>
      <c r="HJW2" s="71"/>
      <c r="HKB2" s="71"/>
      <c r="HKG2" s="71"/>
      <c r="HKL2" s="71"/>
      <c r="HKQ2" s="71"/>
      <c r="HKV2" s="71"/>
      <c r="HLA2" s="71"/>
      <c r="HLF2" s="71"/>
      <c r="HLK2" s="71"/>
      <c r="HLP2" s="71"/>
      <c r="HLU2" s="71"/>
      <c r="HLZ2" s="71"/>
      <c r="HME2" s="71"/>
      <c r="HMJ2" s="71"/>
      <c r="HMO2" s="71"/>
      <c r="HMT2" s="71"/>
      <c r="HMY2" s="71"/>
      <c r="HND2" s="71"/>
      <c r="HNI2" s="71"/>
      <c r="HNN2" s="71"/>
      <c r="HNS2" s="71"/>
      <c r="HNX2" s="71"/>
      <c r="HOC2" s="71"/>
      <c r="HOH2" s="71"/>
      <c r="HOM2" s="71"/>
      <c r="HOR2" s="71"/>
      <c r="HOW2" s="71"/>
      <c r="HPB2" s="71"/>
      <c r="HPG2" s="71"/>
      <c r="HPL2" s="71"/>
      <c r="HPQ2" s="71"/>
      <c r="HPV2" s="71"/>
      <c r="HQA2" s="71"/>
      <c r="HQF2" s="71"/>
      <c r="HQK2" s="71"/>
      <c r="HQP2" s="71"/>
      <c r="HQU2" s="71"/>
      <c r="HQZ2" s="71"/>
      <c r="HRE2" s="71"/>
      <c r="HRJ2" s="71"/>
      <c r="HRO2" s="71"/>
      <c r="HRT2" s="71"/>
      <c r="HRY2" s="71"/>
      <c r="HSD2" s="71"/>
      <c r="HSI2" s="71"/>
      <c r="HSN2" s="71"/>
      <c r="HSS2" s="71"/>
      <c r="HSX2" s="71"/>
      <c r="HTC2" s="71"/>
      <c r="HTH2" s="71"/>
      <c r="HTM2" s="71"/>
      <c r="HTR2" s="71"/>
      <c r="HTW2" s="71"/>
      <c r="HUB2" s="71"/>
      <c r="HUG2" s="71"/>
      <c r="HUL2" s="71"/>
      <c r="HUQ2" s="71"/>
      <c r="HUV2" s="71"/>
      <c r="HVA2" s="71"/>
      <c r="HVF2" s="71"/>
      <c r="HVK2" s="71"/>
      <c r="HVP2" s="71"/>
      <c r="HVU2" s="71"/>
      <c r="HVZ2" s="71"/>
      <c r="HWE2" s="71"/>
      <c r="HWJ2" s="71"/>
      <c r="HWO2" s="71"/>
      <c r="HWT2" s="71"/>
      <c r="HWY2" s="71"/>
      <c r="HXD2" s="71"/>
      <c r="HXI2" s="71"/>
      <c r="HXN2" s="71"/>
      <c r="HXS2" s="71"/>
      <c r="HXX2" s="71"/>
      <c r="HYC2" s="71"/>
      <c r="HYH2" s="71"/>
      <c r="HYM2" s="71"/>
      <c r="HYR2" s="71"/>
      <c r="HYW2" s="71"/>
      <c r="HZB2" s="71"/>
      <c r="HZG2" s="71"/>
      <c r="HZL2" s="71"/>
      <c r="HZQ2" s="71"/>
      <c r="HZV2" s="71"/>
      <c r="IAA2" s="71"/>
      <c r="IAF2" s="71"/>
      <c r="IAK2" s="71"/>
      <c r="IAP2" s="71"/>
      <c r="IAU2" s="71"/>
      <c r="IAZ2" s="71"/>
      <c r="IBE2" s="71"/>
      <c r="IBJ2" s="71"/>
      <c r="IBO2" s="71"/>
      <c r="IBT2" s="71"/>
      <c r="IBY2" s="71"/>
      <c r="ICD2" s="71"/>
      <c r="ICI2" s="71"/>
      <c r="ICN2" s="71"/>
      <c r="ICS2" s="71"/>
      <c r="ICX2" s="71"/>
      <c r="IDC2" s="71"/>
      <c r="IDH2" s="71"/>
      <c r="IDM2" s="71"/>
      <c r="IDR2" s="71"/>
      <c r="IDW2" s="71"/>
      <c r="IEB2" s="71"/>
      <c r="IEG2" s="71"/>
      <c r="IEL2" s="71"/>
      <c r="IEQ2" s="71"/>
      <c r="IEV2" s="71"/>
      <c r="IFA2" s="71"/>
      <c r="IFF2" s="71"/>
      <c r="IFK2" s="71"/>
      <c r="IFP2" s="71"/>
      <c r="IFU2" s="71"/>
      <c r="IFZ2" s="71"/>
      <c r="IGE2" s="71"/>
      <c r="IGJ2" s="71"/>
      <c r="IGO2" s="71"/>
      <c r="IGT2" s="71"/>
      <c r="IGY2" s="71"/>
      <c r="IHD2" s="71"/>
      <c r="IHI2" s="71"/>
      <c r="IHN2" s="71"/>
      <c r="IHS2" s="71"/>
      <c r="IHX2" s="71"/>
      <c r="IIC2" s="71"/>
      <c r="IIH2" s="71"/>
      <c r="IIM2" s="71"/>
      <c r="IIR2" s="71"/>
      <c r="IIW2" s="71"/>
      <c r="IJB2" s="71"/>
      <c r="IJG2" s="71"/>
      <c r="IJL2" s="71"/>
      <c r="IJQ2" s="71"/>
      <c r="IJV2" s="71"/>
      <c r="IKA2" s="71"/>
      <c r="IKF2" s="71"/>
      <c r="IKK2" s="71"/>
      <c r="IKP2" s="71"/>
      <c r="IKU2" s="71"/>
      <c r="IKZ2" s="71"/>
      <c r="ILE2" s="71"/>
      <c r="ILJ2" s="71"/>
      <c r="ILO2" s="71"/>
      <c r="ILT2" s="71"/>
      <c r="ILY2" s="71"/>
      <c r="IMD2" s="71"/>
      <c r="IMI2" s="71"/>
      <c r="IMN2" s="71"/>
      <c r="IMS2" s="71"/>
      <c r="IMX2" s="71"/>
      <c r="INC2" s="71"/>
      <c r="INH2" s="71"/>
      <c r="INM2" s="71"/>
      <c r="INR2" s="71"/>
      <c r="INW2" s="71"/>
      <c r="IOB2" s="71"/>
      <c r="IOG2" s="71"/>
      <c r="IOL2" s="71"/>
      <c r="IOQ2" s="71"/>
      <c r="IOV2" s="71"/>
      <c r="IPA2" s="71"/>
      <c r="IPF2" s="71"/>
      <c r="IPK2" s="71"/>
      <c r="IPP2" s="71"/>
      <c r="IPU2" s="71"/>
      <c r="IPZ2" s="71"/>
      <c r="IQE2" s="71"/>
      <c r="IQJ2" s="71"/>
      <c r="IQO2" s="71"/>
      <c r="IQT2" s="71"/>
      <c r="IQY2" s="71"/>
      <c r="IRD2" s="71"/>
      <c r="IRI2" s="71"/>
      <c r="IRN2" s="71"/>
      <c r="IRS2" s="71"/>
      <c r="IRX2" s="71"/>
      <c r="ISC2" s="71"/>
      <c r="ISH2" s="71"/>
      <c r="ISM2" s="71"/>
      <c r="ISR2" s="71"/>
      <c r="ISW2" s="71"/>
      <c r="ITB2" s="71"/>
      <c r="ITG2" s="71"/>
      <c r="ITL2" s="71"/>
      <c r="ITQ2" s="71"/>
      <c r="ITV2" s="71"/>
      <c r="IUA2" s="71"/>
      <c r="IUF2" s="71"/>
      <c r="IUK2" s="71"/>
      <c r="IUP2" s="71"/>
      <c r="IUU2" s="71"/>
      <c r="IUZ2" s="71"/>
      <c r="IVE2" s="71"/>
      <c r="IVJ2" s="71"/>
      <c r="IVO2" s="71"/>
      <c r="IVT2" s="71"/>
      <c r="IVY2" s="71"/>
      <c r="IWD2" s="71"/>
      <c r="IWI2" s="71"/>
      <c r="IWN2" s="71"/>
      <c r="IWS2" s="71"/>
      <c r="IWX2" s="71"/>
      <c r="IXC2" s="71"/>
      <c r="IXH2" s="71"/>
      <c r="IXM2" s="71"/>
      <c r="IXR2" s="71"/>
      <c r="IXW2" s="71"/>
      <c r="IYB2" s="71"/>
      <c r="IYG2" s="71"/>
      <c r="IYL2" s="71"/>
      <c r="IYQ2" s="71"/>
      <c r="IYV2" s="71"/>
      <c r="IZA2" s="71"/>
      <c r="IZF2" s="71"/>
      <c r="IZK2" s="71"/>
      <c r="IZP2" s="71"/>
      <c r="IZU2" s="71"/>
      <c r="IZZ2" s="71"/>
      <c r="JAE2" s="71"/>
      <c r="JAJ2" s="71"/>
      <c r="JAO2" s="71"/>
      <c r="JAT2" s="71"/>
      <c r="JAY2" s="71"/>
      <c r="JBD2" s="71"/>
      <c r="JBI2" s="71"/>
      <c r="JBN2" s="71"/>
      <c r="JBS2" s="71"/>
      <c r="JBX2" s="71"/>
      <c r="JCC2" s="71"/>
      <c r="JCH2" s="71"/>
      <c r="JCM2" s="71"/>
      <c r="JCR2" s="71"/>
      <c r="JCW2" s="71"/>
      <c r="JDB2" s="71"/>
      <c r="JDG2" s="71"/>
      <c r="JDL2" s="71"/>
      <c r="JDQ2" s="71"/>
      <c r="JDV2" s="71"/>
      <c r="JEA2" s="71"/>
      <c r="JEF2" s="71"/>
      <c r="JEK2" s="71"/>
      <c r="JEP2" s="71"/>
      <c r="JEU2" s="71"/>
      <c r="JEZ2" s="71"/>
      <c r="JFE2" s="71"/>
      <c r="JFJ2" s="71"/>
      <c r="JFO2" s="71"/>
      <c r="JFT2" s="71"/>
      <c r="JFY2" s="71"/>
      <c r="JGD2" s="71"/>
      <c r="JGI2" s="71"/>
      <c r="JGN2" s="71"/>
      <c r="JGS2" s="71"/>
      <c r="JGX2" s="71"/>
      <c r="JHC2" s="71"/>
      <c r="JHH2" s="71"/>
      <c r="JHM2" s="71"/>
      <c r="JHR2" s="71"/>
      <c r="JHW2" s="71"/>
      <c r="JIB2" s="71"/>
      <c r="JIG2" s="71"/>
      <c r="JIL2" s="71"/>
      <c r="JIQ2" s="71"/>
      <c r="JIV2" s="71"/>
      <c r="JJA2" s="71"/>
      <c r="JJF2" s="71"/>
      <c r="JJK2" s="71"/>
      <c r="JJP2" s="71"/>
      <c r="JJU2" s="71"/>
      <c r="JJZ2" s="71"/>
      <c r="JKE2" s="71"/>
      <c r="JKJ2" s="71"/>
      <c r="JKO2" s="71"/>
      <c r="JKT2" s="71"/>
      <c r="JKY2" s="71"/>
      <c r="JLD2" s="71"/>
      <c r="JLI2" s="71"/>
      <c r="JLN2" s="71"/>
      <c r="JLS2" s="71"/>
      <c r="JLX2" s="71"/>
      <c r="JMC2" s="71"/>
      <c r="JMH2" s="71"/>
      <c r="JMM2" s="71"/>
      <c r="JMR2" s="71"/>
      <c r="JMW2" s="71"/>
      <c r="JNB2" s="71"/>
      <c r="JNG2" s="71"/>
      <c r="JNL2" s="71"/>
      <c r="JNQ2" s="71"/>
      <c r="JNV2" s="71"/>
      <c r="JOA2" s="71"/>
      <c r="JOF2" s="71"/>
      <c r="JOK2" s="71"/>
      <c r="JOP2" s="71"/>
      <c r="JOU2" s="71"/>
      <c r="JOZ2" s="71"/>
      <c r="JPE2" s="71"/>
      <c r="JPJ2" s="71"/>
      <c r="JPO2" s="71"/>
      <c r="JPT2" s="71"/>
      <c r="JPY2" s="71"/>
      <c r="JQD2" s="71"/>
      <c r="JQI2" s="71"/>
      <c r="JQN2" s="71"/>
      <c r="JQS2" s="71"/>
      <c r="JQX2" s="71"/>
      <c r="JRC2" s="71"/>
      <c r="JRH2" s="71"/>
      <c r="JRM2" s="71"/>
      <c r="JRR2" s="71"/>
      <c r="JRW2" s="71"/>
      <c r="JSB2" s="71"/>
      <c r="JSG2" s="71"/>
      <c r="JSL2" s="71"/>
      <c r="JSQ2" s="71"/>
      <c r="JSV2" s="71"/>
      <c r="JTA2" s="71"/>
      <c r="JTF2" s="71"/>
      <c r="JTK2" s="71"/>
      <c r="JTP2" s="71"/>
      <c r="JTU2" s="71"/>
      <c r="JTZ2" s="71"/>
      <c r="JUE2" s="71"/>
      <c r="JUJ2" s="71"/>
      <c r="JUO2" s="71"/>
      <c r="JUT2" s="71"/>
      <c r="JUY2" s="71"/>
      <c r="JVD2" s="71"/>
      <c r="JVI2" s="71"/>
      <c r="JVN2" s="71"/>
      <c r="JVS2" s="71"/>
      <c r="JVX2" s="71"/>
      <c r="JWC2" s="71"/>
      <c r="JWH2" s="71"/>
      <c r="JWM2" s="71"/>
      <c r="JWR2" s="71"/>
      <c r="JWW2" s="71"/>
      <c r="JXB2" s="71"/>
      <c r="JXG2" s="71"/>
      <c r="JXL2" s="71"/>
      <c r="JXQ2" s="71"/>
      <c r="JXV2" s="71"/>
      <c r="JYA2" s="71"/>
      <c r="JYF2" s="71"/>
      <c r="JYK2" s="71"/>
      <c r="JYP2" s="71"/>
      <c r="JYU2" s="71"/>
      <c r="JYZ2" s="71"/>
      <c r="JZE2" s="71"/>
      <c r="JZJ2" s="71"/>
      <c r="JZO2" s="71"/>
      <c r="JZT2" s="71"/>
      <c r="JZY2" s="71"/>
      <c r="KAD2" s="71"/>
      <c r="KAI2" s="71"/>
      <c r="KAN2" s="71"/>
      <c r="KAS2" s="71"/>
      <c r="KAX2" s="71"/>
      <c r="KBC2" s="71"/>
      <c r="KBH2" s="71"/>
      <c r="KBM2" s="71"/>
      <c r="KBR2" s="71"/>
      <c r="KBW2" s="71"/>
      <c r="KCB2" s="71"/>
      <c r="KCG2" s="71"/>
      <c r="KCL2" s="71"/>
      <c r="KCQ2" s="71"/>
      <c r="KCV2" s="71"/>
      <c r="KDA2" s="71"/>
      <c r="KDF2" s="71"/>
      <c r="KDK2" s="71"/>
      <c r="KDP2" s="71"/>
      <c r="KDU2" s="71"/>
      <c r="KDZ2" s="71"/>
      <c r="KEE2" s="71"/>
      <c r="KEJ2" s="71"/>
      <c r="KEO2" s="71"/>
      <c r="KET2" s="71"/>
      <c r="KEY2" s="71"/>
      <c r="KFD2" s="71"/>
      <c r="KFI2" s="71"/>
      <c r="KFN2" s="71"/>
      <c r="KFS2" s="71"/>
      <c r="KFX2" s="71"/>
      <c r="KGC2" s="71"/>
      <c r="KGH2" s="71"/>
      <c r="KGM2" s="71"/>
      <c r="KGR2" s="71"/>
      <c r="KGW2" s="71"/>
      <c r="KHB2" s="71"/>
      <c r="KHG2" s="71"/>
      <c r="KHL2" s="71"/>
      <c r="KHQ2" s="71"/>
      <c r="KHV2" s="71"/>
      <c r="KIA2" s="71"/>
      <c r="KIF2" s="71"/>
      <c r="KIK2" s="71"/>
      <c r="KIP2" s="71"/>
      <c r="KIU2" s="71"/>
      <c r="KIZ2" s="71"/>
      <c r="KJE2" s="71"/>
      <c r="KJJ2" s="71"/>
      <c r="KJO2" s="71"/>
      <c r="KJT2" s="71"/>
      <c r="KJY2" s="71"/>
      <c r="KKD2" s="71"/>
      <c r="KKI2" s="71"/>
      <c r="KKN2" s="71"/>
      <c r="KKS2" s="71"/>
      <c r="KKX2" s="71"/>
      <c r="KLC2" s="71"/>
      <c r="KLH2" s="71"/>
      <c r="KLM2" s="71"/>
      <c r="KLR2" s="71"/>
      <c r="KLW2" s="71"/>
      <c r="KMB2" s="71"/>
      <c r="KMG2" s="71"/>
      <c r="KML2" s="71"/>
      <c r="KMQ2" s="71"/>
      <c r="KMV2" s="71"/>
      <c r="KNA2" s="71"/>
      <c r="KNF2" s="71"/>
      <c r="KNK2" s="71"/>
      <c r="KNP2" s="71"/>
      <c r="KNU2" s="71"/>
      <c r="KNZ2" s="71"/>
      <c r="KOE2" s="71"/>
      <c r="KOJ2" s="71"/>
      <c r="KOO2" s="71"/>
      <c r="KOT2" s="71"/>
      <c r="KOY2" s="71"/>
      <c r="KPD2" s="71"/>
      <c r="KPI2" s="71"/>
      <c r="KPN2" s="71"/>
      <c r="KPS2" s="71"/>
      <c r="KPX2" s="71"/>
      <c r="KQC2" s="71"/>
      <c r="KQH2" s="71"/>
      <c r="KQM2" s="71"/>
      <c r="KQR2" s="71"/>
      <c r="KQW2" s="71"/>
      <c r="KRB2" s="71"/>
      <c r="KRG2" s="71"/>
      <c r="KRL2" s="71"/>
      <c r="KRQ2" s="71"/>
      <c r="KRV2" s="71"/>
      <c r="KSA2" s="71"/>
      <c r="KSF2" s="71"/>
      <c r="KSK2" s="71"/>
      <c r="KSP2" s="71"/>
      <c r="KSU2" s="71"/>
      <c r="KSZ2" s="71"/>
      <c r="KTE2" s="71"/>
      <c r="KTJ2" s="71"/>
      <c r="KTO2" s="71"/>
      <c r="KTT2" s="71"/>
      <c r="KTY2" s="71"/>
      <c r="KUD2" s="71"/>
      <c r="KUI2" s="71"/>
      <c r="KUN2" s="71"/>
      <c r="KUS2" s="71"/>
      <c r="KUX2" s="71"/>
      <c r="KVC2" s="71"/>
      <c r="KVH2" s="71"/>
      <c r="KVM2" s="71"/>
      <c r="KVR2" s="71"/>
      <c r="KVW2" s="71"/>
      <c r="KWB2" s="71"/>
      <c r="KWG2" s="71"/>
      <c r="KWL2" s="71"/>
      <c r="KWQ2" s="71"/>
      <c r="KWV2" s="71"/>
      <c r="KXA2" s="71"/>
      <c r="KXF2" s="71"/>
      <c r="KXK2" s="71"/>
      <c r="KXP2" s="71"/>
      <c r="KXU2" s="71"/>
      <c r="KXZ2" s="71"/>
      <c r="KYE2" s="71"/>
      <c r="KYJ2" s="71"/>
      <c r="KYO2" s="71"/>
      <c r="KYT2" s="71"/>
      <c r="KYY2" s="71"/>
      <c r="KZD2" s="71"/>
      <c r="KZI2" s="71"/>
      <c r="KZN2" s="71"/>
      <c r="KZS2" s="71"/>
      <c r="KZX2" s="71"/>
      <c r="LAC2" s="71"/>
      <c r="LAH2" s="71"/>
      <c r="LAM2" s="71"/>
      <c r="LAR2" s="71"/>
      <c r="LAW2" s="71"/>
      <c r="LBB2" s="71"/>
      <c r="LBG2" s="71"/>
      <c r="LBL2" s="71"/>
      <c r="LBQ2" s="71"/>
      <c r="LBV2" s="71"/>
      <c r="LCA2" s="71"/>
      <c r="LCF2" s="71"/>
      <c r="LCK2" s="71"/>
      <c r="LCP2" s="71"/>
      <c r="LCU2" s="71"/>
      <c r="LCZ2" s="71"/>
      <c r="LDE2" s="71"/>
      <c r="LDJ2" s="71"/>
      <c r="LDO2" s="71"/>
      <c r="LDT2" s="71"/>
      <c r="LDY2" s="71"/>
      <c r="LED2" s="71"/>
      <c r="LEI2" s="71"/>
      <c r="LEN2" s="71"/>
      <c r="LES2" s="71"/>
      <c r="LEX2" s="71"/>
      <c r="LFC2" s="71"/>
      <c r="LFH2" s="71"/>
      <c r="LFM2" s="71"/>
      <c r="LFR2" s="71"/>
      <c r="LFW2" s="71"/>
      <c r="LGB2" s="71"/>
      <c r="LGG2" s="71"/>
      <c r="LGL2" s="71"/>
      <c r="LGQ2" s="71"/>
      <c r="LGV2" s="71"/>
      <c r="LHA2" s="71"/>
      <c r="LHF2" s="71"/>
      <c r="LHK2" s="71"/>
      <c r="LHP2" s="71"/>
      <c r="LHU2" s="71"/>
      <c r="LHZ2" s="71"/>
      <c r="LIE2" s="71"/>
      <c r="LIJ2" s="71"/>
      <c r="LIO2" s="71"/>
      <c r="LIT2" s="71"/>
      <c r="LIY2" s="71"/>
      <c r="LJD2" s="71"/>
      <c r="LJI2" s="71"/>
      <c r="LJN2" s="71"/>
      <c r="LJS2" s="71"/>
      <c r="LJX2" s="71"/>
      <c r="LKC2" s="71"/>
      <c r="LKH2" s="71"/>
      <c r="LKM2" s="71"/>
      <c r="LKR2" s="71"/>
      <c r="LKW2" s="71"/>
      <c r="LLB2" s="71"/>
      <c r="LLG2" s="71"/>
      <c r="LLL2" s="71"/>
      <c r="LLQ2" s="71"/>
      <c r="LLV2" s="71"/>
      <c r="LMA2" s="71"/>
      <c r="LMF2" s="71"/>
      <c r="LMK2" s="71"/>
      <c r="LMP2" s="71"/>
      <c r="LMU2" s="71"/>
      <c r="LMZ2" s="71"/>
      <c r="LNE2" s="71"/>
      <c r="LNJ2" s="71"/>
      <c r="LNO2" s="71"/>
      <c r="LNT2" s="71"/>
      <c r="LNY2" s="71"/>
      <c r="LOD2" s="71"/>
      <c r="LOI2" s="71"/>
      <c r="LON2" s="71"/>
      <c r="LOS2" s="71"/>
      <c r="LOX2" s="71"/>
      <c r="LPC2" s="71"/>
      <c r="LPH2" s="71"/>
      <c r="LPM2" s="71"/>
      <c r="LPR2" s="71"/>
      <c r="LPW2" s="71"/>
      <c r="LQB2" s="71"/>
      <c r="LQG2" s="71"/>
      <c r="LQL2" s="71"/>
      <c r="LQQ2" s="71"/>
      <c r="LQV2" s="71"/>
      <c r="LRA2" s="71"/>
      <c r="LRF2" s="71"/>
      <c r="LRK2" s="71"/>
      <c r="LRP2" s="71"/>
      <c r="LRU2" s="71"/>
      <c r="LRZ2" s="71"/>
      <c r="LSE2" s="71"/>
      <c r="LSJ2" s="71"/>
      <c r="LSO2" s="71"/>
      <c r="LST2" s="71"/>
      <c r="LSY2" s="71"/>
      <c r="LTD2" s="71"/>
      <c r="LTI2" s="71"/>
      <c r="LTN2" s="71"/>
      <c r="LTS2" s="71"/>
      <c r="LTX2" s="71"/>
      <c r="LUC2" s="71"/>
      <c r="LUH2" s="71"/>
      <c r="LUM2" s="71"/>
      <c r="LUR2" s="71"/>
      <c r="LUW2" s="71"/>
      <c r="LVB2" s="71"/>
      <c r="LVG2" s="71"/>
      <c r="LVL2" s="71"/>
      <c r="LVQ2" s="71"/>
      <c r="LVV2" s="71"/>
      <c r="LWA2" s="71"/>
      <c r="LWF2" s="71"/>
      <c r="LWK2" s="71"/>
      <c r="LWP2" s="71"/>
      <c r="LWU2" s="71"/>
      <c r="LWZ2" s="71"/>
      <c r="LXE2" s="71"/>
      <c r="LXJ2" s="71"/>
      <c r="LXO2" s="71"/>
      <c r="LXT2" s="71"/>
      <c r="LXY2" s="71"/>
      <c r="LYD2" s="71"/>
      <c r="LYI2" s="71"/>
      <c r="LYN2" s="71"/>
      <c r="LYS2" s="71"/>
      <c r="LYX2" s="71"/>
      <c r="LZC2" s="71"/>
      <c r="LZH2" s="71"/>
      <c r="LZM2" s="71"/>
      <c r="LZR2" s="71"/>
      <c r="LZW2" s="71"/>
      <c r="MAB2" s="71"/>
      <c r="MAG2" s="71"/>
      <c r="MAL2" s="71"/>
      <c r="MAQ2" s="71"/>
      <c r="MAV2" s="71"/>
      <c r="MBA2" s="71"/>
      <c r="MBF2" s="71"/>
      <c r="MBK2" s="71"/>
      <c r="MBP2" s="71"/>
      <c r="MBU2" s="71"/>
      <c r="MBZ2" s="71"/>
      <c r="MCE2" s="71"/>
      <c r="MCJ2" s="71"/>
      <c r="MCO2" s="71"/>
      <c r="MCT2" s="71"/>
      <c r="MCY2" s="71"/>
      <c r="MDD2" s="71"/>
      <c r="MDI2" s="71"/>
      <c r="MDN2" s="71"/>
      <c r="MDS2" s="71"/>
      <c r="MDX2" s="71"/>
      <c r="MEC2" s="71"/>
      <c r="MEH2" s="71"/>
      <c r="MEM2" s="71"/>
      <c r="MER2" s="71"/>
      <c r="MEW2" s="71"/>
      <c r="MFB2" s="71"/>
      <c r="MFG2" s="71"/>
      <c r="MFL2" s="71"/>
      <c r="MFQ2" s="71"/>
      <c r="MFV2" s="71"/>
      <c r="MGA2" s="71"/>
      <c r="MGF2" s="71"/>
      <c r="MGK2" s="71"/>
      <c r="MGP2" s="71"/>
      <c r="MGU2" s="71"/>
      <c r="MGZ2" s="71"/>
      <c r="MHE2" s="71"/>
      <c r="MHJ2" s="71"/>
      <c r="MHO2" s="71"/>
      <c r="MHT2" s="71"/>
      <c r="MHY2" s="71"/>
      <c r="MID2" s="71"/>
      <c r="MII2" s="71"/>
      <c r="MIN2" s="71"/>
      <c r="MIS2" s="71"/>
      <c r="MIX2" s="71"/>
      <c r="MJC2" s="71"/>
      <c r="MJH2" s="71"/>
      <c r="MJM2" s="71"/>
      <c r="MJR2" s="71"/>
      <c r="MJW2" s="71"/>
      <c r="MKB2" s="71"/>
      <c r="MKG2" s="71"/>
      <c r="MKL2" s="71"/>
      <c r="MKQ2" s="71"/>
      <c r="MKV2" s="71"/>
      <c r="MLA2" s="71"/>
      <c r="MLF2" s="71"/>
      <c r="MLK2" s="71"/>
      <c r="MLP2" s="71"/>
      <c r="MLU2" s="71"/>
      <c r="MLZ2" s="71"/>
      <c r="MME2" s="71"/>
      <c r="MMJ2" s="71"/>
      <c r="MMO2" s="71"/>
      <c r="MMT2" s="71"/>
      <c r="MMY2" s="71"/>
      <c r="MND2" s="71"/>
      <c r="MNI2" s="71"/>
      <c r="MNN2" s="71"/>
      <c r="MNS2" s="71"/>
      <c r="MNX2" s="71"/>
      <c r="MOC2" s="71"/>
      <c r="MOH2" s="71"/>
      <c r="MOM2" s="71"/>
      <c r="MOR2" s="71"/>
      <c r="MOW2" s="71"/>
      <c r="MPB2" s="71"/>
      <c r="MPG2" s="71"/>
      <c r="MPL2" s="71"/>
      <c r="MPQ2" s="71"/>
      <c r="MPV2" s="71"/>
      <c r="MQA2" s="71"/>
      <c r="MQF2" s="71"/>
      <c r="MQK2" s="71"/>
      <c r="MQP2" s="71"/>
      <c r="MQU2" s="71"/>
      <c r="MQZ2" s="71"/>
      <c r="MRE2" s="71"/>
      <c r="MRJ2" s="71"/>
      <c r="MRO2" s="71"/>
      <c r="MRT2" s="71"/>
      <c r="MRY2" s="71"/>
      <c r="MSD2" s="71"/>
      <c r="MSI2" s="71"/>
      <c r="MSN2" s="71"/>
      <c r="MSS2" s="71"/>
      <c r="MSX2" s="71"/>
      <c r="MTC2" s="71"/>
      <c r="MTH2" s="71"/>
      <c r="MTM2" s="71"/>
      <c r="MTR2" s="71"/>
      <c r="MTW2" s="71"/>
      <c r="MUB2" s="71"/>
      <c r="MUG2" s="71"/>
      <c r="MUL2" s="71"/>
      <c r="MUQ2" s="71"/>
      <c r="MUV2" s="71"/>
      <c r="MVA2" s="71"/>
      <c r="MVF2" s="71"/>
      <c r="MVK2" s="71"/>
      <c r="MVP2" s="71"/>
      <c r="MVU2" s="71"/>
      <c r="MVZ2" s="71"/>
      <c r="MWE2" s="71"/>
      <c r="MWJ2" s="71"/>
      <c r="MWO2" s="71"/>
      <c r="MWT2" s="71"/>
      <c r="MWY2" s="71"/>
      <c r="MXD2" s="71"/>
      <c r="MXI2" s="71"/>
      <c r="MXN2" s="71"/>
      <c r="MXS2" s="71"/>
      <c r="MXX2" s="71"/>
      <c r="MYC2" s="71"/>
      <c r="MYH2" s="71"/>
      <c r="MYM2" s="71"/>
      <c r="MYR2" s="71"/>
      <c r="MYW2" s="71"/>
      <c r="MZB2" s="71"/>
      <c r="MZG2" s="71"/>
      <c r="MZL2" s="71"/>
      <c r="MZQ2" s="71"/>
      <c r="MZV2" s="71"/>
      <c r="NAA2" s="71"/>
      <c r="NAF2" s="71"/>
      <c r="NAK2" s="71"/>
      <c r="NAP2" s="71"/>
      <c r="NAU2" s="71"/>
      <c r="NAZ2" s="71"/>
      <c r="NBE2" s="71"/>
      <c r="NBJ2" s="71"/>
      <c r="NBO2" s="71"/>
      <c r="NBT2" s="71"/>
      <c r="NBY2" s="71"/>
      <c r="NCD2" s="71"/>
      <c r="NCI2" s="71"/>
      <c r="NCN2" s="71"/>
      <c r="NCS2" s="71"/>
      <c r="NCX2" s="71"/>
      <c r="NDC2" s="71"/>
      <c r="NDH2" s="71"/>
      <c r="NDM2" s="71"/>
      <c r="NDR2" s="71"/>
      <c r="NDW2" s="71"/>
      <c r="NEB2" s="71"/>
      <c r="NEG2" s="71"/>
      <c r="NEL2" s="71"/>
      <c r="NEQ2" s="71"/>
      <c r="NEV2" s="71"/>
      <c r="NFA2" s="71"/>
      <c r="NFF2" s="71"/>
      <c r="NFK2" s="71"/>
      <c r="NFP2" s="71"/>
      <c r="NFU2" s="71"/>
      <c r="NFZ2" s="71"/>
      <c r="NGE2" s="71"/>
      <c r="NGJ2" s="71"/>
      <c r="NGO2" s="71"/>
      <c r="NGT2" s="71"/>
      <c r="NGY2" s="71"/>
      <c r="NHD2" s="71"/>
      <c r="NHI2" s="71"/>
      <c r="NHN2" s="71"/>
      <c r="NHS2" s="71"/>
      <c r="NHX2" s="71"/>
      <c r="NIC2" s="71"/>
      <c r="NIH2" s="71"/>
      <c r="NIM2" s="71"/>
      <c r="NIR2" s="71"/>
      <c r="NIW2" s="71"/>
      <c r="NJB2" s="71"/>
      <c r="NJG2" s="71"/>
      <c r="NJL2" s="71"/>
      <c r="NJQ2" s="71"/>
      <c r="NJV2" s="71"/>
      <c r="NKA2" s="71"/>
      <c r="NKF2" s="71"/>
      <c r="NKK2" s="71"/>
      <c r="NKP2" s="71"/>
      <c r="NKU2" s="71"/>
      <c r="NKZ2" s="71"/>
      <c r="NLE2" s="71"/>
      <c r="NLJ2" s="71"/>
      <c r="NLO2" s="71"/>
      <c r="NLT2" s="71"/>
      <c r="NLY2" s="71"/>
      <c r="NMD2" s="71"/>
      <c r="NMI2" s="71"/>
      <c r="NMN2" s="71"/>
      <c r="NMS2" s="71"/>
      <c r="NMX2" s="71"/>
      <c r="NNC2" s="71"/>
      <c r="NNH2" s="71"/>
      <c r="NNM2" s="71"/>
      <c r="NNR2" s="71"/>
      <c r="NNW2" s="71"/>
      <c r="NOB2" s="71"/>
      <c r="NOG2" s="71"/>
      <c r="NOL2" s="71"/>
      <c r="NOQ2" s="71"/>
      <c r="NOV2" s="71"/>
      <c r="NPA2" s="71"/>
      <c r="NPF2" s="71"/>
      <c r="NPK2" s="71"/>
      <c r="NPP2" s="71"/>
      <c r="NPU2" s="71"/>
      <c r="NPZ2" s="71"/>
      <c r="NQE2" s="71"/>
      <c r="NQJ2" s="71"/>
      <c r="NQO2" s="71"/>
      <c r="NQT2" s="71"/>
      <c r="NQY2" s="71"/>
      <c r="NRD2" s="71"/>
      <c r="NRI2" s="71"/>
      <c r="NRN2" s="71"/>
      <c r="NRS2" s="71"/>
      <c r="NRX2" s="71"/>
      <c r="NSC2" s="71"/>
      <c r="NSH2" s="71"/>
      <c r="NSM2" s="71"/>
      <c r="NSR2" s="71"/>
      <c r="NSW2" s="71"/>
      <c r="NTB2" s="71"/>
      <c r="NTG2" s="71"/>
      <c r="NTL2" s="71"/>
      <c r="NTQ2" s="71"/>
      <c r="NTV2" s="71"/>
      <c r="NUA2" s="71"/>
      <c r="NUF2" s="71"/>
      <c r="NUK2" s="71"/>
      <c r="NUP2" s="71"/>
      <c r="NUU2" s="71"/>
      <c r="NUZ2" s="71"/>
      <c r="NVE2" s="71"/>
      <c r="NVJ2" s="71"/>
      <c r="NVO2" s="71"/>
      <c r="NVT2" s="71"/>
      <c r="NVY2" s="71"/>
      <c r="NWD2" s="71"/>
      <c r="NWI2" s="71"/>
      <c r="NWN2" s="71"/>
      <c r="NWS2" s="71"/>
      <c r="NWX2" s="71"/>
      <c r="NXC2" s="71"/>
      <c r="NXH2" s="71"/>
      <c r="NXM2" s="71"/>
      <c r="NXR2" s="71"/>
      <c r="NXW2" s="71"/>
      <c r="NYB2" s="71"/>
      <c r="NYG2" s="71"/>
      <c r="NYL2" s="71"/>
      <c r="NYQ2" s="71"/>
      <c r="NYV2" s="71"/>
      <c r="NZA2" s="71"/>
      <c r="NZF2" s="71"/>
      <c r="NZK2" s="71"/>
      <c r="NZP2" s="71"/>
      <c r="NZU2" s="71"/>
      <c r="NZZ2" s="71"/>
      <c r="OAE2" s="71"/>
      <c r="OAJ2" s="71"/>
      <c r="OAO2" s="71"/>
      <c r="OAT2" s="71"/>
      <c r="OAY2" s="71"/>
      <c r="OBD2" s="71"/>
      <c r="OBI2" s="71"/>
      <c r="OBN2" s="71"/>
      <c r="OBS2" s="71"/>
      <c r="OBX2" s="71"/>
      <c r="OCC2" s="71"/>
      <c r="OCH2" s="71"/>
      <c r="OCM2" s="71"/>
      <c r="OCR2" s="71"/>
      <c r="OCW2" s="71"/>
      <c r="ODB2" s="71"/>
      <c r="ODG2" s="71"/>
      <c r="ODL2" s="71"/>
      <c r="ODQ2" s="71"/>
      <c r="ODV2" s="71"/>
      <c r="OEA2" s="71"/>
      <c r="OEF2" s="71"/>
      <c r="OEK2" s="71"/>
      <c r="OEP2" s="71"/>
      <c r="OEU2" s="71"/>
      <c r="OEZ2" s="71"/>
      <c r="OFE2" s="71"/>
      <c r="OFJ2" s="71"/>
      <c r="OFO2" s="71"/>
      <c r="OFT2" s="71"/>
      <c r="OFY2" s="71"/>
      <c r="OGD2" s="71"/>
      <c r="OGI2" s="71"/>
      <c r="OGN2" s="71"/>
      <c r="OGS2" s="71"/>
      <c r="OGX2" s="71"/>
      <c r="OHC2" s="71"/>
      <c r="OHH2" s="71"/>
      <c r="OHM2" s="71"/>
      <c r="OHR2" s="71"/>
      <c r="OHW2" s="71"/>
      <c r="OIB2" s="71"/>
      <c r="OIG2" s="71"/>
      <c r="OIL2" s="71"/>
      <c r="OIQ2" s="71"/>
      <c r="OIV2" s="71"/>
      <c r="OJA2" s="71"/>
      <c r="OJF2" s="71"/>
      <c r="OJK2" s="71"/>
      <c r="OJP2" s="71"/>
      <c r="OJU2" s="71"/>
      <c r="OJZ2" s="71"/>
      <c r="OKE2" s="71"/>
      <c r="OKJ2" s="71"/>
      <c r="OKO2" s="71"/>
      <c r="OKT2" s="71"/>
      <c r="OKY2" s="71"/>
      <c r="OLD2" s="71"/>
      <c r="OLI2" s="71"/>
      <c r="OLN2" s="71"/>
      <c r="OLS2" s="71"/>
      <c r="OLX2" s="71"/>
      <c r="OMC2" s="71"/>
      <c r="OMH2" s="71"/>
      <c r="OMM2" s="71"/>
      <c r="OMR2" s="71"/>
      <c r="OMW2" s="71"/>
      <c r="ONB2" s="71"/>
      <c r="ONG2" s="71"/>
      <c r="ONL2" s="71"/>
      <c r="ONQ2" s="71"/>
      <c r="ONV2" s="71"/>
      <c r="OOA2" s="71"/>
      <c r="OOF2" s="71"/>
      <c r="OOK2" s="71"/>
      <c r="OOP2" s="71"/>
      <c r="OOU2" s="71"/>
      <c r="OOZ2" s="71"/>
      <c r="OPE2" s="71"/>
      <c r="OPJ2" s="71"/>
      <c r="OPO2" s="71"/>
      <c r="OPT2" s="71"/>
      <c r="OPY2" s="71"/>
      <c r="OQD2" s="71"/>
      <c r="OQI2" s="71"/>
      <c r="OQN2" s="71"/>
      <c r="OQS2" s="71"/>
      <c r="OQX2" s="71"/>
      <c r="ORC2" s="71"/>
      <c r="ORH2" s="71"/>
      <c r="ORM2" s="71"/>
      <c r="ORR2" s="71"/>
      <c r="ORW2" s="71"/>
      <c r="OSB2" s="71"/>
      <c r="OSG2" s="71"/>
      <c r="OSL2" s="71"/>
      <c r="OSQ2" s="71"/>
      <c r="OSV2" s="71"/>
      <c r="OTA2" s="71"/>
      <c r="OTF2" s="71"/>
      <c r="OTK2" s="71"/>
      <c r="OTP2" s="71"/>
      <c r="OTU2" s="71"/>
      <c r="OTZ2" s="71"/>
      <c r="OUE2" s="71"/>
      <c r="OUJ2" s="71"/>
      <c r="OUO2" s="71"/>
      <c r="OUT2" s="71"/>
      <c r="OUY2" s="71"/>
      <c r="OVD2" s="71"/>
      <c r="OVI2" s="71"/>
      <c r="OVN2" s="71"/>
      <c r="OVS2" s="71"/>
      <c r="OVX2" s="71"/>
      <c r="OWC2" s="71"/>
      <c r="OWH2" s="71"/>
      <c r="OWM2" s="71"/>
      <c r="OWR2" s="71"/>
      <c r="OWW2" s="71"/>
      <c r="OXB2" s="71"/>
      <c r="OXG2" s="71"/>
      <c r="OXL2" s="71"/>
      <c r="OXQ2" s="71"/>
      <c r="OXV2" s="71"/>
      <c r="OYA2" s="71"/>
      <c r="OYF2" s="71"/>
      <c r="OYK2" s="71"/>
      <c r="OYP2" s="71"/>
      <c r="OYU2" s="71"/>
      <c r="OYZ2" s="71"/>
      <c r="OZE2" s="71"/>
      <c r="OZJ2" s="71"/>
      <c r="OZO2" s="71"/>
      <c r="OZT2" s="71"/>
      <c r="OZY2" s="71"/>
      <c r="PAD2" s="71"/>
      <c r="PAI2" s="71"/>
      <c r="PAN2" s="71"/>
      <c r="PAS2" s="71"/>
      <c r="PAX2" s="71"/>
      <c r="PBC2" s="71"/>
      <c r="PBH2" s="71"/>
      <c r="PBM2" s="71"/>
      <c r="PBR2" s="71"/>
      <c r="PBW2" s="71"/>
      <c r="PCB2" s="71"/>
      <c r="PCG2" s="71"/>
      <c r="PCL2" s="71"/>
      <c r="PCQ2" s="71"/>
      <c r="PCV2" s="71"/>
      <c r="PDA2" s="71"/>
      <c r="PDF2" s="71"/>
      <c r="PDK2" s="71"/>
      <c r="PDP2" s="71"/>
      <c r="PDU2" s="71"/>
      <c r="PDZ2" s="71"/>
      <c r="PEE2" s="71"/>
      <c r="PEJ2" s="71"/>
      <c r="PEO2" s="71"/>
      <c r="PET2" s="71"/>
      <c r="PEY2" s="71"/>
      <c r="PFD2" s="71"/>
      <c r="PFI2" s="71"/>
      <c r="PFN2" s="71"/>
      <c r="PFS2" s="71"/>
      <c r="PFX2" s="71"/>
      <c r="PGC2" s="71"/>
      <c r="PGH2" s="71"/>
      <c r="PGM2" s="71"/>
      <c r="PGR2" s="71"/>
      <c r="PGW2" s="71"/>
      <c r="PHB2" s="71"/>
      <c r="PHG2" s="71"/>
      <c r="PHL2" s="71"/>
      <c r="PHQ2" s="71"/>
      <c r="PHV2" s="71"/>
      <c r="PIA2" s="71"/>
      <c r="PIF2" s="71"/>
      <c r="PIK2" s="71"/>
      <c r="PIP2" s="71"/>
      <c r="PIU2" s="71"/>
      <c r="PIZ2" s="71"/>
      <c r="PJE2" s="71"/>
      <c r="PJJ2" s="71"/>
      <c r="PJO2" s="71"/>
      <c r="PJT2" s="71"/>
      <c r="PJY2" s="71"/>
      <c r="PKD2" s="71"/>
      <c r="PKI2" s="71"/>
      <c r="PKN2" s="71"/>
      <c r="PKS2" s="71"/>
      <c r="PKX2" s="71"/>
      <c r="PLC2" s="71"/>
      <c r="PLH2" s="71"/>
      <c r="PLM2" s="71"/>
      <c r="PLR2" s="71"/>
      <c r="PLW2" s="71"/>
      <c r="PMB2" s="71"/>
      <c r="PMG2" s="71"/>
      <c r="PML2" s="71"/>
      <c r="PMQ2" s="71"/>
      <c r="PMV2" s="71"/>
      <c r="PNA2" s="71"/>
      <c r="PNF2" s="71"/>
      <c r="PNK2" s="71"/>
      <c r="PNP2" s="71"/>
      <c r="PNU2" s="71"/>
      <c r="PNZ2" s="71"/>
      <c r="POE2" s="71"/>
      <c r="POJ2" s="71"/>
      <c r="POO2" s="71"/>
      <c r="POT2" s="71"/>
      <c r="POY2" s="71"/>
      <c r="PPD2" s="71"/>
      <c r="PPI2" s="71"/>
      <c r="PPN2" s="71"/>
      <c r="PPS2" s="71"/>
      <c r="PPX2" s="71"/>
      <c r="PQC2" s="71"/>
      <c r="PQH2" s="71"/>
      <c r="PQM2" s="71"/>
      <c r="PQR2" s="71"/>
      <c r="PQW2" s="71"/>
      <c r="PRB2" s="71"/>
      <c r="PRG2" s="71"/>
      <c r="PRL2" s="71"/>
      <c r="PRQ2" s="71"/>
      <c r="PRV2" s="71"/>
      <c r="PSA2" s="71"/>
      <c r="PSF2" s="71"/>
      <c r="PSK2" s="71"/>
      <c r="PSP2" s="71"/>
      <c r="PSU2" s="71"/>
      <c r="PSZ2" s="71"/>
      <c r="PTE2" s="71"/>
      <c r="PTJ2" s="71"/>
      <c r="PTO2" s="71"/>
      <c r="PTT2" s="71"/>
      <c r="PTY2" s="71"/>
      <c r="PUD2" s="71"/>
      <c r="PUI2" s="71"/>
      <c r="PUN2" s="71"/>
      <c r="PUS2" s="71"/>
      <c r="PUX2" s="71"/>
      <c r="PVC2" s="71"/>
      <c r="PVH2" s="71"/>
      <c r="PVM2" s="71"/>
      <c r="PVR2" s="71"/>
      <c r="PVW2" s="71"/>
      <c r="PWB2" s="71"/>
      <c r="PWG2" s="71"/>
      <c r="PWL2" s="71"/>
      <c r="PWQ2" s="71"/>
      <c r="PWV2" s="71"/>
      <c r="PXA2" s="71"/>
      <c r="PXF2" s="71"/>
      <c r="PXK2" s="71"/>
      <c r="PXP2" s="71"/>
      <c r="PXU2" s="71"/>
      <c r="PXZ2" s="71"/>
      <c r="PYE2" s="71"/>
      <c r="PYJ2" s="71"/>
      <c r="PYO2" s="71"/>
      <c r="PYT2" s="71"/>
      <c r="PYY2" s="71"/>
      <c r="PZD2" s="71"/>
      <c r="PZI2" s="71"/>
      <c r="PZN2" s="71"/>
      <c r="PZS2" s="71"/>
      <c r="PZX2" s="71"/>
      <c r="QAC2" s="71"/>
      <c r="QAH2" s="71"/>
      <c r="QAM2" s="71"/>
      <c r="QAR2" s="71"/>
      <c r="QAW2" s="71"/>
      <c r="QBB2" s="71"/>
      <c r="QBG2" s="71"/>
      <c r="QBL2" s="71"/>
      <c r="QBQ2" s="71"/>
      <c r="QBV2" s="71"/>
      <c r="QCA2" s="71"/>
      <c r="QCF2" s="71"/>
      <c r="QCK2" s="71"/>
      <c r="QCP2" s="71"/>
      <c r="QCU2" s="71"/>
      <c r="QCZ2" s="71"/>
      <c r="QDE2" s="71"/>
      <c r="QDJ2" s="71"/>
      <c r="QDO2" s="71"/>
      <c r="QDT2" s="71"/>
      <c r="QDY2" s="71"/>
      <c r="QED2" s="71"/>
      <c r="QEI2" s="71"/>
      <c r="QEN2" s="71"/>
      <c r="QES2" s="71"/>
      <c r="QEX2" s="71"/>
      <c r="QFC2" s="71"/>
      <c r="QFH2" s="71"/>
      <c r="QFM2" s="71"/>
      <c r="QFR2" s="71"/>
      <c r="QFW2" s="71"/>
      <c r="QGB2" s="71"/>
      <c r="QGG2" s="71"/>
      <c r="QGL2" s="71"/>
      <c r="QGQ2" s="71"/>
      <c r="QGV2" s="71"/>
      <c r="QHA2" s="71"/>
      <c r="QHF2" s="71"/>
      <c r="QHK2" s="71"/>
      <c r="QHP2" s="71"/>
      <c r="QHU2" s="71"/>
      <c r="QHZ2" s="71"/>
      <c r="QIE2" s="71"/>
      <c r="QIJ2" s="71"/>
      <c r="QIO2" s="71"/>
      <c r="QIT2" s="71"/>
      <c r="QIY2" s="71"/>
      <c r="QJD2" s="71"/>
      <c r="QJI2" s="71"/>
      <c r="QJN2" s="71"/>
      <c r="QJS2" s="71"/>
      <c r="QJX2" s="71"/>
      <c r="QKC2" s="71"/>
      <c r="QKH2" s="71"/>
      <c r="QKM2" s="71"/>
      <c r="QKR2" s="71"/>
      <c r="QKW2" s="71"/>
      <c r="QLB2" s="71"/>
      <c r="QLG2" s="71"/>
      <c r="QLL2" s="71"/>
      <c r="QLQ2" s="71"/>
      <c r="QLV2" s="71"/>
      <c r="QMA2" s="71"/>
      <c r="QMF2" s="71"/>
      <c r="QMK2" s="71"/>
      <c r="QMP2" s="71"/>
      <c r="QMU2" s="71"/>
      <c r="QMZ2" s="71"/>
      <c r="QNE2" s="71"/>
      <c r="QNJ2" s="71"/>
      <c r="QNO2" s="71"/>
      <c r="QNT2" s="71"/>
      <c r="QNY2" s="71"/>
      <c r="QOD2" s="71"/>
      <c r="QOI2" s="71"/>
      <c r="QON2" s="71"/>
      <c r="QOS2" s="71"/>
      <c r="QOX2" s="71"/>
      <c r="QPC2" s="71"/>
      <c r="QPH2" s="71"/>
      <c r="QPM2" s="71"/>
      <c r="QPR2" s="71"/>
      <c r="QPW2" s="71"/>
      <c r="QQB2" s="71"/>
      <c r="QQG2" s="71"/>
      <c r="QQL2" s="71"/>
      <c r="QQQ2" s="71"/>
      <c r="QQV2" s="71"/>
      <c r="QRA2" s="71"/>
      <c r="QRF2" s="71"/>
      <c r="QRK2" s="71"/>
      <c r="QRP2" s="71"/>
      <c r="QRU2" s="71"/>
      <c r="QRZ2" s="71"/>
      <c r="QSE2" s="71"/>
      <c r="QSJ2" s="71"/>
      <c r="QSO2" s="71"/>
      <c r="QST2" s="71"/>
      <c r="QSY2" s="71"/>
      <c r="QTD2" s="71"/>
      <c r="QTI2" s="71"/>
      <c r="QTN2" s="71"/>
      <c r="QTS2" s="71"/>
      <c r="QTX2" s="71"/>
      <c r="QUC2" s="71"/>
      <c r="QUH2" s="71"/>
      <c r="QUM2" s="71"/>
      <c r="QUR2" s="71"/>
      <c r="QUW2" s="71"/>
      <c r="QVB2" s="71"/>
      <c r="QVG2" s="71"/>
      <c r="QVL2" s="71"/>
      <c r="QVQ2" s="71"/>
      <c r="QVV2" s="71"/>
      <c r="QWA2" s="71"/>
      <c r="QWF2" s="71"/>
      <c r="QWK2" s="71"/>
      <c r="QWP2" s="71"/>
      <c r="QWU2" s="71"/>
      <c r="QWZ2" s="71"/>
      <c r="QXE2" s="71"/>
      <c r="QXJ2" s="71"/>
      <c r="QXO2" s="71"/>
      <c r="QXT2" s="71"/>
      <c r="QXY2" s="71"/>
      <c r="QYD2" s="71"/>
      <c r="QYI2" s="71"/>
      <c r="QYN2" s="71"/>
      <c r="QYS2" s="71"/>
      <c r="QYX2" s="71"/>
      <c r="QZC2" s="71"/>
      <c r="QZH2" s="71"/>
      <c r="QZM2" s="71"/>
      <c r="QZR2" s="71"/>
      <c r="QZW2" s="71"/>
      <c r="RAB2" s="71"/>
      <c r="RAG2" s="71"/>
      <c r="RAL2" s="71"/>
      <c r="RAQ2" s="71"/>
      <c r="RAV2" s="71"/>
      <c r="RBA2" s="71"/>
      <c r="RBF2" s="71"/>
      <c r="RBK2" s="71"/>
      <c r="RBP2" s="71"/>
      <c r="RBU2" s="71"/>
      <c r="RBZ2" s="71"/>
      <c r="RCE2" s="71"/>
      <c r="RCJ2" s="71"/>
      <c r="RCO2" s="71"/>
      <c r="RCT2" s="71"/>
      <c r="RCY2" s="71"/>
      <c r="RDD2" s="71"/>
      <c r="RDI2" s="71"/>
      <c r="RDN2" s="71"/>
      <c r="RDS2" s="71"/>
      <c r="RDX2" s="71"/>
      <c r="REC2" s="71"/>
      <c r="REH2" s="71"/>
      <c r="REM2" s="71"/>
      <c r="RER2" s="71"/>
      <c r="REW2" s="71"/>
      <c r="RFB2" s="71"/>
      <c r="RFG2" s="71"/>
      <c r="RFL2" s="71"/>
      <c r="RFQ2" s="71"/>
      <c r="RFV2" s="71"/>
      <c r="RGA2" s="71"/>
      <c r="RGF2" s="71"/>
      <c r="RGK2" s="71"/>
      <c r="RGP2" s="71"/>
      <c r="RGU2" s="71"/>
      <c r="RGZ2" s="71"/>
      <c r="RHE2" s="71"/>
      <c r="RHJ2" s="71"/>
      <c r="RHO2" s="71"/>
      <c r="RHT2" s="71"/>
      <c r="RHY2" s="71"/>
      <c r="RID2" s="71"/>
      <c r="RII2" s="71"/>
      <c r="RIN2" s="71"/>
      <c r="RIS2" s="71"/>
      <c r="RIX2" s="71"/>
      <c r="RJC2" s="71"/>
      <c r="RJH2" s="71"/>
      <c r="RJM2" s="71"/>
      <c r="RJR2" s="71"/>
      <c r="RJW2" s="71"/>
      <c r="RKB2" s="71"/>
      <c r="RKG2" s="71"/>
      <c r="RKL2" s="71"/>
      <c r="RKQ2" s="71"/>
      <c r="RKV2" s="71"/>
      <c r="RLA2" s="71"/>
      <c r="RLF2" s="71"/>
      <c r="RLK2" s="71"/>
      <c r="RLP2" s="71"/>
      <c r="RLU2" s="71"/>
      <c r="RLZ2" s="71"/>
      <c r="RME2" s="71"/>
      <c r="RMJ2" s="71"/>
      <c r="RMO2" s="71"/>
      <c r="RMT2" s="71"/>
      <c r="RMY2" s="71"/>
      <c r="RND2" s="71"/>
      <c r="RNI2" s="71"/>
      <c r="RNN2" s="71"/>
      <c r="RNS2" s="71"/>
      <c r="RNX2" s="71"/>
      <c r="ROC2" s="71"/>
      <c r="ROH2" s="71"/>
      <c r="ROM2" s="71"/>
      <c r="ROR2" s="71"/>
      <c r="ROW2" s="71"/>
      <c r="RPB2" s="71"/>
      <c r="RPG2" s="71"/>
      <c r="RPL2" s="71"/>
      <c r="RPQ2" s="71"/>
      <c r="RPV2" s="71"/>
      <c r="RQA2" s="71"/>
      <c r="RQF2" s="71"/>
      <c r="RQK2" s="71"/>
      <c r="RQP2" s="71"/>
      <c r="RQU2" s="71"/>
      <c r="RQZ2" s="71"/>
      <c r="RRE2" s="71"/>
      <c r="RRJ2" s="71"/>
      <c r="RRO2" s="71"/>
      <c r="RRT2" s="71"/>
      <c r="RRY2" s="71"/>
      <c r="RSD2" s="71"/>
      <c r="RSI2" s="71"/>
      <c r="RSN2" s="71"/>
      <c r="RSS2" s="71"/>
      <c r="RSX2" s="71"/>
      <c r="RTC2" s="71"/>
      <c r="RTH2" s="71"/>
      <c r="RTM2" s="71"/>
      <c r="RTR2" s="71"/>
      <c r="RTW2" s="71"/>
      <c r="RUB2" s="71"/>
      <c r="RUG2" s="71"/>
      <c r="RUL2" s="71"/>
      <c r="RUQ2" s="71"/>
      <c r="RUV2" s="71"/>
      <c r="RVA2" s="71"/>
      <c r="RVF2" s="71"/>
      <c r="RVK2" s="71"/>
      <c r="RVP2" s="71"/>
      <c r="RVU2" s="71"/>
      <c r="RVZ2" s="71"/>
      <c r="RWE2" s="71"/>
      <c r="RWJ2" s="71"/>
      <c r="RWO2" s="71"/>
      <c r="RWT2" s="71"/>
      <c r="RWY2" s="71"/>
      <c r="RXD2" s="71"/>
      <c r="RXI2" s="71"/>
      <c r="RXN2" s="71"/>
      <c r="RXS2" s="71"/>
      <c r="RXX2" s="71"/>
      <c r="RYC2" s="71"/>
      <c r="RYH2" s="71"/>
      <c r="RYM2" s="71"/>
      <c r="RYR2" s="71"/>
      <c r="RYW2" s="71"/>
      <c r="RZB2" s="71"/>
      <c r="RZG2" s="71"/>
      <c r="RZL2" s="71"/>
      <c r="RZQ2" s="71"/>
      <c r="RZV2" s="71"/>
      <c r="SAA2" s="71"/>
      <c r="SAF2" s="71"/>
      <c r="SAK2" s="71"/>
      <c r="SAP2" s="71"/>
      <c r="SAU2" s="71"/>
      <c r="SAZ2" s="71"/>
      <c r="SBE2" s="71"/>
      <c r="SBJ2" s="71"/>
      <c r="SBO2" s="71"/>
      <c r="SBT2" s="71"/>
      <c r="SBY2" s="71"/>
      <c r="SCD2" s="71"/>
      <c r="SCI2" s="71"/>
      <c r="SCN2" s="71"/>
      <c r="SCS2" s="71"/>
      <c r="SCX2" s="71"/>
      <c r="SDC2" s="71"/>
      <c r="SDH2" s="71"/>
      <c r="SDM2" s="71"/>
      <c r="SDR2" s="71"/>
      <c r="SDW2" s="71"/>
      <c r="SEB2" s="71"/>
      <c r="SEG2" s="71"/>
      <c r="SEL2" s="71"/>
      <c r="SEQ2" s="71"/>
      <c r="SEV2" s="71"/>
      <c r="SFA2" s="71"/>
      <c r="SFF2" s="71"/>
      <c r="SFK2" s="71"/>
      <c r="SFP2" s="71"/>
      <c r="SFU2" s="71"/>
      <c r="SFZ2" s="71"/>
      <c r="SGE2" s="71"/>
      <c r="SGJ2" s="71"/>
      <c r="SGO2" s="71"/>
      <c r="SGT2" s="71"/>
      <c r="SGY2" s="71"/>
      <c r="SHD2" s="71"/>
      <c r="SHI2" s="71"/>
      <c r="SHN2" s="71"/>
      <c r="SHS2" s="71"/>
      <c r="SHX2" s="71"/>
      <c r="SIC2" s="71"/>
      <c r="SIH2" s="71"/>
      <c r="SIM2" s="71"/>
      <c r="SIR2" s="71"/>
      <c r="SIW2" s="71"/>
      <c r="SJB2" s="71"/>
      <c r="SJG2" s="71"/>
      <c r="SJL2" s="71"/>
      <c r="SJQ2" s="71"/>
      <c r="SJV2" s="71"/>
      <c r="SKA2" s="71"/>
      <c r="SKF2" s="71"/>
      <c r="SKK2" s="71"/>
      <c r="SKP2" s="71"/>
      <c r="SKU2" s="71"/>
      <c r="SKZ2" s="71"/>
      <c r="SLE2" s="71"/>
      <c r="SLJ2" s="71"/>
      <c r="SLO2" s="71"/>
      <c r="SLT2" s="71"/>
      <c r="SLY2" s="71"/>
      <c r="SMD2" s="71"/>
      <c r="SMI2" s="71"/>
      <c r="SMN2" s="71"/>
      <c r="SMS2" s="71"/>
      <c r="SMX2" s="71"/>
      <c r="SNC2" s="71"/>
      <c r="SNH2" s="71"/>
      <c r="SNM2" s="71"/>
      <c r="SNR2" s="71"/>
      <c r="SNW2" s="71"/>
      <c r="SOB2" s="71"/>
      <c r="SOG2" s="71"/>
      <c r="SOL2" s="71"/>
      <c r="SOQ2" s="71"/>
      <c r="SOV2" s="71"/>
      <c r="SPA2" s="71"/>
      <c r="SPF2" s="71"/>
      <c r="SPK2" s="71"/>
      <c r="SPP2" s="71"/>
      <c r="SPU2" s="71"/>
      <c r="SPZ2" s="71"/>
      <c r="SQE2" s="71"/>
      <c r="SQJ2" s="71"/>
      <c r="SQO2" s="71"/>
      <c r="SQT2" s="71"/>
      <c r="SQY2" s="71"/>
      <c r="SRD2" s="71"/>
      <c r="SRI2" s="71"/>
      <c r="SRN2" s="71"/>
      <c r="SRS2" s="71"/>
      <c r="SRX2" s="71"/>
      <c r="SSC2" s="71"/>
      <c r="SSH2" s="71"/>
      <c r="SSM2" s="71"/>
      <c r="SSR2" s="71"/>
      <c r="SSW2" s="71"/>
      <c r="STB2" s="71"/>
      <c r="STG2" s="71"/>
      <c r="STL2" s="71"/>
      <c r="STQ2" s="71"/>
      <c r="STV2" s="71"/>
      <c r="SUA2" s="71"/>
      <c r="SUF2" s="71"/>
      <c r="SUK2" s="71"/>
      <c r="SUP2" s="71"/>
      <c r="SUU2" s="71"/>
      <c r="SUZ2" s="71"/>
      <c r="SVE2" s="71"/>
      <c r="SVJ2" s="71"/>
      <c r="SVO2" s="71"/>
      <c r="SVT2" s="71"/>
      <c r="SVY2" s="71"/>
      <c r="SWD2" s="71"/>
      <c r="SWI2" s="71"/>
      <c r="SWN2" s="71"/>
      <c r="SWS2" s="71"/>
      <c r="SWX2" s="71"/>
      <c r="SXC2" s="71"/>
      <c r="SXH2" s="71"/>
      <c r="SXM2" s="71"/>
      <c r="SXR2" s="71"/>
      <c r="SXW2" s="71"/>
      <c r="SYB2" s="71"/>
      <c r="SYG2" s="71"/>
      <c r="SYL2" s="71"/>
      <c r="SYQ2" s="71"/>
      <c r="SYV2" s="71"/>
      <c r="SZA2" s="71"/>
      <c r="SZF2" s="71"/>
      <c r="SZK2" s="71"/>
      <c r="SZP2" s="71"/>
      <c r="SZU2" s="71"/>
      <c r="SZZ2" s="71"/>
      <c r="TAE2" s="71"/>
      <c r="TAJ2" s="71"/>
      <c r="TAO2" s="71"/>
      <c r="TAT2" s="71"/>
      <c r="TAY2" s="71"/>
      <c r="TBD2" s="71"/>
      <c r="TBI2" s="71"/>
      <c r="TBN2" s="71"/>
      <c r="TBS2" s="71"/>
      <c r="TBX2" s="71"/>
      <c r="TCC2" s="71"/>
      <c r="TCH2" s="71"/>
      <c r="TCM2" s="71"/>
      <c r="TCR2" s="71"/>
      <c r="TCW2" s="71"/>
      <c r="TDB2" s="71"/>
      <c r="TDG2" s="71"/>
      <c r="TDL2" s="71"/>
      <c r="TDQ2" s="71"/>
      <c r="TDV2" s="71"/>
      <c r="TEA2" s="71"/>
      <c r="TEF2" s="71"/>
      <c r="TEK2" s="71"/>
      <c r="TEP2" s="71"/>
      <c r="TEU2" s="71"/>
      <c r="TEZ2" s="71"/>
      <c r="TFE2" s="71"/>
      <c r="TFJ2" s="71"/>
      <c r="TFO2" s="71"/>
      <c r="TFT2" s="71"/>
      <c r="TFY2" s="71"/>
      <c r="TGD2" s="71"/>
      <c r="TGI2" s="71"/>
      <c r="TGN2" s="71"/>
      <c r="TGS2" s="71"/>
      <c r="TGX2" s="71"/>
      <c r="THC2" s="71"/>
      <c r="THH2" s="71"/>
      <c r="THM2" s="71"/>
      <c r="THR2" s="71"/>
      <c r="THW2" s="71"/>
      <c r="TIB2" s="71"/>
      <c r="TIG2" s="71"/>
      <c r="TIL2" s="71"/>
      <c r="TIQ2" s="71"/>
      <c r="TIV2" s="71"/>
      <c r="TJA2" s="71"/>
      <c r="TJF2" s="71"/>
      <c r="TJK2" s="71"/>
      <c r="TJP2" s="71"/>
      <c r="TJU2" s="71"/>
      <c r="TJZ2" s="71"/>
      <c r="TKE2" s="71"/>
      <c r="TKJ2" s="71"/>
      <c r="TKO2" s="71"/>
      <c r="TKT2" s="71"/>
      <c r="TKY2" s="71"/>
      <c r="TLD2" s="71"/>
      <c r="TLI2" s="71"/>
      <c r="TLN2" s="71"/>
      <c r="TLS2" s="71"/>
      <c r="TLX2" s="71"/>
      <c r="TMC2" s="71"/>
      <c r="TMH2" s="71"/>
      <c r="TMM2" s="71"/>
      <c r="TMR2" s="71"/>
      <c r="TMW2" s="71"/>
      <c r="TNB2" s="71"/>
      <c r="TNG2" s="71"/>
      <c r="TNL2" s="71"/>
      <c r="TNQ2" s="71"/>
      <c r="TNV2" s="71"/>
      <c r="TOA2" s="71"/>
      <c r="TOF2" s="71"/>
      <c r="TOK2" s="71"/>
      <c r="TOP2" s="71"/>
      <c r="TOU2" s="71"/>
      <c r="TOZ2" s="71"/>
      <c r="TPE2" s="71"/>
      <c r="TPJ2" s="71"/>
      <c r="TPO2" s="71"/>
      <c r="TPT2" s="71"/>
      <c r="TPY2" s="71"/>
      <c r="TQD2" s="71"/>
      <c r="TQI2" s="71"/>
      <c r="TQN2" s="71"/>
      <c r="TQS2" s="71"/>
      <c r="TQX2" s="71"/>
      <c r="TRC2" s="71"/>
      <c r="TRH2" s="71"/>
      <c r="TRM2" s="71"/>
      <c r="TRR2" s="71"/>
      <c r="TRW2" s="71"/>
      <c r="TSB2" s="71"/>
      <c r="TSG2" s="71"/>
      <c r="TSL2" s="71"/>
      <c r="TSQ2" s="71"/>
      <c r="TSV2" s="71"/>
      <c r="TTA2" s="71"/>
      <c r="TTF2" s="71"/>
      <c r="TTK2" s="71"/>
      <c r="TTP2" s="71"/>
      <c r="TTU2" s="71"/>
      <c r="TTZ2" s="71"/>
      <c r="TUE2" s="71"/>
      <c r="TUJ2" s="71"/>
      <c r="TUO2" s="71"/>
      <c r="TUT2" s="71"/>
      <c r="TUY2" s="71"/>
      <c r="TVD2" s="71"/>
      <c r="TVI2" s="71"/>
      <c r="TVN2" s="71"/>
      <c r="TVS2" s="71"/>
      <c r="TVX2" s="71"/>
      <c r="TWC2" s="71"/>
      <c r="TWH2" s="71"/>
      <c r="TWM2" s="71"/>
      <c r="TWR2" s="71"/>
      <c r="TWW2" s="71"/>
      <c r="TXB2" s="71"/>
      <c r="TXG2" s="71"/>
      <c r="TXL2" s="71"/>
      <c r="TXQ2" s="71"/>
      <c r="TXV2" s="71"/>
      <c r="TYA2" s="71"/>
      <c r="TYF2" s="71"/>
      <c r="TYK2" s="71"/>
      <c r="TYP2" s="71"/>
      <c r="TYU2" s="71"/>
      <c r="TYZ2" s="71"/>
      <c r="TZE2" s="71"/>
      <c r="TZJ2" s="71"/>
      <c r="TZO2" s="71"/>
      <c r="TZT2" s="71"/>
      <c r="TZY2" s="71"/>
      <c r="UAD2" s="71"/>
      <c r="UAI2" s="71"/>
      <c r="UAN2" s="71"/>
      <c r="UAS2" s="71"/>
      <c r="UAX2" s="71"/>
      <c r="UBC2" s="71"/>
      <c r="UBH2" s="71"/>
      <c r="UBM2" s="71"/>
      <c r="UBR2" s="71"/>
      <c r="UBW2" s="71"/>
      <c r="UCB2" s="71"/>
      <c r="UCG2" s="71"/>
      <c r="UCL2" s="71"/>
      <c r="UCQ2" s="71"/>
      <c r="UCV2" s="71"/>
      <c r="UDA2" s="71"/>
      <c r="UDF2" s="71"/>
      <c r="UDK2" s="71"/>
      <c r="UDP2" s="71"/>
      <c r="UDU2" s="71"/>
      <c r="UDZ2" s="71"/>
      <c r="UEE2" s="71"/>
      <c r="UEJ2" s="71"/>
      <c r="UEO2" s="71"/>
      <c r="UET2" s="71"/>
      <c r="UEY2" s="71"/>
      <c r="UFD2" s="71"/>
      <c r="UFI2" s="71"/>
      <c r="UFN2" s="71"/>
      <c r="UFS2" s="71"/>
      <c r="UFX2" s="71"/>
      <c r="UGC2" s="71"/>
      <c r="UGH2" s="71"/>
      <c r="UGM2" s="71"/>
      <c r="UGR2" s="71"/>
      <c r="UGW2" s="71"/>
      <c r="UHB2" s="71"/>
      <c r="UHG2" s="71"/>
      <c r="UHL2" s="71"/>
      <c r="UHQ2" s="71"/>
      <c r="UHV2" s="71"/>
      <c r="UIA2" s="71"/>
      <c r="UIF2" s="71"/>
      <c r="UIK2" s="71"/>
      <c r="UIP2" s="71"/>
      <c r="UIU2" s="71"/>
      <c r="UIZ2" s="71"/>
      <c r="UJE2" s="71"/>
      <c r="UJJ2" s="71"/>
      <c r="UJO2" s="71"/>
      <c r="UJT2" s="71"/>
      <c r="UJY2" s="71"/>
      <c r="UKD2" s="71"/>
      <c r="UKI2" s="71"/>
      <c r="UKN2" s="71"/>
      <c r="UKS2" s="71"/>
      <c r="UKX2" s="71"/>
      <c r="ULC2" s="71"/>
      <c r="ULH2" s="71"/>
      <c r="ULM2" s="71"/>
      <c r="ULR2" s="71"/>
      <c r="ULW2" s="71"/>
      <c r="UMB2" s="71"/>
      <c r="UMG2" s="71"/>
      <c r="UML2" s="71"/>
      <c r="UMQ2" s="71"/>
      <c r="UMV2" s="71"/>
      <c r="UNA2" s="71"/>
      <c r="UNF2" s="71"/>
      <c r="UNK2" s="71"/>
      <c r="UNP2" s="71"/>
      <c r="UNU2" s="71"/>
      <c r="UNZ2" s="71"/>
      <c r="UOE2" s="71"/>
      <c r="UOJ2" s="71"/>
      <c r="UOO2" s="71"/>
      <c r="UOT2" s="71"/>
      <c r="UOY2" s="71"/>
      <c r="UPD2" s="71"/>
      <c r="UPI2" s="71"/>
      <c r="UPN2" s="71"/>
      <c r="UPS2" s="71"/>
      <c r="UPX2" s="71"/>
      <c r="UQC2" s="71"/>
      <c r="UQH2" s="71"/>
      <c r="UQM2" s="71"/>
      <c r="UQR2" s="71"/>
      <c r="UQW2" s="71"/>
      <c r="URB2" s="71"/>
      <c r="URG2" s="71"/>
      <c r="URL2" s="71"/>
      <c r="URQ2" s="71"/>
      <c r="URV2" s="71"/>
      <c r="USA2" s="71"/>
      <c r="USF2" s="71"/>
      <c r="USK2" s="71"/>
      <c r="USP2" s="71"/>
      <c r="USU2" s="71"/>
      <c r="USZ2" s="71"/>
      <c r="UTE2" s="71"/>
      <c r="UTJ2" s="71"/>
      <c r="UTO2" s="71"/>
      <c r="UTT2" s="71"/>
      <c r="UTY2" s="71"/>
      <c r="UUD2" s="71"/>
      <c r="UUI2" s="71"/>
      <c r="UUN2" s="71"/>
      <c r="UUS2" s="71"/>
      <c r="UUX2" s="71"/>
      <c r="UVC2" s="71"/>
      <c r="UVH2" s="71"/>
      <c r="UVM2" s="71"/>
      <c r="UVR2" s="71"/>
      <c r="UVW2" s="71"/>
      <c r="UWB2" s="71"/>
      <c r="UWG2" s="71"/>
      <c r="UWL2" s="71"/>
      <c r="UWQ2" s="71"/>
      <c r="UWV2" s="71"/>
      <c r="UXA2" s="71"/>
      <c r="UXF2" s="71"/>
      <c r="UXK2" s="71"/>
      <c r="UXP2" s="71"/>
      <c r="UXU2" s="71"/>
      <c r="UXZ2" s="71"/>
      <c r="UYE2" s="71"/>
      <c r="UYJ2" s="71"/>
      <c r="UYO2" s="71"/>
      <c r="UYT2" s="71"/>
      <c r="UYY2" s="71"/>
      <c r="UZD2" s="71"/>
      <c r="UZI2" s="71"/>
      <c r="UZN2" s="71"/>
      <c r="UZS2" s="71"/>
      <c r="UZX2" s="71"/>
      <c r="VAC2" s="71"/>
      <c r="VAH2" s="71"/>
      <c r="VAM2" s="71"/>
      <c r="VAR2" s="71"/>
      <c r="VAW2" s="71"/>
      <c r="VBB2" s="71"/>
      <c r="VBG2" s="71"/>
      <c r="VBL2" s="71"/>
      <c r="VBQ2" s="71"/>
      <c r="VBV2" s="71"/>
      <c r="VCA2" s="71"/>
      <c r="VCF2" s="71"/>
      <c r="VCK2" s="71"/>
      <c r="VCP2" s="71"/>
      <c r="VCU2" s="71"/>
      <c r="VCZ2" s="71"/>
      <c r="VDE2" s="71"/>
      <c r="VDJ2" s="71"/>
      <c r="VDO2" s="71"/>
      <c r="VDT2" s="71"/>
      <c r="VDY2" s="71"/>
      <c r="VED2" s="71"/>
      <c r="VEI2" s="71"/>
      <c r="VEN2" s="71"/>
      <c r="VES2" s="71"/>
      <c r="VEX2" s="71"/>
      <c r="VFC2" s="71"/>
      <c r="VFH2" s="71"/>
      <c r="VFM2" s="71"/>
      <c r="VFR2" s="71"/>
      <c r="VFW2" s="71"/>
      <c r="VGB2" s="71"/>
      <c r="VGG2" s="71"/>
      <c r="VGL2" s="71"/>
      <c r="VGQ2" s="71"/>
      <c r="VGV2" s="71"/>
      <c r="VHA2" s="71"/>
      <c r="VHF2" s="71"/>
      <c r="VHK2" s="71"/>
      <c r="VHP2" s="71"/>
      <c r="VHU2" s="71"/>
      <c r="VHZ2" s="71"/>
      <c r="VIE2" s="71"/>
      <c r="VIJ2" s="71"/>
      <c r="VIO2" s="71"/>
      <c r="VIT2" s="71"/>
      <c r="VIY2" s="71"/>
      <c r="VJD2" s="71"/>
      <c r="VJI2" s="71"/>
      <c r="VJN2" s="71"/>
      <c r="VJS2" s="71"/>
      <c r="VJX2" s="71"/>
      <c r="VKC2" s="71"/>
      <c r="VKH2" s="71"/>
      <c r="VKM2" s="71"/>
      <c r="VKR2" s="71"/>
      <c r="VKW2" s="71"/>
      <c r="VLB2" s="71"/>
      <c r="VLG2" s="71"/>
      <c r="VLL2" s="71"/>
      <c r="VLQ2" s="71"/>
      <c r="VLV2" s="71"/>
      <c r="VMA2" s="71"/>
      <c r="VMF2" s="71"/>
      <c r="VMK2" s="71"/>
      <c r="VMP2" s="71"/>
      <c r="VMU2" s="71"/>
      <c r="VMZ2" s="71"/>
      <c r="VNE2" s="71"/>
      <c r="VNJ2" s="71"/>
      <c r="VNO2" s="71"/>
      <c r="VNT2" s="71"/>
      <c r="VNY2" s="71"/>
      <c r="VOD2" s="71"/>
      <c r="VOI2" s="71"/>
      <c r="VON2" s="71"/>
      <c r="VOS2" s="71"/>
      <c r="VOX2" s="71"/>
      <c r="VPC2" s="71"/>
      <c r="VPH2" s="71"/>
      <c r="VPM2" s="71"/>
      <c r="VPR2" s="71"/>
      <c r="VPW2" s="71"/>
      <c r="VQB2" s="71"/>
      <c r="VQG2" s="71"/>
      <c r="VQL2" s="71"/>
      <c r="VQQ2" s="71"/>
      <c r="VQV2" s="71"/>
      <c r="VRA2" s="71"/>
      <c r="VRF2" s="71"/>
      <c r="VRK2" s="71"/>
      <c r="VRP2" s="71"/>
      <c r="VRU2" s="71"/>
      <c r="VRZ2" s="71"/>
      <c r="VSE2" s="71"/>
      <c r="VSJ2" s="71"/>
      <c r="VSO2" s="71"/>
      <c r="VST2" s="71"/>
      <c r="VSY2" s="71"/>
      <c r="VTD2" s="71"/>
      <c r="VTI2" s="71"/>
      <c r="VTN2" s="71"/>
      <c r="VTS2" s="71"/>
      <c r="VTX2" s="71"/>
      <c r="VUC2" s="71"/>
      <c r="VUH2" s="71"/>
      <c r="VUM2" s="71"/>
      <c r="VUR2" s="71"/>
      <c r="VUW2" s="71"/>
      <c r="VVB2" s="71"/>
      <c r="VVG2" s="71"/>
      <c r="VVL2" s="71"/>
      <c r="VVQ2" s="71"/>
      <c r="VVV2" s="71"/>
      <c r="VWA2" s="71"/>
      <c r="VWF2" s="71"/>
      <c r="VWK2" s="71"/>
      <c r="VWP2" s="71"/>
      <c r="VWU2" s="71"/>
      <c r="VWZ2" s="71"/>
      <c r="VXE2" s="71"/>
      <c r="VXJ2" s="71"/>
      <c r="VXO2" s="71"/>
      <c r="VXT2" s="71"/>
      <c r="VXY2" s="71"/>
      <c r="VYD2" s="71"/>
      <c r="VYI2" s="71"/>
      <c r="VYN2" s="71"/>
      <c r="VYS2" s="71"/>
      <c r="VYX2" s="71"/>
      <c r="VZC2" s="71"/>
      <c r="VZH2" s="71"/>
      <c r="VZM2" s="71"/>
      <c r="VZR2" s="71"/>
      <c r="VZW2" s="71"/>
      <c r="WAB2" s="71"/>
      <c r="WAG2" s="71"/>
      <c r="WAL2" s="71"/>
      <c r="WAQ2" s="71"/>
      <c r="WAV2" s="71"/>
      <c r="WBA2" s="71"/>
      <c r="WBF2" s="71"/>
      <c r="WBK2" s="71"/>
      <c r="WBP2" s="71"/>
      <c r="WBU2" s="71"/>
      <c r="WBZ2" s="71"/>
      <c r="WCE2" s="71"/>
      <c r="WCJ2" s="71"/>
      <c r="WCO2" s="71"/>
      <c r="WCT2" s="71"/>
      <c r="WCY2" s="71"/>
      <c r="WDD2" s="71"/>
      <c r="WDI2" s="71"/>
      <c r="WDN2" s="71"/>
      <c r="WDS2" s="71"/>
      <c r="WDX2" s="71"/>
      <c r="WEC2" s="71"/>
      <c r="WEH2" s="71"/>
      <c r="WEM2" s="71"/>
      <c r="WER2" s="71"/>
      <c r="WEW2" s="71"/>
      <c r="WFB2" s="71"/>
      <c r="WFG2" s="71"/>
      <c r="WFL2" s="71"/>
      <c r="WFQ2" s="71"/>
      <c r="WFV2" s="71"/>
      <c r="WGA2" s="71"/>
      <c r="WGF2" s="71"/>
      <c r="WGK2" s="71"/>
      <c r="WGP2" s="71"/>
      <c r="WGU2" s="71"/>
      <c r="WGZ2" s="71"/>
      <c r="WHE2" s="71"/>
      <c r="WHJ2" s="71"/>
      <c r="WHO2" s="71"/>
      <c r="WHT2" s="71"/>
      <c r="WHY2" s="71"/>
      <c r="WID2" s="71"/>
      <c r="WII2" s="71"/>
      <c r="WIN2" s="71"/>
      <c r="WIS2" s="71"/>
      <c r="WIX2" s="71"/>
      <c r="WJC2" s="71"/>
      <c r="WJH2" s="71"/>
      <c r="WJM2" s="71"/>
      <c r="WJR2" s="71"/>
      <c r="WJW2" s="71"/>
      <c r="WKB2" s="71"/>
      <c r="WKG2" s="71"/>
      <c r="WKL2" s="71"/>
      <c r="WKQ2" s="71"/>
      <c r="WKV2" s="71"/>
      <c r="WLA2" s="71"/>
      <c r="WLF2" s="71"/>
      <c r="WLK2" s="71"/>
      <c r="WLP2" s="71"/>
      <c r="WLU2" s="71"/>
      <c r="WLZ2" s="71"/>
      <c r="WME2" s="71"/>
      <c r="WMJ2" s="71"/>
      <c r="WMO2" s="71"/>
      <c r="WMT2" s="71"/>
      <c r="WMY2" s="71"/>
      <c r="WND2" s="71"/>
      <c r="WNI2" s="71"/>
      <c r="WNN2" s="71"/>
      <c r="WNS2" s="71"/>
      <c r="WNX2" s="71"/>
      <c r="WOC2" s="71"/>
      <c r="WOH2" s="71"/>
      <c r="WOM2" s="71"/>
      <c r="WOR2" s="71"/>
      <c r="WOW2" s="71"/>
      <c r="WPB2" s="71"/>
      <c r="WPG2" s="71"/>
      <c r="WPL2" s="71"/>
      <c r="WPQ2" s="71"/>
      <c r="WPV2" s="71"/>
      <c r="WQA2" s="71"/>
      <c r="WQF2" s="71"/>
      <c r="WQK2" s="71"/>
      <c r="WQP2" s="71"/>
      <c r="WQU2" s="71"/>
      <c r="WQZ2" s="71"/>
      <c r="WRE2" s="71"/>
      <c r="WRJ2" s="71"/>
      <c r="WRO2" s="71"/>
      <c r="WRT2" s="71"/>
      <c r="WRY2" s="71"/>
      <c r="WSD2" s="71"/>
      <c r="WSI2" s="71"/>
      <c r="WSN2" s="71"/>
      <c r="WSS2" s="71"/>
      <c r="WSX2" s="71"/>
      <c r="WTC2" s="71"/>
      <c r="WTH2" s="71"/>
      <c r="WTM2" s="71"/>
      <c r="WTR2" s="71"/>
      <c r="WTW2" s="71"/>
      <c r="WUB2" s="71"/>
      <c r="WUG2" s="71"/>
      <c r="WUL2" s="71"/>
      <c r="WUQ2" s="71"/>
      <c r="WUV2" s="71"/>
      <c r="WVA2" s="71"/>
      <c r="WVF2" s="71"/>
      <c r="WVK2" s="71"/>
      <c r="WVP2" s="71"/>
      <c r="WVU2" s="71"/>
      <c r="WVZ2" s="71"/>
      <c r="WWE2" s="71"/>
      <c r="WWJ2" s="71"/>
      <c r="WWO2" s="71"/>
      <c r="WWT2" s="71"/>
      <c r="WWY2" s="71"/>
      <c r="WXD2" s="71"/>
      <c r="WXI2" s="71"/>
      <c r="WXN2" s="71"/>
      <c r="WXS2" s="71"/>
      <c r="WXX2" s="71"/>
      <c r="WYC2" s="71"/>
      <c r="WYH2" s="71"/>
      <c r="WYM2" s="71"/>
      <c r="WYR2" s="71"/>
      <c r="WYW2" s="71"/>
      <c r="WZB2" s="71"/>
      <c r="WZG2" s="71"/>
      <c r="WZL2" s="71"/>
      <c r="WZQ2" s="71"/>
      <c r="WZV2" s="71"/>
      <c r="XAA2" s="71"/>
      <c r="XAF2" s="71"/>
      <c r="XAK2" s="71"/>
      <c r="XAP2" s="71"/>
      <c r="XAU2" s="71"/>
      <c r="XAZ2" s="71"/>
      <c r="XBE2" s="71"/>
      <c r="XBJ2" s="71"/>
      <c r="XBO2" s="71"/>
      <c r="XBT2" s="71"/>
      <c r="XBY2" s="71"/>
      <c r="XCD2" s="71"/>
      <c r="XCI2" s="71"/>
      <c r="XCN2" s="71"/>
      <c r="XCS2" s="71"/>
      <c r="XCX2" s="71"/>
      <c r="XDC2" s="71"/>
      <c r="XDH2" s="71"/>
      <c r="XDM2" s="71"/>
      <c r="XDR2" s="71"/>
      <c r="XDW2" s="71"/>
      <c r="XEB2" s="71"/>
      <c r="XEG2" s="71"/>
      <c r="XEL2" s="71"/>
      <c r="XEQ2" s="71"/>
      <c r="XEV2" s="71"/>
      <c r="XFA2" s="71"/>
    </row>
    <row r="3" spans="1:1021 1026:2046 2051:3071 3076:4096 4101:5116 5121:6141 6146:7166 7171:8191 8196:9216 9221:10236 10241:11261 11266:12286 12291:13311 13316:14336 14341:15356 15361:16381" s="123" customFormat="1" ht="11.25" x14ac:dyDescent="0.3">
      <c r="A3" s="45" t="s">
        <v>1062</v>
      </c>
      <c r="B3" s="142" t="s">
        <v>6</v>
      </c>
      <c r="C3" s="166">
        <v>8.1620000000000008</v>
      </c>
      <c r="D3" s="167">
        <v>8.1620000000000008</v>
      </c>
      <c r="E3" s="167">
        <v>8.5701000000000001</v>
      </c>
      <c r="F3" s="30" t="s">
        <v>87</v>
      </c>
      <c r="G3" s="31" t="s">
        <v>8</v>
      </c>
      <c r="H3" s="166">
        <v>8.9039999999999999</v>
      </c>
      <c r="I3" s="167">
        <v>8.9039999999999999</v>
      </c>
      <c r="J3" s="167">
        <v>9.7943999999999996</v>
      </c>
      <c r="K3" s="30" t="s">
        <v>87</v>
      </c>
      <c r="L3" s="49" t="s">
        <v>8</v>
      </c>
      <c r="M3" s="122">
        <v>8.1620000000000008</v>
      </c>
      <c r="N3" s="30">
        <v>8.1620000000000008</v>
      </c>
      <c r="O3" s="30">
        <v>8.5701000000000001</v>
      </c>
      <c r="P3" s="30" t="s">
        <v>87</v>
      </c>
      <c r="Q3" s="31" t="s">
        <v>8</v>
      </c>
      <c r="R3" s="122">
        <v>8.9039999999999999</v>
      </c>
      <c r="S3" s="30">
        <v>8.9039999999999999</v>
      </c>
      <c r="T3" s="30">
        <v>9.7943999999999996</v>
      </c>
      <c r="U3" s="30" t="s">
        <v>87</v>
      </c>
      <c r="V3" s="49" t="s">
        <v>8</v>
      </c>
      <c r="W3" s="122">
        <v>8.1620000000000008</v>
      </c>
      <c r="X3" s="30">
        <v>8.1620000000000008</v>
      </c>
      <c r="Y3" s="30">
        <v>8.5701000000000001</v>
      </c>
      <c r="Z3" s="30" t="s">
        <v>87</v>
      </c>
      <c r="AA3" s="31" t="s">
        <v>8</v>
      </c>
      <c r="AB3" s="122">
        <v>8.9039999999999999</v>
      </c>
      <c r="AC3" s="30">
        <v>8.9039999999999999</v>
      </c>
      <c r="AD3" s="30">
        <v>9.7943999999999996</v>
      </c>
      <c r="AE3" s="30" t="s">
        <v>87</v>
      </c>
      <c r="AF3" s="49" t="s">
        <v>8</v>
      </c>
      <c r="AG3" s="122">
        <v>8.1620000000000008</v>
      </c>
      <c r="AH3" s="30">
        <v>8.1620000000000008</v>
      </c>
      <c r="AI3" s="30">
        <v>8.5701000000000001</v>
      </c>
      <c r="AJ3" s="30" t="s">
        <v>87</v>
      </c>
      <c r="AK3" s="31" t="s">
        <v>8</v>
      </c>
      <c r="AL3" s="122">
        <v>8.9039999999999999</v>
      </c>
      <c r="AM3" s="30">
        <v>8.9039999999999999</v>
      </c>
      <c r="AN3" s="30">
        <v>9.7943999999999996</v>
      </c>
      <c r="AO3" s="30" t="s">
        <v>87</v>
      </c>
      <c r="AP3" s="49" t="s">
        <v>8</v>
      </c>
      <c r="AQ3" s="122">
        <v>8.1620000000000008</v>
      </c>
      <c r="AR3" s="30">
        <v>8.1620000000000008</v>
      </c>
      <c r="AS3" s="30">
        <v>8.5701000000000001</v>
      </c>
      <c r="AT3" s="30" t="s">
        <v>87</v>
      </c>
      <c r="AU3" s="31" t="s">
        <v>8</v>
      </c>
      <c r="AV3" s="122">
        <v>8.9039999999999999</v>
      </c>
      <c r="AW3" s="30">
        <v>8.9039999999999999</v>
      </c>
      <c r="AX3" s="30">
        <v>9.7943999999999996</v>
      </c>
      <c r="AY3" s="30" t="s">
        <v>87</v>
      </c>
      <c r="AZ3" s="49" t="s">
        <v>8</v>
      </c>
    </row>
    <row r="4" spans="1:1021 1026:2046 2051:3071 3076:4096 4101:5116 5121:6141 6146:7166 7171:8191 8196:9216 9221:10236 10241:11261 11266:12286 12291:13311 13316:14336 14341:15356 15361:16381" s="120" customFormat="1" ht="11.25" x14ac:dyDescent="0.3">
      <c r="A4" s="38" t="s">
        <v>9</v>
      </c>
      <c r="B4" s="140" t="s">
        <v>10</v>
      </c>
      <c r="C4" s="162">
        <v>1400</v>
      </c>
      <c r="D4" s="163">
        <v>1400</v>
      </c>
      <c r="E4" s="163">
        <v>1400</v>
      </c>
      <c r="F4" s="32" t="s">
        <v>11</v>
      </c>
      <c r="G4" s="33" t="s">
        <v>8</v>
      </c>
      <c r="H4" s="162">
        <v>1400</v>
      </c>
      <c r="I4" s="163">
        <v>1400</v>
      </c>
      <c r="J4" s="163">
        <v>1400</v>
      </c>
      <c r="K4" s="32" t="s">
        <v>11</v>
      </c>
      <c r="L4" s="47" t="s">
        <v>8</v>
      </c>
      <c r="M4" s="119">
        <v>1400</v>
      </c>
      <c r="N4" s="32">
        <v>1400</v>
      </c>
      <c r="O4" s="32">
        <v>1400</v>
      </c>
      <c r="P4" s="32" t="s">
        <v>11</v>
      </c>
      <c r="Q4" s="33" t="s">
        <v>8</v>
      </c>
      <c r="R4" s="119">
        <v>1400</v>
      </c>
      <c r="S4" s="32">
        <v>1400</v>
      </c>
      <c r="T4" s="32">
        <v>1400</v>
      </c>
      <c r="U4" s="32" t="s">
        <v>11</v>
      </c>
      <c r="V4" s="47" t="s">
        <v>8</v>
      </c>
      <c r="W4" s="119">
        <v>1400</v>
      </c>
      <c r="X4" s="32">
        <v>1400</v>
      </c>
      <c r="Y4" s="32">
        <v>1400</v>
      </c>
      <c r="Z4" s="32" t="s">
        <v>11</v>
      </c>
      <c r="AA4" s="33" t="s">
        <v>8</v>
      </c>
      <c r="AB4" s="119">
        <v>1400</v>
      </c>
      <c r="AC4" s="32">
        <v>1400</v>
      </c>
      <c r="AD4" s="32">
        <v>1400</v>
      </c>
      <c r="AE4" s="32" t="s">
        <v>11</v>
      </c>
      <c r="AF4" s="47" t="s">
        <v>8</v>
      </c>
      <c r="AG4" s="119">
        <v>1400</v>
      </c>
      <c r="AH4" s="32">
        <v>1400</v>
      </c>
      <c r="AI4" s="32">
        <v>1400</v>
      </c>
      <c r="AJ4" s="32" t="s">
        <v>11</v>
      </c>
      <c r="AK4" s="33" t="s">
        <v>8</v>
      </c>
      <c r="AL4" s="119">
        <v>1400</v>
      </c>
      <c r="AM4" s="32">
        <v>1400</v>
      </c>
      <c r="AN4" s="32">
        <v>1400</v>
      </c>
      <c r="AO4" s="32" t="s">
        <v>11</v>
      </c>
      <c r="AP4" s="47" t="s">
        <v>8</v>
      </c>
      <c r="AQ4" s="119">
        <v>1400</v>
      </c>
      <c r="AR4" s="32">
        <v>1400</v>
      </c>
      <c r="AS4" s="32">
        <v>1400</v>
      </c>
      <c r="AT4" s="32" t="s">
        <v>11</v>
      </c>
      <c r="AU4" s="33" t="s">
        <v>8</v>
      </c>
      <c r="AV4" s="119">
        <v>1400</v>
      </c>
      <c r="AW4" s="32">
        <v>1400</v>
      </c>
      <c r="AX4" s="32">
        <v>1400</v>
      </c>
      <c r="AY4" s="32" t="s">
        <v>11</v>
      </c>
      <c r="AZ4" s="47" t="s">
        <v>8</v>
      </c>
    </row>
    <row r="5" spans="1:1021 1026:2046 2051:3071 3076:4096 4101:5116 5121:6141 6146:7166 7171:8191 8196:9216 9221:10236 10241:11261 11266:12286 12291:13311 13316:14336 14341:15356 15361:16381" s="120" customFormat="1" ht="11.25" x14ac:dyDescent="0.3">
      <c r="A5" s="37" t="s">
        <v>12</v>
      </c>
      <c r="B5" s="141" t="s">
        <v>13</v>
      </c>
      <c r="C5" s="164">
        <v>8400</v>
      </c>
      <c r="D5" s="165">
        <v>8400</v>
      </c>
      <c r="E5" s="165">
        <v>8400</v>
      </c>
      <c r="F5" s="34"/>
      <c r="G5" s="35" t="s">
        <v>14</v>
      </c>
      <c r="H5" s="164">
        <v>8400</v>
      </c>
      <c r="I5" s="165">
        <v>8400</v>
      </c>
      <c r="J5" s="165">
        <v>8400</v>
      </c>
      <c r="K5" s="34"/>
      <c r="L5" s="46" t="s">
        <v>14</v>
      </c>
      <c r="M5" s="121">
        <v>8400</v>
      </c>
      <c r="N5" s="34">
        <v>8400</v>
      </c>
      <c r="O5" s="34">
        <v>8400</v>
      </c>
      <c r="P5" s="34"/>
      <c r="Q5" s="35" t="s">
        <v>14</v>
      </c>
      <c r="R5" s="121">
        <v>8400</v>
      </c>
      <c r="S5" s="34">
        <v>8400</v>
      </c>
      <c r="T5" s="34">
        <v>8400</v>
      </c>
      <c r="U5" s="34"/>
      <c r="V5" s="46" t="s">
        <v>14</v>
      </c>
      <c r="W5" s="121">
        <v>8400</v>
      </c>
      <c r="X5" s="34">
        <v>8400</v>
      </c>
      <c r="Y5" s="34">
        <v>8400</v>
      </c>
      <c r="Z5" s="34"/>
      <c r="AA5" s="35" t="s">
        <v>14</v>
      </c>
      <c r="AB5" s="121">
        <v>8400</v>
      </c>
      <c r="AC5" s="34">
        <v>8400</v>
      </c>
      <c r="AD5" s="34">
        <v>8400</v>
      </c>
      <c r="AE5" s="34"/>
      <c r="AF5" s="46" t="s">
        <v>14</v>
      </c>
      <c r="AG5" s="121">
        <v>8400</v>
      </c>
      <c r="AH5" s="34">
        <v>8400</v>
      </c>
      <c r="AI5" s="34">
        <v>8400</v>
      </c>
      <c r="AJ5" s="34"/>
      <c r="AK5" s="35" t="s">
        <v>14</v>
      </c>
      <c r="AL5" s="121">
        <v>8400</v>
      </c>
      <c r="AM5" s="34">
        <v>8400</v>
      </c>
      <c r="AN5" s="34">
        <v>8400</v>
      </c>
      <c r="AO5" s="34"/>
      <c r="AP5" s="46" t="s">
        <v>14</v>
      </c>
      <c r="AQ5" s="121">
        <v>8400</v>
      </c>
      <c r="AR5" s="34">
        <v>8400</v>
      </c>
      <c r="AS5" s="34">
        <v>8400</v>
      </c>
      <c r="AT5" s="34"/>
      <c r="AU5" s="35" t="s">
        <v>14</v>
      </c>
      <c r="AV5" s="121">
        <v>8400</v>
      </c>
      <c r="AW5" s="34">
        <v>8400</v>
      </c>
      <c r="AX5" s="34">
        <v>8400</v>
      </c>
      <c r="AY5" s="34"/>
      <c r="AZ5" s="46" t="s">
        <v>14</v>
      </c>
    </row>
    <row r="6" spans="1:1021 1026:2046 2051:3071 3076:4096 4101:5116 5121:6141 6146:7166 7171:8191 8196:9216 9221:10236 10241:11261 11266:12286 12291:13311 13316:14336 14341:15356 15361:16381" s="120" customFormat="1" ht="11.25" x14ac:dyDescent="0.3">
      <c r="A6" s="38" t="s">
        <v>15</v>
      </c>
      <c r="B6" s="140" t="s">
        <v>13</v>
      </c>
      <c r="C6" s="162">
        <v>8400</v>
      </c>
      <c r="D6" s="163">
        <v>8400</v>
      </c>
      <c r="E6" s="163">
        <v>8400</v>
      </c>
      <c r="F6" s="32"/>
      <c r="G6" s="33" t="s">
        <v>14</v>
      </c>
      <c r="H6" s="162">
        <v>8400</v>
      </c>
      <c r="I6" s="163">
        <v>8400</v>
      </c>
      <c r="J6" s="163">
        <v>8400</v>
      </c>
      <c r="K6" s="32"/>
      <c r="L6" s="47" t="s">
        <v>14</v>
      </c>
      <c r="M6" s="119">
        <v>8400</v>
      </c>
      <c r="N6" s="32">
        <v>8400</v>
      </c>
      <c r="O6" s="32">
        <v>8400</v>
      </c>
      <c r="P6" s="32"/>
      <c r="Q6" s="33" t="s">
        <v>14</v>
      </c>
      <c r="R6" s="119">
        <v>8400</v>
      </c>
      <c r="S6" s="32">
        <v>8400</v>
      </c>
      <c r="T6" s="32">
        <v>8400</v>
      </c>
      <c r="U6" s="32"/>
      <c r="V6" s="47" t="s">
        <v>14</v>
      </c>
      <c r="W6" s="119">
        <v>8400</v>
      </c>
      <c r="X6" s="32">
        <v>8400</v>
      </c>
      <c r="Y6" s="32">
        <v>8400</v>
      </c>
      <c r="Z6" s="32"/>
      <c r="AA6" s="33" t="s">
        <v>14</v>
      </c>
      <c r="AB6" s="119">
        <v>8400</v>
      </c>
      <c r="AC6" s="32">
        <v>8400</v>
      </c>
      <c r="AD6" s="32">
        <v>8400</v>
      </c>
      <c r="AE6" s="32"/>
      <c r="AF6" s="47" t="s">
        <v>14</v>
      </c>
      <c r="AG6" s="119">
        <v>8400</v>
      </c>
      <c r="AH6" s="32">
        <v>8400</v>
      </c>
      <c r="AI6" s="32">
        <v>8400</v>
      </c>
      <c r="AJ6" s="32"/>
      <c r="AK6" s="33" t="s">
        <v>14</v>
      </c>
      <c r="AL6" s="119">
        <v>8400</v>
      </c>
      <c r="AM6" s="32">
        <v>8400</v>
      </c>
      <c r="AN6" s="32">
        <v>8400</v>
      </c>
      <c r="AO6" s="32"/>
      <c r="AP6" s="47" t="s">
        <v>14</v>
      </c>
      <c r="AQ6" s="119">
        <v>8400</v>
      </c>
      <c r="AR6" s="32">
        <v>8400</v>
      </c>
      <c r="AS6" s="32">
        <v>8400</v>
      </c>
      <c r="AT6" s="32"/>
      <c r="AU6" s="33" t="s">
        <v>14</v>
      </c>
      <c r="AV6" s="119">
        <v>8400</v>
      </c>
      <c r="AW6" s="32">
        <v>8400</v>
      </c>
      <c r="AX6" s="32">
        <v>8400</v>
      </c>
      <c r="AY6" s="32"/>
      <c r="AZ6" s="47" t="s">
        <v>14</v>
      </c>
    </row>
    <row r="7" spans="1:1021 1026:2046 2051:3071 3076:4096 4101:5116 5121:6141 6146:7166 7171:8191 8196:9216 9221:10236 10241:11261 11266:12286 12291:13311 13316:14336 14341:15356 15361:16381" s="120" customFormat="1" ht="11.25" x14ac:dyDescent="0.3">
      <c r="A7" s="37" t="s">
        <v>24</v>
      </c>
      <c r="B7" s="141" t="s">
        <v>17</v>
      </c>
      <c r="C7" s="164">
        <v>20</v>
      </c>
      <c r="D7" s="165">
        <v>20</v>
      </c>
      <c r="E7" s="165">
        <v>20</v>
      </c>
      <c r="F7" s="34"/>
      <c r="G7" s="35" t="s">
        <v>14</v>
      </c>
      <c r="H7" s="164">
        <v>20</v>
      </c>
      <c r="I7" s="165">
        <v>20</v>
      </c>
      <c r="J7" s="165">
        <v>20</v>
      </c>
      <c r="K7" s="34"/>
      <c r="L7" s="46" t="s">
        <v>14</v>
      </c>
      <c r="M7" s="121">
        <v>20</v>
      </c>
      <c r="N7" s="34">
        <v>20</v>
      </c>
      <c r="O7" s="34">
        <v>20</v>
      </c>
      <c r="P7" s="34"/>
      <c r="Q7" s="35" t="s">
        <v>14</v>
      </c>
      <c r="R7" s="121">
        <v>20</v>
      </c>
      <c r="S7" s="34">
        <v>20</v>
      </c>
      <c r="T7" s="34">
        <v>20</v>
      </c>
      <c r="U7" s="34"/>
      <c r="V7" s="46" t="s">
        <v>14</v>
      </c>
      <c r="W7" s="121">
        <v>20</v>
      </c>
      <c r="X7" s="34">
        <v>20</v>
      </c>
      <c r="Y7" s="34">
        <v>20</v>
      </c>
      <c r="Z7" s="34"/>
      <c r="AA7" s="35" t="s">
        <v>14</v>
      </c>
      <c r="AB7" s="121">
        <v>20</v>
      </c>
      <c r="AC7" s="34">
        <v>20</v>
      </c>
      <c r="AD7" s="34">
        <v>20</v>
      </c>
      <c r="AE7" s="34"/>
      <c r="AF7" s="46" t="s">
        <v>14</v>
      </c>
      <c r="AG7" s="121">
        <v>20</v>
      </c>
      <c r="AH7" s="34">
        <v>20</v>
      </c>
      <c r="AI7" s="34">
        <v>20</v>
      </c>
      <c r="AJ7" s="34"/>
      <c r="AK7" s="35" t="s">
        <v>14</v>
      </c>
      <c r="AL7" s="121">
        <v>20</v>
      </c>
      <c r="AM7" s="34">
        <v>20</v>
      </c>
      <c r="AN7" s="34">
        <v>20</v>
      </c>
      <c r="AO7" s="34"/>
      <c r="AP7" s="46" t="s">
        <v>14</v>
      </c>
      <c r="AQ7" s="121">
        <v>20</v>
      </c>
      <c r="AR7" s="34">
        <v>20</v>
      </c>
      <c r="AS7" s="34">
        <v>20</v>
      </c>
      <c r="AT7" s="34"/>
      <c r="AU7" s="35" t="s">
        <v>14</v>
      </c>
      <c r="AV7" s="121">
        <v>20</v>
      </c>
      <c r="AW7" s="34">
        <v>20</v>
      </c>
      <c r="AX7" s="34">
        <v>20</v>
      </c>
      <c r="AY7" s="34"/>
      <c r="AZ7" s="46" t="s">
        <v>14</v>
      </c>
    </row>
    <row r="8" spans="1:1021 1026:2046 2051:3071 3076:4096 4101:5116 5121:6141 6146:7166 7171:8191 8196:9216 9221:10236 10241:11261 11266:12286 12291:13311 13316:14336 14341:15356 15361:16381" s="120" customFormat="1" ht="11.25" x14ac:dyDescent="0.3">
      <c r="A8" s="38" t="s">
        <v>88</v>
      </c>
      <c r="B8" s="140" t="s">
        <v>89</v>
      </c>
      <c r="C8" s="162"/>
      <c r="D8" s="163"/>
      <c r="E8" s="163"/>
      <c r="F8" s="32"/>
      <c r="G8" s="33"/>
      <c r="H8" s="162"/>
      <c r="I8" s="163"/>
      <c r="J8" s="163"/>
      <c r="K8" s="32"/>
      <c r="L8" s="47"/>
      <c r="M8" s="119"/>
      <c r="N8" s="32"/>
      <c r="O8" s="32"/>
      <c r="P8" s="32"/>
      <c r="Q8" s="33"/>
      <c r="R8" s="119"/>
      <c r="S8" s="32"/>
      <c r="T8" s="32"/>
      <c r="U8" s="32"/>
      <c r="V8" s="47"/>
      <c r="W8" s="119"/>
      <c r="X8" s="32"/>
      <c r="Y8" s="32"/>
      <c r="Z8" s="32"/>
      <c r="AA8" s="33"/>
      <c r="AB8" s="119"/>
      <c r="AC8" s="32"/>
      <c r="AD8" s="32"/>
      <c r="AE8" s="32"/>
      <c r="AF8" s="47"/>
      <c r="AG8" s="119"/>
      <c r="AH8" s="32"/>
      <c r="AI8" s="32"/>
      <c r="AJ8" s="32"/>
      <c r="AK8" s="33"/>
      <c r="AL8" s="119"/>
      <c r="AM8" s="32"/>
      <c r="AN8" s="32"/>
      <c r="AO8" s="32"/>
      <c r="AP8" s="47"/>
      <c r="AQ8" s="119"/>
      <c r="AR8" s="32"/>
      <c r="AS8" s="32"/>
      <c r="AT8" s="32"/>
      <c r="AU8" s="33"/>
      <c r="AV8" s="119"/>
      <c r="AW8" s="32"/>
      <c r="AX8" s="32"/>
      <c r="AY8" s="32"/>
      <c r="AZ8" s="47"/>
    </row>
    <row r="9" spans="1:1021 1026:2046 2051:3071 3076:4096 4101:5116 5121:6141 6146:7166 7171:8191 8196:9216 9221:10236 10241:11261 11266:12286 12291:13311 13316:14336 14341:15356 15361:16381" s="123" customFormat="1" ht="33.75" x14ac:dyDescent="0.3">
      <c r="A9" s="45" t="s">
        <v>891</v>
      </c>
      <c r="B9" s="142" t="s">
        <v>25</v>
      </c>
      <c r="C9" s="166">
        <v>1.9</v>
      </c>
      <c r="D9" s="167">
        <v>1.9</v>
      </c>
      <c r="E9" s="167">
        <v>1.9</v>
      </c>
      <c r="F9" s="30" t="s">
        <v>90</v>
      </c>
      <c r="G9" s="31" t="s">
        <v>8</v>
      </c>
      <c r="H9" s="166">
        <v>1.9</v>
      </c>
      <c r="I9" s="167">
        <v>1.9</v>
      </c>
      <c r="J9" s="167">
        <v>1.9</v>
      </c>
      <c r="K9" s="30" t="s">
        <v>90</v>
      </c>
      <c r="L9" s="49" t="s">
        <v>8</v>
      </c>
      <c r="M9" s="122">
        <v>1</v>
      </c>
      <c r="N9" s="30">
        <v>1</v>
      </c>
      <c r="O9" s="30">
        <v>1</v>
      </c>
      <c r="P9" s="30" t="s">
        <v>91</v>
      </c>
      <c r="Q9" s="31" t="s">
        <v>8</v>
      </c>
      <c r="R9" s="122">
        <v>1</v>
      </c>
      <c r="S9" s="30">
        <v>1</v>
      </c>
      <c r="T9" s="30">
        <v>1</v>
      </c>
      <c r="U9" s="30" t="s">
        <v>91</v>
      </c>
      <c r="V9" s="49" t="s">
        <v>8</v>
      </c>
      <c r="W9" s="122">
        <v>1</v>
      </c>
      <c r="X9" s="30">
        <v>1</v>
      </c>
      <c r="Y9" s="30">
        <v>1</v>
      </c>
      <c r="Z9" s="30" t="s">
        <v>91</v>
      </c>
      <c r="AA9" s="31" t="s">
        <v>8</v>
      </c>
      <c r="AB9" s="122">
        <v>1</v>
      </c>
      <c r="AC9" s="30">
        <v>1</v>
      </c>
      <c r="AD9" s="30">
        <v>1</v>
      </c>
      <c r="AE9" s="30" t="s">
        <v>91</v>
      </c>
      <c r="AF9" s="49" t="s">
        <v>8</v>
      </c>
      <c r="AG9" s="122">
        <v>0.3</v>
      </c>
      <c r="AH9" s="30">
        <v>0.3</v>
      </c>
      <c r="AI9" s="30">
        <v>0.3</v>
      </c>
      <c r="AJ9" s="30" t="s">
        <v>92</v>
      </c>
      <c r="AK9" s="31" t="s">
        <v>8</v>
      </c>
      <c r="AL9" s="122">
        <v>0.3</v>
      </c>
      <c r="AM9" s="30">
        <v>0.3</v>
      </c>
      <c r="AN9" s="30">
        <v>0.3</v>
      </c>
      <c r="AO9" s="30" t="s">
        <v>92</v>
      </c>
      <c r="AP9" s="49" t="s">
        <v>8</v>
      </c>
      <c r="AQ9" s="122">
        <v>0.1</v>
      </c>
      <c r="AR9" s="30">
        <v>0.1</v>
      </c>
      <c r="AS9" s="30">
        <v>0.1</v>
      </c>
      <c r="AT9" s="30" t="s">
        <v>93</v>
      </c>
      <c r="AU9" s="31" t="s">
        <v>8</v>
      </c>
      <c r="AV9" s="122">
        <v>0.1</v>
      </c>
      <c r="AW9" s="30">
        <v>0.1</v>
      </c>
      <c r="AX9" s="30">
        <v>0.1</v>
      </c>
      <c r="AY9" s="30" t="s">
        <v>93</v>
      </c>
      <c r="AZ9" s="49" t="s">
        <v>8</v>
      </c>
    </row>
    <row r="10" spans="1:1021 1026:2046 2051:3071 3076:4096 4101:5116 5121:6141 6146:7166 7171:8191 8196:9216 9221:10236 10241:11261 11266:12286 12291:13311 13316:14336 14341:15356 15361:16381" s="120" customFormat="1" ht="22.5" x14ac:dyDescent="0.3">
      <c r="A10" s="38" t="s">
        <v>94</v>
      </c>
      <c r="B10" s="140" t="s">
        <v>25</v>
      </c>
      <c r="C10" s="162">
        <v>63</v>
      </c>
      <c r="D10" s="163">
        <v>63</v>
      </c>
      <c r="E10" s="163">
        <v>63</v>
      </c>
      <c r="F10" s="32" t="s">
        <v>913</v>
      </c>
      <c r="G10" s="33" t="s">
        <v>8</v>
      </c>
      <c r="H10" s="162">
        <v>71</v>
      </c>
      <c r="I10" s="163">
        <v>71</v>
      </c>
      <c r="J10" s="163">
        <v>71</v>
      </c>
      <c r="K10" s="32" t="s">
        <v>913</v>
      </c>
      <c r="L10" s="47" t="s">
        <v>8</v>
      </c>
      <c r="M10" s="119">
        <v>64</v>
      </c>
      <c r="N10" s="32">
        <v>64</v>
      </c>
      <c r="O10" s="32">
        <v>64</v>
      </c>
      <c r="P10" s="32" t="s">
        <v>913</v>
      </c>
      <c r="Q10" s="33" t="s">
        <v>8</v>
      </c>
      <c r="R10" s="119">
        <v>72</v>
      </c>
      <c r="S10" s="32">
        <v>72</v>
      </c>
      <c r="T10" s="32">
        <v>72</v>
      </c>
      <c r="U10" s="32" t="s">
        <v>913</v>
      </c>
      <c r="V10" s="47" t="s">
        <v>8</v>
      </c>
      <c r="W10" s="119">
        <v>64</v>
      </c>
      <c r="X10" s="32">
        <v>64</v>
      </c>
      <c r="Y10" s="32">
        <v>64</v>
      </c>
      <c r="Z10" s="32" t="s">
        <v>913</v>
      </c>
      <c r="AA10" s="33" t="s">
        <v>8</v>
      </c>
      <c r="AB10" s="119">
        <v>64</v>
      </c>
      <c r="AC10" s="32">
        <v>64</v>
      </c>
      <c r="AD10" s="32">
        <v>64</v>
      </c>
      <c r="AE10" s="32" t="s">
        <v>913</v>
      </c>
      <c r="AF10" s="47" t="s">
        <v>8</v>
      </c>
      <c r="AG10" s="119">
        <v>65</v>
      </c>
      <c r="AH10" s="32">
        <v>65</v>
      </c>
      <c r="AI10" s="32">
        <v>65</v>
      </c>
      <c r="AJ10" s="32" t="s">
        <v>913</v>
      </c>
      <c r="AK10" s="33" t="s">
        <v>8</v>
      </c>
      <c r="AL10" s="119">
        <v>74</v>
      </c>
      <c r="AM10" s="32">
        <v>74</v>
      </c>
      <c r="AN10" s="32">
        <v>74</v>
      </c>
      <c r="AO10" s="32" t="s">
        <v>913</v>
      </c>
      <c r="AP10" s="47" t="s">
        <v>8</v>
      </c>
      <c r="AQ10" s="119">
        <v>65</v>
      </c>
      <c r="AR10" s="32">
        <v>65</v>
      </c>
      <c r="AS10" s="32">
        <v>65</v>
      </c>
      <c r="AT10" s="32" t="s">
        <v>913</v>
      </c>
      <c r="AU10" s="33" t="s">
        <v>8</v>
      </c>
      <c r="AV10" s="119">
        <v>74</v>
      </c>
      <c r="AW10" s="32">
        <v>74</v>
      </c>
      <c r="AX10" s="32">
        <v>74</v>
      </c>
      <c r="AY10" s="32" t="s">
        <v>913</v>
      </c>
      <c r="AZ10" s="47" t="s">
        <v>8</v>
      </c>
    </row>
    <row r="11" spans="1:1021 1026:2046 2051:3071 3076:4096 4101:5116 5121:6141 6146:7166 7171:8191 8196:9216 9221:10236 10241:11261 11266:12286 12291:13311 13316:14336 14341:15356 15361:16381" s="72" customFormat="1" ht="11.25" x14ac:dyDescent="0.45">
      <c r="A11" s="36" t="s">
        <v>27</v>
      </c>
      <c r="B11" s="153" t="s">
        <v>2</v>
      </c>
      <c r="C11" s="73" t="s">
        <v>3</v>
      </c>
      <c r="D11" s="73">
        <v>2030</v>
      </c>
      <c r="E11" s="73">
        <v>2050</v>
      </c>
      <c r="F11" s="73" t="s">
        <v>4</v>
      </c>
      <c r="G11" s="74" t="s">
        <v>5</v>
      </c>
      <c r="H11" s="73" t="s">
        <v>3</v>
      </c>
      <c r="I11" s="73">
        <v>2030</v>
      </c>
      <c r="J11" s="73">
        <v>2050</v>
      </c>
      <c r="K11" s="73" t="s">
        <v>4</v>
      </c>
      <c r="L11" s="74" t="s">
        <v>5</v>
      </c>
      <c r="M11" s="74" t="s">
        <v>3</v>
      </c>
      <c r="N11" s="74">
        <v>2030</v>
      </c>
      <c r="O11" s="74">
        <v>2050</v>
      </c>
      <c r="P11" s="73" t="s">
        <v>4</v>
      </c>
      <c r="Q11" s="74" t="s">
        <v>5</v>
      </c>
      <c r="R11" s="74" t="s">
        <v>3</v>
      </c>
      <c r="S11" s="74">
        <v>2030</v>
      </c>
      <c r="T11" s="74">
        <v>2050</v>
      </c>
      <c r="U11" s="73" t="s">
        <v>4</v>
      </c>
      <c r="V11" s="74" t="s">
        <v>5</v>
      </c>
      <c r="W11" s="74" t="s">
        <v>3</v>
      </c>
      <c r="X11" s="74">
        <v>2030</v>
      </c>
      <c r="Y11" s="74">
        <v>2050</v>
      </c>
      <c r="Z11" s="73" t="s">
        <v>4</v>
      </c>
      <c r="AA11" s="74" t="s">
        <v>5</v>
      </c>
      <c r="AB11" s="74" t="s">
        <v>3</v>
      </c>
      <c r="AC11" s="74">
        <v>2030</v>
      </c>
      <c r="AD11" s="74">
        <v>2050</v>
      </c>
      <c r="AE11" s="73" t="s">
        <v>4</v>
      </c>
      <c r="AF11" s="74" t="s">
        <v>5</v>
      </c>
      <c r="AG11" s="74" t="s">
        <v>3</v>
      </c>
      <c r="AH11" s="74">
        <v>2030</v>
      </c>
      <c r="AI11" s="74">
        <v>2050</v>
      </c>
      <c r="AJ11" s="73" t="s">
        <v>4</v>
      </c>
      <c r="AK11" s="74" t="s">
        <v>5</v>
      </c>
      <c r="AL11" s="74" t="s">
        <v>3</v>
      </c>
      <c r="AM11" s="74">
        <v>2030</v>
      </c>
      <c r="AN11" s="74">
        <v>2050</v>
      </c>
      <c r="AO11" s="73" t="s">
        <v>4</v>
      </c>
      <c r="AP11" s="75" t="s">
        <v>5</v>
      </c>
      <c r="AQ11" s="74" t="s">
        <v>3</v>
      </c>
      <c r="AR11" s="74">
        <v>2030</v>
      </c>
      <c r="AS11" s="74">
        <v>2050</v>
      </c>
      <c r="AT11" s="73" t="s">
        <v>4</v>
      </c>
      <c r="AU11" s="74" t="s">
        <v>5</v>
      </c>
      <c r="AV11" s="74" t="s">
        <v>3</v>
      </c>
      <c r="AW11" s="74">
        <v>2030</v>
      </c>
      <c r="AX11" s="74">
        <v>2050</v>
      </c>
      <c r="AY11" s="73" t="s">
        <v>4</v>
      </c>
      <c r="AZ11" s="74" t="s">
        <v>5</v>
      </c>
      <c r="BD11" s="71"/>
      <c r="BI11" s="71"/>
      <c r="BN11" s="71"/>
      <c r="BS11" s="71"/>
      <c r="BX11" s="71"/>
      <c r="CC11" s="71"/>
      <c r="CH11" s="71"/>
      <c r="CM11" s="71"/>
      <c r="CR11" s="71"/>
      <c r="CW11" s="71"/>
      <c r="DB11" s="71"/>
      <c r="DG11" s="71"/>
      <c r="DL11" s="71"/>
      <c r="DQ11" s="71"/>
      <c r="DV11" s="71"/>
      <c r="EA11" s="71"/>
      <c r="EF11" s="71"/>
      <c r="EK11" s="71"/>
      <c r="EP11" s="71"/>
      <c r="EU11" s="71"/>
      <c r="EZ11" s="71"/>
      <c r="FE11" s="71"/>
      <c r="FJ11" s="71"/>
      <c r="FO11" s="71"/>
      <c r="FT11" s="71"/>
      <c r="FY11" s="71"/>
      <c r="GD11" s="71"/>
      <c r="GI11" s="71"/>
      <c r="GN11" s="71"/>
      <c r="GS11" s="71"/>
      <c r="GX11" s="71"/>
      <c r="HC11" s="71"/>
      <c r="HH11" s="71"/>
      <c r="HM11" s="71"/>
      <c r="HR11" s="71"/>
      <c r="HW11" s="71"/>
      <c r="IB11" s="71"/>
      <c r="IG11" s="71"/>
      <c r="IL11" s="71"/>
      <c r="IQ11" s="71"/>
      <c r="IV11" s="71"/>
      <c r="JA11" s="71"/>
      <c r="JF11" s="71"/>
      <c r="JK11" s="71"/>
      <c r="JP11" s="71"/>
      <c r="JU11" s="71"/>
      <c r="JZ11" s="71"/>
      <c r="KE11" s="71"/>
      <c r="KJ11" s="71"/>
      <c r="KO11" s="71"/>
      <c r="KT11" s="71"/>
      <c r="KY11" s="71"/>
      <c r="LD11" s="71"/>
      <c r="LI11" s="71"/>
      <c r="LN11" s="71"/>
      <c r="LS11" s="71"/>
      <c r="LX11" s="71"/>
      <c r="MC11" s="71"/>
      <c r="MH11" s="71"/>
      <c r="MM11" s="71"/>
      <c r="MR11" s="71"/>
      <c r="MW11" s="71"/>
      <c r="NB11" s="71"/>
      <c r="NG11" s="71"/>
      <c r="NL11" s="71"/>
      <c r="NQ11" s="71"/>
      <c r="NV11" s="71"/>
      <c r="OA11" s="71"/>
      <c r="OF11" s="71"/>
      <c r="OK11" s="71"/>
      <c r="OP11" s="71"/>
      <c r="OU11" s="71"/>
      <c r="OZ11" s="71"/>
      <c r="PE11" s="71"/>
      <c r="PJ11" s="71"/>
      <c r="PO11" s="71"/>
      <c r="PT11" s="71"/>
      <c r="PY11" s="71"/>
      <c r="QD11" s="71"/>
      <c r="QI11" s="71"/>
      <c r="QN11" s="71"/>
      <c r="QS11" s="71"/>
      <c r="QX11" s="71"/>
      <c r="RC11" s="71"/>
      <c r="RH11" s="71"/>
      <c r="RM11" s="71"/>
      <c r="RR11" s="71"/>
      <c r="RW11" s="71"/>
      <c r="SB11" s="71"/>
      <c r="SG11" s="71"/>
      <c r="SL11" s="71"/>
      <c r="SQ11" s="71"/>
      <c r="SV11" s="71"/>
      <c r="TA11" s="71"/>
      <c r="TF11" s="71"/>
      <c r="TK11" s="71"/>
      <c r="TP11" s="71"/>
      <c r="TU11" s="71"/>
      <c r="TZ11" s="71"/>
      <c r="UE11" s="71"/>
      <c r="UJ11" s="71"/>
      <c r="UO11" s="71"/>
      <c r="UT11" s="71"/>
      <c r="UY11" s="71"/>
      <c r="VD11" s="71"/>
      <c r="VI11" s="71"/>
      <c r="VN11" s="71"/>
      <c r="VS11" s="71"/>
      <c r="VX11" s="71"/>
      <c r="WC11" s="71"/>
      <c r="WH11" s="71"/>
      <c r="WM11" s="71"/>
      <c r="WR11" s="71"/>
      <c r="WW11" s="71"/>
      <c r="XB11" s="71"/>
      <c r="XG11" s="71"/>
      <c r="XL11" s="71"/>
      <c r="XQ11" s="71"/>
      <c r="XV11" s="71"/>
      <c r="YA11" s="71"/>
      <c r="YF11" s="71"/>
      <c r="YK11" s="71"/>
      <c r="YP11" s="71"/>
      <c r="YU11" s="71"/>
      <c r="YZ11" s="71"/>
      <c r="ZE11" s="71"/>
      <c r="ZJ11" s="71"/>
      <c r="ZO11" s="71"/>
      <c r="ZT11" s="71"/>
      <c r="ZY11" s="71"/>
      <c r="AAD11" s="71"/>
      <c r="AAI11" s="71"/>
      <c r="AAN11" s="71"/>
      <c r="AAS11" s="71"/>
      <c r="AAX11" s="71"/>
      <c r="ABC11" s="71"/>
      <c r="ABH11" s="71"/>
      <c r="ABM11" s="71"/>
      <c r="ABR11" s="71"/>
      <c r="ABW11" s="71"/>
      <c r="ACB11" s="71"/>
      <c r="ACG11" s="71"/>
      <c r="ACL11" s="71"/>
      <c r="ACQ11" s="71"/>
      <c r="ACV11" s="71"/>
      <c r="ADA11" s="71"/>
      <c r="ADF11" s="71"/>
      <c r="ADK11" s="71"/>
      <c r="ADP11" s="71"/>
      <c r="ADU11" s="71"/>
      <c r="ADZ11" s="71"/>
      <c r="AEE11" s="71"/>
      <c r="AEJ11" s="71"/>
      <c r="AEO11" s="71"/>
      <c r="AET11" s="71"/>
      <c r="AEY11" s="71"/>
      <c r="AFD11" s="71"/>
      <c r="AFI11" s="71"/>
      <c r="AFN11" s="71"/>
      <c r="AFS11" s="71"/>
      <c r="AFX11" s="71"/>
      <c r="AGC11" s="71"/>
      <c r="AGH11" s="71"/>
      <c r="AGM11" s="71"/>
      <c r="AGR11" s="71"/>
      <c r="AGW11" s="71"/>
      <c r="AHB11" s="71"/>
      <c r="AHG11" s="71"/>
      <c r="AHL11" s="71"/>
      <c r="AHQ11" s="71"/>
      <c r="AHV11" s="71"/>
      <c r="AIA11" s="71"/>
      <c r="AIF11" s="71"/>
      <c r="AIK11" s="71"/>
      <c r="AIP11" s="71"/>
      <c r="AIU11" s="71"/>
      <c r="AIZ11" s="71"/>
      <c r="AJE11" s="71"/>
      <c r="AJJ11" s="71"/>
      <c r="AJO11" s="71"/>
      <c r="AJT11" s="71"/>
      <c r="AJY11" s="71"/>
      <c r="AKD11" s="71"/>
      <c r="AKI11" s="71"/>
      <c r="AKN11" s="71"/>
      <c r="AKS11" s="71"/>
      <c r="AKX11" s="71"/>
      <c r="ALC11" s="71"/>
      <c r="ALH11" s="71"/>
      <c r="ALM11" s="71"/>
      <c r="ALR11" s="71"/>
      <c r="ALW11" s="71"/>
      <c r="AMB11" s="71"/>
      <c r="AMG11" s="71"/>
      <c r="AML11" s="71"/>
      <c r="AMQ11" s="71"/>
      <c r="AMV11" s="71"/>
      <c r="ANA11" s="71"/>
      <c r="ANF11" s="71"/>
      <c r="ANK11" s="71"/>
      <c r="ANP11" s="71"/>
      <c r="ANU11" s="71"/>
      <c r="ANZ11" s="71"/>
      <c r="AOE11" s="71"/>
      <c r="AOJ11" s="71"/>
      <c r="AOO11" s="71"/>
      <c r="AOT11" s="71"/>
      <c r="AOY11" s="71"/>
      <c r="APD11" s="71"/>
      <c r="API11" s="71"/>
      <c r="APN11" s="71"/>
      <c r="APS11" s="71"/>
      <c r="APX11" s="71"/>
      <c r="AQC11" s="71"/>
      <c r="AQH11" s="71"/>
      <c r="AQM11" s="71"/>
      <c r="AQR11" s="71"/>
      <c r="AQW11" s="71"/>
      <c r="ARB11" s="71"/>
      <c r="ARG11" s="71"/>
      <c r="ARL11" s="71"/>
      <c r="ARQ11" s="71"/>
      <c r="ARV11" s="71"/>
      <c r="ASA11" s="71"/>
      <c r="ASF11" s="71"/>
      <c r="ASK11" s="71"/>
      <c r="ASP11" s="71"/>
      <c r="ASU11" s="71"/>
      <c r="ASZ11" s="71"/>
      <c r="ATE11" s="71"/>
      <c r="ATJ11" s="71"/>
      <c r="ATO11" s="71"/>
      <c r="ATT11" s="71"/>
      <c r="ATY11" s="71"/>
      <c r="AUD11" s="71"/>
      <c r="AUI11" s="71"/>
      <c r="AUN11" s="71"/>
      <c r="AUS11" s="71"/>
      <c r="AUX11" s="71"/>
      <c r="AVC11" s="71"/>
      <c r="AVH11" s="71"/>
      <c r="AVM11" s="71"/>
      <c r="AVR11" s="71"/>
      <c r="AVW11" s="71"/>
      <c r="AWB11" s="71"/>
      <c r="AWG11" s="71"/>
      <c r="AWL11" s="71"/>
      <c r="AWQ11" s="71"/>
      <c r="AWV11" s="71"/>
      <c r="AXA11" s="71"/>
      <c r="AXF11" s="71"/>
      <c r="AXK11" s="71"/>
      <c r="AXP11" s="71"/>
      <c r="AXU11" s="71"/>
      <c r="AXZ11" s="71"/>
      <c r="AYE11" s="71"/>
      <c r="AYJ11" s="71"/>
      <c r="AYO11" s="71"/>
      <c r="AYT11" s="71"/>
      <c r="AYY11" s="71"/>
      <c r="AZD11" s="71"/>
      <c r="AZI11" s="71"/>
      <c r="AZN11" s="71"/>
      <c r="AZS11" s="71"/>
      <c r="AZX11" s="71"/>
      <c r="BAC11" s="71"/>
      <c r="BAH11" s="71"/>
      <c r="BAM11" s="71"/>
      <c r="BAR11" s="71"/>
      <c r="BAW11" s="71"/>
      <c r="BBB11" s="71"/>
      <c r="BBG11" s="71"/>
      <c r="BBL11" s="71"/>
      <c r="BBQ11" s="71"/>
      <c r="BBV11" s="71"/>
      <c r="BCA11" s="71"/>
      <c r="BCF11" s="71"/>
      <c r="BCK11" s="71"/>
      <c r="BCP11" s="71"/>
      <c r="BCU11" s="71"/>
      <c r="BCZ11" s="71"/>
      <c r="BDE11" s="71"/>
      <c r="BDJ11" s="71"/>
      <c r="BDO11" s="71"/>
      <c r="BDT11" s="71"/>
      <c r="BDY11" s="71"/>
      <c r="BED11" s="71"/>
      <c r="BEI11" s="71"/>
      <c r="BEN11" s="71"/>
      <c r="BES11" s="71"/>
      <c r="BEX11" s="71"/>
      <c r="BFC11" s="71"/>
      <c r="BFH11" s="71"/>
      <c r="BFM11" s="71"/>
      <c r="BFR11" s="71"/>
      <c r="BFW11" s="71"/>
      <c r="BGB11" s="71"/>
      <c r="BGG11" s="71"/>
      <c r="BGL11" s="71"/>
      <c r="BGQ11" s="71"/>
      <c r="BGV11" s="71"/>
      <c r="BHA11" s="71"/>
      <c r="BHF11" s="71"/>
      <c r="BHK11" s="71"/>
      <c r="BHP11" s="71"/>
      <c r="BHU11" s="71"/>
      <c r="BHZ11" s="71"/>
      <c r="BIE11" s="71"/>
      <c r="BIJ11" s="71"/>
      <c r="BIO11" s="71"/>
      <c r="BIT11" s="71"/>
      <c r="BIY11" s="71"/>
      <c r="BJD11" s="71"/>
      <c r="BJI11" s="71"/>
      <c r="BJN11" s="71"/>
      <c r="BJS11" s="71"/>
      <c r="BJX11" s="71"/>
      <c r="BKC11" s="71"/>
      <c r="BKH11" s="71"/>
      <c r="BKM11" s="71"/>
      <c r="BKR11" s="71"/>
      <c r="BKW11" s="71"/>
      <c r="BLB11" s="71"/>
      <c r="BLG11" s="71"/>
      <c r="BLL11" s="71"/>
      <c r="BLQ11" s="71"/>
      <c r="BLV11" s="71"/>
      <c r="BMA11" s="71"/>
      <c r="BMF11" s="71"/>
      <c r="BMK11" s="71"/>
      <c r="BMP11" s="71"/>
      <c r="BMU11" s="71"/>
      <c r="BMZ11" s="71"/>
      <c r="BNE11" s="71"/>
      <c r="BNJ11" s="71"/>
      <c r="BNO11" s="71"/>
      <c r="BNT11" s="71"/>
      <c r="BNY11" s="71"/>
      <c r="BOD11" s="71"/>
      <c r="BOI11" s="71"/>
      <c r="BON11" s="71"/>
      <c r="BOS11" s="71"/>
      <c r="BOX11" s="71"/>
      <c r="BPC11" s="71"/>
      <c r="BPH11" s="71"/>
      <c r="BPM11" s="71"/>
      <c r="BPR11" s="71"/>
      <c r="BPW11" s="71"/>
      <c r="BQB11" s="71"/>
      <c r="BQG11" s="71"/>
      <c r="BQL11" s="71"/>
      <c r="BQQ11" s="71"/>
      <c r="BQV11" s="71"/>
      <c r="BRA11" s="71"/>
      <c r="BRF11" s="71"/>
      <c r="BRK11" s="71"/>
      <c r="BRP11" s="71"/>
      <c r="BRU11" s="71"/>
      <c r="BRZ11" s="71"/>
      <c r="BSE11" s="71"/>
      <c r="BSJ11" s="71"/>
      <c r="BSO11" s="71"/>
      <c r="BST11" s="71"/>
      <c r="BSY11" s="71"/>
      <c r="BTD11" s="71"/>
      <c r="BTI11" s="71"/>
      <c r="BTN11" s="71"/>
      <c r="BTS11" s="71"/>
      <c r="BTX11" s="71"/>
      <c r="BUC11" s="71"/>
      <c r="BUH11" s="71"/>
      <c r="BUM11" s="71"/>
      <c r="BUR11" s="71"/>
      <c r="BUW11" s="71"/>
      <c r="BVB11" s="71"/>
      <c r="BVG11" s="71"/>
      <c r="BVL11" s="71"/>
      <c r="BVQ11" s="71"/>
      <c r="BVV11" s="71"/>
      <c r="BWA11" s="71"/>
      <c r="BWF11" s="71"/>
      <c r="BWK11" s="71"/>
      <c r="BWP11" s="71"/>
      <c r="BWU11" s="71"/>
      <c r="BWZ11" s="71"/>
      <c r="BXE11" s="71"/>
      <c r="BXJ11" s="71"/>
      <c r="BXO11" s="71"/>
      <c r="BXT11" s="71"/>
      <c r="BXY11" s="71"/>
      <c r="BYD11" s="71"/>
      <c r="BYI11" s="71"/>
      <c r="BYN11" s="71"/>
      <c r="BYS11" s="71"/>
      <c r="BYX11" s="71"/>
      <c r="BZC11" s="71"/>
      <c r="BZH11" s="71"/>
      <c r="BZM11" s="71"/>
      <c r="BZR11" s="71"/>
      <c r="BZW11" s="71"/>
      <c r="CAB11" s="71"/>
      <c r="CAG11" s="71"/>
      <c r="CAL11" s="71"/>
      <c r="CAQ11" s="71"/>
      <c r="CAV11" s="71"/>
      <c r="CBA11" s="71"/>
      <c r="CBF11" s="71"/>
      <c r="CBK11" s="71"/>
      <c r="CBP11" s="71"/>
      <c r="CBU11" s="71"/>
      <c r="CBZ11" s="71"/>
      <c r="CCE11" s="71"/>
      <c r="CCJ11" s="71"/>
      <c r="CCO11" s="71"/>
      <c r="CCT11" s="71"/>
      <c r="CCY11" s="71"/>
      <c r="CDD11" s="71"/>
      <c r="CDI11" s="71"/>
      <c r="CDN11" s="71"/>
      <c r="CDS11" s="71"/>
      <c r="CDX11" s="71"/>
      <c r="CEC11" s="71"/>
      <c r="CEH11" s="71"/>
      <c r="CEM11" s="71"/>
      <c r="CER11" s="71"/>
      <c r="CEW11" s="71"/>
      <c r="CFB11" s="71"/>
      <c r="CFG11" s="71"/>
      <c r="CFL11" s="71"/>
      <c r="CFQ11" s="71"/>
      <c r="CFV11" s="71"/>
      <c r="CGA11" s="71"/>
      <c r="CGF11" s="71"/>
      <c r="CGK11" s="71"/>
      <c r="CGP11" s="71"/>
      <c r="CGU11" s="71"/>
      <c r="CGZ11" s="71"/>
      <c r="CHE11" s="71"/>
      <c r="CHJ11" s="71"/>
      <c r="CHO11" s="71"/>
      <c r="CHT11" s="71"/>
      <c r="CHY11" s="71"/>
      <c r="CID11" s="71"/>
      <c r="CII11" s="71"/>
      <c r="CIN11" s="71"/>
      <c r="CIS11" s="71"/>
      <c r="CIX11" s="71"/>
      <c r="CJC11" s="71"/>
      <c r="CJH11" s="71"/>
      <c r="CJM11" s="71"/>
      <c r="CJR11" s="71"/>
      <c r="CJW11" s="71"/>
      <c r="CKB11" s="71"/>
      <c r="CKG11" s="71"/>
      <c r="CKL11" s="71"/>
      <c r="CKQ11" s="71"/>
      <c r="CKV11" s="71"/>
      <c r="CLA11" s="71"/>
      <c r="CLF11" s="71"/>
      <c r="CLK11" s="71"/>
      <c r="CLP11" s="71"/>
      <c r="CLU11" s="71"/>
      <c r="CLZ11" s="71"/>
      <c r="CME11" s="71"/>
      <c r="CMJ11" s="71"/>
      <c r="CMO11" s="71"/>
      <c r="CMT11" s="71"/>
      <c r="CMY11" s="71"/>
      <c r="CND11" s="71"/>
      <c r="CNI11" s="71"/>
      <c r="CNN11" s="71"/>
      <c r="CNS11" s="71"/>
      <c r="CNX11" s="71"/>
      <c r="COC11" s="71"/>
      <c r="COH11" s="71"/>
      <c r="COM11" s="71"/>
      <c r="COR11" s="71"/>
      <c r="COW11" s="71"/>
      <c r="CPB11" s="71"/>
      <c r="CPG11" s="71"/>
      <c r="CPL11" s="71"/>
      <c r="CPQ11" s="71"/>
      <c r="CPV11" s="71"/>
      <c r="CQA11" s="71"/>
      <c r="CQF11" s="71"/>
      <c r="CQK11" s="71"/>
      <c r="CQP11" s="71"/>
      <c r="CQU11" s="71"/>
      <c r="CQZ11" s="71"/>
      <c r="CRE11" s="71"/>
      <c r="CRJ11" s="71"/>
      <c r="CRO11" s="71"/>
      <c r="CRT11" s="71"/>
      <c r="CRY11" s="71"/>
      <c r="CSD11" s="71"/>
      <c r="CSI11" s="71"/>
      <c r="CSN11" s="71"/>
      <c r="CSS11" s="71"/>
      <c r="CSX11" s="71"/>
      <c r="CTC11" s="71"/>
      <c r="CTH11" s="71"/>
      <c r="CTM11" s="71"/>
      <c r="CTR11" s="71"/>
      <c r="CTW11" s="71"/>
      <c r="CUB11" s="71"/>
      <c r="CUG11" s="71"/>
      <c r="CUL11" s="71"/>
      <c r="CUQ11" s="71"/>
      <c r="CUV11" s="71"/>
      <c r="CVA11" s="71"/>
      <c r="CVF11" s="71"/>
      <c r="CVK11" s="71"/>
      <c r="CVP11" s="71"/>
      <c r="CVU11" s="71"/>
      <c r="CVZ11" s="71"/>
      <c r="CWE11" s="71"/>
      <c r="CWJ11" s="71"/>
      <c r="CWO11" s="71"/>
      <c r="CWT11" s="71"/>
      <c r="CWY11" s="71"/>
      <c r="CXD11" s="71"/>
      <c r="CXI11" s="71"/>
      <c r="CXN11" s="71"/>
      <c r="CXS11" s="71"/>
      <c r="CXX11" s="71"/>
      <c r="CYC11" s="71"/>
      <c r="CYH11" s="71"/>
      <c r="CYM11" s="71"/>
      <c r="CYR11" s="71"/>
      <c r="CYW11" s="71"/>
      <c r="CZB11" s="71"/>
      <c r="CZG11" s="71"/>
      <c r="CZL11" s="71"/>
      <c r="CZQ11" s="71"/>
      <c r="CZV11" s="71"/>
      <c r="DAA11" s="71"/>
      <c r="DAF11" s="71"/>
      <c r="DAK11" s="71"/>
      <c r="DAP11" s="71"/>
      <c r="DAU11" s="71"/>
      <c r="DAZ11" s="71"/>
      <c r="DBE11" s="71"/>
      <c r="DBJ11" s="71"/>
      <c r="DBO11" s="71"/>
      <c r="DBT11" s="71"/>
      <c r="DBY11" s="71"/>
      <c r="DCD11" s="71"/>
      <c r="DCI11" s="71"/>
      <c r="DCN11" s="71"/>
      <c r="DCS11" s="71"/>
      <c r="DCX11" s="71"/>
      <c r="DDC11" s="71"/>
      <c r="DDH11" s="71"/>
      <c r="DDM11" s="71"/>
      <c r="DDR11" s="71"/>
      <c r="DDW11" s="71"/>
      <c r="DEB11" s="71"/>
      <c r="DEG11" s="71"/>
      <c r="DEL11" s="71"/>
      <c r="DEQ11" s="71"/>
      <c r="DEV11" s="71"/>
      <c r="DFA11" s="71"/>
      <c r="DFF11" s="71"/>
      <c r="DFK11" s="71"/>
      <c r="DFP11" s="71"/>
      <c r="DFU11" s="71"/>
      <c r="DFZ11" s="71"/>
      <c r="DGE11" s="71"/>
      <c r="DGJ11" s="71"/>
      <c r="DGO11" s="71"/>
      <c r="DGT11" s="71"/>
      <c r="DGY11" s="71"/>
      <c r="DHD11" s="71"/>
      <c r="DHI11" s="71"/>
      <c r="DHN11" s="71"/>
      <c r="DHS11" s="71"/>
      <c r="DHX11" s="71"/>
      <c r="DIC11" s="71"/>
      <c r="DIH11" s="71"/>
      <c r="DIM11" s="71"/>
      <c r="DIR11" s="71"/>
      <c r="DIW11" s="71"/>
      <c r="DJB11" s="71"/>
      <c r="DJG11" s="71"/>
      <c r="DJL11" s="71"/>
      <c r="DJQ11" s="71"/>
      <c r="DJV11" s="71"/>
      <c r="DKA11" s="71"/>
      <c r="DKF11" s="71"/>
      <c r="DKK11" s="71"/>
      <c r="DKP11" s="71"/>
      <c r="DKU11" s="71"/>
      <c r="DKZ11" s="71"/>
      <c r="DLE11" s="71"/>
      <c r="DLJ11" s="71"/>
      <c r="DLO11" s="71"/>
      <c r="DLT11" s="71"/>
      <c r="DLY11" s="71"/>
      <c r="DMD11" s="71"/>
      <c r="DMI11" s="71"/>
      <c r="DMN11" s="71"/>
      <c r="DMS11" s="71"/>
      <c r="DMX11" s="71"/>
      <c r="DNC11" s="71"/>
      <c r="DNH11" s="71"/>
      <c r="DNM11" s="71"/>
      <c r="DNR11" s="71"/>
      <c r="DNW11" s="71"/>
      <c r="DOB11" s="71"/>
      <c r="DOG11" s="71"/>
      <c r="DOL11" s="71"/>
      <c r="DOQ11" s="71"/>
      <c r="DOV11" s="71"/>
      <c r="DPA11" s="71"/>
      <c r="DPF11" s="71"/>
      <c r="DPK11" s="71"/>
      <c r="DPP11" s="71"/>
      <c r="DPU11" s="71"/>
      <c r="DPZ11" s="71"/>
      <c r="DQE11" s="71"/>
      <c r="DQJ11" s="71"/>
      <c r="DQO11" s="71"/>
      <c r="DQT11" s="71"/>
      <c r="DQY11" s="71"/>
      <c r="DRD11" s="71"/>
      <c r="DRI11" s="71"/>
      <c r="DRN11" s="71"/>
      <c r="DRS11" s="71"/>
      <c r="DRX11" s="71"/>
      <c r="DSC11" s="71"/>
      <c r="DSH11" s="71"/>
      <c r="DSM11" s="71"/>
      <c r="DSR11" s="71"/>
      <c r="DSW11" s="71"/>
      <c r="DTB11" s="71"/>
      <c r="DTG11" s="71"/>
      <c r="DTL11" s="71"/>
      <c r="DTQ11" s="71"/>
      <c r="DTV11" s="71"/>
      <c r="DUA11" s="71"/>
      <c r="DUF11" s="71"/>
      <c r="DUK11" s="71"/>
      <c r="DUP11" s="71"/>
      <c r="DUU11" s="71"/>
      <c r="DUZ11" s="71"/>
      <c r="DVE11" s="71"/>
      <c r="DVJ11" s="71"/>
      <c r="DVO11" s="71"/>
      <c r="DVT11" s="71"/>
      <c r="DVY11" s="71"/>
      <c r="DWD11" s="71"/>
      <c r="DWI11" s="71"/>
      <c r="DWN11" s="71"/>
      <c r="DWS11" s="71"/>
      <c r="DWX11" s="71"/>
      <c r="DXC11" s="71"/>
      <c r="DXH11" s="71"/>
      <c r="DXM11" s="71"/>
      <c r="DXR11" s="71"/>
      <c r="DXW11" s="71"/>
      <c r="DYB11" s="71"/>
      <c r="DYG11" s="71"/>
      <c r="DYL11" s="71"/>
      <c r="DYQ11" s="71"/>
      <c r="DYV11" s="71"/>
      <c r="DZA11" s="71"/>
      <c r="DZF11" s="71"/>
      <c r="DZK11" s="71"/>
      <c r="DZP11" s="71"/>
      <c r="DZU11" s="71"/>
      <c r="DZZ11" s="71"/>
      <c r="EAE11" s="71"/>
      <c r="EAJ11" s="71"/>
      <c r="EAO11" s="71"/>
      <c r="EAT11" s="71"/>
      <c r="EAY11" s="71"/>
      <c r="EBD11" s="71"/>
      <c r="EBI11" s="71"/>
      <c r="EBN11" s="71"/>
      <c r="EBS11" s="71"/>
      <c r="EBX11" s="71"/>
      <c r="ECC11" s="71"/>
      <c r="ECH11" s="71"/>
      <c r="ECM11" s="71"/>
      <c r="ECR11" s="71"/>
      <c r="ECW11" s="71"/>
      <c r="EDB11" s="71"/>
      <c r="EDG11" s="71"/>
      <c r="EDL11" s="71"/>
      <c r="EDQ11" s="71"/>
      <c r="EDV11" s="71"/>
      <c r="EEA11" s="71"/>
      <c r="EEF11" s="71"/>
      <c r="EEK11" s="71"/>
      <c r="EEP11" s="71"/>
      <c r="EEU11" s="71"/>
      <c r="EEZ11" s="71"/>
      <c r="EFE11" s="71"/>
      <c r="EFJ11" s="71"/>
      <c r="EFO11" s="71"/>
      <c r="EFT11" s="71"/>
      <c r="EFY11" s="71"/>
      <c r="EGD11" s="71"/>
      <c r="EGI11" s="71"/>
      <c r="EGN11" s="71"/>
      <c r="EGS11" s="71"/>
      <c r="EGX11" s="71"/>
      <c r="EHC11" s="71"/>
      <c r="EHH11" s="71"/>
      <c r="EHM11" s="71"/>
      <c r="EHR11" s="71"/>
      <c r="EHW11" s="71"/>
      <c r="EIB11" s="71"/>
      <c r="EIG11" s="71"/>
      <c r="EIL11" s="71"/>
      <c r="EIQ11" s="71"/>
      <c r="EIV11" s="71"/>
      <c r="EJA11" s="71"/>
      <c r="EJF11" s="71"/>
      <c r="EJK11" s="71"/>
      <c r="EJP11" s="71"/>
      <c r="EJU11" s="71"/>
      <c r="EJZ11" s="71"/>
      <c r="EKE11" s="71"/>
      <c r="EKJ11" s="71"/>
      <c r="EKO11" s="71"/>
      <c r="EKT11" s="71"/>
      <c r="EKY11" s="71"/>
      <c r="ELD11" s="71"/>
      <c r="ELI11" s="71"/>
      <c r="ELN11" s="71"/>
      <c r="ELS11" s="71"/>
      <c r="ELX11" s="71"/>
      <c r="EMC11" s="71"/>
      <c r="EMH11" s="71"/>
      <c r="EMM11" s="71"/>
      <c r="EMR11" s="71"/>
      <c r="EMW11" s="71"/>
      <c r="ENB11" s="71"/>
      <c r="ENG11" s="71"/>
      <c r="ENL11" s="71"/>
      <c r="ENQ11" s="71"/>
      <c r="ENV11" s="71"/>
      <c r="EOA11" s="71"/>
      <c r="EOF11" s="71"/>
      <c r="EOK11" s="71"/>
      <c r="EOP11" s="71"/>
      <c r="EOU11" s="71"/>
      <c r="EOZ11" s="71"/>
      <c r="EPE11" s="71"/>
      <c r="EPJ11" s="71"/>
      <c r="EPO11" s="71"/>
      <c r="EPT11" s="71"/>
      <c r="EPY11" s="71"/>
      <c r="EQD11" s="71"/>
      <c r="EQI11" s="71"/>
      <c r="EQN11" s="71"/>
      <c r="EQS11" s="71"/>
      <c r="EQX11" s="71"/>
      <c r="ERC11" s="71"/>
      <c r="ERH11" s="71"/>
      <c r="ERM11" s="71"/>
      <c r="ERR11" s="71"/>
      <c r="ERW11" s="71"/>
      <c r="ESB11" s="71"/>
      <c r="ESG11" s="71"/>
      <c r="ESL11" s="71"/>
      <c r="ESQ11" s="71"/>
      <c r="ESV11" s="71"/>
      <c r="ETA11" s="71"/>
      <c r="ETF11" s="71"/>
      <c r="ETK11" s="71"/>
      <c r="ETP11" s="71"/>
      <c r="ETU11" s="71"/>
      <c r="ETZ11" s="71"/>
      <c r="EUE11" s="71"/>
      <c r="EUJ11" s="71"/>
      <c r="EUO11" s="71"/>
      <c r="EUT11" s="71"/>
      <c r="EUY11" s="71"/>
      <c r="EVD11" s="71"/>
      <c r="EVI11" s="71"/>
      <c r="EVN11" s="71"/>
      <c r="EVS11" s="71"/>
      <c r="EVX11" s="71"/>
      <c r="EWC11" s="71"/>
      <c r="EWH11" s="71"/>
      <c r="EWM11" s="71"/>
      <c r="EWR11" s="71"/>
      <c r="EWW11" s="71"/>
      <c r="EXB11" s="71"/>
      <c r="EXG11" s="71"/>
      <c r="EXL11" s="71"/>
      <c r="EXQ11" s="71"/>
      <c r="EXV11" s="71"/>
      <c r="EYA11" s="71"/>
      <c r="EYF11" s="71"/>
      <c r="EYK11" s="71"/>
      <c r="EYP11" s="71"/>
      <c r="EYU11" s="71"/>
      <c r="EYZ11" s="71"/>
      <c r="EZE11" s="71"/>
      <c r="EZJ11" s="71"/>
      <c r="EZO11" s="71"/>
      <c r="EZT11" s="71"/>
      <c r="EZY11" s="71"/>
      <c r="FAD11" s="71"/>
      <c r="FAI11" s="71"/>
      <c r="FAN11" s="71"/>
      <c r="FAS11" s="71"/>
      <c r="FAX11" s="71"/>
      <c r="FBC11" s="71"/>
      <c r="FBH11" s="71"/>
      <c r="FBM11" s="71"/>
      <c r="FBR11" s="71"/>
      <c r="FBW11" s="71"/>
      <c r="FCB11" s="71"/>
      <c r="FCG11" s="71"/>
      <c r="FCL11" s="71"/>
      <c r="FCQ11" s="71"/>
      <c r="FCV11" s="71"/>
      <c r="FDA11" s="71"/>
      <c r="FDF11" s="71"/>
      <c r="FDK11" s="71"/>
      <c r="FDP11" s="71"/>
      <c r="FDU11" s="71"/>
      <c r="FDZ11" s="71"/>
      <c r="FEE11" s="71"/>
      <c r="FEJ11" s="71"/>
      <c r="FEO11" s="71"/>
      <c r="FET11" s="71"/>
      <c r="FEY11" s="71"/>
      <c r="FFD11" s="71"/>
      <c r="FFI11" s="71"/>
      <c r="FFN11" s="71"/>
      <c r="FFS11" s="71"/>
      <c r="FFX11" s="71"/>
      <c r="FGC11" s="71"/>
      <c r="FGH11" s="71"/>
      <c r="FGM11" s="71"/>
      <c r="FGR11" s="71"/>
      <c r="FGW11" s="71"/>
      <c r="FHB11" s="71"/>
      <c r="FHG11" s="71"/>
      <c r="FHL11" s="71"/>
      <c r="FHQ11" s="71"/>
      <c r="FHV11" s="71"/>
      <c r="FIA11" s="71"/>
      <c r="FIF11" s="71"/>
      <c r="FIK11" s="71"/>
      <c r="FIP11" s="71"/>
      <c r="FIU11" s="71"/>
      <c r="FIZ11" s="71"/>
      <c r="FJE11" s="71"/>
      <c r="FJJ11" s="71"/>
      <c r="FJO11" s="71"/>
      <c r="FJT11" s="71"/>
      <c r="FJY11" s="71"/>
      <c r="FKD11" s="71"/>
      <c r="FKI11" s="71"/>
      <c r="FKN11" s="71"/>
      <c r="FKS11" s="71"/>
      <c r="FKX11" s="71"/>
      <c r="FLC11" s="71"/>
      <c r="FLH11" s="71"/>
      <c r="FLM11" s="71"/>
      <c r="FLR11" s="71"/>
      <c r="FLW11" s="71"/>
      <c r="FMB11" s="71"/>
      <c r="FMG11" s="71"/>
      <c r="FML11" s="71"/>
      <c r="FMQ11" s="71"/>
      <c r="FMV11" s="71"/>
      <c r="FNA11" s="71"/>
      <c r="FNF11" s="71"/>
      <c r="FNK11" s="71"/>
      <c r="FNP11" s="71"/>
      <c r="FNU11" s="71"/>
      <c r="FNZ11" s="71"/>
      <c r="FOE11" s="71"/>
      <c r="FOJ11" s="71"/>
      <c r="FOO11" s="71"/>
      <c r="FOT11" s="71"/>
      <c r="FOY11" s="71"/>
      <c r="FPD11" s="71"/>
      <c r="FPI11" s="71"/>
      <c r="FPN11" s="71"/>
      <c r="FPS11" s="71"/>
      <c r="FPX11" s="71"/>
      <c r="FQC11" s="71"/>
      <c r="FQH11" s="71"/>
      <c r="FQM11" s="71"/>
      <c r="FQR11" s="71"/>
      <c r="FQW11" s="71"/>
      <c r="FRB11" s="71"/>
      <c r="FRG11" s="71"/>
      <c r="FRL11" s="71"/>
      <c r="FRQ11" s="71"/>
      <c r="FRV11" s="71"/>
      <c r="FSA11" s="71"/>
      <c r="FSF11" s="71"/>
      <c r="FSK11" s="71"/>
      <c r="FSP11" s="71"/>
      <c r="FSU11" s="71"/>
      <c r="FSZ11" s="71"/>
      <c r="FTE11" s="71"/>
      <c r="FTJ11" s="71"/>
      <c r="FTO11" s="71"/>
      <c r="FTT11" s="71"/>
      <c r="FTY11" s="71"/>
      <c r="FUD11" s="71"/>
      <c r="FUI11" s="71"/>
      <c r="FUN11" s="71"/>
      <c r="FUS11" s="71"/>
      <c r="FUX11" s="71"/>
      <c r="FVC11" s="71"/>
      <c r="FVH11" s="71"/>
      <c r="FVM11" s="71"/>
      <c r="FVR11" s="71"/>
      <c r="FVW11" s="71"/>
      <c r="FWB11" s="71"/>
      <c r="FWG11" s="71"/>
      <c r="FWL11" s="71"/>
      <c r="FWQ11" s="71"/>
      <c r="FWV11" s="71"/>
      <c r="FXA11" s="71"/>
      <c r="FXF11" s="71"/>
      <c r="FXK11" s="71"/>
      <c r="FXP11" s="71"/>
      <c r="FXU11" s="71"/>
      <c r="FXZ11" s="71"/>
      <c r="FYE11" s="71"/>
      <c r="FYJ11" s="71"/>
      <c r="FYO11" s="71"/>
      <c r="FYT11" s="71"/>
      <c r="FYY11" s="71"/>
      <c r="FZD11" s="71"/>
      <c r="FZI11" s="71"/>
      <c r="FZN11" s="71"/>
      <c r="FZS11" s="71"/>
      <c r="FZX11" s="71"/>
      <c r="GAC11" s="71"/>
      <c r="GAH11" s="71"/>
      <c r="GAM11" s="71"/>
      <c r="GAR11" s="71"/>
      <c r="GAW11" s="71"/>
      <c r="GBB11" s="71"/>
      <c r="GBG11" s="71"/>
      <c r="GBL11" s="71"/>
      <c r="GBQ11" s="71"/>
      <c r="GBV11" s="71"/>
      <c r="GCA11" s="71"/>
      <c r="GCF11" s="71"/>
      <c r="GCK11" s="71"/>
      <c r="GCP11" s="71"/>
      <c r="GCU11" s="71"/>
      <c r="GCZ11" s="71"/>
      <c r="GDE11" s="71"/>
      <c r="GDJ11" s="71"/>
      <c r="GDO11" s="71"/>
      <c r="GDT11" s="71"/>
      <c r="GDY11" s="71"/>
      <c r="GED11" s="71"/>
      <c r="GEI11" s="71"/>
      <c r="GEN11" s="71"/>
      <c r="GES11" s="71"/>
      <c r="GEX11" s="71"/>
      <c r="GFC11" s="71"/>
      <c r="GFH11" s="71"/>
      <c r="GFM11" s="71"/>
      <c r="GFR11" s="71"/>
      <c r="GFW11" s="71"/>
      <c r="GGB11" s="71"/>
      <c r="GGG11" s="71"/>
      <c r="GGL11" s="71"/>
      <c r="GGQ11" s="71"/>
      <c r="GGV11" s="71"/>
      <c r="GHA11" s="71"/>
      <c r="GHF11" s="71"/>
      <c r="GHK11" s="71"/>
      <c r="GHP11" s="71"/>
      <c r="GHU11" s="71"/>
      <c r="GHZ11" s="71"/>
      <c r="GIE11" s="71"/>
      <c r="GIJ11" s="71"/>
      <c r="GIO11" s="71"/>
      <c r="GIT11" s="71"/>
      <c r="GIY11" s="71"/>
      <c r="GJD11" s="71"/>
      <c r="GJI11" s="71"/>
      <c r="GJN11" s="71"/>
      <c r="GJS11" s="71"/>
      <c r="GJX11" s="71"/>
      <c r="GKC11" s="71"/>
      <c r="GKH11" s="71"/>
      <c r="GKM11" s="71"/>
      <c r="GKR11" s="71"/>
      <c r="GKW11" s="71"/>
      <c r="GLB11" s="71"/>
      <c r="GLG11" s="71"/>
      <c r="GLL11" s="71"/>
      <c r="GLQ11" s="71"/>
      <c r="GLV11" s="71"/>
      <c r="GMA11" s="71"/>
      <c r="GMF11" s="71"/>
      <c r="GMK11" s="71"/>
      <c r="GMP11" s="71"/>
      <c r="GMU11" s="71"/>
      <c r="GMZ11" s="71"/>
      <c r="GNE11" s="71"/>
      <c r="GNJ11" s="71"/>
      <c r="GNO11" s="71"/>
      <c r="GNT11" s="71"/>
      <c r="GNY11" s="71"/>
      <c r="GOD11" s="71"/>
      <c r="GOI11" s="71"/>
      <c r="GON11" s="71"/>
      <c r="GOS11" s="71"/>
      <c r="GOX11" s="71"/>
      <c r="GPC11" s="71"/>
      <c r="GPH11" s="71"/>
      <c r="GPM11" s="71"/>
      <c r="GPR11" s="71"/>
      <c r="GPW11" s="71"/>
      <c r="GQB11" s="71"/>
      <c r="GQG11" s="71"/>
      <c r="GQL11" s="71"/>
      <c r="GQQ11" s="71"/>
      <c r="GQV11" s="71"/>
      <c r="GRA11" s="71"/>
      <c r="GRF11" s="71"/>
      <c r="GRK11" s="71"/>
      <c r="GRP11" s="71"/>
      <c r="GRU11" s="71"/>
      <c r="GRZ11" s="71"/>
      <c r="GSE11" s="71"/>
      <c r="GSJ11" s="71"/>
      <c r="GSO11" s="71"/>
      <c r="GST11" s="71"/>
      <c r="GSY11" s="71"/>
      <c r="GTD11" s="71"/>
      <c r="GTI11" s="71"/>
      <c r="GTN11" s="71"/>
      <c r="GTS11" s="71"/>
      <c r="GTX11" s="71"/>
      <c r="GUC11" s="71"/>
      <c r="GUH11" s="71"/>
      <c r="GUM11" s="71"/>
      <c r="GUR11" s="71"/>
      <c r="GUW11" s="71"/>
      <c r="GVB11" s="71"/>
      <c r="GVG11" s="71"/>
      <c r="GVL11" s="71"/>
      <c r="GVQ11" s="71"/>
      <c r="GVV11" s="71"/>
      <c r="GWA11" s="71"/>
      <c r="GWF11" s="71"/>
      <c r="GWK11" s="71"/>
      <c r="GWP11" s="71"/>
      <c r="GWU11" s="71"/>
      <c r="GWZ11" s="71"/>
      <c r="GXE11" s="71"/>
      <c r="GXJ11" s="71"/>
      <c r="GXO11" s="71"/>
      <c r="GXT11" s="71"/>
      <c r="GXY11" s="71"/>
      <c r="GYD11" s="71"/>
      <c r="GYI11" s="71"/>
      <c r="GYN11" s="71"/>
      <c r="GYS11" s="71"/>
      <c r="GYX11" s="71"/>
      <c r="GZC11" s="71"/>
      <c r="GZH11" s="71"/>
      <c r="GZM11" s="71"/>
      <c r="GZR11" s="71"/>
      <c r="GZW11" s="71"/>
      <c r="HAB11" s="71"/>
      <c r="HAG11" s="71"/>
      <c r="HAL11" s="71"/>
      <c r="HAQ11" s="71"/>
      <c r="HAV11" s="71"/>
      <c r="HBA11" s="71"/>
      <c r="HBF11" s="71"/>
      <c r="HBK11" s="71"/>
      <c r="HBP11" s="71"/>
      <c r="HBU11" s="71"/>
      <c r="HBZ11" s="71"/>
      <c r="HCE11" s="71"/>
      <c r="HCJ11" s="71"/>
      <c r="HCO11" s="71"/>
      <c r="HCT11" s="71"/>
      <c r="HCY11" s="71"/>
      <c r="HDD11" s="71"/>
      <c r="HDI11" s="71"/>
      <c r="HDN11" s="71"/>
      <c r="HDS11" s="71"/>
      <c r="HDX11" s="71"/>
      <c r="HEC11" s="71"/>
      <c r="HEH11" s="71"/>
      <c r="HEM11" s="71"/>
      <c r="HER11" s="71"/>
      <c r="HEW11" s="71"/>
      <c r="HFB11" s="71"/>
      <c r="HFG11" s="71"/>
      <c r="HFL11" s="71"/>
      <c r="HFQ11" s="71"/>
      <c r="HFV11" s="71"/>
      <c r="HGA11" s="71"/>
      <c r="HGF11" s="71"/>
      <c r="HGK11" s="71"/>
      <c r="HGP11" s="71"/>
      <c r="HGU11" s="71"/>
      <c r="HGZ11" s="71"/>
      <c r="HHE11" s="71"/>
      <c r="HHJ11" s="71"/>
      <c r="HHO11" s="71"/>
      <c r="HHT11" s="71"/>
      <c r="HHY11" s="71"/>
      <c r="HID11" s="71"/>
      <c r="HII11" s="71"/>
      <c r="HIN11" s="71"/>
      <c r="HIS11" s="71"/>
      <c r="HIX11" s="71"/>
      <c r="HJC11" s="71"/>
      <c r="HJH11" s="71"/>
      <c r="HJM11" s="71"/>
      <c r="HJR11" s="71"/>
      <c r="HJW11" s="71"/>
      <c r="HKB11" s="71"/>
      <c r="HKG11" s="71"/>
      <c r="HKL11" s="71"/>
      <c r="HKQ11" s="71"/>
      <c r="HKV11" s="71"/>
      <c r="HLA11" s="71"/>
      <c r="HLF11" s="71"/>
      <c r="HLK11" s="71"/>
      <c r="HLP11" s="71"/>
      <c r="HLU11" s="71"/>
      <c r="HLZ11" s="71"/>
      <c r="HME11" s="71"/>
      <c r="HMJ11" s="71"/>
      <c r="HMO11" s="71"/>
      <c r="HMT11" s="71"/>
      <c r="HMY11" s="71"/>
      <c r="HND11" s="71"/>
      <c r="HNI11" s="71"/>
      <c r="HNN11" s="71"/>
      <c r="HNS11" s="71"/>
      <c r="HNX11" s="71"/>
      <c r="HOC11" s="71"/>
      <c r="HOH11" s="71"/>
      <c r="HOM11" s="71"/>
      <c r="HOR11" s="71"/>
      <c r="HOW11" s="71"/>
      <c r="HPB11" s="71"/>
      <c r="HPG11" s="71"/>
      <c r="HPL11" s="71"/>
      <c r="HPQ11" s="71"/>
      <c r="HPV11" s="71"/>
      <c r="HQA11" s="71"/>
      <c r="HQF11" s="71"/>
      <c r="HQK11" s="71"/>
      <c r="HQP11" s="71"/>
      <c r="HQU11" s="71"/>
      <c r="HQZ11" s="71"/>
      <c r="HRE11" s="71"/>
      <c r="HRJ11" s="71"/>
      <c r="HRO11" s="71"/>
      <c r="HRT11" s="71"/>
      <c r="HRY11" s="71"/>
      <c r="HSD11" s="71"/>
      <c r="HSI11" s="71"/>
      <c r="HSN11" s="71"/>
      <c r="HSS11" s="71"/>
      <c r="HSX11" s="71"/>
      <c r="HTC11" s="71"/>
      <c r="HTH11" s="71"/>
      <c r="HTM11" s="71"/>
      <c r="HTR11" s="71"/>
      <c r="HTW11" s="71"/>
      <c r="HUB11" s="71"/>
      <c r="HUG11" s="71"/>
      <c r="HUL11" s="71"/>
      <c r="HUQ11" s="71"/>
      <c r="HUV11" s="71"/>
      <c r="HVA11" s="71"/>
      <c r="HVF11" s="71"/>
      <c r="HVK11" s="71"/>
      <c r="HVP11" s="71"/>
      <c r="HVU11" s="71"/>
      <c r="HVZ11" s="71"/>
      <c r="HWE11" s="71"/>
      <c r="HWJ11" s="71"/>
      <c r="HWO11" s="71"/>
      <c r="HWT11" s="71"/>
      <c r="HWY11" s="71"/>
      <c r="HXD11" s="71"/>
      <c r="HXI11" s="71"/>
      <c r="HXN11" s="71"/>
      <c r="HXS11" s="71"/>
      <c r="HXX11" s="71"/>
      <c r="HYC11" s="71"/>
      <c r="HYH11" s="71"/>
      <c r="HYM11" s="71"/>
      <c r="HYR11" s="71"/>
      <c r="HYW11" s="71"/>
      <c r="HZB11" s="71"/>
      <c r="HZG11" s="71"/>
      <c r="HZL11" s="71"/>
      <c r="HZQ11" s="71"/>
      <c r="HZV11" s="71"/>
      <c r="IAA11" s="71"/>
      <c r="IAF11" s="71"/>
      <c r="IAK11" s="71"/>
      <c r="IAP11" s="71"/>
      <c r="IAU11" s="71"/>
      <c r="IAZ11" s="71"/>
      <c r="IBE11" s="71"/>
      <c r="IBJ11" s="71"/>
      <c r="IBO11" s="71"/>
      <c r="IBT11" s="71"/>
      <c r="IBY11" s="71"/>
      <c r="ICD11" s="71"/>
      <c r="ICI11" s="71"/>
      <c r="ICN11" s="71"/>
      <c r="ICS11" s="71"/>
      <c r="ICX11" s="71"/>
      <c r="IDC11" s="71"/>
      <c r="IDH11" s="71"/>
      <c r="IDM11" s="71"/>
      <c r="IDR11" s="71"/>
      <c r="IDW11" s="71"/>
      <c r="IEB11" s="71"/>
      <c r="IEG11" s="71"/>
      <c r="IEL11" s="71"/>
      <c r="IEQ11" s="71"/>
      <c r="IEV11" s="71"/>
      <c r="IFA11" s="71"/>
      <c r="IFF11" s="71"/>
      <c r="IFK11" s="71"/>
      <c r="IFP11" s="71"/>
      <c r="IFU11" s="71"/>
      <c r="IFZ11" s="71"/>
      <c r="IGE11" s="71"/>
      <c r="IGJ11" s="71"/>
      <c r="IGO11" s="71"/>
      <c r="IGT11" s="71"/>
      <c r="IGY11" s="71"/>
      <c r="IHD11" s="71"/>
      <c r="IHI11" s="71"/>
      <c r="IHN11" s="71"/>
      <c r="IHS11" s="71"/>
      <c r="IHX11" s="71"/>
      <c r="IIC11" s="71"/>
      <c r="IIH11" s="71"/>
      <c r="IIM11" s="71"/>
      <c r="IIR11" s="71"/>
      <c r="IIW11" s="71"/>
      <c r="IJB11" s="71"/>
      <c r="IJG11" s="71"/>
      <c r="IJL11" s="71"/>
      <c r="IJQ11" s="71"/>
      <c r="IJV11" s="71"/>
      <c r="IKA11" s="71"/>
      <c r="IKF11" s="71"/>
      <c r="IKK11" s="71"/>
      <c r="IKP11" s="71"/>
      <c r="IKU11" s="71"/>
      <c r="IKZ11" s="71"/>
      <c r="ILE11" s="71"/>
      <c r="ILJ11" s="71"/>
      <c r="ILO11" s="71"/>
      <c r="ILT11" s="71"/>
      <c r="ILY11" s="71"/>
      <c r="IMD11" s="71"/>
      <c r="IMI11" s="71"/>
      <c r="IMN11" s="71"/>
      <c r="IMS11" s="71"/>
      <c r="IMX11" s="71"/>
      <c r="INC11" s="71"/>
      <c r="INH11" s="71"/>
      <c r="INM11" s="71"/>
      <c r="INR11" s="71"/>
      <c r="INW11" s="71"/>
      <c r="IOB11" s="71"/>
      <c r="IOG11" s="71"/>
      <c r="IOL11" s="71"/>
      <c r="IOQ11" s="71"/>
      <c r="IOV11" s="71"/>
      <c r="IPA11" s="71"/>
      <c r="IPF11" s="71"/>
      <c r="IPK11" s="71"/>
      <c r="IPP11" s="71"/>
      <c r="IPU11" s="71"/>
      <c r="IPZ11" s="71"/>
      <c r="IQE11" s="71"/>
      <c r="IQJ11" s="71"/>
      <c r="IQO11" s="71"/>
      <c r="IQT11" s="71"/>
      <c r="IQY11" s="71"/>
      <c r="IRD11" s="71"/>
      <c r="IRI11" s="71"/>
      <c r="IRN11" s="71"/>
      <c r="IRS11" s="71"/>
      <c r="IRX11" s="71"/>
      <c r="ISC11" s="71"/>
      <c r="ISH11" s="71"/>
      <c r="ISM11" s="71"/>
      <c r="ISR11" s="71"/>
      <c r="ISW11" s="71"/>
      <c r="ITB11" s="71"/>
      <c r="ITG11" s="71"/>
      <c r="ITL11" s="71"/>
      <c r="ITQ11" s="71"/>
      <c r="ITV11" s="71"/>
      <c r="IUA11" s="71"/>
      <c r="IUF11" s="71"/>
      <c r="IUK11" s="71"/>
      <c r="IUP11" s="71"/>
      <c r="IUU11" s="71"/>
      <c r="IUZ11" s="71"/>
      <c r="IVE11" s="71"/>
      <c r="IVJ11" s="71"/>
      <c r="IVO11" s="71"/>
      <c r="IVT11" s="71"/>
      <c r="IVY11" s="71"/>
      <c r="IWD11" s="71"/>
      <c r="IWI11" s="71"/>
      <c r="IWN11" s="71"/>
      <c r="IWS11" s="71"/>
      <c r="IWX11" s="71"/>
      <c r="IXC11" s="71"/>
      <c r="IXH11" s="71"/>
      <c r="IXM11" s="71"/>
      <c r="IXR11" s="71"/>
      <c r="IXW11" s="71"/>
      <c r="IYB11" s="71"/>
      <c r="IYG11" s="71"/>
      <c r="IYL11" s="71"/>
      <c r="IYQ11" s="71"/>
      <c r="IYV11" s="71"/>
      <c r="IZA11" s="71"/>
      <c r="IZF11" s="71"/>
      <c r="IZK11" s="71"/>
      <c r="IZP11" s="71"/>
      <c r="IZU11" s="71"/>
      <c r="IZZ11" s="71"/>
      <c r="JAE11" s="71"/>
      <c r="JAJ11" s="71"/>
      <c r="JAO11" s="71"/>
      <c r="JAT11" s="71"/>
      <c r="JAY11" s="71"/>
      <c r="JBD11" s="71"/>
      <c r="JBI11" s="71"/>
      <c r="JBN11" s="71"/>
      <c r="JBS11" s="71"/>
      <c r="JBX11" s="71"/>
      <c r="JCC11" s="71"/>
      <c r="JCH11" s="71"/>
      <c r="JCM11" s="71"/>
      <c r="JCR11" s="71"/>
      <c r="JCW11" s="71"/>
      <c r="JDB11" s="71"/>
      <c r="JDG11" s="71"/>
      <c r="JDL11" s="71"/>
      <c r="JDQ11" s="71"/>
      <c r="JDV11" s="71"/>
      <c r="JEA11" s="71"/>
      <c r="JEF11" s="71"/>
      <c r="JEK11" s="71"/>
      <c r="JEP11" s="71"/>
      <c r="JEU11" s="71"/>
      <c r="JEZ11" s="71"/>
      <c r="JFE11" s="71"/>
      <c r="JFJ11" s="71"/>
      <c r="JFO11" s="71"/>
      <c r="JFT11" s="71"/>
      <c r="JFY11" s="71"/>
      <c r="JGD11" s="71"/>
      <c r="JGI11" s="71"/>
      <c r="JGN11" s="71"/>
      <c r="JGS11" s="71"/>
      <c r="JGX11" s="71"/>
      <c r="JHC11" s="71"/>
      <c r="JHH11" s="71"/>
      <c r="JHM11" s="71"/>
      <c r="JHR11" s="71"/>
      <c r="JHW11" s="71"/>
      <c r="JIB11" s="71"/>
      <c r="JIG11" s="71"/>
      <c r="JIL11" s="71"/>
      <c r="JIQ11" s="71"/>
      <c r="JIV11" s="71"/>
      <c r="JJA11" s="71"/>
      <c r="JJF11" s="71"/>
      <c r="JJK11" s="71"/>
      <c r="JJP11" s="71"/>
      <c r="JJU11" s="71"/>
      <c r="JJZ11" s="71"/>
      <c r="JKE11" s="71"/>
      <c r="JKJ11" s="71"/>
      <c r="JKO11" s="71"/>
      <c r="JKT11" s="71"/>
      <c r="JKY11" s="71"/>
      <c r="JLD11" s="71"/>
      <c r="JLI11" s="71"/>
      <c r="JLN11" s="71"/>
      <c r="JLS11" s="71"/>
      <c r="JLX11" s="71"/>
      <c r="JMC11" s="71"/>
      <c r="JMH11" s="71"/>
      <c r="JMM11" s="71"/>
      <c r="JMR11" s="71"/>
      <c r="JMW11" s="71"/>
      <c r="JNB11" s="71"/>
      <c r="JNG11" s="71"/>
      <c r="JNL11" s="71"/>
      <c r="JNQ11" s="71"/>
      <c r="JNV11" s="71"/>
      <c r="JOA11" s="71"/>
      <c r="JOF11" s="71"/>
      <c r="JOK11" s="71"/>
      <c r="JOP11" s="71"/>
      <c r="JOU11" s="71"/>
      <c r="JOZ11" s="71"/>
      <c r="JPE11" s="71"/>
      <c r="JPJ11" s="71"/>
      <c r="JPO11" s="71"/>
      <c r="JPT11" s="71"/>
      <c r="JPY11" s="71"/>
      <c r="JQD11" s="71"/>
      <c r="JQI11" s="71"/>
      <c r="JQN11" s="71"/>
      <c r="JQS11" s="71"/>
      <c r="JQX11" s="71"/>
      <c r="JRC11" s="71"/>
      <c r="JRH11" s="71"/>
      <c r="JRM11" s="71"/>
      <c r="JRR11" s="71"/>
      <c r="JRW11" s="71"/>
      <c r="JSB11" s="71"/>
      <c r="JSG11" s="71"/>
      <c r="JSL11" s="71"/>
      <c r="JSQ11" s="71"/>
      <c r="JSV11" s="71"/>
      <c r="JTA11" s="71"/>
      <c r="JTF11" s="71"/>
      <c r="JTK11" s="71"/>
      <c r="JTP11" s="71"/>
      <c r="JTU11" s="71"/>
      <c r="JTZ11" s="71"/>
      <c r="JUE11" s="71"/>
      <c r="JUJ11" s="71"/>
      <c r="JUO11" s="71"/>
      <c r="JUT11" s="71"/>
      <c r="JUY11" s="71"/>
      <c r="JVD11" s="71"/>
      <c r="JVI11" s="71"/>
      <c r="JVN11" s="71"/>
      <c r="JVS11" s="71"/>
      <c r="JVX11" s="71"/>
      <c r="JWC11" s="71"/>
      <c r="JWH11" s="71"/>
      <c r="JWM11" s="71"/>
      <c r="JWR11" s="71"/>
      <c r="JWW11" s="71"/>
      <c r="JXB11" s="71"/>
      <c r="JXG11" s="71"/>
      <c r="JXL11" s="71"/>
      <c r="JXQ11" s="71"/>
      <c r="JXV11" s="71"/>
      <c r="JYA11" s="71"/>
      <c r="JYF11" s="71"/>
      <c r="JYK11" s="71"/>
      <c r="JYP11" s="71"/>
      <c r="JYU11" s="71"/>
      <c r="JYZ11" s="71"/>
      <c r="JZE11" s="71"/>
      <c r="JZJ11" s="71"/>
      <c r="JZO11" s="71"/>
      <c r="JZT11" s="71"/>
      <c r="JZY11" s="71"/>
      <c r="KAD11" s="71"/>
      <c r="KAI11" s="71"/>
      <c r="KAN11" s="71"/>
      <c r="KAS11" s="71"/>
      <c r="KAX11" s="71"/>
      <c r="KBC11" s="71"/>
      <c r="KBH11" s="71"/>
      <c r="KBM11" s="71"/>
      <c r="KBR11" s="71"/>
      <c r="KBW11" s="71"/>
      <c r="KCB11" s="71"/>
      <c r="KCG11" s="71"/>
      <c r="KCL11" s="71"/>
      <c r="KCQ11" s="71"/>
      <c r="KCV11" s="71"/>
      <c r="KDA11" s="71"/>
      <c r="KDF11" s="71"/>
      <c r="KDK11" s="71"/>
      <c r="KDP11" s="71"/>
      <c r="KDU11" s="71"/>
      <c r="KDZ11" s="71"/>
      <c r="KEE11" s="71"/>
      <c r="KEJ11" s="71"/>
      <c r="KEO11" s="71"/>
      <c r="KET11" s="71"/>
      <c r="KEY11" s="71"/>
      <c r="KFD11" s="71"/>
      <c r="KFI11" s="71"/>
      <c r="KFN11" s="71"/>
      <c r="KFS11" s="71"/>
      <c r="KFX11" s="71"/>
      <c r="KGC11" s="71"/>
      <c r="KGH11" s="71"/>
      <c r="KGM11" s="71"/>
      <c r="KGR11" s="71"/>
      <c r="KGW11" s="71"/>
      <c r="KHB11" s="71"/>
      <c r="KHG11" s="71"/>
      <c r="KHL11" s="71"/>
      <c r="KHQ11" s="71"/>
      <c r="KHV11" s="71"/>
      <c r="KIA11" s="71"/>
      <c r="KIF11" s="71"/>
      <c r="KIK11" s="71"/>
      <c r="KIP11" s="71"/>
      <c r="KIU11" s="71"/>
      <c r="KIZ11" s="71"/>
      <c r="KJE11" s="71"/>
      <c r="KJJ11" s="71"/>
      <c r="KJO11" s="71"/>
      <c r="KJT11" s="71"/>
      <c r="KJY11" s="71"/>
      <c r="KKD11" s="71"/>
      <c r="KKI11" s="71"/>
      <c r="KKN11" s="71"/>
      <c r="KKS11" s="71"/>
      <c r="KKX11" s="71"/>
      <c r="KLC11" s="71"/>
      <c r="KLH11" s="71"/>
      <c r="KLM11" s="71"/>
      <c r="KLR11" s="71"/>
      <c r="KLW11" s="71"/>
      <c r="KMB11" s="71"/>
      <c r="KMG11" s="71"/>
      <c r="KML11" s="71"/>
      <c r="KMQ11" s="71"/>
      <c r="KMV11" s="71"/>
      <c r="KNA11" s="71"/>
      <c r="KNF11" s="71"/>
      <c r="KNK11" s="71"/>
      <c r="KNP11" s="71"/>
      <c r="KNU11" s="71"/>
      <c r="KNZ11" s="71"/>
      <c r="KOE11" s="71"/>
      <c r="KOJ11" s="71"/>
      <c r="KOO11" s="71"/>
      <c r="KOT11" s="71"/>
      <c r="KOY11" s="71"/>
      <c r="KPD11" s="71"/>
      <c r="KPI11" s="71"/>
      <c r="KPN11" s="71"/>
      <c r="KPS11" s="71"/>
      <c r="KPX11" s="71"/>
      <c r="KQC11" s="71"/>
      <c r="KQH11" s="71"/>
      <c r="KQM11" s="71"/>
      <c r="KQR11" s="71"/>
      <c r="KQW11" s="71"/>
      <c r="KRB11" s="71"/>
      <c r="KRG11" s="71"/>
      <c r="KRL11" s="71"/>
      <c r="KRQ11" s="71"/>
      <c r="KRV11" s="71"/>
      <c r="KSA11" s="71"/>
      <c r="KSF11" s="71"/>
      <c r="KSK11" s="71"/>
      <c r="KSP11" s="71"/>
      <c r="KSU11" s="71"/>
      <c r="KSZ11" s="71"/>
      <c r="KTE11" s="71"/>
      <c r="KTJ11" s="71"/>
      <c r="KTO11" s="71"/>
      <c r="KTT11" s="71"/>
      <c r="KTY11" s="71"/>
      <c r="KUD11" s="71"/>
      <c r="KUI11" s="71"/>
      <c r="KUN11" s="71"/>
      <c r="KUS11" s="71"/>
      <c r="KUX11" s="71"/>
      <c r="KVC11" s="71"/>
      <c r="KVH11" s="71"/>
      <c r="KVM11" s="71"/>
      <c r="KVR11" s="71"/>
      <c r="KVW11" s="71"/>
      <c r="KWB11" s="71"/>
      <c r="KWG11" s="71"/>
      <c r="KWL11" s="71"/>
      <c r="KWQ11" s="71"/>
      <c r="KWV11" s="71"/>
      <c r="KXA11" s="71"/>
      <c r="KXF11" s="71"/>
      <c r="KXK11" s="71"/>
      <c r="KXP11" s="71"/>
      <c r="KXU11" s="71"/>
      <c r="KXZ11" s="71"/>
      <c r="KYE11" s="71"/>
      <c r="KYJ11" s="71"/>
      <c r="KYO11" s="71"/>
      <c r="KYT11" s="71"/>
      <c r="KYY11" s="71"/>
      <c r="KZD11" s="71"/>
      <c r="KZI11" s="71"/>
      <c r="KZN11" s="71"/>
      <c r="KZS11" s="71"/>
      <c r="KZX11" s="71"/>
      <c r="LAC11" s="71"/>
      <c r="LAH11" s="71"/>
      <c r="LAM11" s="71"/>
      <c r="LAR11" s="71"/>
      <c r="LAW11" s="71"/>
      <c r="LBB11" s="71"/>
      <c r="LBG11" s="71"/>
      <c r="LBL11" s="71"/>
      <c r="LBQ11" s="71"/>
      <c r="LBV11" s="71"/>
      <c r="LCA11" s="71"/>
      <c r="LCF11" s="71"/>
      <c r="LCK11" s="71"/>
      <c r="LCP11" s="71"/>
      <c r="LCU11" s="71"/>
      <c r="LCZ11" s="71"/>
      <c r="LDE11" s="71"/>
      <c r="LDJ11" s="71"/>
      <c r="LDO11" s="71"/>
      <c r="LDT11" s="71"/>
      <c r="LDY11" s="71"/>
      <c r="LED11" s="71"/>
      <c r="LEI11" s="71"/>
      <c r="LEN11" s="71"/>
      <c r="LES11" s="71"/>
      <c r="LEX11" s="71"/>
      <c r="LFC11" s="71"/>
      <c r="LFH11" s="71"/>
      <c r="LFM11" s="71"/>
      <c r="LFR11" s="71"/>
      <c r="LFW11" s="71"/>
      <c r="LGB11" s="71"/>
      <c r="LGG11" s="71"/>
      <c r="LGL11" s="71"/>
      <c r="LGQ11" s="71"/>
      <c r="LGV11" s="71"/>
      <c r="LHA11" s="71"/>
      <c r="LHF11" s="71"/>
      <c r="LHK11" s="71"/>
      <c r="LHP11" s="71"/>
      <c r="LHU11" s="71"/>
      <c r="LHZ11" s="71"/>
      <c r="LIE11" s="71"/>
      <c r="LIJ11" s="71"/>
      <c r="LIO11" s="71"/>
      <c r="LIT11" s="71"/>
      <c r="LIY11" s="71"/>
      <c r="LJD11" s="71"/>
      <c r="LJI11" s="71"/>
      <c r="LJN11" s="71"/>
      <c r="LJS11" s="71"/>
      <c r="LJX11" s="71"/>
      <c r="LKC11" s="71"/>
      <c r="LKH11" s="71"/>
      <c r="LKM11" s="71"/>
      <c r="LKR11" s="71"/>
      <c r="LKW11" s="71"/>
      <c r="LLB11" s="71"/>
      <c r="LLG11" s="71"/>
      <c r="LLL11" s="71"/>
      <c r="LLQ11" s="71"/>
      <c r="LLV11" s="71"/>
      <c r="LMA11" s="71"/>
      <c r="LMF11" s="71"/>
      <c r="LMK11" s="71"/>
      <c r="LMP11" s="71"/>
      <c r="LMU11" s="71"/>
      <c r="LMZ11" s="71"/>
      <c r="LNE11" s="71"/>
      <c r="LNJ11" s="71"/>
      <c r="LNO11" s="71"/>
      <c r="LNT11" s="71"/>
      <c r="LNY11" s="71"/>
      <c r="LOD11" s="71"/>
      <c r="LOI11" s="71"/>
      <c r="LON11" s="71"/>
      <c r="LOS11" s="71"/>
      <c r="LOX11" s="71"/>
      <c r="LPC11" s="71"/>
      <c r="LPH11" s="71"/>
      <c r="LPM11" s="71"/>
      <c r="LPR11" s="71"/>
      <c r="LPW11" s="71"/>
      <c r="LQB11" s="71"/>
      <c r="LQG11" s="71"/>
      <c r="LQL11" s="71"/>
      <c r="LQQ11" s="71"/>
      <c r="LQV11" s="71"/>
      <c r="LRA11" s="71"/>
      <c r="LRF11" s="71"/>
      <c r="LRK11" s="71"/>
      <c r="LRP11" s="71"/>
      <c r="LRU11" s="71"/>
      <c r="LRZ11" s="71"/>
      <c r="LSE11" s="71"/>
      <c r="LSJ11" s="71"/>
      <c r="LSO11" s="71"/>
      <c r="LST11" s="71"/>
      <c r="LSY11" s="71"/>
      <c r="LTD11" s="71"/>
      <c r="LTI11" s="71"/>
      <c r="LTN11" s="71"/>
      <c r="LTS11" s="71"/>
      <c r="LTX11" s="71"/>
      <c r="LUC11" s="71"/>
      <c r="LUH11" s="71"/>
      <c r="LUM11" s="71"/>
      <c r="LUR11" s="71"/>
      <c r="LUW11" s="71"/>
      <c r="LVB11" s="71"/>
      <c r="LVG11" s="71"/>
      <c r="LVL11" s="71"/>
      <c r="LVQ11" s="71"/>
      <c r="LVV11" s="71"/>
      <c r="LWA11" s="71"/>
      <c r="LWF11" s="71"/>
      <c r="LWK11" s="71"/>
      <c r="LWP11" s="71"/>
      <c r="LWU11" s="71"/>
      <c r="LWZ11" s="71"/>
      <c r="LXE11" s="71"/>
      <c r="LXJ11" s="71"/>
      <c r="LXO11" s="71"/>
      <c r="LXT11" s="71"/>
      <c r="LXY11" s="71"/>
      <c r="LYD11" s="71"/>
      <c r="LYI11" s="71"/>
      <c r="LYN11" s="71"/>
      <c r="LYS11" s="71"/>
      <c r="LYX11" s="71"/>
      <c r="LZC11" s="71"/>
      <c r="LZH11" s="71"/>
      <c r="LZM11" s="71"/>
      <c r="LZR11" s="71"/>
      <c r="LZW11" s="71"/>
      <c r="MAB11" s="71"/>
      <c r="MAG11" s="71"/>
      <c r="MAL11" s="71"/>
      <c r="MAQ11" s="71"/>
      <c r="MAV11" s="71"/>
      <c r="MBA11" s="71"/>
      <c r="MBF11" s="71"/>
      <c r="MBK11" s="71"/>
      <c r="MBP11" s="71"/>
      <c r="MBU11" s="71"/>
      <c r="MBZ11" s="71"/>
      <c r="MCE11" s="71"/>
      <c r="MCJ11" s="71"/>
      <c r="MCO11" s="71"/>
      <c r="MCT11" s="71"/>
      <c r="MCY11" s="71"/>
      <c r="MDD11" s="71"/>
      <c r="MDI11" s="71"/>
      <c r="MDN11" s="71"/>
      <c r="MDS11" s="71"/>
      <c r="MDX11" s="71"/>
      <c r="MEC11" s="71"/>
      <c r="MEH11" s="71"/>
      <c r="MEM11" s="71"/>
      <c r="MER11" s="71"/>
      <c r="MEW11" s="71"/>
      <c r="MFB11" s="71"/>
      <c r="MFG11" s="71"/>
      <c r="MFL11" s="71"/>
      <c r="MFQ11" s="71"/>
      <c r="MFV11" s="71"/>
      <c r="MGA11" s="71"/>
      <c r="MGF11" s="71"/>
      <c r="MGK11" s="71"/>
      <c r="MGP11" s="71"/>
      <c r="MGU11" s="71"/>
      <c r="MGZ11" s="71"/>
      <c r="MHE11" s="71"/>
      <c r="MHJ11" s="71"/>
      <c r="MHO11" s="71"/>
      <c r="MHT11" s="71"/>
      <c r="MHY11" s="71"/>
      <c r="MID11" s="71"/>
      <c r="MII11" s="71"/>
      <c r="MIN11" s="71"/>
      <c r="MIS11" s="71"/>
      <c r="MIX11" s="71"/>
      <c r="MJC11" s="71"/>
      <c r="MJH11" s="71"/>
      <c r="MJM11" s="71"/>
      <c r="MJR11" s="71"/>
      <c r="MJW11" s="71"/>
      <c r="MKB11" s="71"/>
      <c r="MKG11" s="71"/>
      <c r="MKL11" s="71"/>
      <c r="MKQ11" s="71"/>
      <c r="MKV11" s="71"/>
      <c r="MLA11" s="71"/>
      <c r="MLF11" s="71"/>
      <c r="MLK11" s="71"/>
      <c r="MLP11" s="71"/>
      <c r="MLU11" s="71"/>
      <c r="MLZ11" s="71"/>
      <c r="MME11" s="71"/>
      <c r="MMJ11" s="71"/>
      <c r="MMO11" s="71"/>
      <c r="MMT11" s="71"/>
      <c r="MMY11" s="71"/>
      <c r="MND11" s="71"/>
      <c r="MNI11" s="71"/>
      <c r="MNN11" s="71"/>
      <c r="MNS11" s="71"/>
      <c r="MNX11" s="71"/>
      <c r="MOC11" s="71"/>
      <c r="MOH11" s="71"/>
      <c r="MOM11" s="71"/>
      <c r="MOR11" s="71"/>
      <c r="MOW11" s="71"/>
      <c r="MPB11" s="71"/>
      <c r="MPG11" s="71"/>
      <c r="MPL11" s="71"/>
      <c r="MPQ11" s="71"/>
      <c r="MPV11" s="71"/>
      <c r="MQA11" s="71"/>
      <c r="MQF11" s="71"/>
      <c r="MQK11" s="71"/>
      <c r="MQP11" s="71"/>
      <c r="MQU11" s="71"/>
      <c r="MQZ11" s="71"/>
      <c r="MRE11" s="71"/>
      <c r="MRJ11" s="71"/>
      <c r="MRO11" s="71"/>
      <c r="MRT11" s="71"/>
      <c r="MRY11" s="71"/>
      <c r="MSD11" s="71"/>
      <c r="MSI11" s="71"/>
      <c r="MSN11" s="71"/>
      <c r="MSS11" s="71"/>
      <c r="MSX11" s="71"/>
      <c r="MTC11" s="71"/>
      <c r="MTH11" s="71"/>
      <c r="MTM11" s="71"/>
      <c r="MTR11" s="71"/>
      <c r="MTW11" s="71"/>
      <c r="MUB11" s="71"/>
      <c r="MUG11" s="71"/>
      <c r="MUL11" s="71"/>
      <c r="MUQ11" s="71"/>
      <c r="MUV11" s="71"/>
      <c r="MVA11" s="71"/>
      <c r="MVF11" s="71"/>
      <c r="MVK11" s="71"/>
      <c r="MVP11" s="71"/>
      <c r="MVU11" s="71"/>
      <c r="MVZ11" s="71"/>
      <c r="MWE11" s="71"/>
      <c r="MWJ11" s="71"/>
      <c r="MWO11" s="71"/>
      <c r="MWT11" s="71"/>
      <c r="MWY11" s="71"/>
      <c r="MXD11" s="71"/>
      <c r="MXI11" s="71"/>
      <c r="MXN11" s="71"/>
      <c r="MXS11" s="71"/>
      <c r="MXX11" s="71"/>
      <c r="MYC11" s="71"/>
      <c r="MYH11" s="71"/>
      <c r="MYM11" s="71"/>
      <c r="MYR11" s="71"/>
      <c r="MYW11" s="71"/>
      <c r="MZB11" s="71"/>
      <c r="MZG11" s="71"/>
      <c r="MZL11" s="71"/>
      <c r="MZQ11" s="71"/>
      <c r="MZV11" s="71"/>
      <c r="NAA11" s="71"/>
      <c r="NAF11" s="71"/>
      <c r="NAK11" s="71"/>
      <c r="NAP11" s="71"/>
      <c r="NAU11" s="71"/>
      <c r="NAZ11" s="71"/>
      <c r="NBE11" s="71"/>
      <c r="NBJ11" s="71"/>
      <c r="NBO11" s="71"/>
      <c r="NBT11" s="71"/>
      <c r="NBY11" s="71"/>
      <c r="NCD11" s="71"/>
      <c r="NCI11" s="71"/>
      <c r="NCN11" s="71"/>
      <c r="NCS11" s="71"/>
      <c r="NCX11" s="71"/>
      <c r="NDC11" s="71"/>
      <c r="NDH11" s="71"/>
      <c r="NDM11" s="71"/>
      <c r="NDR11" s="71"/>
      <c r="NDW11" s="71"/>
      <c r="NEB11" s="71"/>
      <c r="NEG11" s="71"/>
      <c r="NEL11" s="71"/>
      <c r="NEQ11" s="71"/>
      <c r="NEV11" s="71"/>
      <c r="NFA11" s="71"/>
      <c r="NFF11" s="71"/>
      <c r="NFK11" s="71"/>
      <c r="NFP11" s="71"/>
      <c r="NFU11" s="71"/>
      <c r="NFZ11" s="71"/>
      <c r="NGE11" s="71"/>
      <c r="NGJ11" s="71"/>
      <c r="NGO11" s="71"/>
      <c r="NGT11" s="71"/>
      <c r="NGY11" s="71"/>
      <c r="NHD11" s="71"/>
      <c r="NHI11" s="71"/>
      <c r="NHN11" s="71"/>
      <c r="NHS11" s="71"/>
      <c r="NHX11" s="71"/>
      <c r="NIC11" s="71"/>
      <c r="NIH11" s="71"/>
      <c r="NIM11" s="71"/>
      <c r="NIR11" s="71"/>
      <c r="NIW11" s="71"/>
      <c r="NJB11" s="71"/>
      <c r="NJG11" s="71"/>
      <c r="NJL11" s="71"/>
      <c r="NJQ11" s="71"/>
      <c r="NJV11" s="71"/>
      <c r="NKA11" s="71"/>
      <c r="NKF11" s="71"/>
      <c r="NKK11" s="71"/>
      <c r="NKP11" s="71"/>
      <c r="NKU11" s="71"/>
      <c r="NKZ11" s="71"/>
      <c r="NLE11" s="71"/>
      <c r="NLJ11" s="71"/>
      <c r="NLO11" s="71"/>
      <c r="NLT11" s="71"/>
      <c r="NLY11" s="71"/>
      <c r="NMD11" s="71"/>
      <c r="NMI11" s="71"/>
      <c r="NMN11" s="71"/>
      <c r="NMS11" s="71"/>
      <c r="NMX11" s="71"/>
      <c r="NNC11" s="71"/>
      <c r="NNH11" s="71"/>
      <c r="NNM11" s="71"/>
      <c r="NNR11" s="71"/>
      <c r="NNW11" s="71"/>
      <c r="NOB11" s="71"/>
      <c r="NOG11" s="71"/>
      <c r="NOL11" s="71"/>
      <c r="NOQ11" s="71"/>
      <c r="NOV11" s="71"/>
      <c r="NPA11" s="71"/>
      <c r="NPF11" s="71"/>
      <c r="NPK11" s="71"/>
      <c r="NPP11" s="71"/>
      <c r="NPU11" s="71"/>
      <c r="NPZ11" s="71"/>
      <c r="NQE11" s="71"/>
      <c r="NQJ11" s="71"/>
      <c r="NQO11" s="71"/>
      <c r="NQT11" s="71"/>
      <c r="NQY11" s="71"/>
      <c r="NRD11" s="71"/>
      <c r="NRI11" s="71"/>
      <c r="NRN11" s="71"/>
      <c r="NRS11" s="71"/>
      <c r="NRX11" s="71"/>
      <c r="NSC11" s="71"/>
      <c r="NSH11" s="71"/>
      <c r="NSM11" s="71"/>
      <c r="NSR11" s="71"/>
      <c r="NSW11" s="71"/>
      <c r="NTB11" s="71"/>
      <c r="NTG11" s="71"/>
      <c r="NTL11" s="71"/>
      <c r="NTQ11" s="71"/>
      <c r="NTV11" s="71"/>
      <c r="NUA11" s="71"/>
      <c r="NUF11" s="71"/>
      <c r="NUK11" s="71"/>
      <c r="NUP11" s="71"/>
      <c r="NUU11" s="71"/>
      <c r="NUZ11" s="71"/>
      <c r="NVE11" s="71"/>
      <c r="NVJ11" s="71"/>
      <c r="NVO11" s="71"/>
      <c r="NVT11" s="71"/>
      <c r="NVY11" s="71"/>
      <c r="NWD11" s="71"/>
      <c r="NWI11" s="71"/>
      <c r="NWN11" s="71"/>
      <c r="NWS11" s="71"/>
      <c r="NWX11" s="71"/>
      <c r="NXC11" s="71"/>
      <c r="NXH11" s="71"/>
      <c r="NXM11" s="71"/>
      <c r="NXR11" s="71"/>
      <c r="NXW11" s="71"/>
      <c r="NYB11" s="71"/>
      <c r="NYG11" s="71"/>
      <c r="NYL11" s="71"/>
      <c r="NYQ11" s="71"/>
      <c r="NYV11" s="71"/>
      <c r="NZA11" s="71"/>
      <c r="NZF11" s="71"/>
      <c r="NZK11" s="71"/>
      <c r="NZP11" s="71"/>
      <c r="NZU11" s="71"/>
      <c r="NZZ11" s="71"/>
      <c r="OAE11" s="71"/>
      <c r="OAJ11" s="71"/>
      <c r="OAO11" s="71"/>
      <c r="OAT11" s="71"/>
      <c r="OAY11" s="71"/>
      <c r="OBD11" s="71"/>
      <c r="OBI11" s="71"/>
      <c r="OBN11" s="71"/>
      <c r="OBS11" s="71"/>
      <c r="OBX11" s="71"/>
      <c r="OCC11" s="71"/>
      <c r="OCH11" s="71"/>
      <c r="OCM11" s="71"/>
      <c r="OCR11" s="71"/>
      <c r="OCW11" s="71"/>
      <c r="ODB11" s="71"/>
      <c r="ODG11" s="71"/>
      <c r="ODL11" s="71"/>
      <c r="ODQ11" s="71"/>
      <c r="ODV11" s="71"/>
      <c r="OEA11" s="71"/>
      <c r="OEF11" s="71"/>
      <c r="OEK11" s="71"/>
      <c r="OEP11" s="71"/>
      <c r="OEU11" s="71"/>
      <c r="OEZ11" s="71"/>
      <c r="OFE11" s="71"/>
      <c r="OFJ11" s="71"/>
      <c r="OFO11" s="71"/>
      <c r="OFT11" s="71"/>
      <c r="OFY11" s="71"/>
      <c r="OGD11" s="71"/>
      <c r="OGI11" s="71"/>
      <c r="OGN11" s="71"/>
      <c r="OGS11" s="71"/>
      <c r="OGX11" s="71"/>
      <c r="OHC11" s="71"/>
      <c r="OHH11" s="71"/>
      <c r="OHM11" s="71"/>
      <c r="OHR11" s="71"/>
      <c r="OHW11" s="71"/>
      <c r="OIB11" s="71"/>
      <c r="OIG11" s="71"/>
      <c r="OIL11" s="71"/>
      <c r="OIQ11" s="71"/>
      <c r="OIV11" s="71"/>
      <c r="OJA11" s="71"/>
      <c r="OJF11" s="71"/>
      <c r="OJK11" s="71"/>
      <c r="OJP11" s="71"/>
      <c r="OJU11" s="71"/>
      <c r="OJZ11" s="71"/>
      <c r="OKE11" s="71"/>
      <c r="OKJ11" s="71"/>
      <c r="OKO11" s="71"/>
      <c r="OKT11" s="71"/>
      <c r="OKY11" s="71"/>
      <c r="OLD11" s="71"/>
      <c r="OLI11" s="71"/>
      <c r="OLN11" s="71"/>
      <c r="OLS11" s="71"/>
      <c r="OLX11" s="71"/>
      <c r="OMC11" s="71"/>
      <c r="OMH11" s="71"/>
      <c r="OMM11" s="71"/>
      <c r="OMR11" s="71"/>
      <c r="OMW11" s="71"/>
      <c r="ONB11" s="71"/>
      <c r="ONG11" s="71"/>
      <c r="ONL11" s="71"/>
      <c r="ONQ11" s="71"/>
      <c r="ONV11" s="71"/>
      <c r="OOA11" s="71"/>
      <c r="OOF11" s="71"/>
      <c r="OOK11" s="71"/>
      <c r="OOP11" s="71"/>
      <c r="OOU11" s="71"/>
      <c r="OOZ11" s="71"/>
      <c r="OPE11" s="71"/>
      <c r="OPJ11" s="71"/>
      <c r="OPO11" s="71"/>
      <c r="OPT11" s="71"/>
      <c r="OPY11" s="71"/>
      <c r="OQD11" s="71"/>
      <c r="OQI11" s="71"/>
      <c r="OQN11" s="71"/>
      <c r="OQS11" s="71"/>
      <c r="OQX11" s="71"/>
      <c r="ORC11" s="71"/>
      <c r="ORH11" s="71"/>
      <c r="ORM11" s="71"/>
      <c r="ORR11" s="71"/>
      <c r="ORW11" s="71"/>
      <c r="OSB11" s="71"/>
      <c r="OSG11" s="71"/>
      <c r="OSL11" s="71"/>
      <c r="OSQ11" s="71"/>
      <c r="OSV11" s="71"/>
      <c r="OTA11" s="71"/>
      <c r="OTF11" s="71"/>
      <c r="OTK11" s="71"/>
      <c r="OTP11" s="71"/>
      <c r="OTU11" s="71"/>
      <c r="OTZ11" s="71"/>
      <c r="OUE11" s="71"/>
      <c r="OUJ11" s="71"/>
      <c r="OUO11" s="71"/>
      <c r="OUT11" s="71"/>
      <c r="OUY11" s="71"/>
      <c r="OVD11" s="71"/>
      <c r="OVI11" s="71"/>
      <c r="OVN11" s="71"/>
      <c r="OVS11" s="71"/>
      <c r="OVX11" s="71"/>
      <c r="OWC11" s="71"/>
      <c r="OWH11" s="71"/>
      <c r="OWM11" s="71"/>
      <c r="OWR11" s="71"/>
      <c r="OWW11" s="71"/>
      <c r="OXB11" s="71"/>
      <c r="OXG11" s="71"/>
      <c r="OXL11" s="71"/>
      <c r="OXQ11" s="71"/>
      <c r="OXV11" s="71"/>
      <c r="OYA11" s="71"/>
      <c r="OYF11" s="71"/>
      <c r="OYK11" s="71"/>
      <c r="OYP11" s="71"/>
      <c r="OYU11" s="71"/>
      <c r="OYZ11" s="71"/>
      <c r="OZE11" s="71"/>
      <c r="OZJ11" s="71"/>
      <c r="OZO11" s="71"/>
      <c r="OZT11" s="71"/>
      <c r="OZY11" s="71"/>
      <c r="PAD11" s="71"/>
      <c r="PAI11" s="71"/>
      <c r="PAN11" s="71"/>
      <c r="PAS11" s="71"/>
      <c r="PAX11" s="71"/>
      <c r="PBC11" s="71"/>
      <c r="PBH11" s="71"/>
      <c r="PBM11" s="71"/>
      <c r="PBR11" s="71"/>
      <c r="PBW11" s="71"/>
      <c r="PCB11" s="71"/>
      <c r="PCG11" s="71"/>
      <c r="PCL11" s="71"/>
      <c r="PCQ11" s="71"/>
      <c r="PCV11" s="71"/>
      <c r="PDA11" s="71"/>
      <c r="PDF11" s="71"/>
      <c r="PDK11" s="71"/>
      <c r="PDP11" s="71"/>
      <c r="PDU11" s="71"/>
      <c r="PDZ11" s="71"/>
      <c r="PEE11" s="71"/>
      <c r="PEJ11" s="71"/>
      <c r="PEO11" s="71"/>
      <c r="PET11" s="71"/>
      <c r="PEY11" s="71"/>
      <c r="PFD11" s="71"/>
      <c r="PFI11" s="71"/>
      <c r="PFN11" s="71"/>
      <c r="PFS11" s="71"/>
      <c r="PFX11" s="71"/>
      <c r="PGC11" s="71"/>
      <c r="PGH11" s="71"/>
      <c r="PGM11" s="71"/>
      <c r="PGR11" s="71"/>
      <c r="PGW11" s="71"/>
      <c r="PHB11" s="71"/>
      <c r="PHG11" s="71"/>
      <c r="PHL11" s="71"/>
      <c r="PHQ11" s="71"/>
      <c r="PHV11" s="71"/>
      <c r="PIA11" s="71"/>
      <c r="PIF11" s="71"/>
      <c r="PIK11" s="71"/>
      <c r="PIP11" s="71"/>
      <c r="PIU11" s="71"/>
      <c r="PIZ11" s="71"/>
      <c r="PJE11" s="71"/>
      <c r="PJJ11" s="71"/>
      <c r="PJO11" s="71"/>
      <c r="PJT11" s="71"/>
      <c r="PJY11" s="71"/>
      <c r="PKD11" s="71"/>
      <c r="PKI11" s="71"/>
      <c r="PKN11" s="71"/>
      <c r="PKS11" s="71"/>
      <c r="PKX11" s="71"/>
      <c r="PLC11" s="71"/>
      <c r="PLH11" s="71"/>
      <c r="PLM11" s="71"/>
      <c r="PLR11" s="71"/>
      <c r="PLW11" s="71"/>
      <c r="PMB11" s="71"/>
      <c r="PMG11" s="71"/>
      <c r="PML11" s="71"/>
      <c r="PMQ11" s="71"/>
      <c r="PMV11" s="71"/>
      <c r="PNA11" s="71"/>
      <c r="PNF11" s="71"/>
      <c r="PNK11" s="71"/>
      <c r="PNP11" s="71"/>
      <c r="PNU11" s="71"/>
      <c r="PNZ11" s="71"/>
      <c r="POE11" s="71"/>
      <c r="POJ11" s="71"/>
      <c r="POO11" s="71"/>
      <c r="POT11" s="71"/>
      <c r="POY11" s="71"/>
      <c r="PPD11" s="71"/>
      <c r="PPI11" s="71"/>
      <c r="PPN11" s="71"/>
      <c r="PPS11" s="71"/>
      <c r="PPX11" s="71"/>
      <c r="PQC11" s="71"/>
      <c r="PQH11" s="71"/>
      <c r="PQM11" s="71"/>
      <c r="PQR11" s="71"/>
      <c r="PQW11" s="71"/>
      <c r="PRB11" s="71"/>
      <c r="PRG11" s="71"/>
      <c r="PRL11" s="71"/>
      <c r="PRQ11" s="71"/>
      <c r="PRV11" s="71"/>
      <c r="PSA11" s="71"/>
      <c r="PSF11" s="71"/>
      <c r="PSK11" s="71"/>
      <c r="PSP11" s="71"/>
      <c r="PSU11" s="71"/>
      <c r="PSZ11" s="71"/>
      <c r="PTE11" s="71"/>
      <c r="PTJ11" s="71"/>
      <c r="PTO11" s="71"/>
      <c r="PTT11" s="71"/>
      <c r="PTY11" s="71"/>
      <c r="PUD11" s="71"/>
      <c r="PUI11" s="71"/>
      <c r="PUN11" s="71"/>
      <c r="PUS11" s="71"/>
      <c r="PUX11" s="71"/>
      <c r="PVC11" s="71"/>
      <c r="PVH11" s="71"/>
      <c r="PVM11" s="71"/>
      <c r="PVR11" s="71"/>
      <c r="PVW11" s="71"/>
      <c r="PWB11" s="71"/>
      <c r="PWG11" s="71"/>
      <c r="PWL11" s="71"/>
      <c r="PWQ11" s="71"/>
      <c r="PWV11" s="71"/>
      <c r="PXA11" s="71"/>
      <c r="PXF11" s="71"/>
      <c r="PXK11" s="71"/>
      <c r="PXP11" s="71"/>
      <c r="PXU11" s="71"/>
      <c r="PXZ11" s="71"/>
      <c r="PYE11" s="71"/>
      <c r="PYJ11" s="71"/>
      <c r="PYO11" s="71"/>
      <c r="PYT11" s="71"/>
      <c r="PYY11" s="71"/>
      <c r="PZD11" s="71"/>
      <c r="PZI11" s="71"/>
      <c r="PZN11" s="71"/>
      <c r="PZS11" s="71"/>
      <c r="PZX11" s="71"/>
      <c r="QAC11" s="71"/>
      <c r="QAH11" s="71"/>
      <c r="QAM11" s="71"/>
      <c r="QAR11" s="71"/>
      <c r="QAW11" s="71"/>
      <c r="QBB11" s="71"/>
      <c r="QBG11" s="71"/>
      <c r="QBL11" s="71"/>
      <c r="QBQ11" s="71"/>
      <c r="QBV11" s="71"/>
      <c r="QCA11" s="71"/>
      <c r="QCF11" s="71"/>
      <c r="QCK11" s="71"/>
      <c r="QCP11" s="71"/>
      <c r="QCU11" s="71"/>
      <c r="QCZ11" s="71"/>
      <c r="QDE11" s="71"/>
      <c r="QDJ11" s="71"/>
      <c r="QDO11" s="71"/>
      <c r="QDT11" s="71"/>
      <c r="QDY11" s="71"/>
      <c r="QED11" s="71"/>
      <c r="QEI11" s="71"/>
      <c r="QEN11" s="71"/>
      <c r="QES11" s="71"/>
      <c r="QEX11" s="71"/>
      <c r="QFC11" s="71"/>
      <c r="QFH11" s="71"/>
      <c r="QFM11" s="71"/>
      <c r="QFR11" s="71"/>
      <c r="QFW11" s="71"/>
      <c r="QGB11" s="71"/>
      <c r="QGG11" s="71"/>
      <c r="QGL11" s="71"/>
      <c r="QGQ11" s="71"/>
      <c r="QGV11" s="71"/>
      <c r="QHA11" s="71"/>
      <c r="QHF11" s="71"/>
      <c r="QHK11" s="71"/>
      <c r="QHP11" s="71"/>
      <c r="QHU11" s="71"/>
      <c r="QHZ11" s="71"/>
      <c r="QIE11" s="71"/>
      <c r="QIJ11" s="71"/>
      <c r="QIO11" s="71"/>
      <c r="QIT11" s="71"/>
      <c r="QIY11" s="71"/>
      <c r="QJD11" s="71"/>
      <c r="QJI11" s="71"/>
      <c r="QJN11" s="71"/>
      <c r="QJS11" s="71"/>
      <c r="QJX11" s="71"/>
      <c r="QKC11" s="71"/>
      <c r="QKH11" s="71"/>
      <c r="QKM11" s="71"/>
      <c r="QKR11" s="71"/>
      <c r="QKW11" s="71"/>
      <c r="QLB11" s="71"/>
      <c r="QLG11" s="71"/>
      <c r="QLL11" s="71"/>
      <c r="QLQ11" s="71"/>
      <c r="QLV11" s="71"/>
      <c r="QMA11" s="71"/>
      <c r="QMF11" s="71"/>
      <c r="QMK11" s="71"/>
      <c r="QMP11" s="71"/>
      <c r="QMU11" s="71"/>
      <c r="QMZ11" s="71"/>
      <c r="QNE11" s="71"/>
      <c r="QNJ11" s="71"/>
      <c r="QNO11" s="71"/>
      <c r="QNT11" s="71"/>
      <c r="QNY11" s="71"/>
      <c r="QOD11" s="71"/>
      <c r="QOI11" s="71"/>
      <c r="QON11" s="71"/>
      <c r="QOS11" s="71"/>
      <c r="QOX11" s="71"/>
      <c r="QPC11" s="71"/>
      <c r="QPH11" s="71"/>
      <c r="QPM11" s="71"/>
      <c r="QPR11" s="71"/>
      <c r="QPW11" s="71"/>
      <c r="QQB11" s="71"/>
      <c r="QQG11" s="71"/>
      <c r="QQL11" s="71"/>
      <c r="QQQ11" s="71"/>
      <c r="QQV11" s="71"/>
      <c r="QRA11" s="71"/>
      <c r="QRF11" s="71"/>
      <c r="QRK11" s="71"/>
      <c r="QRP11" s="71"/>
      <c r="QRU11" s="71"/>
      <c r="QRZ11" s="71"/>
      <c r="QSE11" s="71"/>
      <c r="QSJ11" s="71"/>
      <c r="QSO11" s="71"/>
      <c r="QST11" s="71"/>
      <c r="QSY11" s="71"/>
      <c r="QTD11" s="71"/>
      <c r="QTI11" s="71"/>
      <c r="QTN11" s="71"/>
      <c r="QTS11" s="71"/>
      <c r="QTX11" s="71"/>
      <c r="QUC11" s="71"/>
      <c r="QUH11" s="71"/>
      <c r="QUM11" s="71"/>
      <c r="QUR11" s="71"/>
      <c r="QUW11" s="71"/>
      <c r="QVB11" s="71"/>
      <c r="QVG11" s="71"/>
      <c r="QVL11" s="71"/>
      <c r="QVQ11" s="71"/>
      <c r="QVV11" s="71"/>
      <c r="QWA11" s="71"/>
      <c r="QWF11" s="71"/>
      <c r="QWK11" s="71"/>
      <c r="QWP11" s="71"/>
      <c r="QWU11" s="71"/>
      <c r="QWZ11" s="71"/>
      <c r="QXE11" s="71"/>
      <c r="QXJ11" s="71"/>
      <c r="QXO11" s="71"/>
      <c r="QXT11" s="71"/>
      <c r="QXY11" s="71"/>
      <c r="QYD11" s="71"/>
      <c r="QYI11" s="71"/>
      <c r="QYN11" s="71"/>
      <c r="QYS11" s="71"/>
      <c r="QYX11" s="71"/>
      <c r="QZC11" s="71"/>
      <c r="QZH11" s="71"/>
      <c r="QZM11" s="71"/>
      <c r="QZR11" s="71"/>
      <c r="QZW11" s="71"/>
      <c r="RAB11" s="71"/>
      <c r="RAG11" s="71"/>
      <c r="RAL11" s="71"/>
      <c r="RAQ11" s="71"/>
      <c r="RAV11" s="71"/>
      <c r="RBA11" s="71"/>
      <c r="RBF11" s="71"/>
      <c r="RBK11" s="71"/>
      <c r="RBP11" s="71"/>
      <c r="RBU11" s="71"/>
      <c r="RBZ11" s="71"/>
      <c r="RCE11" s="71"/>
      <c r="RCJ11" s="71"/>
      <c r="RCO11" s="71"/>
      <c r="RCT11" s="71"/>
      <c r="RCY11" s="71"/>
      <c r="RDD11" s="71"/>
      <c r="RDI11" s="71"/>
      <c r="RDN11" s="71"/>
      <c r="RDS11" s="71"/>
      <c r="RDX11" s="71"/>
      <c r="REC11" s="71"/>
      <c r="REH11" s="71"/>
      <c r="REM11" s="71"/>
      <c r="RER11" s="71"/>
      <c r="REW11" s="71"/>
      <c r="RFB11" s="71"/>
      <c r="RFG11" s="71"/>
      <c r="RFL11" s="71"/>
      <c r="RFQ11" s="71"/>
      <c r="RFV11" s="71"/>
      <c r="RGA11" s="71"/>
      <c r="RGF11" s="71"/>
      <c r="RGK11" s="71"/>
      <c r="RGP11" s="71"/>
      <c r="RGU11" s="71"/>
      <c r="RGZ11" s="71"/>
      <c r="RHE11" s="71"/>
      <c r="RHJ11" s="71"/>
      <c r="RHO11" s="71"/>
      <c r="RHT11" s="71"/>
      <c r="RHY11" s="71"/>
      <c r="RID11" s="71"/>
      <c r="RII11" s="71"/>
      <c r="RIN11" s="71"/>
      <c r="RIS11" s="71"/>
      <c r="RIX11" s="71"/>
      <c r="RJC11" s="71"/>
      <c r="RJH11" s="71"/>
      <c r="RJM11" s="71"/>
      <c r="RJR11" s="71"/>
      <c r="RJW11" s="71"/>
      <c r="RKB11" s="71"/>
      <c r="RKG11" s="71"/>
      <c r="RKL11" s="71"/>
      <c r="RKQ11" s="71"/>
      <c r="RKV11" s="71"/>
      <c r="RLA11" s="71"/>
      <c r="RLF11" s="71"/>
      <c r="RLK11" s="71"/>
      <c r="RLP11" s="71"/>
      <c r="RLU11" s="71"/>
      <c r="RLZ11" s="71"/>
      <c r="RME11" s="71"/>
      <c r="RMJ11" s="71"/>
      <c r="RMO11" s="71"/>
      <c r="RMT11" s="71"/>
      <c r="RMY11" s="71"/>
      <c r="RND11" s="71"/>
      <c r="RNI11" s="71"/>
      <c r="RNN11" s="71"/>
      <c r="RNS11" s="71"/>
      <c r="RNX11" s="71"/>
      <c r="ROC11" s="71"/>
      <c r="ROH11" s="71"/>
      <c r="ROM11" s="71"/>
      <c r="ROR11" s="71"/>
      <c r="ROW11" s="71"/>
      <c r="RPB11" s="71"/>
      <c r="RPG11" s="71"/>
      <c r="RPL11" s="71"/>
      <c r="RPQ11" s="71"/>
      <c r="RPV11" s="71"/>
      <c r="RQA11" s="71"/>
      <c r="RQF11" s="71"/>
      <c r="RQK11" s="71"/>
      <c r="RQP11" s="71"/>
      <c r="RQU11" s="71"/>
      <c r="RQZ11" s="71"/>
      <c r="RRE11" s="71"/>
      <c r="RRJ11" s="71"/>
      <c r="RRO11" s="71"/>
      <c r="RRT11" s="71"/>
      <c r="RRY11" s="71"/>
      <c r="RSD11" s="71"/>
      <c r="RSI11" s="71"/>
      <c r="RSN11" s="71"/>
      <c r="RSS11" s="71"/>
      <c r="RSX11" s="71"/>
      <c r="RTC11" s="71"/>
      <c r="RTH11" s="71"/>
      <c r="RTM11" s="71"/>
      <c r="RTR11" s="71"/>
      <c r="RTW11" s="71"/>
      <c r="RUB11" s="71"/>
      <c r="RUG11" s="71"/>
      <c r="RUL11" s="71"/>
      <c r="RUQ11" s="71"/>
      <c r="RUV11" s="71"/>
      <c r="RVA11" s="71"/>
      <c r="RVF11" s="71"/>
      <c r="RVK11" s="71"/>
      <c r="RVP11" s="71"/>
      <c r="RVU11" s="71"/>
      <c r="RVZ11" s="71"/>
      <c r="RWE11" s="71"/>
      <c r="RWJ11" s="71"/>
      <c r="RWO11" s="71"/>
      <c r="RWT11" s="71"/>
      <c r="RWY11" s="71"/>
      <c r="RXD11" s="71"/>
      <c r="RXI11" s="71"/>
      <c r="RXN11" s="71"/>
      <c r="RXS11" s="71"/>
      <c r="RXX11" s="71"/>
      <c r="RYC11" s="71"/>
      <c r="RYH11" s="71"/>
      <c r="RYM11" s="71"/>
      <c r="RYR11" s="71"/>
      <c r="RYW11" s="71"/>
      <c r="RZB11" s="71"/>
      <c r="RZG11" s="71"/>
      <c r="RZL11" s="71"/>
      <c r="RZQ11" s="71"/>
      <c r="RZV11" s="71"/>
      <c r="SAA11" s="71"/>
      <c r="SAF11" s="71"/>
      <c r="SAK11" s="71"/>
      <c r="SAP11" s="71"/>
      <c r="SAU11" s="71"/>
      <c r="SAZ11" s="71"/>
      <c r="SBE11" s="71"/>
      <c r="SBJ11" s="71"/>
      <c r="SBO11" s="71"/>
      <c r="SBT11" s="71"/>
      <c r="SBY11" s="71"/>
      <c r="SCD11" s="71"/>
      <c r="SCI11" s="71"/>
      <c r="SCN11" s="71"/>
      <c r="SCS11" s="71"/>
      <c r="SCX11" s="71"/>
      <c r="SDC11" s="71"/>
      <c r="SDH11" s="71"/>
      <c r="SDM11" s="71"/>
      <c r="SDR11" s="71"/>
      <c r="SDW11" s="71"/>
      <c r="SEB11" s="71"/>
      <c r="SEG11" s="71"/>
      <c r="SEL11" s="71"/>
      <c r="SEQ11" s="71"/>
      <c r="SEV11" s="71"/>
      <c r="SFA11" s="71"/>
      <c r="SFF11" s="71"/>
      <c r="SFK11" s="71"/>
      <c r="SFP11" s="71"/>
      <c r="SFU11" s="71"/>
      <c r="SFZ11" s="71"/>
      <c r="SGE11" s="71"/>
      <c r="SGJ11" s="71"/>
      <c r="SGO11" s="71"/>
      <c r="SGT11" s="71"/>
      <c r="SGY11" s="71"/>
      <c r="SHD11" s="71"/>
      <c r="SHI11" s="71"/>
      <c r="SHN11" s="71"/>
      <c r="SHS11" s="71"/>
      <c r="SHX11" s="71"/>
      <c r="SIC11" s="71"/>
      <c r="SIH11" s="71"/>
      <c r="SIM11" s="71"/>
      <c r="SIR11" s="71"/>
      <c r="SIW11" s="71"/>
      <c r="SJB11" s="71"/>
      <c r="SJG11" s="71"/>
      <c r="SJL11" s="71"/>
      <c r="SJQ11" s="71"/>
      <c r="SJV11" s="71"/>
      <c r="SKA11" s="71"/>
      <c r="SKF11" s="71"/>
      <c r="SKK11" s="71"/>
      <c r="SKP11" s="71"/>
      <c r="SKU11" s="71"/>
      <c r="SKZ11" s="71"/>
      <c r="SLE11" s="71"/>
      <c r="SLJ11" s="71"/>
      <c r="SLO11" s="71"/>
      <c r="SLT11" s="71"/>
      <c r="SLY11" s="71"/>
      <c r="SMD11" s="71"/>
      <c r="SMI11" s="71"/>
      <c r="SMN11" s="71"/>
      <c r="SMS11" s="71"/>
      <c r="SMX11" s="71"/>
      <c r="SNC11" s="71"/>
      <c r="SNH11" s="71"/>
      <c r="SNM11" s="71"/>
      <c r="SNR11" s="71"/>
      <c r="SNW11" s="71"/>
      <c r="SOB11" s="71"/>
      <c r="SOG11" s="71"/>
      <c r="SOL11" s="71"/>
      <c r="SOQ11" s="71"/>
      <c r="SOV11" s="71"/>
      <c r="SPA11" s="71"/>
      <c r="SPF11" s="71"/>
      <c r="SPK11" s="71"/>
      <c r="SPP11" s="71"/>
      <c r="SPU11" s="71"/>
      <c r="SPZ11" s="71"/>
      <c r="SQE11" s="71"/>
      <c r="SQJ11" s="71"/>
      <c r="SQO11" s="71"/>
      <c r="SQT11" s="71"/>
      <c r="SQY11" s="71"/>
      <c r="SRD11" s="71"/>
      <c r="SRI11" s="71"/>
      <c r="SRN11" s="71"/>
      <c r="SRS11" s="71"/>
      <c r="SRX11" s="71"/>
      <c r="SSC11" s="71"/>
      <c r="SSH11" s="71"/>
      <c r="SSM11" s="71"/>
      <c r="SSR11" s="71"/>
      <c r="SSW11" s="71"/>
      <c r="STB11" s="71"/>
      <c r="STG11" s="71"/>
      <c r="STL11" s="71"/>
      <c r="STQ11" s="71"/>
      <c r="STV11" s="71"/>
      <c r="SUA11" s="71"/>
      <c r="SUF11" s="71"/>
      <c r="SUK11" s="71"/>
      <c r="SUP11" s="71"/>
      <c r="SUU11" s="71"/>
      <c r="SUZ11" s="71"/>
      <c r="SVE11" s="71"/>
      <c r="SVJ11" s="71"/>
      <c r="SVO11" s="71"/>
      <c r="SVT11" s="71"/>
      <c r="SVY11" s="71"/>
      <c r="SWD11" s="71"/>
      <c r="SWI11" s="71"/>
      <c r="SWN11" s="71"/>
      <c r="SWS11" s="71"/>
      <c r="SWX11" s="71"/>
      <c r="SXC11" s="71"/>
      <c r="SXH11" s="71"/>
      <c r="SXM11" s="71"/>
      <c r="SXR11" s="71"/>
      <c r="SXW11" s="71"/>
      <c r="SYB11" s="71"/>
      <c r="SYG11" s="71"/>
      <c r="SYL11" s="71"/>
      <c r="SYQ11" s="71"/>
      <c r="SYV11" s="71"/>
      <c r="SZA11" s="71"/>
      <c r="SZF11" s="71"/>
      <c r="SZK11" s="71"/>
      <c r="SZP11" s="71"/>
      <c r="SZU11" s="71"/>
      <c r="SZZ11" s="71"/>
      <c r="TAE11" s="71"/>
      <c r="TAJ11" s="71"/>
      <c r="TAO11" s="71"/>
      <c r="TAT11" s="71"/>
      <c r="TAY11" s="71"/>
      <c r="TBD11" s="71"/>
      <c r="TBI11" s="71"/>
      <c r="TBN11" s="71"/>
      <c r="TBS11" s="71"/>
      <c r="TBX11" s="71"/>
      <c r="TCC11" s="71"/>
      <c r="TCH11" s="71"/>
      <c r="TCM11" s="71"/>
      <c r="TCR11" s="71"/>
      <c r="TCW11" s="71"/>
      <c r="TDB11" s="71"/>
      <c r="TDG11" s="71"/>
      <c r="TDL11" s="71"/>
      <c r="TDQ11" s="71"/>
      <c r="TDV11" s="71"/>
      <c r="TEA11" s="71"/>
      <c r="TEF11" s="71"/>
      <c r="TEK11" s="71"/>
      <c r="TEP11" s="71"/>
      <c r="TEU11" s="71"/>
      <c r="TEZ11" s="71"/>
      <c r="TFE11" s="71"/>
      <c r="TFJ11" s="71"/>
      <c r="TFO11" s="71"/>
      <c r="TFT11" s="71"/>
      <c r="TFY11" s="71"/>
      <c r="TGD11" s="71"/>
      <c r="TGI11" s="71"/>
      <c r="TGN11" s="71"/>
      <c r="TGS11" s="71"/>
      <c r="TGX11" s="71"/>
      <c r="THC11" s="71"/>
      <c r="THH11" s="71"/>
      <c r="THM11" s="71"/>
      <c r="THR11" s="71"/>
      <c r="THW11" s="71"/>
      <c r="TIB11" s="71"/>
      <c r="TIG11" s="71"/>
      <c r="TIL11" s="71"/>
      <c r="TIQ11" s="71"/>
      <c r="TIV11" s="71"/>
      <c r="TJA11" s="71"/>
      <c r="TJF11" s="71"/>
      <c r="TJK11" s="71"/>
      <c r="TJP11" s="71"/>
      <c r="TJU11" s="71"/>
      <c r="TJZ11" s="71"/>
      <c r="TKE11" s="71"/>
      <c r="TKJ11" s="71"/>
      <c r="TKO11" s="71"/>
      <c r="TKT11" s="71"/>
      <c r="TKY11" s="71"/>
      <c r="TLD11" s="71"/>
      <c r="TLI11" s="71"/>
      <c r="TLN11" s="71"/>
      <c r="TLS11" s="71"/>
      <c r="TLX11" s="71"/>
      <c r="TMC11" s="71"/>
      <c r="TMH11" s="71"/>
      <c r="TMM11" s="71"/>
      <c r="TMR11" s="71"/>
      <c r="TMW11" s="71"/>
      <c r="TNB11" s="71"/>
      <c r="TNG11" s="71"/>
      <c r="TNL11" s="71"/>
      <c r="TNQ11" s="71"/>
      <c r="TNV11" s="71"/>
      <c r="TOA11" s="71"/>
      <c r="TOF11" s="71"/>
      <c r="TOK11" s="71"/>
      <c r="TOP11" s="71"/>
      <c r="TOU11" s="71"/>
      <c r="TOZ11" s="71"/>
      <c r="TPE11" s="71"/>
      <c r="TPJ11" s="71"/>
      <c r="TPO11" s="71"/>
      <c r="TPT11" s="71"/>
      <c r="TPY11" s="71"/>
      <c r="TQD11" s="71"/>
      <c r="TQI11" s="71"/>
      <c r="TQN11" s="71"/>
      <c r="TQS11" s="71"/>
      <c r="TQX11" s="71"/>
      <c r="TRC11" s="71"/>
      <c r="TRH11" s="71"/>
      <c r="TRM11" s="71"/>
      <c r="TRR11" s="71"/>
      <c r="TRW11" s="71"/>
      <c r="TSB11" s="71"/>
      <c r="TSG11" s="71"/>
      <c r="TSL11" s="71"/>
      <c r="TSQ11" s="71"/>
      <c r="TSV11" s="71"/>
      <c r="TTA11" s="71"/>
      <c r="TTF11" s="71"/>
      <c r="TTK11" s="71"/>
      <c r="TTP11" s="71"/>
      <c r="TTU11" s="71"/>
      <c r="TTZ11" s="71"/>
      <c r="TUE11" s="71"/>
      <c r="TUJ11" s="71"/>
      <c r="TUO11" s="71"/>
      <c r="TUT11" s="71"/>
      <c r="TUY11" s="71"/>
      <c r="TVD11" s="71"/>
      <c r="TVI11" s="71"/>
      <c r="TVN11" s="71"/>
      <c r="TVS11" s="71"/>
      <c r="TVX11" s="71"/>
      <c r="TWC11" s="71"/>
      <c r="TWH11" s="71"/>
      <c r="TWM11" s="71"/>
      <c r="TWR11" s="71"/>
      <c r="TWW11" s="71"/>
      <c r="TXB11" s="71"/>
      <c r="TXG11" s="71"/>
      <c r="TXL11" s="71"/>
      <c r="TXQ11" s="71"/>
      <c r="TXV11" s="71"/>
      <c r="TYA11" s="71"/>
      <c r="TYF11" s="71"/>
      <c r="TYK11" s="71"/>
      <c r="TYP11" s="71"/>
      <c r="TYU11" s="71"/>
      <c r="TYZ11" s="71"/>
      <c r="TZE11" s="71"/>
      <c r="TZJ11" s="71"/>
      <c r="TZO11" s="71"/>
      <c r="TZT11" s="71"/>
      <c r="TZY11" s="71"/>
      <c r="UAD11" s="71"/>
      <c r="UAI11" s="71"/>
      <c r="UAN11" s="71"/>
      <c r="UAS11" s="71"/>
      <c r="UAX11" s="71"/>
      <c r="UBC11" s="71"/>
      <c r="UBH11" s="71"/>
      <c r="UBM11" s="71"/>
      <c r="UBR11" s="71"/>
      <c r="UBW11" s="71"/>
      <c r="UCB11" s="71"/>
      <c r="UCG11" s="71"/>
      <c r="UCL11" s="71"/>
      <c r="UCQ11" s="71"/>
      <c r="UCV11" s="71"/>
      <c r="UDA11" s="71"/>
      <c r="UDF11" s="71"/>
      <c r="UDK11" s="71"/>
      <c r="UDP11" s="71"/>
      <c r="UDU11" s="71"/>
      <c r="UDZ11" s="71"/>
      <c r="UEE11" s="71"/>
      <c r="UEJ11" s="71"/>
      <c r="UEO11" s="71"/>
      <c r="UET11" s="71"/>
      <c r="UEY11" s="71"/>
      <c r="UFD11" s="71"/>
      <c r="UFI11" s="71"/>
      <c r="UFN11" s="71"/>
      <c r="UFS11" s="71"/>
      <c r="UFX11" s="71"/>
      <c r="UGC11" s="71"/>
      <c r="UGH11" s="71"/>
      <c r="UGM11" s="71"/>
      <c r="UGR11" s="71"/>
      <c r="UGW11" s="71"/>
      <c r="UHB11" s="71"/>
      <c r="UHG11" s="71"/>
      <c r="UHL11" s="71"/>
      <c r="UHQ11" s="71"/>
      <c r="UHV11" s="71"/>
      <c r="UIA11" s="71"/>
      <c r="UIF11" s="71"/>
      <c r="UIK11" s="71"/>
      <c r="UIP11" s="71"/>
      <c r="UIU11" s="71"/>
      <c r="UIZ11" s="71"/>
      <c r="UJE11" s="71"/>
      <c r="UJJ11" s="71"/>
      <c r="UJO11" s="71"/>
      <c r="UJT11" s="71"/>
      <c r="UJY11" s="71"/>
      <c r="UKD11" s="71"/>
      <c r="UKI11" s="71"/>
      <c r="UKN11" s="71"/>
      <c r="UKS11" s="71"/>
      <c r="UKX11" s="71"/>
      <c r="ULC11" s="71"/>
      <c r="ULH11" s="71"/>
      <c r="ULM11" s="71"/>
      <c r="ULR11" s="71"/>
      <c r="ULW11" s="71"/>
      <c r="UMB11" s="71"/>
      <c r="UMG11" s="71"/>
      <c r="UML11" s="71"/>
      <c r="UMQ11" s="71"/>
      <c r="UMV11" s="71"/>
      <c r="UNA11" s="71"/>
      <c r="UNF11" s="71"/>
      <c r="UNK11" s="71"/>
      <c r="UNP11" s="71"/>
      <c r="UNU11" s="71"/>
      <c r="UNZ11" s="71"/>
      <c r="UOE11" s="71"/>
      <c r="UOJ11" s="71"/>
      <c r="UOO11" s="71"/>
      <c r="UOT11" s="71"/>
      <c r="UOY11" s="71"/>
      <c r="UPD11" s="71"/>
      <c r="UPI11" s="71"/>
      <c r="UPN11" s="71"/>
      <c r="UPS11" s="71"/>
      <c r="UPX11" s="71"/>
      <c r="UQC11" s="71"/>
      <c r="UQH11" s="71"/>
      <c r="UQM11" s="71"/>
      <c r="UQR11" s="71"/>
      <c r="UQW11" s="71"/>
      <c r="URB11" s="71"/>
      <c r="URG11" s="71"/>
      <c r="URL11" s="71"/>
      <c r="URQ11" s="71"/>
      <c r="URV11" s="71"/>
      <c r="USA11" s="71"/>
      <c r="USF11" s="71"/>
      <c r="USK11" s="71"/>
      <c r="USP11" s="71"/>
      <c r="USU11" s="71"/>
      <c r="USZ11" s="71"/>
      <c r="UTE11" s="71"/>
      <c r="UTJ11" s="71"/>
      <c r="UTO11" s="71"/>
      <c r="UTT11" s="71"/>
      <c r="UTY11" s="71"/>
      <c r="UUD11" s="71"/>
      <c r="UUI11" s="71"/>
      <c r="UUN11" s="71"/>
      <c r="UUS11" s="71"/>
      <c r="UUX11" s="71"/>
      <c r="UVC11" s="71"/>
      <c r="UVH11" s="71"/>
      <c r="UVM11" s="71"/>
      <c r="UVR11" s="71"/>
      <c r="UVW11" s="71"/>
      <c r="UWB11" s="71"/>
      <c r="UWG11" s="71"/>
      <c r="UWL11" s="71"/>
      <c r="UWQ11" s="71"/>
      <c r="UWV11" s="71"/>
      <c r="UXA11" s="71"/>
      <c r="UXF11" s="71"/>
      <c r="UXK11" s="71"/>
      <c r="UXP11" s="71"/>
      <c r="UXU11" s="71"/>
      <c r="UXZ11" s="71"/>
      <c r="UYE11" s="71"/>
      <c r="UYJ11" s="71"/>
      <c r="UYO11" s="71"/>
      <c r="UYT11" s="71"/>
      <c r="UYY11" s="71"/>
      <c r="UZD11" s="71"/>
      <c r="UZI11" s="71"/>
      <c r="UZN11" s="71"/>
      <c r="UZS11" s="71"/>
      <c r="UZX11" s="71"/>
      <c r="VAC11" s="71"/>
      <c r="VAH11" s="71"/>
      <c r="VAM11" s="71"/>
      <c r="VAR11" s="71"/>
      <c r="VAW11" s="71"/>
      <c r="VBB11" s="71"/>
      <c r="VBG11" s="71"/>
      <c r="VBL11" s="71"/>
      <c r="VBQ11" s="71"/>
      <c r="VBV11" s="71"/>
      <c r="VCA11" s="71"/>
      <c r="VCF11" s="71"/>
      <c r="VCK11" s="71"/>
      <c r="VCP11" s="71"/>
      <c r="VCU11" s="71"/>
      <c r="VCZ11" s="71"/>
      <c r="VDE11" s="71"/>
      <c r="VDJ11" s="71"/>
      <c r="VDO11" s="71"/>
      <c r="VDT11" s="71"/>
      <c r="VDY11" s="71"/>
      <c r="VED11" s="71"/>
      <c r="VEI11" s="71"/>
      <c r="VEN11" s="71"/>
      <c r="VES11" s="71"/>
      <c r="VEX11" s="71"/>
      <c r="VFC11" s="71"/>
      <c r="VFH11" s="71"/>
      <c r="VFM11" s="71"/>
      <c r="VFR11" s="71"/>
      <c r="VFW11" s="71"/>
      <c r="VGB11" s="71"/>
      <c r="VGG11" s="71"/>
      <c r="VGL11" s="71"/>
      <c r="VGQ11" s="71"/>
      <c r="VGV11" s="71"/>
      <c r="VHA11" s="71"/>
      <c r="VHF11" s="71"/>
      <c r="VHK11" s="71"/>
      <c r="VHP11" s="71"/>
      <c r="VHU11" s="71"/>
      <c r="VHZ11" s="71"/>
      <c r="VIE11" s="71"/>
      <c r="VIJ11" s="71"/>
      <c r="VIO11" s="71"/>
      <c r="VIT11" s="71"/>
      <c r="VIY11" s="71"/>
      <c r="VJD11" s="71"/>
      <c r="VJI11" s="71"/>
      <c r="VJN11" s="71"/>
      <c r="VJS11" s="71"/>
      <c r="VJX11" s="71"/>
      <c r="VKC11" s="71"/>
      <c r="VKH11" s="71"/>
      <c r="VKM11" s="71"/>
      <c r="VKR11" s="71"/>
      <c r="VKW11" s="71"/>
      <c r="VLB11" s="71"/>
      <c r="VLG11" s="71"/>
      <c r="VLL11" s="71"/>
      <c r="VLQ11" s="71"/>
      <c r="VLV11" s="71"/>
      <c r="VMA11" s="71"/>
      <c r="VMF11" s="71"/>
      <c r="VMK11" s="71"/>
      <c r="VMP11" s="71"/>
      <c r="VMU11" s="71"/>
      <c r="VMZ11" s="71"/>
      <c r="VNE11" s="71"/>
      <c r="VNJ11" s="71"/>
      <c r="VNO11" s="71"/>
      <c r="VNT11" s="71"/>
      <c r="VNY11" s="71"/>
      <c r="VOD11" s="71"/>
      <c r="VOI11" s="71"/>
      <c r="VON11" s="71"/>
      <c r="VOS11" s="71"/>
      <c r="VOX11" s="71"/>
      <c r="VPC11" s="71"/>
      <c r="VPH11" s="71"/>
      <c r="VPM11" s="71"/>
      <c r="VPR11" s="71"/>
      <c r="VPW11" s="71"/>
      <c r="VQB11" s="71"/>
      <c r="VQG11" s="71"/>
      <c r="VQL11" s="71"/>
      <c r="VQQ11" s="71"/>
      <c r="VQV11" s="71"/>
      <c r="VRA11" s="71"/>
      <c r="VRF11" s="71"/>
      <c r="VRK11" s="71"/>
      <c r="VRP11" s="71"/>
      <c r="VRU11" s="71"/>
      <c r="VRZ11" s="71"/>
      <c r="VSE11" s="71"/>
      <c r="VSJ11" s="71"/>
      <c r="VSO11" s="71"/>
      <c r="VST11" s="71"/>
      <c r="VSY11" s="71"/>
      <c r="VTD11" s="71"/>
      <c r="VTI11" s="71"/>
      <c r="VTN11" s="71"/>
      <c r="VTS11" s="71"/>
      <c r="VTX11" s="71"/>
      <c r="VUC11" s="71"/>
      <c r="VUH11" s="71"/>
      <c r="VUM11" s="71"/>
      <c r="VUR11" s="71"/>
      <c r="VUW11" s="71"/>
      <c r="VVB11" s="71"/>
      <c r="VVG11" s="71"/>
      <c r="VVL11" s="71"/>
      <c r="VVQ11" s="71"/>
      <c r="VVV11" s="71"/>
      <c r="VWA11" s="71"/>
      <c r="VWF11" s="71"/>
      <c r="VWK11" s="71"/>
      <c r="VWP11" s="71"/>
      <c r="VWU11" s="71"/>
      <c r="VWZ11" s="71"/>
      <c r="VXE11" s="71"/>
      <c r="VXJ11" s="71"/>
      <c r="VXO11" s="71"/>
      <c r="VXT11" s="71"/>
      <c r="VXY11" s="71"/>
      <c r="VYD11" s="71"/>
      <c r="VYI11" s="71"/>
      <c r="VYN11" s="71"/>
      <c r="VYS11" s="71"/>
      <c r="VYX11" s="71"/>
      <c r="VZC11" s="71"/>
      <c r="VZH11" s="71"/>
      <c r="VZM11" s="71"/>
      <c r="VZR11" s="71"/>
      <c r="VZW11" s="71"/>
      <c r="WAB11" s="71"/>
      <c r="WAG11" s="71"/>
      <c r="WAL11" s="71"/>
      <c r="WAQ11" s="71"/>
      <c r="WAV11" s="71"/>
      <c r="WBA11" s="71"/>
      <c r="WBF11" s="71"/>
      <c r="WBK11" s="71"/>
      <c r="WBP11" s="71"/>
      <c r="WBU11" s="71"/>
      <c r="WBZ11" s="71"/>
      <c r="WCE11" s="71"/>
      <c r="WCJ11" s="71"/>
      <c r="WCO11" s="71"/>
      <c r="WCT11" s="71"/>
      <c r="WCY11" s="71"/>
      <c r="WDD11" s="71"/>
      <c r="WDI11" s="71"/>
      <c r="WDN11" s="71"/>
      <c r="WDS11" s="71"/>
      <c r="WDX11" s="71"/>
      <c r="WEC11" s="71"/>
      <c r="WEH11" s="71"/>
      <c r="WEM11" s="71"/>
      <c r="WER11" s="71"/>
      <c r="WEW11" s="71"/>
      <c r="WFB11" s="71"/>
      <c r="WFG11" s="71"/>
      <c r="WFL11" s="71"/>
      <c r="WFQ11" s="71"/>
      <c r="WFV11" s="71"/>
      <c r="WGA11" s="71"/>
      <c r="WGF11" s="71"/>
      <c r="WGK11" s="71"/>
      <c r="WGP11" s="71"/>
      <c r="WGU11" s="71"/>
      <c r="WGZ11" s="71"/>
      <c r="WHE11" s="71"/>
      <c r="WHJ11" s="71"/>
      <c r="WHO11" s="71"/>
      <c r="WHT11" s="71"/>
      <c r="WHY11" s="71"/>
      <c r="WID11" s="71"/>
      <c r="WII11" s="71"/>
      <c r="WIN11" s="71"/>
      <c r="WIS11" s="71"/>
      <c r="WIX11" s="71"/>
      <c r="WJC11" s="71"/>
      <c r="WJH11" s="71"/>
      <c r="WJM11" s="71"/>
      <c r="WJR11" s="71"/>
      <c r="WJW11" s="71"/>
      <c r="WKB11" s="71"/>
      <c r="WKG11" s="71"/>
      <c r="WKL11" s="71"/>
      <c r="WKQ11" s="71"/>
      <c r="WKV11" s="71"/>
      <c r="WLA11" s="71"/>
      <c r="WLF11" s="71"/>
      <c r="WLK11" s="71"/>
      <c r="WLP11" s="71"/>
      <c r="WLU11" s="71"/>
      <c r="WLZ11" s="71"/>
      <c r="WME11" s="71"/>
      <c r="WMJ11" s="71"/>
      <c r="WMO11" s="71"/>
      <c r="WMT11" s="71"/>
      <c r="WMY11" s="71"/>
      <c r="WND11" s="71"/>
      <c r="WNI11" s="71"/>
      <c r="WNN11" s="71"/>
      <c r="WNS11" s="71"/>
      <c r="WNX11" s="71"/>
      <c r="WOC11" s="71"/>
      <c r="WOH11" s="71"/>
      <c r="WOM11" s="71"/>
      <c r="WOR11" s="71"/>
      <c r="WOW11" s="71"/>
      <c r="WPB11" s="71"/>
      <c r="WPG11" s="71"/>
      <c r="WPL11" s="71"/>
      <c r="WPQ11" s="71"/>
      <c r="WPV11" s="71"/>
      <c r="WQA11" s="71"/>
      <c r="WQF11" s="71"/>
      <c r="WQK11" s="71"/>
      <c r="WQP11" s="71"/>
      <c r="WQU11" s="71"/>
      <c r="WQZ11" s="71"/>
      <c r="WRE11" s="71"/>
      <c r="WRJ11" s="71"/>
      <c r="WRO11" s="71"/>
      <c r="WRT11" s="71"/>
      <c r="WRY11" s="71"/>
      <c r="WSD11" s="71"/>
      <c r="WSI11" s="71"/>
      <c r="WSN11" s="71"/>
      <c r="WSS11" s="71"/>
      <c r="WSX11" s="71"/>
      <c r="WTC11" s="71"/>
      <c r="WTH11" s="71"/>
      <c r="WTM11" s="71"/>
      <c r="WTR11" s="71"/>
      <c r="WTW11" s="71"/>
      <c r="WUB11" s="71"/>
      <c r="WUG11" s="71"/>
      <c r="WUL11" s="71"/>
      <c r="WUQ11" s="71"/>
      <c r="WUV11" s="71"/>
      <c r="WVA11" s="71"/>
      <c r="WVF11" s="71"/>
      <c r="WVK11" s="71"/>
      <c r="WVP11" s="71"/>
      <c r="WVU11" s="71"/>
      <c r="WVZ11" s="71"/>
      <c r="WWE11" s="71"/>
      <c r="WWJ11" s="71"/>
      <c r="WWO11" s="71"/>
      <c r="WWT11" s="71"/>
      <c r="WWY11" s="71"/>
      <c r="WXD11" s="71"/>
      <c r="WXI11" s="71"/>
      <c r="WXN11" s="71"/>
      <c r="WXS11" s="71"/>
      <c r="WXX11" s="71"/>
      <c r="WYC11" s="71"/>
      <c r="WYH11" s="71"/>
      <c r="WYM11" s="71"/>
      <c r="WYR11" s="71"/>
      <c r="WYW11" s="71"/>
      <c r="WZB11" s="71"/>
      <c r="WZG11" s="71"/>
      <c r="WZL11" s="71"/>
      <c r="WZQ11" s="71"/>
      <c r="WZV11" s="71"/>
      <c r="XAA11" s="71"/>
      <c r="XAF11" s="71"/>
      <c r="XAK11" s="71"/>
      <c r="XAP11" s="71"/>
      <c r="XAU11" s="71"/>
      <c r="XAZ11" s="71"/>
      <c r="XBE11" s="71"/>
      <c r="XBJ11" s="71"/>
      <c r="XBO11" s="71"/>
      <c r="XBT11" s="71"/>
      <c r="XBY11" s="71"/>
      <c r="XCD11" s="71"/>
      <c r="XCI11" s="71"/>
      <c r="XCN11" s="71"/>
      <c r="XCS11" s="71"/>
      <c r="XCX11" s="71"/>
      <c r="XDC11" s="71"/>
      <c r="XDH11" s="71"/>
      <c r="XDM11" s="71"/>
      <c r="XDR11" s="71"/>
      <c r="XDW11" s="71"/>
      <c r="XEB11" s="71"/>
      <c r="XEG11" s="71"/>
      <c r="XEL11" s="71"/>
      <c r="XEQ11" s="71"/>
      <c r="XEV11" s="71"/>
      <c r="XFA11" s="71"/>
    </row>
    <row r="12" spans="1:1021 1026:2046 2051:3071 3076:4096 4101:5116 5121:6141 6146:7166 7171:8191 8196:9216 9221:10236 10241:11261 11266:12286 12291:13311 13316:14336 14341:15356 15361:16381" s="120" customFormat="1" ht="11.25" x14ac:dyDescent="0.3">
      <c r="A12" s="244" t="s">
        <v>28</v>
      </c>
      <c r="B12" s="141"/>
      <c r="C12" s="164"/>
      <c r="D12" s="165"/>
      <c r="E12" s="165"/>
      <c r="F12" s="34"/>
      <c r="G12" s="35"/>
      <c r="H12" s="164"/>
      <c r="I12" s="165"/>
      <c r="J12" s="165"/>
      <c r="K12" s="34"/>
      <c r="L12" s="46"/>
      <c r="M12" s="121"/>
      <c r="N12" s="34"/>
      <c r="O12" s="34"/>
      <c r="P12" s="34"/>
      <c r="Q12" s="35"/>
      <c r="R12" s="121"/>
      <c r="S12" s="34"/>
      <c r="T12" s="34"/>
      <c r="U12" s="34"/>
      <c r="V12" s="46"/>
      <c r="W12" s="121"/>
      <c r="X12" s="34"/>
      <c r="Y12" s="34"/>
      <c r="Z12" s="34"/>
      <c r="AA12" s="35"/>
      <c r="AB12" s="121"/>
      <c r="AC12" s="34"/>
      <c r="AD12" s="34"/>
      <c r="AE12" s="34"/>
      <c r="AF12" s="46"/>
      <c r="AG12" s="121"/>
      <c r="AH12" s="34"/>
      <c r="AI12" s="34"/>
      <c r="AJ12" s="34"/>
      <c r="AK12" s="35"/>
      <c r="AL12" s="121"/>
      <c r="AM12" s="34"/>
      <c r="AN12" s="34"/>
      <c r="AO12" s="34"/>
      <c r="AP12" s="46"/>
      <c r="AQ12" s="121"/>
      <c r="AR12" s="34"/>
      <c r="AS12" s="34"/>
      <c r="AT12" s="34"/>
      <c r="AU12" s="35"/>
      <c r="AV12" s="121"/>
      <c r="AW12" s="34"/>
      <c r="AX12" s="34"/>
      <c r="AY12" s="34"/>
      <c r="AZ12" s="46"/>
    </row>
    <row r="13" spans="1:1021 1026:2046 2051:3071 3076:4096 4101:5116 5121:6141 6146:7166 7171:8191 8196:9216 9221:10236 10241:11261 11266:12286 12291:13311 13316:14336 14341:15356 15361:16381" s="120" customFormat="1" ht="11.25" x14ac:dyDescent="0.3">
      <c r="A13" s="38" t="s">
        <v>29</v>
      </c>
      <c r="B13" s="140"/>
      <c r="C13" s="162"/>
      <c r="D13" s="163"/>
      <c r="E13" s="163"/>
      <c r="F13" s="32"/>
      <c r="G13" s="33"/>
      <c r="H13" s="162"/>
      <c r="I13" s="163"/>
      <c r="J13" s="163"/>
      <c r="K13" s="32"/>
      <c r="L13" s="47"/>
      <c r="M13" s="119"/>
      <c r="N13" s="32"/>
      <c r="O13" s="32"/>
      <c r="P13" s="32"/>
      <c r="Q13" s="33"/>
      <c r="R13" s="119"/>
      <c r="S13" s="32"/>
      <c r="T13" s="32"/>
      <c r="U13" s="32"/>
      <c r="V13" s="47"/>
      <c r="W13" s="119"/>
      <c r="X13" s="32"/>
      <c r="Y13" s="32"/>
      <c r="Z13" s="32"/>
      <c r="AA13" s="33"/>
      <c r="AB13" s="119"/>
      <c r="AC13" s="32"/>
      <c r="AD13" s="32"/>
      <c r="AE13" s="32"/>
      <c r="AF13" s="47"/>
      <c r="AG13" s="119"/>
      <c r="AH13" s="32"/>
      <c r="AI13" s="32"/>
      <c r="AJ13" s="32"/>
      <c r="AK13" s="33"/>
      <c r="AL13" s="119"/>
      <c r="AM13" s="32"/>
      <c r="AN13" s="32"/>
      <c r="AO13" s="32"/>
      <c r="AP13" s="47"/>
      <c r="AQ13" s="119"/>
      <c r="AR13" s="32"/>
      <c r="AS13" s="32"/>
      <c r="AT13" s="32"/>
      <c r="AU13" s="33"/>
      <c r="AV13" s="119"/>
      <c r="AW13" s="32"/>
      <c r="AX13" s="32"/>
      <c r="AY13" s="32"/>
      <c r="AZ13" s="47"/>
    </row>
    <row r="14" spans="1:1021 1026:2046 2051:3071 3076:4096 4101:5116 5121:6141 6146:7166 7171:8191 8196:9216 9221:10236 10241:11261 11266:12286 12291:13311 13316:14336 14341:15356 15361:16381" s="120" customFormat="1" ht="11.25" x14ac:dyDescent="0.3">
      <c r="A14" s="37" t="s">
        <v>95</v>
      </c>
      <c r="B14" s="141" t="s">
        <v>96</v>
      </c>
      <c r="C14" s="164">
        <v>11760000</v>
      </c>
      <c r="D14" s="165">
        <v>11760000</v>
      </c>
      <c r="E14" s="165">
        <v>11760000</v>
      </c>
      <c r="F14" s="34"/>
      <c r="G14" s="35" t="s">
        <v>8</v>
      </c>
      <c r="H14" s="164">
        <v>11760000</v>
      </c>
      <c r="I14" s="165">
        <v>11760000</v>
      </c>
      <c r="J14" s="165">
        <v>11760000</v>
      </c>
      <c r="K14" s="34"/>
      <c r="L14" s="46" t="s">
        <v>8</v>
      </c>
      <c r="M14" s="121">
        <v>11760000</v>
      </c>
      <c r="N14" s="34">
        <v>11760000</v>
      </c>
      <c r="O14" s="34">
        <v>11760000</v>
      </c>
      <c r="P14" s="34"/>
      <c r="Q14" s="35" t="s">
        <v>8</v>
      </c>
      <c r="R14" s="121">
        <v>11760000</v>
      </c>
      <c r="S14" s="34">
        <v>11760000</v>
      </c>
      <c r="T14" s="34">
        <v>11760000</v>
      </c>
      <c r="U14" s="34"/>
      <c r="V14" s="46" t="s">
        <v>8</v>
      </c>
      <c r="W14" s="121">
        <v>11760000</v>
      </c>
      <c r="X14" s="34">
        <v>11760000</v>
      </c>
      <c r="Y14" s="34">
        <v>11760000</v>
      </c>
      <c r="Z14" s="34"/>
      <c r="AA14" s="35" t="s">
        <v>8</v>
      </c>
      <c r="AB14" s="121">
        <v>11760000</v>
      </c>
      <c r="AC14" s="34">
        <v>11760000</v>
      </c>
      <c r="AD14" s="34">
        <v>11760000</v>
      </c>
      <c r="AE14" s="34"/>
      <c r="AF14" s="46" t="s">
        <v>8</v>
      </c>
      <c r="AG14" s="121">
        <v>11760000</v>
      </c>
      <c r="AH14" s="34">
        <v>11760000</v>
      </c>
      <c r="AI14" s="34">
        <v>11760000</v>
      </c>
      <c r="AJ14" s="34"/>
      <c r="AK14" s="35" t="s">
        <v>8</v>
      </c>
      <c r="AL14" s="121">
        <v>11760000</v>
      </c>
      <c r="AM14" s="34">
        <v>11760000</v>
      </c>
      <c r="AN14" s="34">
        <v>11760000</v>
      </c>
      <c r="AO14" s="34"/>
      <c r="AP14" s="46" t="s">
        <v>8</v>
      </c>
      <c r="AQ14" s="121">
        <v>11760000</v>
      </c>
      <c r="AR14" s="34">
        <v>11760000</v>
      </c>
      <c r="AS14" s="34">
        <v>11760000</v>
      </c>
      <c r="AT14" s="34"/>
      <c r="AU14" s="35" t="s">
        <v>8</v>
      </c>
      <c r="AV14" s="121">
        <v>11760000</v>
      </c>
      <c r="AW14" s="34">
        <v>11760000</v>
      </c>
      <c r="AX14" s="34">
        <v>11760000</v>
      </c>
      <c r="AY14" s="34"/>
      <c r="AZ14" s="46" t="s">
        <v>8</v>
      </c>
    </row>
    <row r="15" spans="1:1021 1026:2046 2051:3071 3076:4096 4101:5116 5121:6141 6146:7166 7171:8191 8196:9216 9221:10236 10241:11261 11266:12286 12291:13311 13316:14336 14341:15356 15361:16381" s="120" customFormat="1" ht="11.25" x14ac:dyDescent="0.3">
      <c r="A15" s="240" t="s">
        <v>97</v>
      </c>
      <c r="B15" s="140" t="s">
        <v>25</v>
      </c>
      <c r="C15" s="162">
        <v>55</v>
      </c>
      <c r="D15" s="163">
        <v>55</v>
      </c>
      <c r="E15" s="163">
        <v>57.750000000000007</v>
      </c>
      <c r="F15" s="32"/>
      <c r="G15" s="33" t="s">
        <v>8</v>
      </c>
      <c r="H15" s="162">
        <v>60</v>
      </c>
      <c r="I15" s="163">
        <v>60</v>
      </c>
      <c r="J15" s="163">
        <v>66</v>
      </c>
      <c r="K15" s="32"/>
      <c r="L15" s="47" t="s">
        <v>8</v>
      </c>
      <c r="M15" s="119">
        <v>55</v>
      </c>
      <c r="N15" s="32">
        <v>55</v>
      </c>
      <c r="O15" s="32">
        <v>57.750000000000007</v>
      </c>
      <c r="P15" s="32"/>
      <c r="Q15" s="33" t="s">
        <v>8</v>
      </c>
      <c r="R15" s="119">
        <v>60</v>
      </c>
      <c r="S15" s="32">
        <v>60</v>
      </c>
      <c r="T15" s="32">
        <v>66</v>
      </c>
      <c r="U15" s="32"/>
      <c r="V15" s="47" t="s">
        <v>8</v>
      </c>
      <c r="W15" s="119">
        <v>55</v>
      </c>
      <c r="X15" s="32">
        <v>55</v>
      </c>
      <c r="Y15" s="32">
        <v>57.750000000000007</v>
      </c>
      <c r="Z15" s="32"/>
      <c r="AA15" s="33" t="s">
        <v>8</v>
      </c>
      <c r="AB15" s="119">
        <v>60</v>
      </c>
      <c r="AC15" s="32">
        <v>60</v>
      </c>
      <c r="AD15" s="32">
        <v>66</v>
      </c>
      <c r="AE15" s="32"/>
      <c r="AF15" s="47" t="s">
        <v>8</v>
      </c>
      <c r="AG15" s="119">
        <v>55</v>
      </c>
      <c r="AH15" s="32">
        <v>55</v>
      </c>
      <c r="AI15" s="32">
        <v>57.750000000000007</v>
      </c>
      <c r="AJ15" s="32"/>
      <c r="AK15" s="33" t="s">
        <v>8</v>
      </c>
      <c r="AL15" s="119">
        <v>60</v>
      </c>
      <c r="AM15" s="32">
        <v>60</v>
      </c>
      <c r="AN15" s="32">
        <v>66</v>
      </c>
      <c r="AO15" s="32"/>
      <c r="AP15" s="47" t="s">
        <v>8</v>
      </c>
      <c r="AQ15" s="119">
        <v>55</v>
      </c>
      <c r="AR15" s="32">
        <v>55</v>
      </c>
      <c r="AS15" s="32">
        <v>57.750000000000007</v>
      </c>
      <c r="AT15" s="32"/>
      <c r="AU15" s="33" t="s">
        <v>8</v>
      </c>
      <c r="AV15" s="119">
        <v>60</v>
      </c>
      <c r="AW15" s="32">
        <v>60</v>
      </c>
      <c r="AX15" s="32">
        <v>66</v>
      </c>
      <c r="AY15" s="32"/>
      <c r="AZ15" s="47" t="s">
        <v>8</v>
      </c>
    </row>
    <row r="16" spans="1:1021 1026:2046 2051:3071 3076:4096 4101:5116 5121:6141 6146:7166 7171:8191 8196:9216 9221:10236 10241:11261 11266:12286 12291:13311 13316:14336 14341:15356 15361:16381" s="118" customFormat="1" ht="22.5" x14ac:dyDescent="0.3">
      <c r="A16" s="63" t="s">
        <v>98</v>
      </c>
      <c r="B16" s="139" t="s">
        <v>57</v>
      </c>
      <c r="C16" s="160">
        <v>10.199999999999999</v>
      </c>
      <c r="D16" s="161">
        <v>10.199999999999999</v>
      </c>
      <c r="E16" s="161">
        <v>10.199999999999999</v>
      </c>
      <c r="F16" s="64" t="s">
        <v>914</v>
      </c>
      <c r="G16" s="65" t="s">
        <v>26</v>
      </c>
      <c r="H16" s="160">
        <v>10.199999999999999</v>
      </c>
      <c r="I16" s="161">
        <v>10.199999999999999</v>
      </c>
      <c r="J16" s="161">
        <v>10.199999999999999</v>
      </c>
      <c r="K16" s="64" t="s">
        <v>914</v>
      </c>
      <c r="L16" s="66" t="s">
        <v>26</v>
      </c>
      <c r="M16" s="117">
        <v>10.199999999999999</v>
      </c>
      <c r="N16" s="64">
        <v>10.199999999999999</v>
      </c>
      <c r="O16" s="64">
        <v>10.199999999999999</v>
      </c>
      <c r="P16" s="64" t="s">
        <v>914</v>
      </c>
      <c r="Q16" s="65" t="s">
        <v>26</v>
      </c>
      <c r="R16" s="117">
        <v>10.199999999999999</v>
      </c>
      <c r="S16" s="64">
        <v>10.199999999999999</v>
      </c>
      <c r="T16" s="64">
        <v>10.199999999999999</v>
      </c>
      <c r="U16" s="64" t="s">
        <v>914</v>
      </c>
      <c r="V16" s="66" t="s">
        <v>26</v>
      </c>
      <c r="W16" s="117">
        <v>10.199999999999999</v>
      </c>
      <c r="X16" s="64">
        <v>10.199999999999999</v>
      </c>
      <c r="Y16" s="64">
        <v>10.199999999999999</v>
      </c>
      <c r="Z16" s="64" t="s">
        <v>914</v>
      </c>
      <c r="AA16" s="65" t="s">
        <v>26</v>
      </c>
      <c r="AB16" s="117">
        <v>10.199999999999999</v>
      </c>
      <c r="AC16" s="64">
        <v>10.199999999999999</v>
      </c>
      <c r="AD16" s="64">
        <v>10.199999999999999</v>
      </c>
      <c r="AE16" s="64" t="s">
        <v>914</v>
      </c>
      <c r="AF16" s="66" t="s">
        <v>26</v>
      </c>
      <c r="AG16" s="117">
        <v>10.199999999999999</v>
      </c>
      <c r="AH16" s="64">
        <v>10.199999999999999</v>
      </c>
      <c r="AI16" s="64">
        <v>10.199999999999999</v>
      </c>
      <c r="AJ16" s="64" t="s">
        <v>914</v>
      </c>
      <c r="AK16" s="65" t="s">
        <v>26</v>
      </c>
      <c r="AL16" s="117">
        <v>10.199999999999999</v>
      </c>
      <c r="AM16" s="64">
        <v>10.199999999999999</v>
      </c>
      <c r="AN16" s="64">
        <v>10.199999999999999</v>
      </c>
      <c r="AO16" s="64" t="s">
        <v>914</v>
      </c>
      <c r="AP16" s="66" t="s">
        <v>26</v>
      </c>
      <c r="AQ16" s="117">
        <v>10.199999999999999</v>
      </c>
      <c r="AR16" s="64">
        <v>10.199999999999999</v>
      </c>
      <c r="AS16" s="64">
        <v>10.199999999999999</v>
      </c>
      <c r="AT16" s="64" t="s">
        <v>914</v>
      </c>
      <c r="AU16" s="65" t="s">
        <v>26</v>
      </c>
      <c r="AV16" s="117">
        <v>10.199999999999999</v>
      </c>
      <c r="AW16" s="64">
        <v>10.199999999999999</v>
      </c>
      <c r="AX16" s="64">
        <v>10.199999999999999</v>
      </c>
      <c r="AY16" s="64" t="s">
        <v>914</v>
      </c>
      <c r="AZ16" s="66" t="s">
        <v>26</v>
      </c>
    </row>
    <row r="17" spans="1:52" s="120" customFormat="1" ht="11.25" x14ac:dyDescent="0.3">
      <c r="A17" s="38"/>
      <c r="B17" s="140"/>
      <c r="C17" s="162"/>
      <c r="D17" s="163"/>
      <c r="E17" s="163"/>
      <c r="F17" s="32"/>
      <c r="G17" s="33"/>
      <c r="H17" s="162"/>
      <c r="I17" s="163"/>
      <c r="J17" s="163"/>
      <c r="K17" s="32"/>
      <c r="L17" s="47"/>
      <c r="M17" s="119"/>
      <c r="N17" s="32"/>
      <c r="O17" s="32"/>
      <c r="P17" s="32"/>
      <c r="Q17" s="33"/>
      <c r="R17" s="119"/>
      <c r="S17" s="32"/>
      <c r="T17" s="32"/>
      <c r="U17" s="32"/>
      <c r="V17" s="47"/>
      <c r="W17" s="119"/>
      <c r="X17" s="32"/>
      <c r="Y17" s="32"/>
      <c r="Z17" s="32"/>
      <c r="AA17" s="33"/>
      <c r="AB17" s="119"/>
      <c r="AC17" s="32"/>
      <c r="AD17" s="32"/>
      <c r="AE17" s="32"/>
      <c r="AF17" s="47"/>
      <c r="AG17" s="119"/>
      <c r="AH17" s="32"/>
      <c r="AI17" s="32"/>
      <c r="AJ17" s="32"/>
      <c r="AK17" s="33"/>
      <c r="AL17" s="119"/>
      <c r="AM17" s="32"/>
      <c r="AN17" s="32"/>
      <c r="AO17" s="32"/>
      <c r="AP17" s="47"/>
      <c r="AQ17" s="119"/>
      <c r="AR17" s="32"/>
      <c r="AS17" s="32"/>
      <c r="AT17" s="32"/>
      <c r="AU17" s="33"/>
      <c r="AV17" s="119"/>
      <c r="AW17" s="32"/>
      <c r="AX17" s="32"/>
      <c r="AY17" s="32"/>
      <c r="AZ17" s="47"/>
    </row>
    <row r="18" spans="1:52" s="123" customFormat="1" ht="11.25" x14ac:dyDescent="0.3">
      <c r="A18" s="45" t="s">
        <v>1022</v>
      </c>
      <c r="B18" s="142" t="s">
        <v>99</v>
      </c>
      <c r="C18" s="166"/>
      <c r="D18" s="167"/>
      <c r="E18" s="167"/>
      <c r="F18" s="30"/>
      <c r="G18" s="31"/>
      <c r="H18" s="166"/>
      <c r="I18" s="167"/>
      <c r="J18" s="167"/>
      <c r="K18" s="30"/>
      <c r="L18" s="49"/>
      <c r="M18" s="122"/>
      <c r="N18" s="30"/>
      <c r="O18" s="30"/>
      <c r="P18" s="30"/>
      <c r="Q18" s="31"/>
      <c r="R18" s="122"/>
      <c r="S18" s="30"/>
      <c r="T18" s="30"/>
      <c r="U18" s="30"/>
      <c r="V18" s="49"/>
      <c r="W18" s="122"/>
      <c r="X18" s="30"/>
      <c r="Y18" s="30"/>
      <c r="Z18" s="30"/>
      <c r="AA18" s="31"/>
      <c r="AB18" s="122"/>
      <c r="AC18" s="30"/>
      <c r="AD18" s="30"/>
      <c r="AE18" s="30"/>
      <c r="AF18" s="49"/>
      <c r="AG18" s="122">
        <v>0.777479472</v>
      </c>
      <c r="AH18" s="30">
        <v>0.777479472</v>
      </c>
      <c r="AI18" s="30">
        <v>0.81635344560000001</v>
      </c>
      <c r="AJ18" s="30" t="s">
        <v>100</v>
      </c>
      <c r="AK18" s="31" t="s">
        <v>26</v>
      </c>
      <c r="AL18" s="122">
        <v>0.777479472</v>
      </c>
      <c r="AM18" s="30">
        <v>0.777479472</v>
      </c>
      <c r="AN18" s="30">
        <v>0.81635344560000001</v>
      </c>
      <c r="AO18" s="30" t="s">
        <v>920</v>
      </c>
      <c r="AP18" s="49" t="s">
        <v>26</v>
      </c>
      <c r="AQ18" s="122"/>
      <c r="AR18" s="30"/>
      <c r="AS18" s="30"/>
      <c r="AT18" s="30"/>
      <c r="AU18" s="31"/>
      <c r="AV18" s="122"/>
      <c r="AW18" s="30"/>
      <c r="AX18" s="30"/>
      <c r="AY18" s="30"/>
      <c r="AZ18" s="49"/>
    </row>
    <row r="19" spans="1:52" s="123" customFormat="1" ht="11.25" x14ac:dyDescent="0.3">
      <c r="A19" s="42" t="s">
        <v>101</v>
      </c>
      <c r="B19" s="144" t="s">
        <v>57</v>
      </c>
      <c r="C19" s="170"/>
      <c r="D19" s="171"/>
      <c r="E19" s="171"/>
      <c r="F19" s="43"/>
      <c r="G19" s="44"/>
      <c r="H19" s="170"/>
      <c r="I19" s="171"/>
      <c r="J19" s="171"/>
      <c r="K19" s="43"/>
      <c r="L19" s="48"/>
      <c r="M19" s="126"/>
      <c r="N19" s="43"/>
      <c r="O19" s="43"/>
      <c r="P19" s="43"/>
      <c r="Q19" s="44"/>
      <c r="R19" s="126"/>
      <c r="S19" s="43"/>
      <c r="T19" s="43"/>
      <c r="U19" s="43"/>
      <c r="V19" s="48"/>
      <c r="W19" s="126"/>
      <c r="X19" s="43"/>
      <c r="Y19" s="43"/>
      <c r="Z19" s="43"/>
      <c r="AA19" s="44"/>
      <c r="AB19" s="126"/>
      <c r="AC19" s="43"/>
      <c r="AD19" s="43"/>
      <c r="AE19" s="43"/>
      <c r="AF19" s="48"/>
      <c r="AG19" s="126"/>
      <c r="AH19" s="43"/>
      <c r="AI19" s="43"/>
      <c r="AJ19" s="43"/>
      <c r="AK19" s="44"/>
      <c r="AL19" s="126"/>
      <c r="AM19" s="43"/>
      <c r="AN19" s="43"/>
      <c r="AO19" s="43"/>
      <c r="AP19" s="48"/>
      <c r="AQ19" s="126">
        <v>0.1</v>
      </c>
      <c r="AR19" s="43">
        <v>0.1</v>
      </c>
      <c r="AS19" s="43">
        <v>0.1</v>
      </c>
      <c r="AT19" s="43" t="s">
        <v>921</v>
      </c>
      <c r="AU19" s="44" t="s">
        <v>26</v>
      </c>
      <c r="AV19" s="126">
        <v>0.1</v>
      </c>
      <c r="AW19" s="43">
        <v>0.1</v>
      </c>
      <c r="AX19" s="43">
        <v>0.1</v>
      </c>
      <c r="AY19" s="43" t="s">
        <v>921</v>
      </c>
      <c r="AZ19" s="48" t="s">
        <v>26</v>
      </c>
    </row>
    <row r="20" spans="1:52" s="120" customFormat="1" ht="11.25" x14ac:dyDescent="0.3">
      <c r="A20" s="37" t="s">
        <v>45</v>
      </c>
      <c r="B20" s="141" t="s">
        <v>102</v>
      </c>
      <c r="C20" s="164"/>
      <c r="D20" s="165"/>
      <c r="E20" s="165"/>
      <c r="F20" s="34"/>
      <c r="G20" s="35"/>
      <c r="H20" s="164"/>
      <c r="I20" s="165"/>
      <c r="J20" s="165"/>
      <c r="K20" s="34"/>
      <c r="L20" s="46"/>
      <c r="M20" s="121"/>
      <c r="N20" s="34"/>
      <c r="O20" s="34"/>
      <c r="P20" s="34"/>
      <c r="Q20" s="35"/>
      <c r="R20" s="121"/>
      <c r="S20" s="34"/>
      <c r="T20" s="34"/>
      <c r="U20" s="34"/>
      <c r="V20" s="46"/>
      <c r="W20" s="121"/>
      <c r="X20" s="34"/>
      <c r="Y20" s="34"/>
      <c r="Z20" s="34"/>
      <c r="AA20" s="35"/>
      <c r="AB20" s="121"/>
      <c r="AC20" s="34"/>
      <c r="AD20" s="34"/>
      <c r="AE20" s="34"/>
      <c r="AF20" s="46"/>
      <c r="AG20" s="121"/>
      <c r="AH20" s="34"/>
      <c r="AI20" s="34"/>
      <c r="AJ20" s="34"/>
      <c r="AK20" s="35"/>
      <c r="AL20" s="121"/>
      <c r="AM20" s="34"/>
      <c r="AN20" s="34"/>
      <c r="AO20" s="34"/>
      <c r="AP20" s="46"/>
      <c r="AQ20" s="121"/>
      <c r="AR20" s="34"/>
      <c r="AS20" s="34"/>
      <c r="AT20" s="34"/>
      <c r="AU20" s="35"/>
      <c r="AV20" s="121"/>
      <c r="AW20" s="34"/>
      <c r="AX20" s="34"/>
      <c r="AY20" s="34"/>
      <c r="AZ20" s="46"/>
    </row>
    <row r="21" spans="1:52" s="123" customFormat="1" ht="56.25" x14ac:dyDescent="0.3">
      <c r="A21" s="246" t="s">
        <v>339</v>
      </c>
      <c r="B21" s="144" t="s">
        <v>103</v>
      </c>
      <c r="C21" s="170">
        <v>1.728</v>
      </c>
      <c r="D21" s="171">
        <v>1.728</v>
      </c>
      <c r="E21" s="171">
        <v>1.5551999999999999</v>
      </c>
      <c r="F21" s="43" t="s">
        <v>104</v>
      </c>
      <c r="G21" s="44" t="s">
        <v>26</v>
      </c>
      <c r="H21" s="170">
        <v>1.728</v>
      </c>
      <c r="I21" s="171">
        <v>1.728</v>
      </c>
      <c r="J21" s="171">
        <v>1.5551999999999999</v>
      </c>
      <c r="K21" s="43" t="s">
        <v>104</v>
      </c>
      <c r="L21" s="48" t="s">
        <v>26</v>
      </c>
      <c r="M21" s="126">
        <v>2.0880000000000001</v>
      </c>
      <c r="N21" s="43">
        <v>2.0880000000000001</v>
      </c>
      <c r="O21" s="43">
        <v>1.8792000000000002</v>
      </c>
      <c r="P21" s="43" t="s">
        <v>105</v>
      </c>
      <c r="Q21" s="44" t="s">
        <v>26</v>
      </c>
      <c r="R21" s="126">
        <v>2.0880000000000001</v>
      </c>
      <c r="S21" s="43">
        <v>2.0880000000000001</v>
      </c>
      <c r="T21" s="43">
        <v>1.8792000000000002</v>
      </c>
      <c r="U21" s="43" t="s">
        <v>105</v>
      </c>
      <c r="V21" s="48" t="s">
        <v>26</v>
      </c>
      <c r="W21" s="126">
        <v>1.62</v>
      </c>
      <c r="X21" s="43">
        <v>1.62</v>
      </c>
      <c r="Y21" s="43">
        <v>1.4580000000000002</v>
      </c>
      <c r="Z21" s="43" t="s">
        <v>106</v>
      </c>
      <c r="AA21" s="44" t="s">
        <v>8</v>
      </c>
      <c r="AB21" s="126">
        <v>1.62</v>
      </c>
      <c r="AC21" s="43">
        <v>1.62</v>
      </c>
      <c r="AD21" s="43">
        <v>1.4580000000000002</v>
      </c>
      <c r="AE21" s="43" t="s">
        <v>106</v>
      </c>
      <c r="AF21" s="48" t="s">
        <v>8</v>
      </c>
      <c r="AG21" s="126">
        <v>2.4480000000000004</v>
      </c>
      <c r="AH21" s="43">
        <v>2.4480000000000004</v>
      </c>
      <c r="AI21" s="43">
        <v>2.2032000000000003</v>
      </c>
      <c r="AJ21" s="43" t="s">
        <v>918</v>
      </c>
      <c r="AK21" s="44" t="s">
        <v>26</v>
      </c>
      <c r="AL21" s="126">
        <v>2.4480000000000004</v>
      </c>
      <c r="AM21" s="43">
        <v>2.4480000000000004</v>
      </c>
      <c r="AN21" s="43">
        <v>2.2032000000000003</v>
      </c>
      <c r="AO21" s="43" t="s">
        <v>918</v>
      </c>
      <c r="AP21" s="48" t="s">
        <v>26</v>
      </c>
      <c r="AQ21" s="126">
        <v>1.3320000000000001</v>
      </c>
      <c r="AR21" s="43">
        <v>1.3320000000000001</v>
      </c>
      <c r="AS21" s="43">
        <v>1.1988000000000001</v>
      </c>
      <c r="AT21" s="43" t="s">
        <v>922</v>
      </c>
      <c r="AU21" s="44" t="s">
        <v>26</v>
      </c>
      <c r="AV21" s="126">
        <v>1.3320000000000001</v>
      </c>
      <c r="AW21" s="43">
        <v>1.3320000000000001</v>
      </c>
      <c r="AX21" s="43">
        <v>1.1988000000000001</v>
      </c>
      <c r="AY21" s="43" t="s">
        <v>925</v>
      </c>
      <c r="AZ21" s="48" t="s">
        <v>26</v>
      </c>
    </row>
    <row r="22" spans="1:52" s="120" customFormat="1" ht="11.25" x14ac:dyDescent="0.3">
      <c r="A22" s="245" t="s">
        <v>1023</v>
      </c>
      <c r="B22" s="141"/>
      <c r="C22" s="164"/>
      <c r="D22" s="165"/>
      <c r="E22" s="165"/>
      <c r="F22" s="34"/>
      <c r="G22" s="35"/>
      <c r="H22" s="164"/>
      <c r="I22" s="165"/>
      <c r="J22" s="165"/>
      <c r="K22" s="34"/>
      <c r="L22" s="46"/>
      <c r="M22" s="121"/>
      <c r="N22" s="34"/>
      <c r="O22" s="34"/>
      <c r="P22" s="34"/>
      <c r="Q22" s="35"/>
      <c r="R22" s="121"/>
      <c r="S22" s="34"/>
      <c r="T22" s="34"/>
      <c r="U22" s="34"/>
      <c r="V22" s="46"/>
      <c r="W22" s="121"/>
      <c r="X22" s="34"/>
      <c r="Y22" s="34"/>
      <c r="Z22" s="34"/>
      <c r="AA22" s="35"/>
      <c r="AB22" s="121"/>
      <c r="AC22" s="34"/>
      <c r="AD22" s="34"/>
      <c r="AE22" s="34"/>
      <c r="AF22" s="46"/>
      <c r="AG22" s="121"/>
      <c r="AH22" s="34"/>
      <c r="AI22" s="34"/>
      <c r="AJ22" s="34"/>
      <c r="AK22" s="35"/>
      <c r="AL22" s="121"/>
      <c r="AM22" s="34"/>
      <c r="AN22" s="34"/>
      <c r="AO22" s="34"/>
      <c r="AP22" s="46"/>
      <c r="AQ22" s="121"/>
      <c r="AR22" s="34"/>
      <c r="AS22" s="34"/>
      <c r="AT22" s="34"/>
      <c r="AU22" s="35"/>
      <c r="AV22" s="121"/>
      <c r="AW22" s="34"/>
      <c r="AX22" s="34"/>
      <c r="AY22" s="34"/>
      <c r="AZ22" s="46"/>
    </row>
    <row r="23" spans="1:52" s="123" customFormat="1" ht="33.75" x14ac:dyDescent="0.3">
      <c r="A23" s="246" t="s">
        <v>49</v>
      </c>
      <c r="B23" s="144" t="s">
        <v>103</v>
      </c>
      <c r="C23" s="170"/>
      <c r="D23" s="171"/>
      <c r="E23" s="171"/>
      <c r="F23" s="43" t="s">
        <v>107</v>
      </c>
      <c r="G23" s="44" t="s">
        <v>8</v>
      </c>
      <c r="H23" s="170"/>
      <c r="I23" s="171"/>
      <c r="J23" s="171"/>
      <c r="K23" s="43" t="s">
        <v>107</v>
      </c>
      <c r="L23" s="48" t="s">
        <v>8</v>
      </c>
      <c r="M23" s="126"/>
      <c r="N23" s="43"/>
      <c r="O23" s="43"/>
      <c r="P23" s="43" t="s">
        <v>107</v>
      </c>
      <c r="Q23" s="44" t="s">
        <v>8</v>
      </c>
      <c r="R23" s="126"/>
      <c r="S23" s="43"/>
      <c r="T23" s="43"/>
      <c r="U23" s="43" t="s">
        <v>107</v>
      </c>
      <c r="V23" s="48" t="s">
        <v>8</v>
      </c>
      <c r="W23" s="126"/>
      <c r="X23" s="43"/>
      <c r="Y23" s="43"/>
      <c r="Z23" s="43" t="s">
        <v>107</v>
      </c>
      <c r="AA23" s="44" t="s">
        <v>8</v>
      </c>
      <c r="AB23" s="126"/>
      <c r="AC23" s="43"/>
      <c r="AD23" s="43"/>
      <c r="AE23" s="43" t="s">
        <v>107</v>
      </c>
      <c r="AF23" s="48" t="s">
        <v>8</v>
      </c>
      <c r="AG23" s="126"/>
      <c r="AH23" s="43"/>
      <c r="AI23" s="43"/>
      <c r="AJ23" s="43" t="s">
        <v>108</v>
      </c>
      <c r="AK23" s="44" t="s">
        <v>8</v>
      </c>
      <c r="AL23" s="126"/>
      <c r="AM23" s="43"/>
      <c r="AN23" s="43"/>
      <c r="AO23" s="43" t="s">
        <v>108</v>
      </c>
      <c r="AP23" s="48" t="s">
        <v>8</v>
      </c>
      <c r="AQ23" s="126">
        <v>4.6080000000000005</v>
      </c>
      <c r="AR23" s="43">
        <v>4.6080000000000005</v>
      </c>
      <c r="AS23" s="43">
        <v>4.1472000000000007</v>
      </c>
      <c r="AT23" s="43" t="s">
        <v>923</v>
      </c>
      <c r="AU23" s="44" t="s">
        <v>8</v>
      </c>
      <c r="AV23" s="126">
        <v>4.6080000000000005</v>
      </c>
      <c r="AW23" s="43">
        <v>4.6080000000000005</v>
      </c>
      <c r="AX23" s="43">
        <v>4.1472000000000007</v>
      </c>
      <c r="AY23" s="43" t="s">
        <v>926</v>
      </c>
      <c r="AZ23" s="48" t="s">
        <v>8</v>
      </c>
    </row>
    <row r="24" spans="1:52" s="120" customFormat="1" ht="11.25" x14ac:dyDescent="0.3">
      <c r="A24" s="244" t="s">
        <v>50</v>
      </c>
      <c r="B24" s="141"/>
      <c r="C24" s="164"/>
      <c r="D24" s="165"/>
      <c r="E24" s="165"/>
      <c r="F24" s="34"/>
      <c r="G24" s="35"/>
      <c r="H24" s="164"/>
      <c r="I24" s="165"/>
      <c r="J24" s="165"/>
      <c r="K24" s="34"/>
      <c r="L24" s="46"/>
      <c r="M24" s="121"/>
      <c r="N24" s="34"/>
      <c r="O24" s="34"/>
      <c r="P24" s="34"/>
      <c r="Q24" s="35"/>
      <c r="R24" s="121"/>
      <c r="S24" s="34"/>
      <c r="T24" s="34"/>
      <c r="U24" s="34"/>
      <c r="V24" s="46"/>
      <c r="W24" s="121"/>
      <c r="X24" s="34"/>
      <c r="Y24" s="34"/>
      <c r="Z24" s="34"/>
      <c r="AA24" s="35"/>
      <c r="AB24" s="121"/>
      <c r="AC24" s="34"/>
      <c r="AD24" s="34"/>
      <c r="AE24" s="34"/>
      <c r="AF24" s="46"/>
      <c r="AG24" s="121"/>
      <c r="AH24" s="34"/>
      <c r="AI24" s="34"/>
      <c r="AJ24" s="34"/>
      <c r="AK24" s="35"/>
      <c r="AL24" s="121"/>
      <c r="AM24" s="34"/>
      <c r="AN24" s="34"/>
      <c r="AO24" s="34"/>
      <c r="AP24" s="46"/>
      <c r="AQ24" s="121"/>
      <c r="AR24" s="34"/>
      <c r="AS24" s="34"/>
      <c r="AT24" s="34"/>
      <c r="AU24" s="35"/>
      <c r="AV24" s="121"/>
      <c r="AW24" s="34"/>
      <c r="AX24" s="34"/>
      <c r="AY24" s="34"/>
      <c r="AZ24" s="46"/>
    </row>
    <row r="25" spans="1:52" s="120" customFormat="1" ht="22.5" x14ac:dyDescent="0.3">
      <c r="A25" s="38" t="s">
        <v>910</v>
      </c>
      <c r="B25" s="140" t="s">
        <v>51</v>
      </c>
      <c r="C25" s="162">
        <v>246818.88</v>
      </c>
      <c r="D25" s="163">
        <v>246818.88</v>
      </c>
      <c r="E25" s="163">
        <v>259159.82400000005</v>
      </c>
      <c r="F25" s="32" t="s">
        <v>915</v>
      </c>
      <c r="G25" s="33" t="s">
        <v>8</v>
      </c>
      <c r="H25" s="162">
        <v>269256.96000000002</v>
      </c>
      <c r="I25" s="163">
        <v>269256.96000000002</v>
      </c>
      <c r="J25" s="163">
        <v>296182.65600000002</v>
      </c>
      <c r="K25" s="32" t="s">
        <v>915</v>
      </c>
      <c r="L25" s="47" t="s">
        <v>8</v>
      </c>
      <c r="M25" s="119">
        <v>246818.88</v>
      </c>
      <c r="N25" s="32">
        <v>246818.88</v>
      </c>
      <c r="O25" s="32">
        <v>259159.82400000005</v>
      </c>
      <c r="P25" s="32" t="s">
        <v>915</v>
      </c>
      <c r="Q25" s="33" t="s">
        <v>8</v>
      </c>
      <c r="R25" s="119">
        <v>269256.96000000002</v>
      </c>
      <c r="S25" s="32">
        <v>269256.96000000002</v>
      </c>
      <c r="T25" s="32">
        <v>296182.65600000002</v>
      </c>
      <c r="U25" s="32" t="s">
        <v>915</v>
      </c>
      <c r="V25" s="47" t="s">
        <v>8</v>
      </c>
      <c r="W25" s="119">
        <v>246818.88</v>
      </c>
      <c r="X25" s="32">
        <v>246818.88</v>
      </c>
      <c r="Y25" s="32">
        <v>259159.82400000005</v>
      </c>
      <c r="Z25" s="32" t="s">
        <v>915</v>
      </c>
      <c r="AA25" s="33" t="s">
        <v>8</v>
      </c>
      <c r="AB25" s="119">
        <v>269256.96000000002</v>
      </c>
      <c r="AC25" s="32">
        <v>269256.96000000002</v>
      </c>
      <c r="AD25" s="32">
        <v>296182.65600000002</v>
      </c>
      <c r="AE25" s="32" t="s">
        <v>915</v>
      </c>
      <c r="AF25" s="47" t="s">
        <v>8</v>
      </c>
      <c r="AG25" s="119">
        <v>246818.88</v>
      </c>
      <c r="AH25" s="32">
        <v>246818.88</v>
      </c>
      <c r="AI25" s="32">
        <v>259159.82400000005</v>
      </c>
      <c r="AJ25" s="32" t="s">
        <v>915</v>
      </c>
      <c r="AK25" s="33" t="s">
        <v>8</v>
      </c>
      <c r="AL25" s="119">
        <v>269256.96000000002</v>
      </c>
      <c r="AM25" s="32">
        <v>269256.96000000002</v>
      </c>
      <c r="AN25" s="32">
        <v>296182.65600000002</v>
      </c>
      <c r="AO25" s="32" t="s">
        <v>915</v>
      </c>
      <c r="AP25" s="47" t="s">
        <v>8</v>
      </c>
      <c r="AQ25" s="119">
        <v>246818.88</v>
      </c>
      <c r="AR25" s="32">
        <v>246818.88</v>
      </c>
      <c r="AS25" s="32">
        <v>259159.82400000005</v>
      </c>
      <c r="AT25" s="32" t="s">
        <v>915</v>
      </c>
      <c r="AU25" s="33" t="s">
        <v>8</v>
      </c>
      <c r="AV25" s="119">
        <v>269256.96000000002</v>
      </c>
      <c r="AW25" s="32">
        <v>269256.96000000002</v>
      </c>
      <c r="AX25" s="32">
        <v>296182.65600000002</v>
      </c>
      <c r="AY25" s="32" t="s">
        <v>915</v>
      </c>
      <c r="AZ25" s="47" t="s">
        <v>8</v>
      </c>
    </row>
    <row r="26" spans="1:52" s="120" customFormat="1" ht="11.25" x14ac:dyDescent="0.3">
      <c r="A26" s="245" t="s">
        <v>911</v>
      </c>
      <c r="B26" s="141" t="s">
        <v>25</v>
      </c>
      <c r="C26" s="164">
        <v>96</v>
      </c>
      <c r="D26" s="165">
        <v>96</v>
      </c>
      <c r="E26" s="165">
        <v>96</v>
      </c>
      <c r="F26" s="34" t="s">
        <v>109</v>
      </c>
      <c r="G26" s="35" t="s">
        <v>8</v>
      </c>
      <c r="H26" s="164">
        <v>96</v>
      </c>
      <c r="I26" s="165">
        <v>96</v>
      </c>
      <c r="J26" s="165">
        <v>96</v>
      </c>
      <c r="K26" s="34" t="s">
        <v>109</v>
      </c>
      <c r="L26" s="46" t="s">
        <v>8</v>
      </c>
      <c r="M26" s="121">
        <v>97</v>
      </c>
      <c r="N26" s="34">
        <v>97</v>
      </c>
      <c r="O26" s="34">
        <v>97</v>
      </c>
      <c r="P26" s="34"/>
      <c r="Q26" s="35" t="s">
        <v>8</v>
      </c>
      <c r="R26" s="121">
        <v>96</v>
      </c>
      <c r="S26" s="34">
        <v>96</v>
      </c>
      <c r="T26" s="34">
        <v>96</v>
      </c>
      <c r="U26" s="34" t="s">
        <v>109</v>
      </c>
      <c r="V26" s="46" t="s">
        <v>8</v>
      </c>
      <c r="W26" s="121">
        <v>96</v>
      </c>
      <c r="X26" s="34">
        <v>96</v>
      </c>
      <c r="Y26" s="34">
        <v>96</v>
      </c>
      <c r="Z26" s="34" t="s">
        <v>109</v>
      </c>
      <c r="AA26" s="35" t="s">
        <v>8</v>
      </c>
      <c r="AB26" s="121">
        <v>96</v>
      </c>
      <c r="AC26" s="34">
        <v>96</v>
      </c>
      <c r="AD26" s="34">
        <v>96</v>
      </c>
      <c r="AE26" s="34" t="s">
        <v>109</v>
      </c>
      <c r="AF26" s="46" t="s">
        <v>8</v>
      </c>
      <c r="AG26" s="121">
        <v>98</v>
      </c>
      <c r="AH26" s="34">
        <v>98</v>
      </c>
      <c r="AI26" s="34">
        <v>98</v>
      </c>
      <c r="AJ26" s="34"/>
      <c r="AK26" s="35" t="s">
        <v>8</v>
      </c>
      <c r="AL26" s="121">
        <v>98</v>
      </c>
      <c r="AM26" s="34">
        <v>98</v>
      </c>
      <c r="AN26" s="34">
        <v>98</v>
      </c>
      <c r="AO26" s="34"/>
      <c r="AP26" s="46" t="s">
        <v>8</v>
      </c>
      <c r="AQ26" s="121">
        <v>98</v>
      </c>
      <c r="AR26" s="34">
        <v>98</v>
      </c>
      <c r="AS26" s="34">
        <v>98</v>
      </c>
      <c r="AT26" s="34"/>
      <c r="AU26" s="35" t="s">
        <v>8</v>
      </c>
      <c r="AV26" s="121">
        <v>98</v>
      </c>
      <c r="AW26" s="34">
        <v>98</v>
      </c>
      <c r="AX26" s="34">
        <v>98</v>
      </c>
      <c r="AY26" s="34"/>
      <c r="AZ26" s="46" t="s">
        <v>8</v>
      </c>
    </row>
    <row r="27" spans="1:52" s="120" customFormat="1" ht="11.25" x14ac:dyDescent="0.3">
      <c r="A27" s="38" t="s">
        <v>110</v>
      </c>
      <c r="B27" s="140"/>
      <c r="C27" s="162"/>
      <c r="D27" s="163"/>
      <c r="E27" s="163"/>
      <c r="F27" s="32"/>
      <c r="G27" s="33"/>
      <c r="H27" s="162"/>
      <c r="I27" s="163"/>
      <c r="J27" s="163"/>
      <c r="K27" s="32"/>
      <c r="L27" s="47"/>
      <c r="M27" s="119"/>
      <c r="N27" s="32"/>
      <c r="O27" s="32"/>
      <c r="P27" s="32"/>
      <c r="Q27" s="33"/>
      <c r="R27" s="119"/>
      <c r="S27" s="32"/>
      <c r="T27" s="32"/>
      <c r="U27" s="32"/>
      <c r="V27" s="47"/>
      <c r="W27" s="119"/>
      <c r="X27" s="32"/>
      <c r="Y27" s="32"/>
      <c r="Z27" s="32"/>
      <c r="AA27" s="33"/>
      <c r="AB27" s="119"/>
      <c r="AC27" s="32"/>
      <c r="AD27" s="32"/>
      <c r="AE27" s="32"/>
      <c r="AF27" s="47"/>
      <c r="AG27" s="119"/>
      <c r="AH27" s="32"/>
      <c r="AI27" s="32"/>
      <c r="AJ27" s="32"/>
      <c r="AK27" s="33"/>
      <c r="AL27" s="119"/>
      <c r="AM27" s="32"/>
      <c r="AN27" s="32"/>
      <c r="AO27" s="32"/>
      <c r="AP27" s="47"/>
      <c r="AQ27" s="119"/>
      <c r="AR27" s="32"/>
      <c r="AS27" s="32"/>
      <c r="AT27" s="32"/>
      <c r="AU27" s="33"/>
      <c r="AV27" s="119"/>
      <c r="AW27" s="32"/>
      <c r="AX27" s="32"/>
      <c r="AY27" s="32"/>
      <c r="AZ27" s="47"/>
    </row>
    <row r="28" spans="1:52" s="120" customFormat="1" ht="11.25" x14ac:dyDescent="0.3">
      <c r="A28" s="245" t="s">
        <v>1029</v>
      </c>
      <c r="B28" s="141" t="s">
        <v>51</v>
      </c>
      <c r="C28" s="164"/>
      <c r="D28" s="165"/>
      <c r="E28" s="165"/>
      <c r="F28" s="34"/>
      <c r="G28" s="35"/>
      <c r="H28" s="164"/>
      <c r="I28" s="165"/>
      <c r="J28" s="165"/>
      <c r="K28" s="34"/>
      <c r="L28" s="46"/>
      <c r="M28" s="121"/>
      <c r="N28" s="34"/>
      <c r="O28" s="34"/>
      <c r="P28" s="34"/>
      <c r="Q28" s="35"/>
      <c r="R28" s="121"/>
      <c r="S28" s="34"/>
      <c r="T28" s="34"/>
      <c r="U28" s="34"/>
      <c r="V28" s="46"/>
      <c r="W28" s="121"/>
      <c r="X28" s="34"/>
      <c r="Y28" s="34"/>
      <c r="Z28" s="34"/>
      <c r="AA28" s="35"/>
      <c r="AB28" s="121"/>
      <c r="AC28" s="34"/>
      <c r="AD28" s="34"/>
      <c r="AE28" s="34"/>
      <c r="AF28" s="46"/>
      <c r="AG28" s="121"/>
      <c r="AH28" s="34"/>
      <c r="AI28" s="34"/>
      <c r="AJ28" s="34"/>
      <c r="AK28" s="35"/>
      <c r="AL28" s="121"/>
      <c r="AM28" s="34"/>
      <c r="AN28" s="34"/>
      <c r="AO28" s="34"/>
      <c r="AP28" s="46"/>
      <c r="AQ28" s="121"/>
      <c r="AR28" s="34"/>
      <c r="AS28" s="34"/>
      <c r="AT28" s="34"/>
      <c r="AU28" s="35"/>
      <c r="AV28" s="121"/>
      <c r="AW28" s="34"/>
      <c r="AX28" s="34"/>
      <c r="AY28" s="34"/>
      <c r="AZ28" s="46"/>
    </row>
    <row r="29" spans="1:52" s="120" customFormat="1" ht="22.5" x14ac:dyDescent="0.3">
      <c r="A29" s="240" t="s">
        <v>112</v>
      </c>
      <c r="B29" s="140" t="s">
        <v>51</v>
      </c>
      <c r="C29" s="162">
        <v>88.854796800000003</v>
      </c>
      <c r="D29" s="163">
        <v>88.854796800000003</v>
      </c>
      <c r="E29" s="163">
        <v>93.297536640000018</v>
      </c>
      <c r="F29" s="32" t="s">
        <v>916</v>
      </c>
      <c r="G29" s="33" t="s">
        <v>26</v>
      </c>
      <c r="H29" s="162">
        <v>96.932505600000013</v>
      </c>
      <c r="I29" s="163">
        <v>96.932505600000013</v>
      </c>
      <c r="J29" s="163">
        <v>106.62575616000001</v>
      </c>
      <c r="K29" s="32" t="s">
        <v>916</v>
      </c>
      <c r="L29" s="47" t="s">
        <v>26</v>
      </c>
      <c r="M29" s="119">
        <v>159.93863423999997</v>
      </c>
      <c r="N29" s="32">
        <v>159.93863423999997</v>
      </c>
      <c r="O29" s="32">
        <v>167.93556595200002</v>
      </c>
      <c r="P29" s="32" t="s">
        <v>917</v>
      </c>
      <c r="Q29" s="33" t="s">
        <v>26</v>
      </c>
      <c r="R29" s="119">
        <v>174.47851008000001</v>
      </c>
      <c r="S29" s="32">
        <v>174.47851008000001</v>
      </c>
      <c r="T29" s="32">
        <v>191.92636108799999</v>
      </c>
      <c r="U29" s="32" t="s">
        <v>917</v>
      </c>
      <c r="V29" s="47" t="s">
        <v>26</v>
      </c>
      <c r="W29" s="119">
        <v>159.93863423999997</v>
      </c>
      <c r="X29" s="32">
        <v>159.93863423999997</v>
      </c>
      <c r="Y29" s="32">
        <v>167.93556595200002</v>
      </c>
      <c r="Z29" s="32" t="s">
        <v>113</v>
      </c>
      <c r="AA29" s="33" t="s">
        <v>8</v>
      </c>
      <c r="AB29" s="119">
        <v>174.47851008000001</v>
      </c>
      <c r="AC29" s="32">
        <v>174.47851008000001</v>
      </c>
      <c r="AD29" s="32">
        <v>191.92636108799999</v>
      </c>
      <c r="AE29" s="32" t="s">
        <v>113</v>
      </c>
      <c r="AF29" s="47" t="s">
        <v>8</v>
      </c>
      <c r="AG29" s="119">
        <v>310.99178879999994</v>
      </c>
      <c r="AH29" s="32">
        <v>310.99178879999994</v>
      </c>
      <c r="AI29" s="32">
        <v>326.54137824000003</v>
      </c>
      <c r="AJ29" s="32" t="s">
        <v>919</v>
      </c>
      <c r="AK29" s="33" t="s">
        <v>26</v>
      </c>
      <c r="AL29" s="119">
        <v>339.26376959999999</v>
      </c>
      <c r="AM29" s="32">
        <v>339.26376959999999</v>
      </c>
      <c r="AN29" s="32">
        <v>373.19014655999996</v>
      </c>
      <c r="AO29" s="32" t="s">
        <v>919</v>
      </c>
      <c r="AP29" s="47" t="s">
        <v>26</v>
      </c>
      <c r="AQ29" s="119">
        <v>470.93042303999999</v>
      </c>
      <c r="AR29" s="32">
        <v>470.93042303999999</v>
      </c>
      <c r="AS29" s="32">
        <v>494.47694419200008</v>
      </c>
      <c r="AT29" s="32" t="s">
        <v>924</v>
      </c>
      <c r="AU29" s="33" t="s">
        <v>26</v>
      </c>
      <c r="AV29" s="119">
        <v>513.74227968000002</v>
      </c>
      <c r="AW29" s="32">
        <v>513.74227968000002</v>
      </c>
      <c r="AX29" s="32">
        <v>565.11650764800004</v>
      </c>
      <c r="AY29" s="32" t="s">
        <v>924</v>
      </c>
      <c r="AZ29" s="47" t="s">
        <v>26</v>
      </c>
    </row>
    <row r="30" spans="1:52" s="123" customFormat="1" ht="11.25" x14ac:dyDescent="0.3">
      <c r="A30" s="45" t="s">
        <v>893</v>
      </c>
      <c r="B30" s="142"/>
      <c r="C30" s="166"/>
      <c r="D30" s="167"/>
      <c r="E30" s="167"/>
      <c r="F30" s="30"/>
      <c r="G30" s="31"/>
      <c r="H30" s="166"/>
      <c r="I30" s="167"/>
      <c r="J30" s="167"/>
      <c r="K30" s="30"/>
      <c r="L30" s="49"/>
      <c r="M30" s="166"/>
      <c r="N30" s="166"/>
      <c r="O30" s="166"/>
      <c r="P30" s="166"/>
      <c r="Q30" s="166"/>
      <c r="R30" s="166"/>
      <c r="S30" s="61"/>
      <c r="T30" s="61"/>
      <c r="U30" s="30"/>
      <c r="V30" s="49"/>
      <c r="W30" s="122"/>
      <c r="X30" s="30"/>
      <c r="Y30" s="30"/>
      <c r="Z30" s="30"/>
      <c r="AA30" s="31"/>
      <c r="AB30" s="122"/>
      <c r="AC30" s="30"/>
      <c r="AD30" s="30"/>
      <c r="AE30" s="30"/>
      <c r="AF30" s="49"/>
      <c r="AG30" s="122"/>
      <c r="AH30" s="30"/>
      <c r="AI30" s="30"/>
      <c r="AJ30" s="30"/>
      <c r="AK30" s="31"/>
      <c r="AL30" s="122"/>
      <c r="AM30" s="30"/>
      <c r="AN30" s="30"/>
      <c r="AO30" s="30"/>
      <c r="AP30" s="49"/>
      <c r="AQ30" s="122"/>
      <c r="AR30" s="30"/>
      <c r="AS30" s="30"/>
      <c r="AT30" s="30"/>
      <c r="AU30" s="31"/>
      <c r="AV30" s="122"/>
      <c r="AW30" s="30"/>
      <c r="AX30" s="30"/>
      <c r="AY30" s="30"/>
      <c r="AZ30" s="49"/>
    </row>
    <row r="31" spans="1:52" s="123" customFormat="1" ht="11.25" x14ac:dyDescent="0.3">
      <c r="A31" s="42" t="s">
        <v>55</v>
      </c>
      <c r="B31" s="144"/>
      <c r="C31" s="170"/>
      <c r="D31" s="171"/>
      <c r="E31" s="171"/>
      <c r="F31" s="43"/>
      <c r="G31" s="44"/>
      <c r="H31" s="170"/>
      <c r="I31" s="171"/>
      <c r="J31" s="171"/>
      <c r="K31" s="43"/>
      <c r="L31" s="48"/>
      <c r="M31" s="170"/>
      <c r="N31" s="170"/>
      <c r="O31" s="170"/>
      <c r="P31" s="170"/>
      <c r="Q31" s="170"/>
      <c r="R31" s="170"/>
      <c r="S31" s="61"/>
      <c r="T31" s="61"/>
      <c r="U31" s="43"/>
      <c r="V31" s="48"/>
      <c r="W31" s="126"/>
      <c r="X31" s="43"/>
      <c r="Y31" s="43"/>
      <c r="Z31" s="43"/>
      <c r="AA31" s="44"/>
      <c r="AB31" s="126"/>
      <c r="AC31" s="43"/>
      <c r="AD31" s="43"/>
      <c r="AE31" s="43"/>
      <c r="AF31" s="48"/>
      <c r="AG31" s="126"/>
      <c r="AH31" s="43"/>
      <c r="AI31" s="43"/>
      <c r="AJ31" s="43"/>
      <c r="AK31" s="44"/>
      <c r="AL31" s="126"/>
      <c r="AM31" s="43"/>
      <c r="AN31" s="43"/>
      <c r="AO31" s="43"/>
      <c r="AP31" s="48"/>
      <c r="AQ31" s="126"/>
      <c r="AR31" s="43"/>
      <c r="AS31" s="43"/>
      <c r="AT31" s="43"/>
      <c r="AU31" s="44"/>
      <c r="AV31" s="126"/>
      <c r="AW31" s="43"/>
      <c r="AX31" s="43"/>
      <c r="AY31" s="43"/>
      <c r="AZ31" s="48"/>
    </row>
    <row r="32" spans="1:52" s="125" customFormat="1" ht="22.5" x14ac:dyDescent="0.3">
      <c r="A32" s="239" t="s">
        <v>114</v>
      </c>
      <c r="B32" s="143" t="s">
        <v>57</v>
      </c>
      <c r="C32" s="168">
        <v>0.95299512000000008</v>
      </c>
      <c r="D32" s="169">
        <v>0.95299512000000008</v>
      </c>
      <c r="E32" s="169">
        <v>1.0006448760000002</v>
      </c>
      <c r="F32" s="40" t="s">
        <v>115</v>
      </c>
      <c r="G32" s="41" t="s">
        <v>26</v>
      </c>
      <c r="H32" s="168">
        <v>1.0396310400000002</v>
      </c>
      <c r="I32" s="169">
        <v>1.0396310400000002</v>
      </c>
      <c r="J32" s="169">
        <v>1.1435941440000004</v>
      </c>
      <c r="K32" s="40" t="s">
        <v>115</v>
      </c>
      <c r="L32" s="60" t="s">
        <v>26</v>
      </c>
      <c r="M32" s="124">
        <v>0.95299512000000008</v>
      </c>
      <c r="N32" s="40">
        <v>0.95299512000000008</v>
      </c>
      <c r="O32" s="40">
        <v>1.0006448760000002</v>
      </c>
      <c r="P32" s="40" t="s">
        <v>115</v>
      </c>
      <c r="Q32" s="41" t="s">
        <v>26</v>
      </c>
      <c r="R32" s="124">
        <v>1</v>
      </c>
      <c r="S32" s="40">
        <v>1</v>
      </c>
      <c r="T32" s="40">
        <v>1</v>
      </c>
      <c r="U32" s="40" t="s">
        <v>115</v>
      </c>
      <c r="V32" s="60" t="s">
        <v>26</v>
      </c>
      <c r="W32" s="124">
        <v>0.95299512000000008</v>
      </c>
      <c r="X32" s="40">
        <v>0.95299512000000008</v>
      </c>
      <c r="Y32" s="40">
        <v>1.0006448760000002</v>
      </c>
      <c r="Z32" s="40" t="s">
        <v>115</v>
      </c>
      <c r="AA32" s="41" t="s">
        <v>26</v>
      </c>
      <c r="AB32" s="124">
        <v>1.0396310400000002</v>
      </c>
      <c r="AC32" s="40">
        <v>1.0396310400000002</v>
      </c>
      <c r="AD32" s="40">
        <v>1.1435941440000004</v>
      </c>
      <c r="AE32" s="40" t="s">
        <v>115</v>
      </c>
      <c r="AF32" s="60" t="s">
        <v>26</v>
      </c>
      <c r="AG32" s="124">
        <v>0.95299512000000008</v>
      </c>
      <c r="AH32" s="40">
        <v>0.95299512000000008</v>
      </c>
      <c r="AI32" s="40">
        <v>1.0006448760000002</v>
      </c>
      <c r="AJ32" s="40" t="s">
        <v>115</v>
      </c>
      <c r="AK32" s="41" t="s">
        <v>26</v>
      </c>
      <c r="AL32" s="124">
        <v>1.0396310400000002</v>
      </c>
      <c r="AM32" s="40">
        <v>1.0396310400000002</v>
      </c>
      <c r="AN32" s="40">
        <v>1.1435941440000004</v>
      </c>
      <c r="AO32" s="40" t="s">
        <v>115</v>
      </c>
      <c r="AP32" s="60" t="s">
        <v>26</v>
      </c>
      <c r="AQ32" s="124">
        <v>0.95299512000000008</v>
      </c>
      <c r="AR32" s="40">
        <v>0.95299512000000008</v>
      </c>
      <c r="AS32" s="40">
        <v>1.0006448760000002</v>
      </c>
      <c r="AT32" s="40" t="s">
        <v>115</v>
      </c>
      <c r="AU32" s="41" t="s">
        <v>26</v>
      </c>
      <c r="AV32" s="124">
        <v>1.0396310400000002</v>
      </c>
      <c r="AW32" s="40">
        <v>1.0396310400000002</v>
      </c>
      <c r="AX32" s="40">
        <v>1.1435941440000004</v>
      </c>
      <c r="AY32" s="40" t="s">
        <v>115</v>
      </c>
      <c r="AZ32" s="60" t="s">
        <v>26</v>
      </c>
    </row>
    <row r="33" spans="1:1021 1026:2046 2051:3071 3076:4096 4101:5116 5121:6141 6146:7166 7171:8191 8196:9216 9221:10236 10241:11261 11266:12286 12291:13311 13316:14336 14341:15356 15361:16381" s="72" customFormat="1" ht="11.25" x14ac:dyDescent="0.45">
      <c r="A33" s="36" t="s">
        <v>894</v>
      </c>
      <c r="B33" s="153" t="s">
        <v>2</v>
      </c>
      <c r="C33" s="73" t="s">
        <v>3</v>
      </c>
      <c r="D33" s="73">
        <v>2030</v>
      </c>
      <c r="E33" s="73">
        <v>2050</v>
      </c>
      <c r="F33" s="73" t="s">
        <v>4</v>
      </c>
      <c r="G33" s="74" t="s">
        <v>5</v>
      </c>
      <c r="H33" s="73" t="s">
        <v>3</v>
      </c>
      <c r="I33" s="73">
        <v>2030</v>
      </c>
      <c r="J33" s="73">
        <v>2050</v>
      </c>
      <c r="K33" s="73" t="s">
        <v>4</v>
      </c>
      <c r="L33" s="74" t="s">
        <v>5</v>
      </c>
      <c r="M33" s="74" t="s">
        <v>3</v>
      </c>
      <c r="N33" s="74">
        <v>2030</v>
      </c>
      <c r="O33" s="74">
        <v>2050</v>
      </c>
      <c r="P33" s="73" t="s">
        <v>4</v>
      </c>
      <c r="Q33" s="74" t="s">
        <v>5</v>
      </c>
      <c r="R33" s="74" t="s">
        <v>3</v>
      </c>
      <c r="S33" s="74">
        <v>2030</v>
      </c>
      <c r="T33" s="74">
        <v>2050</v>
      </c>
      <c r="U33" s="73" t="s">
        <v>4</v>
      </c>
      <c r="V33" s="74" t="s">
        <v>5</v>
      </c>
      <c r="W33" s="74" t="s">
        <v>3</v>
      </c>
      <c r="X33" s="74">
        <v>2030</v>
      </c>
      <c r="Y33" s="74">
        <v>2050</v>
      </c>
      <c r="Z33" s="73" t="s">
        <v>4</v>
      </c>
      <c r="AA33" s="74" t="s">
        <v>5</v>
      </c>
      <c r="AB33" s="74" t="s">
        <v>3</v>
      </c>
      <c r="AC33" s="74">
        <v>2030</v>
      </c>
      <c r="AD33" s="74">
        <v>2050</v>
      </c>
      <c r="AE33" s="73" t="s">
        <v>4</v>
      </c>
      <c r="AF33" s="74" t="s">
        <v>5</v>
      </c>
      <c r="AG33" s="74" t="s">
        <v>3</v>
      </c>
      <c r="AH33" s="74">
        <v>2030</v>
      </c>
      <c r="AI33" s="74">
        <v>2050</v>
      </c>
      <c r="AJ33" s="73" t="s">
        <v>4</v>
      </c>
      <c r="AK33" s="74" t="s">
        <v>5</v>
      </c>
      <c r="AL33" s="74" t="s">
        <v>3</v>
      </c>
      <c r="AM33" s="74">
        <v>2030</v>
      </c>
      <c r="AN33" s="74">
        <v>2050</v>
      </c>
      <c r="AO33" s="73" t="s">
        <v>4</v>
      </c>
      <c r="AP33" s="75" t="s">
        <v>5</v>
      </c>
      <c r="AQ33" s="74" t="s">
        <v>3</v>
      </c>
      <c r="AR33" s="74">
        <v>2030</v>
      </c>
      <c r="AS33" s="74">
        <v>2050</v>
      </c>
      <c r="AT33" s="73" t="s">
        <v>4</v>
      </c>
      <c r="AU33" s="74" t="s">
        <v>5</v>
      </c>
      <c r="AV33" s="74" t="s">
        <v>3</v>
      </c>
      <c r="AW33" s="74">
        <v>2030</v>
      </c>
      <c r="AX33" s="74">
        <v>2050</v>
      </c>
      <c r="AY33" s="73" t="s">
        <v>4</v>
      </c>
      <c r="AZ33" s="74" t="s">
        <v>5</v>
      </c>
      <c r="BD33" s="71"/>
      <c r="BI33" s="71"/>
      <c r="BN33" s="71"/>
      <c r="BS33" s="71"/>
      <c r="BX33" s="71"/>
      <c r="CC33" s="71"/>
      <c r="CH33" s="71"/>
      <c r="CM33" s="71"/>
      <c r="CR33" s="71"/>
      <c r="CW33" s="71"/>
      <c r="DB33" s="71"/>
      <c r="DG33" s="71"/>
      <c r="DL33" s="71"/>
      <c r="DQ33" s="71"/>
      <c r="DV33" s="71"/>
      <c r="EA33" s="71"/>
      <c r="EF33" s="71"/>
      <c r="EK33" s="71"/>
      <c r="EP33" s="71"/>
      <c r="EU33" s="71"/>
      <c r="EZ33" s="71"/>
      <c r="FE33" s="71"/>
      <c r="FJ33" s="71"/>
      <c r="FO33" s="71"/>
      <c r="FT33" s="71"/>
      <c r="FY33" s="71"/>
      <c r="GD33" s="71"/>
      <c r="GI33" s="71"/>
      <c r="GN33" s="71"/>
      <c r="GS33" s="71"/>
      <c r="GX33" s="71"/>
      <c r="HC33" s="71"/>
      <c r="HH33" s="71"/>
      <c r="HM33" s="71"/>
      <c r="HR33" s="71"/>
      <c r="HW33" s="71"/>
      <c r="IB33" s="71"/>
      <c r="IG33" s="71"/>
      <c r="IL33" s="71"/>
      <c r="IQ33" s="71"/>
      <c r="IV33" s="71"/>
      <c r="JA33" s="71"/>
      <c r="JF33" s="71"/>
      <c r="JK33" s="71"/>
      <c r="JP33" s="71"/>
      <c r="JU33" s="71"/>
      <c r="JZ33" s="71"/>
      <c r="KE33" s="71"/>
      <c r="KJ33" s="71"/>
      <c r="KO33" s="71"/>
      <c r="KT33" s="71"/>
      <c r="KY33" s="71"/>
      <c r="LD33" s="71"/>
      <c r="LI33" s="71"/>
      <c r="LN33" s="71"/>
      <c r="LS33" s="71"/>
      <c r="LX33" s="71"/>
      <c r="MC33" s="71"/>
      <c r="MH33" s="71"/>
      <c r="MM33" s="71"/>
      <c r="MR33" s="71"/>
      <c r="MW33" s="71"/>
      <c r="NB33" s="71"/>
      <c r="NG33" s="71"/>
      <c r="NL33" s="71"/>
      <c r="NQ33" s="71"/>
      <c r="NV33" s="71"/>
      <c r="OA33" s="71"/>
      <c r="OF33" s="71"/>
      <c r="OK33" s="71"/>
      <c r="OP33" s="71"/>
      <c r="OU33" s="71"/>
      <c r="OZ33" s="71"/>
      <c r="PE33" s="71"/>
      <c r="PJ33" s="71"/>
      <c r="PO33" s="71"/>
      <c r="PT33" s="71"/>
      <c r="PY33" s="71"/>
      <c r="QD33" s="71"/>
      <c r="QI33" s="71"/>
      <c r="QN33" s="71"/>
      <c r="QS33" s="71"/>
      <c r="QX33" s="71"/>
      <c r="RC33" s="71"/>
      <c r="RH33" s="71"/>
      <c r="RM33" s="71"/>
      <c r="RR33" s="71"/>
      <c r="RW33" s="71"/>
      <c r="SB33" s="71"/>
      <c r="SG33" s="71"/>
      <c r="SL33" s="71"/>
      <c r="SQ33" s="71"/>
      <c r="SV33" s="71"/>
      <c r="TA33" s="71"/>
      <c r="TF33" s="71"/>
      <c r="TK33" s="71"/>
      <c r="TP33" s="71"/>
      <c r="TU33" s="71"/>
      <c r="TZ33" s="71"/>
      <c r="UE33" s="71"/>
      <c r="UJ33" s="71"/>
      <c r="UO33" s="71"/>
      <c r="UT33" s="71"/>
      <c r="UY33" s="71"/>
      <c r="VD33" s="71"/>
      <c r="VI33" s="71"/>
      <c r="VN33" s="71"/>
      <c r="VS33" s="71"/>
      <c r="VX33" s="71"/>
      <c r="WC33" s="71"/>
      <c r="WH33" s="71"/>
      <c r="WM33" s="71"/>
      <c r="WR33" s="71"/>
      <c r="WW33" s="71"/>
      <c r="XB33" s="71"/>
      <c r="XG33" s="71"/>
      <c r="XL33" s="71"/>
      <c r="XQ33" s="71"/>
      <c r="XV33" s="71"/>
      <c r="YA33" s="71"/>
      <c r="YF33" s="71"/>
      <c r="YK33" s="71"/>
      <c r="YP33" s="71"/>
      <c r="YU33" s="71"/>
      <c r="YZ33" s="71"/>
      <c r="ZE33" s="71"/>
      <c r="ZJ33" s="71"/>
      <c r="ZO33" s="71"/>
      <c r="ZT33" s="71"/>
      <c r="ZY33" s="71"/>
      <c r="AAD33" s="71"/>
      <c r="AAI33" s="71"/>
      <c r="AAN33" s="71"/>
      <c r="AAS33" s="71"/>
      <c r="AAX33" s="71"/>
      <c r="ABC33" s="71"/>
      <c r="ABH33" s="71"/>
      <c r="ABM33" s="71"/>
      <c r="ABR33" s="71"/>
      <c r="ABW33" s="71"/>
      <c r="ACB33" s="71"/>
      <c r="ACG33" s="71"/>
      <c r="ACL33" s="71"/>
      <c r="ACQ33" s="71"/>
      <c r="ACV33" s="71"/>
      <c r="ADA33" s="71"/>
      <c r="ADF33" s="71"/>
      <c r="ADK33" s="71"/>
      <c r="ADP33" s="71"/>
      <c r="ADU33" s="71"/>
      <c r="ADZ33" s="71"/>
      <c r="AEE33" s="71"/>
      <c r="AEJ33" s="71"/>
      <c r="AEO33" s="71"/>
      <c r="AET33" s="71"/>
      <c r="AEY33" s="71"/>
      <c r="AFD33" s="71"/>
      <c r="AFI33" s="71"/>
      <c r="AFN33" s="71"/>
      <c r="AFS33" s="71"/>
      <c r="AFX33" s="71"/>
      <c r="AGC33" s="71"/>
      <c r="AGH33" s="71"/>
      <c r="AGM33" s="71"/>
      <c r="AGR33" s="71"/>
      <c r="AGW33" s="71"/>
      <c r="AHB33" s="71"/>
      <c r="AHG33" s="71"/>
      <c r="AHL33" s="71"/>
      <c r="AHQ33" s="71"/>
      <c r="AHV33" s="71"/>
      <c r="AIA33" s="71"/>
      <c r="AIF33" s="71"/>
      <c r="AIK33" s="71"/>
      <c r="AIP33" s="71"/>
      <c r="AIU33" s="71"/>
      <c r="AIZ33" s="71"/>
      <c r="AJE33" s="71"/>
      <c r="AJJ33" s="71"/>
      <c r="AJO33" s="71"/>
      <c r="AJT33" s="71"/>
      <c r="AJY33" s="71"/>
      <c r="AKD33" s="71"/>
      <c r="AKI33" s="71"/>
      <c r="AKN33" s="71"/>
      <c r="AKS33" s="71"/>
      <c r="AKX33" s="71"/>
      <c r="ALC33" s="71"/>
      <c r="ALH33" s="71"/>
      <c r="ALM33" s="71"/>
      <c r="ALR33" s="71"/>
      <c r="ALW33" s="71"/>
      <c r="AMB33" s="71"/>
      <c r="AMG33" s="71"/>
      <c r="AML33" s="71"/>
      <c r="AMQ33" s="71"/>
      <c r="AMV33" s="71"/>
      <c r="ANA33" s="71"/>
      <c r="ANF33" s="71"/>
      <c r="ANK33" s="71"/>
      <c r="ANP33" s="71"/>
      <c r="ANU33" s="71"/>
      <c r="ANZ33" s="71"/>
      <c r="AOE33" s="71"/>
      <c r="AOJ33" s="71"/>
      <c r="AOO33" s="71"/>
      <c r="AOT33" s="71"/>
      <c r="AOY33" s="71"/>
      <c r="APD33" s="71"/>
      <c r="API33" s="71"/>
      <c r="APN33" s="71"/>
      <c r="APS33" s="71"/>
      <c r="APX33" s="71"/>
      <c r="AQC33" s="71"/>
      <c r="AQH33" s="71"/>
      <c r="AQM33" s="71"/>
      <c r="AQR33" s="71"/>
      <c r="AQW33" s="71"/>
      <c r="ARB33" s="71"/>
      <c r="ARG33" s="71"/>
      <c r="ARL33" s="71"/>
      <c r="ARQ33" s="71"/>
      <c r="ARV33" s="71"/>
      <c r="ASA33" s="71"/>
      <c r="ASF33" s="71"/>
      <c r="ASK33" s="71"/>
      <c r="ASP33" s="71"/>
      <c r="ASU33" s="71"/>
      <c r="ASZ33" s="71"/>
      <c r="ATE33" s="71"/>
      <c r="ATJ33" s="71"/>
      <c r="ATO33" s="71"/>
      <c r="ATT33" s="71"/>
      <c r="ATY33" s="71"/>
      <c r="AUD33" s="71"/>
      <c r="AUI33" s="71"/>
      <c r="AUN33" s="71"/>
      <c r="AUS33" s="71"/>
      <c r="AUX33" s="71"/>
      <c r="AVC33" s="71"/>
      <c r="AVH33" s="71"/>
      <c r="AVM33" s="71"/>
      <c r="AVR33" s="71"/>
      <c r="AVW33" s="71"/>
      <c r="AWB33" s="71"/>
      <c r="AWG33" s="71"/>
      <c r="AWL33" s="71"/>
      <c r="AWQ33" s="71"/>
      <c r="AWV33" s="71"/>
      <c r="AXA33" s="71"/>
      <c r="AXF33" s="71"/>
      <c r="AXK33" s="71"/>
      <c r="AXP33" s="71"/>
      <c r="AXU33" s="71"/>
      <c r="AXZ33" s="71"/>
      <c r="AYE33" s="71"/>
      <c r="AYJ33" s="71"/>
      <c r="AYO33" s="71"/>
      <c r="AYT33" s="71"/>
      <c r="AYY33" s="71"/>
      <c r="AZD33" s="71"/>
      <c r="AZI33" s="71"/>
      <c r="AZN33" s="71"/>
      <c r="AZS33" s="71"/>
      <c r="AZX33" s="71"/>
      <c r="BAC33" s="71"/>
      <c r="BAH33" s="71"/>
      <c r="BAM33" s="71"/>
      <c r="BAR33" s="71"/>
      <c r="BAW33" s="71"/>
      <c r="BBB33" s="71"/>
      <c r="BBG33" s="71"/>
      <c r="BBL33" s="71"/>
      <c r="BBQ33" s="71"/>
      <c r="BBV33" s="71"/>
      <c r="BCA33" s="71"/>
      <c r="BCF33" s="71"/>
      <c r="BCK33" s="71"/>
      <c r="BCP33" s="71"/>
      <c r="BCU33" s="71"/>
      <c r="BCZ33" s="71"/>
      <c r="BDE33" s="71"/>
      <c r="BDJ33" s="71"/>
      <c r="BDO33" s="71"/>
      <c r="BDT33" s="71"/>
      <c r="BDY33" s="71"/>
      <c r="BED33" s="71"/>
      <c r="BEI33" s="71"/>
      <c r="BEN33" s="71"/>
      <c r="BES33" s="71"/>
      <c r="BEX33" s="71"/>
      <c r="BFC33" s="71"/>
      <c r="BFH33" s="71"/>
      <c r="BFM33" s="71"/>
      <c r="BFR33" s="71"/>
      <c r="BFW33" s="71"/>
      <c r="BGB33" s="71"/>
      <c r="BGG33" s="71"/>
      <c r="BGL33" s="71"/>
      <c r="BGQ33" s="71"/>
      <c r="BGV33" s="71"/>
      <c r="BHA33" s="71"/>
      <c r="BHF33" s="71"/>
      <c r="BHK33" s="71"/>
      <c r="BHP33" s="71"/>
      <c r="BHU33" s="71"/>
      <c r="BHZ33" s="71"/>
      <c r="BIE33" s="71"/>
      <c r="BIJ33" s="71"/>
      <c r="BIO33" s="71"/>
      <c r="BIT33" s="71"/>
      <c r="BIY33" s="71"/>
      <c r="BJD33" s="71"/>
      <c r="BJI33" s="71"/>
      <c r="BJN33" s="71"/>
      <c r="BJS33" s="71"/>
      <c r="BJX33" s="71"/>
      <c r="BKC33" s="71"/>
      <c r="BKH33" s="71"/>
      <c r="BKM33" s="71"/>
      <c r="BKR33" s="71"/>
      <c r="BKW33" s="71"/>
      <c r="BLB33" s="71"/>
      <c r="BLG33" s="71"/>
      <c r="BLL33" s="71"/>
      <c r="BLQ33" s="71"/>
      <c r="BLV33" s="71"/>
      <c r="BMA33" s="71"/>
      <c r="BMF33" s="71"/>
      <c r="BMK33" s="71"/>
      <c r="BMP33" s="71"/>
      <c r="BMU33" s="71"/>
      <c r="BMZ33" s="71"/>
      <c r="BNE33" s="71"/>
      <c r="BNJ33" s="71"/>
      <c r="BNO33" s="71"/>
      <c r="BNT33" s="71"/>
      <c r="BNY33" s="71"/>
      <c r="BOD33" s="71"/>
      <c r="BOI33" s="71"/>
      <c r="BON33" s="71"/>
      <c r="BOS33" s="71"/>
      <c r="BOX33" s="71"/>
      <c r="BPC33" s="71"/>
      <c r="BPH33" s="71"/>
      <c r="BPM33" s="71"/>
      <c r="BPR33" s="71"/>
      <c r="BPW33" s="71"/>
      <c r="BQB33" s="71"/>
      <c r="BQG33" s="71"/>
      <c r="BQL33" s="71"/>
      <c r="BQQ33" s="71"/>
      <c r="BQV33" s="71"/>
      <c r="BRA33" s="71"/>
      <c r="BRF33" s="71"/>
      <c r="BRK33" s="71"/>
      <c r="BRP33" s="71"/>
      <c r="BRU33" s="71"/>
      <c r="BRZ33" s="71"/>
      <c r="BSE33" s="71"/>
      <c r="BSJ33" s="71"/>
      <c r="BSO33" s="71"/>
      <c r="BST33" s="71"/>
      <c r="BSY33" s="71"/>
      <c r="BTD33" s="71"/>
      <c r="BTI33" s="71"/>
      <c r="BTN33" s="71"/>
      <c r="BTS33" s="71"/>
      <c r="BTX33" s="71"/>
      <c r="BUC33" s="71"/>
      <c r="BUH33" s="71"/>
      <c r="BUM33" s="71"/>
      <c r="BUR33" s="71"/>
      <c r="BUW33" s="71"/>
      <c r="BVB33" s="71"/>
      <c r="BVG33" s="71"/>
      <c r="BVL33" s="71"/>
      <c r="BVQ33" s="71"/>
      <c r="BVV33" s="71"/>
      <c r="BWA33" s="71"/>
      <c r="BWF33" s="71"/>
      <c r="BWK33" s="71"/>
      <c r="BWP33" s="71"/>
      <c r="BWU33" s="71"/>
      <c r="BWZ33" s="71"/>
      <c r="BXE33" s="71"/>
      <c r="BXJ33" s="71"/>
      <c r="BXO33" s="71"/>
      <c r="BXT33" s="71"/>
      <c r="BXY33" s="71"/>
      <c r="BYD33" s="71"/>
      <c r="BYI33" s="71"/>
      <c r="BYN33" s="71"/>
      <c r="BYS33" s="71"/>
      <c r="BYX33" s="71"/>
      <c r="BZC33" s="71"/>
      <c r="BZH33" s="71"/>
      <c r="BZM33" s="71"/>
      <c r="BZR33" s="71"/>
      <c r="BZW33" s="71"/>
      <c r="CAB33" s="71"/>
      <c r="CAG33" s="71"/>
      <c r="CAL33" s="71"/>
      <c r="CAQ33" s="71"/>
      <c r="CAV33" s="71"/>
      <c r="CBA33" s="71"/>
      <c r="CBF33" s="71"/>
      <c r="CBK33" s="71"/>
      <c r="CBP33" s="71"/>
      <c r="CBU33" s="71"/>
      <c r="CBZ33" s="71"/>
      <c r="CCE33" s="71"/>
      <c r="CCJ33" s="71"/>
      <c r="CCO33" s="71"/>
      <c r="CCT33" s="71"/>
      <c r="CCY33" s="71"/>
      <c r="CDD33" s="71"/>
      <c r="CDI33" s="71"/>
      <c r="CDN33" s="71"/>
      <c r="CDS33" s="71"/>
      <c r="CDX33" s="71"/>
      <c r="CEC33" s="71"/>
      <c r="CEH33" s="71"/>
      <c r="CEM33" s="71"/>
      <c r="CER33" s="71"/>
      <c r="CEW33" s="71"/>
      <c r="CFB33" s="71"/>
      <c r="CFG33" s="71"/>
      <c r="CFL33" s="71"/>
      <c r="CFQ33" s="71"/>
      <c r="CFV33" s="71"/>
      <c r="CGA33" s="71"/>
      <c r="CGF33" s="71"/>
      <c r="CGK33" s="71"/>
      <c r="CGP33" s="71"/>
      <c r="CGU33" s="71"/>
      <c r="CGZ33" s="71"/>
      <c r="CHE33" s="71"/>
      <c r="CHJ33" s="71"/>
      <c r="CHO33" s="71"/>
      <c r="CHT33" s="71"/>
      <c r="CHY33" s="71"/>
      <c r="CID33" s="71"/>
      <c r="CII33" s="71"/>
      <c r="CIN33" s="71"/>
      <c r="CIS33" s="71"/>
      <c r="CIX33" s="71"/>
      <c r="CJC33" s="71"/>
      <c r="CJH33" s="71"/>
      <c r="CJM33" s="71"/>
      <c r="CJR33" s="71"/>
      <c r="CJW33" s="71"/>
      <c r="CKB33" s="71"/>
      <c r="CKG33" s="71"/>
      <c r="CKL33" s="71"/>
      <c r="CKQ33" s="71"/>
      <c r="CKV33" s="71"/>
      <c r="CLA33" s="71"/>
      <c r="CLF33" s="71"/>
      <c r="CLK33" s="71"/>
      <c r="CLP33" s="71"/>
      <c r="CLU33" s="71"/>
      <c r="CLZ33" s="71"/>
      <c r="CME33" s="71"/>
      <c r="CMJ33" s="71"/>
      <c r="CMO33" s="71"/>
      <c r="CMT33" s="71"/>
      <c r="CMY33" s="71"/>
      <c r="CND33" s="71"/>
      <c r="CNI33" s="71"/>
      <c r="CNN33" s="71"/>
      <c r="CNS33" s="71"/>
      <c r="CNX33" s="71"/>
      <c r="COC33" s="71"/>
      <c r="COH33" s="71"/>
      <c r="COM33" s="71"/>
      <c r="COR33" s="71"/>
      <c r="COW33" s="71"/>
      <c r="CPB33" s="71"/>
      <c r="CPG33" s="71"/>
      <c r="CPL33" s="71"/>
      <c r="CPQ33" s="71"/>
      <c r="CPV33" s="71"/>
      <c r="CQA33" s="71"/>
      <c r="CQF33" s="71"/>
      <c r="CQK33" s="71"/>
      <c r="CQP33" s="71"/>
      <c r="CQU33" s="71"/>
      <c r="CQZ33" s="71"/>
      <c r="CRE33" s="71"/>
      <c r="CRJ33" s="71"/>
      <c r="CRO33" s="71"/>
      <c r="CRT33" s="71"/>
      <c r="CRY33" s="71"/>
      <c r="CSD33" s="71"/>
      <c r="CSI33" s="71"/>
      <c r="CSN33" s="71"/>
      <c r="CSS33" s="71"/>
      <c r="CSX33" s="71"/>
      <c r="CTC33" s="71"/>
      <c r="CTH33" s="71"/>
      <c r="CTM33" s="71"/>
      <c r="CTR33" s="71"/>
      <c r="CTW33" s="71"/>
      <c r="CUB33" s="71"/>
      <c r="CUG33" s="71"/>
      <c r="CUL33" s="71"/>
      <c r="CUQ33" s="71"/>
      <c r="CUV33" s="71"/>
      <c r="CVA33" s="71"/>
      <c r="CVF33" s="71"/>
      <c r="CVK33" s="71"/>
      <c r="CVP33" s="71"/>
      <c r="CVU33" s="71"/>
      <c r="CVZ33" s="71"/>
      <c r="CWE33" s="71"/>
      <c r="CWJ33" s="71"/>
      <c r="CWO33" s="71"/>
      <c r="CWT33" s="71"/>
      <c r="CWY33" s="71"/>
      <c r="CXD33" s="71"/>
      <c r="CXI33" s="71"/>
      <c r="CXN33" s="71"/>
      <c r="CXS33" s="71"/>
      <c r="CXX33" s="71"/>
      <c r="CYC33" s="71"/>
      <c r="CYH33" s="71"/>
      <c r="CYM33" s="71"/>
      <c r="CYR33" s="71"/>
      <c r="CYW33" s="71"/>
      <c r="CZB33" s="71"/>
      <c r="CZG33" s="71"/>
      <c r="CZL33" s="71"/>
      <c r="CZQ33" s="71"/>
      <c r="CZV33" s="71"/>
      <c r="DAA33" s="71"/>
      <c r="DAF33" s="71"/>
      <c r="DAK33" s="71"/>
      <c r="DAP33" s="71"/>
      <c r="DAU33" s="71"/>
      <c r="DAZ33" s="71"/>
      <c r="DBE33" s="71"/>
      <c r="DBJ33" s="71"/>
      <c r="DBO33" s="71"/>
      <c r="DBT33" s="71"/>
      <c r="DBY33" s="71"/>
      <c r="DCD33" s="71"/>
      <c r="DCI33" s="71"/>
      <c r="DCN33" s="71"/>
      <c r="DCS33" s="71"/>
      <c r="DCX33" s="71"/>
      <c r="DDC33" s="71"/>
      <c r="DDH33" s="71"/>
      <c r="DDM33" s="71"/>
      <c r="DDR33" s="71"/>
      <c r="DDW33" s="71"/>
      <c r="DEB33" s="71"/>
      <c r="DEG33" s="71"/>
      <c r="DEL33" s="71"/>
      <c r="DEQ33" s="71"/>
      <c r="DEV33" s="71"/>
      <c r="DFA33" s="71"/>
      <c r="DFF33" s="71"/>
      <c r="DFK33" s="71"/>
      <c r="DFP33" s="71"/>
      <c r="DFU33" s="71"/>
      <c r="DFZ33" s="71"/>
      <c r="DGE33" s="71"/>
      <c r="DGJ33" s="71"/>
      <c r="DGO33" s="71"/>
      <c r="DGT33" s="71"/>
      <c r="DGY33" s="71"/>
      <c r="DHD33" s="71"/>
      <c r="DHI33" s="71"/>
      <c r="DHN33" s="71"/>
      <c r="DHS33" s="71"/>
      <c r="DHX33" s="71"/>
      <c r="DIC33" s="71"/>
      <c r="DIH33" s="71"/>
      <c r="DIM33" s="71"/>
      <c r="DIR33" s="71"/>
      <c r="DIW33" s="71"/>
      <c r="DJB33" s="71"/>
      <c r="DJG33" s="71"/>
      <c r="DJL33" s="71"/>
      <c r="DJQ33" s="71"/>
      <c r="DJV33" s="71"/>
      <c r="DKA33" s="71"/>
      <c r="DKF33" s="71"/>
      <c r="DKK33" s="71"/>
      <c r="DKP33" s="71"/>
      <c r="DKU33" s="71"/>
      <c r="DKZ33" s="71"/>
      <c r="DLE33" s="71"/>
      <c r="DLJ33" s="71"/>
      <c r="DLO33" s="71"/>
      <c r="DLT33" s="71"/>
      <c r="DLY33" s="71"/>
      <c r="DMD33" s="71"/>
      <c r="DMI33" s="71"/>
      <c r="DMN33" s="71"/>
      <c r="DMS33" s="71"/>
      <c r="DMX33" s="71"/>
      <c r="DNC33" s="71"/>
      <c r="DNH33" s="71"/>
      <c r="DNM33" s="71"/>
      <c r="DNR33" s="71"/>
      <c r="DNW33" s="71"/>
      <c r="DOB33" s="71"/>
      <c r="DOG33" s="71"/>
      <c r="DOL33" s="71"/>
      <c r="DOQ33" s="71"/>
      <c r="DOV33" s="71"/>
      <c r="DPA33" s="71"/>
      <c r="DPF33" s="71"/>
      <c r="DPK33" s="71"/>
      <c r="DPP33" s="71"/>
      <c r="DPU33" s="71"/>
      <c r="DPZ33" s="71"/>
      <c r="DQE33" s="71"/>
      <c r="DQJ33" s="71"/>
      <c r="DQO33" s="71"/>
      <c r="DQT33" s="71"/>
      <c r="DQY33" s="71"/>
      <c r="DRD33" s="71"/>
      <c r="DRI33" s="71"/>
      <c r="DRN33" s="71"/>
      <c r="DRS33" s="71"/>
      <c r="DRX33" s="71"/>
      <c r="DSC33" s="71"/>
      <c r="DSH33" s="71"/>
      <c r="DSM33" s="71"/>
      <c r="DSR33" s="71"/>
      <c r="DSW33" s="71"/>
      <c r="DTB33" s="71"/>
      <c r="DTG33" s="71"/>
      <c r="DTL33" s="71"/>
      <c r="DTQ33" s="71"/>
      <c r="DTV33" s="71"/>
      <c r="DUA33" s="71"/>
      <c r="DUF33" s="71"/>
      <c r="DUK33" s="71"/>
      <c r="DUP33" s="71"/>
      <c r="DUU33" s="71"/>
      <c r="DUZ33" s="71"/>
      <c r="DVE33" s="71"/>
      <c r="DVJ33" s="71"/>
      <c r="DVO33" s="71"/>
      <c r="DVT33" s="71"/>
      <c r="DVY33" s="71"/>
      <c r="DWD33" s="71"/>
      <c r="DWI33" s="71"/>
      <c r="DWN33" s="71"/>
      <c r="DWS33" s="71"/>
      <c r="DWX33" s="71"/>
      <c r="DXC33" s="71"/>
      <c r="DXH33" s="71"/>
      <c r="DXM33" s="71"/>
      <c r="DXR33" s="71"/>
      <c r="DXW33" s="71"/>
      <c r="DYB33" s="71"/>
      <c r="DYG33" s="71"/>
      <c r="DYL33" s="71"/>
      <c r="DYQ33" s="71"/>
      <c r="DYV33" s="71"/>
      <c r="DZA33" s="71"/>
      <c r="DZF33" s="71"/>
      <c r="DZK33" s="71"/>
      <c r="DZP33" s="71"/>
      <c r="DZU33" s="71"/>
      <c r="DZZ33" s="71"/>
      <c r="EAE33" s="71"/>
      <c r="EAJ33" s="71"/>
      <c r="EAO33" s="71"/>
      <c r="EAT33" s="71"/>
      <c r="EAY33" s="71"/>
      <c r="EBD33" s="71"/>
      <c r="EBI33" s="71"/>
      <c r="EBN33" s="71"/>
      <c r="EBS33" s="71"/>
      <c r="EBX33" s="71"/>
      <c r="ECC33" s="71"/>
      <c r="ECH33" s="71"/>
      <c r="ECM33" s="71"/>
      <c r="ECR33" s="71"/>
      <c r="ECW33" s="71"/>
      <c r="EDB33" s="71"/>
      <c r="EDG33" s="71"/>
      <c r="EDL33" s="71"/>
      <c r="EDQ33" s="71"/>
      <c r="EDV33" s="71"/>
      <c r="EEA33" s="71"/>
      <c r="EEF33" s="71"/>
      <c r="EEK33" s="71"/>
      <c r="EEP33" s="71"/>
      <c r="EEU33" s="71"/>
      <c r="EEZ33" s="71"/>
      <c r="EFE33" s="71"/>
      <c r="EFJ33" s="71"/>
      <c r="EFO33" s="71"/>
      <c r="EFT33" s="71"/>
      <c r="EFY33" s="71"/>
      <c r="EGD33" s="71"/>
      <c r="EGI33" s="71"/>
      <c r="EGN33" s="71"/>
      <c r="EGS33" s="71"/>
      <c r="EGX33" s="71"/>
      <c r="EHC33" s="71"/>
      <c r="EHH33" s="71"/>
      <c r="EHM33" s="71"/>
      <c r="EHR33" s="71"/>
      <c r="EHW33" s="71"/>
      <c r="EIB33" s="71"/>
      <c r="EIG33" s="71"/>
      <c r="EIL33" s="71"/>
      <c r="EIQ33" s="71"/>
      <c r="EIV33" s="71"/>
      <c r="EJA33" s="71"/>
      <c r="EJF33" s="71"/>
      <c r="EJK33" s="71"/>
      <c r="EJP33" s="71"/>
      <c r="EJU33" s="71"/>
      <c r="EJZ33" s="71"/>
      <c r="EKE33" s="71"/>
      <c r="EKJ33" s="71"/>
      <c r="EKO33" s="71"/>
      <c r="EKT33" s="71"/>
      <c r="EKY33" s="71"/>
      <c r="ELD33" s="71"/>
      <c r="ELI33" s="71"/>
      <c r="ELN33" s="71"/>
      <c r="ELS33" s="71"/>
      <c r="ELX33" s="71"/>
      <c r="EMC33" s="71"/>
      <c r="EMH33" s="71"/>
      <c r="EMM33" s="71"/>
      <c r="EMR33" s="71"/>
      <c r="EMW33" s="71"/>
      <c r="ENB33" s="71"/>
      <c r="ENG33" s="71"/>
      <c r="ENL33" s="71"/>
      <c r="ENQ33" s="71"/>
      <c r="ENV33" s="71"/>
      <c r="EOA33" s="71"/>
      <c r="EOF33" s="71"/>
      <c r="EOK33" s="71"/>
      <c r="EOP33" s="71"/>
      <c r="EOU33" s="71"/>
      <c r="EOZ33" s="71"/>
      <c r="EPE33" s="71"/>
      <c r="EPJ33" s="71"/>
      <c r="EPO33" s="71"/>
      <c r="EPT33" s="71"/>
      <c r="EPY33" s="71"/>
      <c r="EQD33" s="71"/>
      <c r="EQI33" s="71"/>
      <c r="EQN33" s="71"/>
      <c r="EQS33" s="71"/>
      <c r="EQX33" s="71"/>
      <c r="ERC33" s="71"/>
      <c r="ERH33" s="71"/>
      <c r="ERM33" s="71"/>
      <c r="ERR33" s="71"/>
      <c r="ERW33" s="71"/>
      <c r="ESB33" s="71"/>
      <c r="ESG33" s="71"/>
      <c r="ESL33" s="71"/>
      <c r="ESQ33" s="71"/>
      <c r="ESV33" s="71"/>
      <c r="ETA33" s="71"/>
      <c r="ETF33" s="71"/>
      <c r="ETK33" s="71"/>
      <c r="ETP33" s="71"/>
      <c r="ETU33" s="71"/>
      <c r="ETZ33" s="71"/>
      <c r="EUE33" s="71"/>
      <c r="EUJ33" s="71"/>
      <c r="EUO33" s="71"/>
      <c r="EUT33" s="71"/>
      <c r="EUY33" s="71"/>
      <c r="EVD33" s="71"/>
      <c r="EVI33" s="71"/>
      <c r="EVN33" s="71"/>
      <c r="EVS33" s="71"/>
      <c r="EVX33" s="71"/>
      <c r="EWC33" s="71"/>
      <c r="EWH33" s="71"/>
      <c r="EWM33" s="71"/>
      <c r="EWR33" s="71"/>
      <c r="EWW33" s="71"/>
      <c r="EXB33" s="71"/>
      <c r="EXG33" s="71"/>
      <c r="EXL33" s="71"/>
      <c r="EXQ33" s="71"/>
      <c r="EXV33" s="71"/>
      <c r="EYA33" s="71"/>
      <c r="EYF33" s="71"/>
      <c r="EYK33" s="71"/>
      <c r="EYP33" s="71"/>
      <c r="EYU33" s="71"/>
      <c r="EYZ33" s="71"/>
      <c r="EZE33" s="71"/>
      <c r="EZJ33" s="71"/>
      <c r="EZO33" s="71"/>
      <c r="EZT33" s="71"/>
      <c r="EZY33" s="71"/>
      <c r="FAD33" s="71"/>
      <c r="FAI33" s="71"/>
      <c r="FAN33" s="71"/>
      <c r="FAS33" s="71"/>
      <c r="FAX33" s="71"/>
      <c r="FBC33" s="71"/>
      <c r="FBH33" s="71"/>
      <c r="FBM33" s="71"/>
      <c r="FBR33" s="71"/>
      <c r="FBW33" s="71"/>
      <c r="FCB33" s="71"/>
      <c r="FCG33" s="71"/>
      <c r="FCL33" s="71"/>
      <c r="FCQ33" s="71"/>
      <c r="FCV33" s="71"/>
      <c r="FDA33" s="71"/>
      <c r="FDF33" s="71"/>
      <c r="FDK33" s="71"/>
      <c r="FDP33" s="71"/>
      <c r="FDU33" s="71"/>
      <c r="FDZ33" s="71"/>
      <c r="FEE33" s="71"/>
      <c r="FEJ33" s="71"/>
      <c r="FEO33" s="71"/>
      <c r="FET33" s="71"/>
      <c r="FEY33" s="71"/>
      <c r="FFD33" s="71"/>
      <c r="FFI33" s="71"/>
      <c r="FFN33" s="71"/>
      <c r="FFS33" s="71"/>
      <c r="FFX33" s="71"/>
      <c r="FGC33" s="71"/>
      <c r="FGH33" s="71"/>
      <c r="FGM33" s="71"/>
      <c r="FGR33" s="71"/>
      <c r="FGW33" s="71"/>
      <c r="FHB33" s="71"/>
      <c r="FHG33" s="71"/>
      <c r="FHL33" s="71"/>
      <c r="FHQ33" s="71"/>
      <c r="FHV33" s="71"/>
      <c r="FIA33" s="71"/>
      <c r="FIF33" s="71"/>
      <c r="FIK33" s="71"/>
      <c r="FIP33" s="71"/>
      <c r="FIU33" s="71"/>
      <c r="FIZ33" s="71"/>
      <c r="FJE33" s="71"/>
      <c r="FJJ33" s="71"/>
      <c r="FJO33" s="71"/>
      <c r="FJT33" s="71"/>
      <c r="FJY33" s="71"/>
      <c r="FKD33" s="71"/>
      <c r="FKI33" s="71"/>
      <c r="FKN33" s="71"/>
      <c r="FKS33" s="71"/>
      <c r="FKX33" s="71"/>
      <c r="FLC33" s="71"/>
      <c r="FLH33" s="71"/>
      <c r="FLM33" s="71"/>
      <c r="FLR33" s="71"/>
      <c r="FLW33" s="71"/>
      <c r="FMB33" s="71"/>
      <c r="FMG33" s="71"/>
      <c r="FML33" s="71"/>
      <c r="FMQ33" s="71"/>
      <c r="FMV33" s="71"/>
      <c r="FNA33" s="71"/>
      <c r="FNF33" s="71"/>
      <c r="FNK33" s="71"/>
      <c r="FNP33" s="71"/>
      <c r="FNU33" s="71"/>
      <c r="FNZ33" s="71"/>
      <c r="FOE33" s="71"/>
      <c r="FOJ33" s="71"/>
      <c r="FOO33" s="71"/>
      <c r="FOT33" s="71"/>
      <c r="FOY33" s="71"/>
      <c r="FPD33" s="71"/>
      <c r="FPI33" s="71"/>
      <c r="FPN33" s="71"/>
      <c r="FPS33" s="71"/>
      <c r="FPX33" s="71"/>
      <c r="FQC33" s="71"/>
      <c r="FQH33" s="71"/>
      <c r="FQM33" s="71"/>
      <c r="FQR33" s="71"/>
      <c r="FQW33" s="71"/>
      <c r="FRB33" s="71"/>
      <c r="FRG33" s="71"/>
      <c r="FRL33" s="71"/>
      <c r="FRQ33" s="71"/>
      <c r="FRV33" s="71"/>
      <c r="FSA33" s="71"/>
      <c r="FSF33" s="71"/>
      <c r="FSK33" s="71"/>
      <c r="FSP33" s="71"/>
      <c r="FSU33" s="71"/>
      <c r="FSZ33" s="71"/>
      <c r="FTE33" s="71"/>
      <c r="FTJ33" s="71"/>
      <c r="FTO33" s="71"/>
      <c r="FTT33" s="71"/>
      <c r="FTY33" s="71"/>
      <c r="FUD33" s="71"/>
      <c r="FUI33" s="71"/>
      <c r="FUN33" s="71"/>
      <c r="FUS33" s="71"/>
      <c r="FUX33" s="71"/>
      <c r="FVC33" s="71"/>
      <c r="FVH33" s="71"/>
      <c r="FVM33" s="71"/>
      <c r="FVR33" s="71"/>
      <c r="FVW33" s="71"/>
      <c r="FWB33" s="71"/>
      <c r="FWG33" s="71"/>
      <c r="FWL33" s="71"/>
      <c r="FWQ33" s="71"/>
      <c r="FWV33" s="71"/>
      <c r="FXA33" s="71"/>
      <c r="FXF33" s="71"/>
      <c r="FXK33" s="71"/>
      <c r="FXP33" s="71"/>
      <c r="FXU33" s="71"/>
      <c r="FXZ33" s="71"/>
      <c r="FYE33" s="71"/>
      <c r="FYJ33" s="71"/>
      <c r="FYO33" s="71"/>
      <c r="FYT33" s="71"/>
      <c r="FYY33" s="71"/>
      <c r="FZD33" s="71"/>
      <c r="FZI33" s="71"/>
      <c r="FZN33" s="71"/>
      <c r="FZS33" s="71"/>
      <c r="FZX33" s="71"/>
      <c r="GAC33" s="71"/>
      <c r="GAH33" s="71"/>
      <c r="GAM33" s="71"/>
      <c r="GAR33" s="71"/>
      <c r="GAW33" s="71"/>
      <c r="GBB33" s="71"/>
      <c r="GBG33" s="71"/>
      <c r="GBL33" s="71"/>
      <c r="GBQ33" s="71"/>
      <c r="GBV33" s="71"/>
      <c r="GCA33" s="71"/>
      <c r="GCF33" s="71"/>
      <c r="GCK33" s="71"/>
      <c r="GCP33" s="71"/>
      <c r="GCU33" s="71"/>
      <c r="GCZ33" s="71"/>
      <c r="GDE33" s="71"/>
      <c r="GDJ33" s="71"/>
      <c r="GDO33" s="71"/>
      <c r="GDT33" s="71"/>
      <c r="GDY33" s="71"/>
      <c r="GED33" s="71"/>
      <c r="GEI33" s="71"/>
      <c r="GEN33" s="71"/>
      <c r="GES33" s="71"/>
      <c r="GEX33" s="71"/>
      <c r="GFC33" s="71"/>
      <c r="GFH33" s="71"/>
      <c r="GFM33" s="71"/>
      <c r="GFR33" s="71"/>
      <c r="GFW33" s="71"/>
      <c r="GGB33" s="71"/>
      <c r="GGG33" s="71"/>
      <c r="GGL33" s="71"/>
      <c r="GGQ33" s="71"/>
      <c r="GGV33" s="71"/>
      <c r="GHA33" s="71"/>
      <c r="GHF33" s="71"/>
      <c r="GHK33" s="71"/>
      <c r="GHP33" s="71"/>
      <c r="GHU33" s="71"/>
      <c r="GHZ33" s="71"/>
      <c r="GIE33" s="71"/>
      <c r="GIJ33" s="71"/>
      <c r="GIO33" s="71"/>
      <c r="GIT33" s="71"/>
      <c r="GIY33" s="71"/>
      <c r="GJD33" s="71"/>
      <c r="GJI33" s="71"/>
      <c r="GJN33" s="71"/>
      <c r="GJS33" s="71"/>
      <c r="GJX33" s="71"/>
      <c r="GKC33" s="71"/>
      <c r="GKH33" s="71"/>
      <c r="GKM33" s="71"/>
      <c r="GKR33" s="71"/>
      <c r="GKW33" s="71"/>
      <c r="GLB33" s="71"/>
      <c r="GLG33" s="71"/>
      <c r="GLL33" s="71"/>
      <c r="GLQ33" s="71"/>
      <c r="GLV33" s="71"/>
      <c r="GMA33" s="71"/>
      <c r="GMF33" s="71"/>
      <c r="GMK33" s="71"/>
      <c r="GMP33" s="71"/>
      <c r="GMU33" s="71"/>
      <c r="GMZ33" s="71"/>
      <c r="GNE33" s="71"/>
      <c r="GNJ33" s="71"/>
      <c r="GNO33" s="71"/>
      <c r="GNT33" s="71"/>
      <c r="GNY33" s="71"/>
      <c r="GOD33" s="71"/>
      <c r="GOI33" s="71"/>
      <c r="GON33" s="71"/>
      <c r="GOS33" s="71"/>
      <c r="GOX33" s="71"/>
      <c r="GPC33" s="71"/>
      <c r="GPH33" s="71"/>
      <c r="GPM33" s="71"/>
      <c r="GPR33" s="71"/>
      <c r="GPW33" s="71"/>
      <c r="GQB33" s="71"/>
      <c r="GQG33" s="71"/>
      <c r="GQL33" s="71"/>
      <c r="GQQ33" s="71"/>
      <c r="GQV33" s="71"/>
      <c r="GRA33" s="71"/>
      <c r="GRF33" s="71"/>
      <c r="GRK33" s="71"/>
      <c r="GRP33" s="71"/>
      <c r="GRU33" s="71"/>
      <c r="GRZ33" s="71"/>
      <c r="GSE33" s="71"/>
      <c r="GSJ33" s="71"/>
      <c r="GSO33" s="71"/>
      <c r="GST33" s="71"/>
      <c r="GSY33" s="71"/>
      <c r="GTD33" s="71"/>
      <c r="GTI33" s="71"/>
      <c r="GTN33" s="71"/>
      <c r="GTS33" s="71"/>
      <c r="GTX33" s="71"/>
      <c r="GUC33" s="71"/>
      <c r="GUH33" s="71"/>
      <c r="GUM33" s="71"/>
      <c r="GUR33" s="71"/>
      <c r="GUW33" s="71"/>
      <c r="GVB33" s="71"/>
      <c r="GVG33" s="71"/>
      <c r="GVL33" s="71"/>
      <c r="GVQ33" s="71"/>
      <c r="GVV33" s="71"/>
      <c r="GWA33" s="71"/>
      <c r="GWF33" s="71"/>
      <c r="GWK33" s="71"/>
      <c r="GWP33" s="71"/>
      <c r="GWU33" s="71"/>
      <c r="GWZ33" s="71"/>
      <c r="GXE33" s="71"/>
      <c r="GXJ33" s="71"/>
      <c r="GXO33" s="71"/>
      <c r="GXT33" s="71"/>
      <c r="GXY33" s="71"/>
      <c r="GYD33" s="71"/>
      <c r="GYI33" s="71"/>
      <c r="GYN33" s="71"/>
      <c r="GYS33" s="71"/>
      <c r="GYX33" s="71"/>
      <c r="GZC33" s="71"/>
      <c r="GZH33" s="71"/>
      <c r="GZM33" s="71"/>
      <c r="GZR33" s="71"/>
      <c r="GZW33" s="71"/>
      <c r="HAB33" s="71"/>
      <c r="HAG33" s="71"/>
      <c r="HAL33" s="71"/>
      <c r="HAQ33" s="71"/>
      <c r="HAV33" s="71"/>
      <c r="HBA33" s="71"/>
      <c r="HBF33" s="71"/>
      <c r="HBK33" s="71"/>
      <c r="HBP33" s="71"/>
      <c r="HBU33" s="71"/>
      <c r="HBZ33" s="71"/>
      <c r="HCE33" s="71"/>
      <c r="HCJ33" s="71"/>
      <c r="HCO33" s="71"/>
      <c r="HCT33" s="71"/>
      <c r="HCY33" s="71"/>
      <c r="HDD33" s="71"/>
      <c r="HDI33" s="71"/>
      <c r="HDN33" s="71"/>
      <c r="HDS33" s="71"/>
      <c r="HDX33" s="71"/>
      <c r="HEC33" s="71"/>
      <c r="HEH33" s="71"/>
      <c r="HEM33" s="71"/>
      <c r="HER33" s="71"/>
      <c r="HEW33" s="71"/>
      <c r="HFB33" s="71"/>
      <c r="HFG33" s="71"/>
      <c r="HFL33" s="71"/>
      <c r="HFQ33" s="71"/>
      <c r="HFV33" s="71"/>
      <c r="HGA33" s="71"/>
      <c r="HGF33" s="71"/>
      <c r="HGK33" s="71"/>
      <c r="HGP33" s="71"/>
      <c r="HGU33" s="71"/>
      <c r="HGZ33" s="71"/>
      <c r="HHE33" s="71"/>
      <c r="HHJ33" s="71"/>
      <c r="HHO33" s="71"/>
      <c r="HHT33" s="71"/>
      <c r="HHY33" s="71"/>
      <c r="HID33" s="71"/>
      <c r="HII33" s="71"/>
      <c r="HIN33" s="71"/>
      <c r="HIS33" s="71"/>
      <c r="HIX33" s="71"/>
      <c r="HJC33" s="71"/>
      <c r="HJH33" s="71"/>
      <c r="HJM33" s="71"/>
      <c r="HJR33" s="71"/>
      <c r="HJW33" s="71"/>
      <c r="HKB33" s="71"/>
      <c r="HKG33" s="71"/>
      <c r="HKL33" s="71"/>
      <c r="HKQ33" s="71"/>
      <c r="HKV33" s="71"/>
      <c r="HLA33" s="71"/>
      <c r="HLF33" s="71"/>
      <c r="HLK33" s="71"/>
      <c r="HLP33" s="71"/>
      <c r="HLU33" s="71"/>
      <c r="HLZ33" s="71"/>
      <c r="HME33" s="71"/>
      <c r="HMJ33" s="71"/>
      <c r="HMO33" s="71"/>
      <c r="HMT33" s="71"/>
      <c r="HMY33" s="71"/>
      <c r="HND33" s="71"/>
      <c r="HNI33" s="71"/>
      <c r="HNN33" s="71"/>
      <c r="HNS33" s="71"/>
      <c r="HNX33" s="71"/>
      <c r="HOC33" s="71"/>
      <c r="HOH33" s="71"/>
      <c r="HOM33" s="71"/>
      <c r="HOR33" s="71"/>
      <c r="HOW33" s="71"/>
      <c r="HPB33" s="71"/>
      <c r="HPG33" s="71"/>
      <c r="HPL33" s="71"/>
      <c r="HPQ33" s="71"/>
      <c r="HPV33" s="71"/>
      <c r="HQA33" s="71"/>
      <c r="HQF33" s="71"/>
      <c r="HQK33" s="71"/>
      <c r="HQP33" s="71"/>
      <c r="HQU33" s="71"/>
      <c r="HQZ33" s="71"/>
      <c r="HRE33" s="71"/>
      <c r="HRJ33" s="71"/>
      <c r="HRO33" s="71"/>
      <c r="HRT33" s="71"/>
      <c r="HRY33" s="71"/>
      <c r="HSD33" s="71"/>
      <c r="HSI33" s="71"/>
      <c r="HSN33" s="71"/>
      <c r="HSS33" s="71"/>
      <c r="HSX33" s="71"/>
      <c r="HTC33" s="71"/>
      <c r="HTH33" s="71"/>
      <c r="HTM33" s="71"/>
      <c r="HTR33" s="71"/>
      <c r="HTW33" s="71"/>
      <c r="HUB33" s="71"/>
      <c r="HUG33" s="71"/>
      <c r="HUL33" s="71"/>
      <c r="HUQ33" s="71"/>
      <c r="HUV33" s="71"/>
      <c r="HVA33" s="71"/>
      <c r="HVF33" s="71"/>
      <c r="HVK33" s="71"/>
      <c r="HVP33" s="71"/>
      <c r="HVU33" s="71"/>
      <c r="HVZ33" s="71"/>
      <c r="HWE33" s="71"/>
      <c r="HWJ33" s="71"/>
      <c r="HWO33" s="71"/>
      <c r="HWT33" s="71"/>
      <c r="HWY33" s="71"/>
      <c r="HXD33" s="71"/>
      <c r="HXI33" s="71"/>
      <c r="HXN33" s="71"/>
      <c r="HXS33" s="71"/>
      <c r="HXX33" s="71"/>
      <c r="HYC33" s="71"/>
      <c r="HYH33" s="71"/>
      <c r="HYM33" s="71"/>
      <c r="HYR33" s="71"/>
      <c r="HYW33" s="71"/>
      <c r="HZB33" s="71"/>
      <c r="HZG33" s="71"/>
      <c r="HZL33" s="71"/>
      <c r="HZQ33" s="71"/>
      <c r="HZV33" s="71"/>
      <c r="IAA33" s="71"/>
      <c r="IAF33" s="71"/>
      <c r="IAK33" s="71"/>
      <c r="IAP33" s="71"/>
      <c r="IAU33" s="71"/>
      <c r="IAZ33" s="71"/>
      <c r="IBE33" s="71"/>
      <c r="IBJ33" s="71"/>
      <c r="IBO33" s="71"/>
      <c r="IBT33" s="71"/>
      <c r="IBY33" s="71"/>
      <c r="ICD33" s="71"/>
      <c r="ICI33" s="71"/>
      <c r="ICN33" s="71"/>
      <c r="ICS33" s="71"/>
      <c r="ICX33" s="71"/>
      <c r="IDC33" s="71"/>
      <c r="IDH33" s="71"/>
      <c r="IDM33" s="71"/>
      <c r="IDR33" s="71"/>
      <c r="IDW33" s="71"/>
      <c r="IEB33" s="71"/>
      <c r="IEG33" s="71"/>
      <c r="IEL33" s="71"/>
      <c r="IEQ33" s="71"/>
      <c r="IEV33" s="71"/>
      <c r="IFA33" s="71"/>
      <c r="IFF33" s="71"/>
      <c r="IFK33" s="71"/>
      <c r="IFP33" s="71"/>
      <c r="IFU33" s="71"/>
      <c r="IFZ33" s="71"/>
      <c r="IGE33" s="71"/>
      <c r="IGJ33" s="71"/>
      <c r="IGO33" s="71"/>
      <c r="IGT33" s="71"/>
      <c r="IGY33" s="71"/>
      <c r="IHD33" s="71"/>
      <c r="IHI33" s="71"/>
      <c r="IHN33" s="71"/>
      <c r="IHS33" s="71"/>
      <c r="IHX33" s="71"/>
      <c r="IIC33" s="71"/>
      <c r="IIH33" s="71"/>
      <c r="IIM33" s="71"/>
      <c r="IIR33" s="71"/>
      <c r="IIW33" s="71"/>
      <c r="IJB33" s="71"/>
      <c r="IJG33" s="71"/>
      <c r="IJL33" s="71"/>
      <c r="IJQ33" s="71"/>
      <c r="IJV33" s="71"/>
      <c r="IKA33" s="71"/>
      <c r="IKF33" s="71"/>
      <c r="IKK33" s="71"/>
      <c r="IKP33" s="71"/>
      <c r="IKU33" s="71"/>
      <c r="IKZ33" s="71"/>
      <c r="ILE33" s="71"/>
      <c r="ILJ33" s="71"/>
      <c r="ILO33" s="71"/>
      <c r="ILT33" s="71"/>
      <c r="ILY33" s="71"/>
      <c r="IMD33" s="71"/>
      <c r="IMI33" s="71"/>
      <c r="IMN33" s="71"/>
      <c r="IMS33" s="71"/>
      <c r="IMX33" s="71"/>
      <c r="INC33" s="71"/>
      <c r="INH33" s="71"/>
      <c r="INM33" s="71"/>
      <c r="INR33" s="71"/>
      <c r="INW33" s="71"/>
      <c r="IOB33" s="71"/>
      <c r="IOG33" s="71"/>
      <c r="IOL33" s="71"/>
      <c r="IOQ33" s="71"/>
      <c r="IOV33" s="71"/>
      <c r="IPA33" s="71"/>
      <c r="IPF33" s="71"/>
      <c r="IPK33" s="71"/>
      <c r="IPP33" s="71"/>
      <c r="IPU33" s="71"/>
      <c r="IPZ33" s="71"/>
      <c r="IQE33" s="71"/>
      <c r="IQJ33" s="71"/>
      <c r="IQO33" s="71"/>
      <c r="IQT33" s="71"/>
      <c r="IQY33" s="71"/>
      <c r="IRD33" s="71"/>
      <c r="IRI33" s="71"/>
      <c r="IRN33" s="71"/>
      <c r="IRS33" s="71"/>
      <c r="IRX33" s="71"/>
      <c r="ISC33" s="71"/>
      <c r="ISH33" s="71"/>
      <c r="ISM33" s="71"/>
      <c r="ISR33" s="71"/>
      <c r="ISW33" s="71"/>
      <c r="ITB33" s="71"/>
      <c r="ITG33" s="71"/>
      <c r="ITL33" s="71"/>
      <c r="ITQ33" s="71"/>
      <c r="ITV33" s="71"/>
      <c r="IUA33" s="71"/>
      <c r="IUF33" s="71"/>
      <c r="IUK33" s="71"/>
      <c r="IUP33" s="71"/>
      <c r="IUU33" s="71"/>
      <c r="IUZ33" s="71"/>
      <c r="IVE33" s="71"/>
      <c r="IVJ33" s="71"/>
      <c r="IVO33" s="71"/>
      <c r="IVT33" s="71"/>
      <c r="IVY33" s="71"/>
      <c r="IWD33" s="71"/>
      <c r="IWI33" s="71"/>
      <c r="IWN33" s="71"/>
      <c r="IWS33" s="71"/>
      <c r="IWX33" s="71"/>
      <c r="IXC33" s="71"/>
      <c r="IXH33" s="71"/>
      <c r="IXM33" s="71"/>
      <c r="IXR33" s="71"/>
      <c r="IXW33" s="71"/>
      <c r="IYB33" s="71"/>
      <c r="IYG33" s="71"/>
      <c r="IYL33" s="71"/>
      <c r="IYQ33" s="71"/>
      <c r="IYV33" s="71"/>
      <c r="IZA33" s="71"/>
      <c r="IZF33" s="71"/>
      <c r="IZK33" s="71"/>
      <c r="IZP33" s="71"/>
      <c r="IZU33" s="71"/>
      <c r="IZZ33" s="71"/>
      <c r="JAE33" s="71"/>
      <c r="JAJ33" s="71"/>
      <c r="JAO33" s="71"/>
      <c r="JAT33" s="71"/>
      <c r="JAY33" s="71"/>
      <c r="JBD33" s="71"/>
      <c r="JBI33" s="71"/>
      <c r="JBN33" s="71"/>
      <c r="JBS33" s="71"/>
      <c r="JBX33" s="71"/>
      <c r="JCC33" s="71"/>
      <c r="JCH33" s="71"/>
      <c r="JCM33" s="71"/>
      <c r="JCR33" s="71"/>
      <c r="JCW33" s="71"/>
      <c r="JDB33" s="71"/>
      <c r="JDG33" s="71"/>
      <c r="JDL33" s="71"/>
      <c r="JDQ33" s="71"/>
      <c r="JDV33" s="71"/>
      <c r="JEA33" s="71"/>
      <c r="JEF33" s="71"/>
      <c r="JEK33" s="71"/>
      <c r="JEP33" s="71"/>
      <c r="JEU33" s="71"/>
      <c r="JEZ33" s="71"/>
      <c r="JFE33" s="71"/>
      <c r="JFJ33" s="71"/>
      <c r="JFO33" s="71"/>
      <c r="JFT33" s="71"/>
      <c r="JFY33" s="71"/>
      <c r="JGD33" s="71"/>
      <c r="JGI33" s="71"/>
      <c r="JGN33" s="71"/>
      <c r="JGS33" s="71"/>
      <c r="JGX33" s="71"/>
      <c r="JHC33" s="71"/>
      <c r="JHH33" s="71"/>
      <c r="JHM33" s="71"/>
      <c r="JHR33" s="71"/>
      <c r="JHW33" s="71"/>
      <c r="JIB33" s="71"/>
      <c r="JIG33" s="71"/>
      <c r="JIL33" s="71"/>
      <c r="JIQ33" s="71"/>
      <c r="JIV33" s="71"/>
      <c r="JJA33" s="71"/>
      <c r="JJF33" s="71"/>
      <c r="JJK33" s="71"/>
      <c r="JJP33" s="71"/>
      <c r="JJU33" s="71"/>
      <c r="JJZ33" s="71"/>
      <c r="JKE33" s="71"/>
      <c r="JKJ33" s="71"/>
      <c r="JKO33" s="71"/>
      <c r="JKT33" s="71"/>
      <c r="JKY33" s="71"/>
      <c r="JLD33" s="71"/>
      <c r="JLI33" s="71"/>
      <c r="JLN33" s="71"/>
      <c r="JLS33" s="71"/>
      <c r="JLX33" s="71"/>
      <c r="JMC33" s="71"/>
      <c r="JMH33" s="71"/>
      <c r="JMM33" s="71"/>
      <c r="JMR33" s="71"/>
      <c r="JMW33" s="71"/>
      <c r="JNB33" s="71"/>
      <c r="JNG33" s="71"/>
      <c r="JNL33" s="71"/>
      <c r="JNQ33" s="71"/>
      <c r="JNV33" s="71"/>
      <c r="JOA33" s="71"/>
      <c r="JOF33" s="71"/>
      <c r="JOK33" s="71"/>
      <c r="JOP33" s="71"/>
      <c r="JOU33" s="71"/>
      <c r="JOZ33" s="71"/>
      <c r="JPE33" s="71"/>
      <c r="JPJ33" s="71"/>
      <c r="JPO33" s="71"/>
      <c r="JPT33" s="71"/>
      <c r="JPY33" s="71"/>
      <c r="JQD33" s="71"/>
      <c r="JQI33" s="71"/>
      <c r="JQN33" s="71"/>
      <c r="JQS33" s="71"/>
      <c r="JQX33" s="71"/>
      <c r="JRC33" s="71"/>
      <c r="JRH33" s="71"/>
      <c r="JRM33" s="71"/>
      <c r="JRR33" s="71"/>
      <c r="JRW33" s="71"/>
      <c r="JSB33" s="71"/>
      <c r="JSG33" s="71"/>
      <c r="JSL33" s="71"/>
      <c r="JSQ33" s="71"/>
      <c r="JSV33" s="71"/>
      <c r="JTA33" s="71"/>
      <c r="JTF33" s="71"/>
      <c r="JTK33" s="71"/>
      <c r="JTP33" s="71"/>
      <c r="JTU33" s="71"/>
      <c r="JTZ33" s="71"/>
      <c r="JUE33" s="71"/>
      <c r="JUJ33" s="71"/>
      <c r="JUO33" s="71"/>
      <c r="JUT33" s="71"/>
      <c r="JUY33" s="71"/>
      <c r="JVD33" s="71"/>
      <c r="JVI33" s="71"/>
      <c r="JVN33" s="71"/>
      <c r="JVS33" s="71"/>
      <c r="JVX33" s="71"/>
      <c r="JWC33" s="71"/>
      <c r="JWH33" s="71"/>
      <c r="JWM33" s="71"/>
      <c r="JWR33" s="71"/>
      <c r="JWW33" s="71"/>
      <c r="JXB33" s="71"/>
      <c r="JXG33" s="71"/>
      <c r="JXL33" s="71"/>
      <c r="JXQ33" s="71"/>
      <c r="JXV33" s="71"/>
      <c r="JYA33" s="71"/>
      <c r="JYF33" s="71"/>
      <c r="JYK33" s="71"/>
      <c r="JYP33" s="71"/>
      <c r="JYU33" s="71"/>
      <c r="JYZ33" s="71"/>
      <c r="JZE33" s="71"/>
      <c r="JZJ33" s="71"/>
      <c r="JZO33" s="71"/>
      <c r="JZT33" s="71"/>
      <c r="JZY33" s="71"/>
      <c r="KAD33" s="71"/>
      <c r="KAI33" s="71"/>
      <c r="KAN33" s="71"/>
      <c r="KAS33" s="71"/>
      <c r="KAX33" s="71"/>
      <c r="KBC33" s="71"/>
      <c r="KBH33" s="71"/>
      <c r="KBM33" s="71"/>
      <c r="KBR33" s="71"/>
      <c r="KBW33" s="71"/>
      <c r="KCB33" s="71"/>
      <c r="KCG33" s="71"/>
      <c r="KCL33" s="71"/>
      <c r="KCQ33" s="71"/>
      <c r="KCV33" s="71"/>
      <c r="KDA33" s="71"/>
      <c r="KDF33" s="71"/>
      <c r="KDK33" s="71"/>
      <c r="KDP33" s="71"/>
      <c r="KDU33" s="71"/>
      <c r="KDZ33" s="71"/>
      <c r="KEE33" s="71"/>
      <c r="KEJ33" s="71"/>
      <c r="KEO33" s="71"/>
      <c r="KET33" s="71"/>
      <c r="KEY33" s="71"/>
      <c r="KFD33" s="71"/>
      <c r="KFI33" s="71"/>
      <c r="KFN33" s="71"/>
      <c r="KFS33" s="71"/>
      <c r="KFX33" s="71"/>
      <c r="KGC33" s="71"/>
      <c r="KGH33" s="71"/>
      <c r="KGM33" s="71"/>
      <c r="KGR33" s="71"/>
      <c r="KGW33" s="71"/>
      <c r="KHB33" s="71"/>
      <c r="KHG33" s="71"/>
      <c r="KHL33" s="71"/>
      <c r="KHQ33" s="71"/>
      <c r="KHV33" s="71"/>
      <c r="KIA33" s="71"/>
      <c r="KIF33" s="71"/>
      <c r="KIK33" s="71"/>
      <c r="KIP33" s="71"/>
      <c r="KIU33" s="71"/>
      <c r="KIZ33" s="71"/>
      <c r="KJE33" s="71"/>
      <c r="KJJ33" s="71"/>
      <c r="KJO33" s="71"/>
      <c r="KJT33" s="71"/>
      <c r="KJY33" s="71"/>
      <c r="KKD33" s="71"/>
      <c r="KKI33" s="71"/>
      <c r="KKN33" s="71"/>
      <c r="KKS33" s="71"/>
      <c r="KKX33" s="71"/>
      <c r="KLC33" s="71"/>
      <c r="KLH33" s="71"/>
      <c r="KLM33" s="71"/>
      <c r="KLR33" s="71"/>
      <c r="KLW33" s="71"/>
      <c r="KMB33" s="71"/>
      <c r="KMG33" s="71"/>
      <c r="KML33" s="71"/>
      <c r="KMQ33" s="71"/>
      <c r="KMV33" s="71"/>
      <c r="KNA33" s="71"/>
      <c r="KNF33" s="71"/>
      <c r="KNK33" s="71"/>
      <c r="KNP33" s="71"/>
      <c r="KNU33" s="71"/>
      <c r="KNZ33" s="71"/>
      <c r="KOE33" s="71"/>
      <c r="KOJ33" s="71"/>
      <c r="KOO33" s="71"/>
      <c r="KOT33" s="71"/>
      <c r="KOY33" s="71"/>
      <c r="KPD33" s="71"/>
      <c r="KPI33" s="71"/>
      <c r="KPN33" s="71"/>
      <c r="KPS33" s="71"/>
      <c r="KPX33" s="71"/>
      <c r="KQC33" s="71"/>
      <c r="KQH33" s="71"/>
      <c r="KQM33" s="71"/>
      <c r="KQR33" s="71"/>
      <c r="KQW33" s="71"/>
      <c r="KRB33" s="71"/>
      <c r="KRG33" s="71"/>
      <c r="KRL33" s="71"/>
      <c r="KRQ33" s="71"/>
      <c r="KRV33" s="71"/>
      <c r="KSA33" s="71"/>
      <c r="KSF33" s="71"/>
      <c r="KSK33" s="71"/>
      <c r="KSP33" s="71"/>
      <c r="KSU33" s="71"/>
      <c r="KSZ33" s="71"/>
      <c r="KTE33" s="71"/>
      <c r="KTJ33" s="71"/>
      <c r="KTO33" s="71"/>
      <c r="KTT33" s="71"/>
      <c r="KTY33" s="71"/>
      <c r="KUD33" s="71"/>
      <c r="KUI33" s="71"/>
      <c r="KUN33" s="71"/>
      <c r="KUS33" s="71"/>
      <c r="KUX33" s="71"/>
      <c r="KVC33" s="71"/>
      <c r="KVH33" s="71"/>
      <c r="KVM33" s="71"/>
      <c r="KVR33" s="71"/>
      <c r="KVW33" s="71"/>
      <c r="KWB33" s="71"/>
      <c r="KWG33" s="71"/>
      <c r="KWL33" s="71"/>
      <c r="KWQ33" s="71"/>
      <c r="KWV33" s="71"/>
      <c r="KXA33" s="71"/>
      <c r="KXF33" s="71"/>
      <c r="KXK33" s="71"/>
      <c r="KXP33" s="71"/>
      <c r="KXU33" s="71"/>
      <c r="KXZ33" s="71"/>
      <c r="KYE33" s="71"/>
      <c r="KYJ33" s="71"/>
      <c r="KYO33" s="71"/>
      <c r="KYT33" s="71"/>
      <c r="KYY33" s="71"/>
      <c r="KZD33" s="71"/>
      <c r="KZI33" s="71"/>
      <c r="KZN33" s="71"/>
      <c r="KZS33" s="71"/>
      <c r="KZX33" s="71"/>
      <c r="LAC33" s="71"/>
      <c r="LAH33" s="71"/>
      <c r="LAM33" s="71"/>
      <c r="LAR33" s="71"/>
      <c r="LAW33" s="71"/>
      <c r="LBB33" s="71"/>
      <c r="LBG33" s="71"/>
      <c r="LBL33" s="71"/>
      <c r="LBQ33" s="71"/>
      <c r="LBV33" s="71"/>
      <c r="LCA33" s="71"/>
      <c r="LCF33" s="71"/>
      <c r="LCK33" s="71"/>
      <c r="LCP33" s="71"/>
      <c r="LCU33" s="71"/>
      <c r="LCZ33" s="71"/>
      <c r="LDE33" s="71"/>
      <c r="LDJ33" s="71"/>
      <c r="LDO33" s="71"/>
      <c r="LDT33" s="71"/>
      <c r="LDY33" s="71"/>
      <c r="LED33" s="71"/>
      <c r="LEI33" s="71"/>
      <c r="LEN33" s="71"/>
      <c r="LES33" s="71"/>
      <c r="LEX33" s="71"/>
      <c r="LFC33" s="71"/>
      <c r="LFH33" s="71"/>
      <c r="LFM33" s="71"/>
      <c r="LFR33" s="71"/>
      <c r="LFW33" s="71"/>
      <c r="LGB33" s="71"/>
      <c r="LGG33" s="71"/>
      <c r="LGL33" s="71"/>
      <c r="LGQ33" s="71"/>
      <c r="LGV33" s="71"/>
      <c r="LHA33" s="71"/>
      <c r="LHF33" s="71"/>
      <c r="LHK33" s="71"/>
      <c r="LHP33" s="71"/>
      <c r="LHU33" s="71"/>
      <c r="LHZ33" s="71"/>
      <c r="LIE33" s="71"/>
      <c r="LIJ33" s="71"/>
      <c r="LIO33" s="71"/>
      <c r="LIT33" s="71"/>
      <c r="LIY33" s="71"/>
      <c r="LJD33" s="71"/>
      <c r="LJI33" s="71"/>
      <c r="LJN33" s="71"/>
      <c r="LJS33" s="71"/>
      <c r="LJX33" s="71"/>
      <c r="LKC33" s="71"/>
      <c r="LKH33" s="71"/>
      <c r="LKM33" s="71"/>
      <c r="LKR33" s="71"/>
      <c r="LKW33" s="71"/>
      <c r="LLB33" s="71"/>
      <c r="LLG33" s="71"/>
      <c r="LLL33" s="71"/>
      <c r="LLQ33" s="71"/>
      <c r="LLV33" s="71"/>
      <c r="LMA33" s="71"/>
      <c r="LMF33" s="71"/>
      <c r="LMK33" s="71"/>
      <c r="LMP33" s="71"/>
      <c r="LMU33" s="71"/>
      <c r="LMZ33" s="71"/>
      <c r="LNE33" s="71"/>
      <c r="LNJ33" s="71"/>
      <c r="LNO33" s="71"/>
      <c r="LNT33" s="71"/>
      <c r="LNY33" s="71"/>
      <c r="LOD33" s="71"/>
      <c r="LOI33" s="71"/>
      <c r="LON33" s="71"/>
      <c r="LOS33" s="71"/>
      <c r="LOX33" s="71"/>
      <c r="LPC33" s="71"/>
      <c r="LPH33" s="71"/>
      <c r="LPM33" s="71"/>
      <c r="LPR33" s="71"/>
      <c r="LPW33" s="71"/>
      <c r="LQB33" s="71"/>
      <c r="LQG33" s="71"/>
      <c r="LQL33" s="71"/>
      <c r="LQQ33" s="71"/>
      <c r="LQV33" s="71"/>
      <c r="LRA33" s="71"/>
      <c r="LRF33" s="71"/>
      <c r="LRK33" s="71"/>
      <c r="LRP33" s="71"/>
      <c r="LRU33" s="71"/>
      <c r="LRZ33" s="71"/>
      <c r="LSE33" s="71"/>
      <c r="LSJ33" s="71"/>
      <c r="LSO33" s="71"/>
      <c r="LST33" s="71"/>
      <c r="LSY33" s="71"/>
      <c r="LTD33" s="71"/>
      <c r="LTI33" s="71"/>
      <c r="LTN33" s="71"/>
      <c r="LTS33" s="71"/>
      <c r="LTX33" s="71"/>
      <c r="LUC33" s="71"/>
      <c r="LUH33" s="71"/>
      <c r="LUM33" s="71"/>
      <c r="LUR33" s="71"/>
      <c r="LUW33" s="71"/>
      <c r="LVB33" s="71"/>
      <c r="LVG33" s="71"/>
      <c r="LVL33" s="71"/>
      <c r="LVQ33" s="71"/>
      <c r="LVV33" s="71"/>
      <c r="LWA33" s="71"/>
      <c r="LWF33" s="71"/>
      <c r="LWK33" s="71"/>
      <c r="LWP33" s="71"/>
      <c r="LWU33" s="71"/>
      <c r="LWZ33" s="71"/>
      <c r="LXE33" s="71"/>
      <c r="LXJ33" s="71"/>
      <c r="LXO33" s="71"/>
      <c r="LXT33" s="71"/>
      <c r="LXY33" s="71"/>
      <c r="LYD33" s="71"/>
      <c r="LYI33" s="71"/>
      <c r="LYN33" s="71"/>
      <c r="LYS33" s="71"/>
      <c r="LYX33" s="71"/>
      <c r="LZC33" s="71"/>
      <c r="LZH33" s="71"/>
      <c r="LZM33" s="71"/>
      <c r="LZR33" s="71"/>
      <c r="LZW33" s="71"/>
      <c r="MAB33" s="71"/>
      <c r="MAG33" s="71"/>
      <c r="MAL33" s="71"/>
      <c r="MAQ33" s="71"/>
      <c r="MAV33" s="71"/>
      <c r="MBA33" s="71"/>
      <c r="MBF33" s="71"/>
      <c r="MBK33" s="71"/>
      <c r="MBP33" s="71"/>
      <c r="MBU33" s="71"/>
      <c r="MBZ33" s="71"/>
      <c r="MCE33" s="71"/>
      <c r="MCJ33" s="71"/>
      <c r="MCO33" s="71"/>
      <c r="MCT33" s="71"/>
      <c r="MCY33" s="71"/>
      <c r="MDD33" s="71"/>
      <c r="MDI33" s="71"/>
      <c r="MDN33" s="71"/>
      <c r="MDS33" s="71"/>
      <c r="MDX33" s="71"/>
      <c r="MEC33" s="71"/>
      <c r="MEH33" s="71"/>
      <c r="MEM33" s="71"/>
      <c r="MER33" s="71"/>
      <c r="MEW33" s="71"/>
      <c r="MFB33" s="71"/>
      <c r="MFG33" s="71"/>
      <c r="MFL33" s="71"/>
      <c r="MFQ33" s="71"/>
      <c r="MFV33" s="71"/>
      <c r="MGA33" s="71"/>
      <c r="MGF33" s="71"/>
      <c r="MGK33" s="71"/>
      <c r="MGP33" s="71"/>
      <c r="MGU33" s="71"/>
      <c r="MGZ33" s="71"/>
      <c r="MHE33" s="71"/>
      <c r="MHJ33" s="71"/>
      <c r="MHO33" s="71"/>
      <c r="MHT33" s="71"/>
      <c r="MHY33" s="71"/>
      <c r="MID33" s="71"/>
      <c r="MII33" s="71"/>
      <c r="MIN33" s="71"/>
      <c r="MIS33" s="71"/>
      <c r="MIX33" s="71"/>
      <c r="MJC33" s="71"/>
      <c r="MJH33" s="71"/>
      <c r="MJM33" s="71"/>
      <c r="MJR33" s="71"/>
      <c r="MJW33" s="71"/>
      <c r="MKB33" s="71"/>
      <c r="MKG33" s="71"/>
      <c r="MKL33" s="71"/>
      <c r="MKQ33" s="71"/>
      <c r="MKV33" s="71"/>
      <c r="MLA33" s="71"/>
      <c r="MLF33" s="71"/>
      <c r="MLK33" s="71"/>
      <c r="MLP33" s="71"/>
      <c r="MLU33" s="71"/>
      <c r="MLZ33" s="71"/>
      <c r="MME33" s="71"/>
      <c r="MMJ33" s="71"/>
      <c r="MMO33" s="71"/>
      <c r="MMT33" s="71"/>
      <c r="MMY33" s="71"/>
      <c r="MND33" s="71"/>
      <c r="MNI33" s="71"/>
      <c r="MNN33" s="71"/>
      <c r="MNS33" s="71"/>
      <c r="MNX33" s="71"/>
      <c r="MOC33" s="71"/>
      <c r="MOH33" s="71"/>
      <c r="MOM33" s="71"/>
      <c r="MOR33" s="71"/>
      <c r="MOW33" s="71"/>
      <c r="MPB33" s="71"/>
      <c r="MPG33" s="71"/>
      <c r="MPL33" s="71"/>
      <c r="MPQ33" s="71"/>
      <c r="MPV33" s="71"/>
      <c r="MQA33" s="71"/>
      <c r="MQF33" s="71"/>
      <c r="MQK33" s="71"/>
      <c r="MQP33" s="71"/>
      <c r="MQU33" s="71"/>
      <c r="MQZ33" s="71"/>
      <c r="MRE33" s="71"/>
      <c r="MRJ33" s="71"/>
      <c r="MRO33" s="71"/>
      <c r="MRT33" s="71"/>
      <c r="MRY33" s="71"/>
      <c r="MSD33" s="71"/>
      <c r="MSI33" s="71"/>
      <c r="MSN33" s="71"/>
      <c r="MSS33" s="71"/>
      <c r="MSX33" s="71"/>
      <c r="MTC33" s="71"/>
      <c r="MTH33" s="71"/>
      <c r="MTM33" s="71"/>
      <c r="MTR33" s="71"/>
      <c r="MTW33" s="71"/>
      <c r="MUB33" s="71"/>
      <c r="MUG33" s="71"/>
      <c r="MUL33" s="71"/>
      <c r="MUQ33" s="71"/>
      <c r="MUV33" s="71"/>
      <c r="MVA33" s="71"/>
      <c r="MVF33" s="71"/>
      <c r="MVK33" s="71"/>
      <c r="MVP33" s="71"/>
      <c r="MVU33" s="71"/>
      <c r="MVZ33" s="71"/>
      <c r="MWE33" s="71"/>
      <c r="MWJ33" s="71"/>
      <c r="MWO33" s="71"/>
      <c r="MWT33" s="71"/>
      <c r="MWY33" s="71"/>
      <c r="MXD33" s="71"/>
      <c r="MXI33" s="71"/>
      <c r="MXN33" s="71"/>
      <c r="MXS33" s="71"/>
      <c r="MXX33" s="71"/>
      <c r="MYC33" s="71"/>
      <c r="MYH33" s="71"/>
      <c r="MYM33" s="71"/>
      <c r="MYR33" s="71"/>
      <c r="MYW33" s="71"/>
      <c r="MZB33" s="71"/>
      <c r="MZG33" s="71"/>
      <c r="MZL33" s="71"/>
      <c r="MZQ33" s="71"/>
      <c r="MZV33" s="71"/>
      <c r="NAA33" s="71"/>
      <c r="NAF33" s="71"/>
      <c r="NAK33" s="71"/>
      <c r="NAP33" s="71"/>
      <c r="NAU33" s="71"/>
      <c r="NAZ33" s="71"/>
      <c r="NBE33" s="71"/>
      <c r="NBJ33" s="71"/>
      <c r="NBO33" s="71"/>
      <c r="NBT33" s="71"/>
      <c r="NBY33" s="71"/>
      <c r="NCD33" s="71"/>
      <c r="NCI33" s="71"/>
      <c r="NCN33" s="71"/>
      <c r="NCS33" s="71"/>
      <c r="NCX33" s="71"/>
      <c r="NDC33" s="71"/>
      <c r="NDH33" s="71"/>
      <c r="NDM33" s="71"/>
      <c r="NDR33" s="71"/>
      <c r="NDW33" s="71"/>
      <c r="NEB33" s="71"/>
      <c r="NEG33" s="71"/>
      <c r="NEL33" s="71"/>
      <c r="NEQ33" s="71"/>
      <c r="NEV33" s="71"/>
      <c r="NFA33" s="71"/>
      <c r="NFF33" s="71"/>
      <c r="NFK33" s="71"/>
      <c r="NFP33" s="71"/>
      <c r="NFU33" s="71"/>
      <c r="NFZ33" s="71"/>
      <c r="NGE33" s="71"/>
      <c r="NGJ33" s="71"/>
      <c r="NGO33" s="71"/>
      <c r="NGT33" s="71"/>
      <c r="NGY33" s="71"/>
      <c r="NHD33" s="71"/>
      <c r="NHI33" s="71"/>
      <c r="NHN33" s="71"/>
      <c r="NHS33" s="71"/>
      <c r="NHX33" s="71"/>
      <c r="NIC33" s="71"/>
      <c r="NIH33" s="71"/>
      <c r="NIM33" s="71"/>
      <c r="NIR33" s="71"/>
      <c r="NIW33" s="71"/>
      <c r="NJB33" s="71"/>
      <c r="NJG33" s="71"/>
      <c r="NJL33" s="71"/>
      <c r="NJQ33" s="71"/>
      <c r="NJV33" s="71"/>
      <c r="NKA33" s="71"/>
      <c r="NKF33" s="71"/>
      <c r="NKK33" s="71"/>
      <c r="NKP33" s="71"/>
      <c r="NKU33" s="71"/>
      <c r="NKZ33" s="71"/>
      <c r="NLE33" s="71"/>
      <c r="NLJ33" s="71"/>
      <c r="NLO33" s="71"/>
      <c r="NLT33" s="71"/>
      <c r="NLY33" s="71"/>
      <c r="NMD33" s="71"/>
      <c r="NMI33" s="71"/>
      <c r="NMN33" s="71"/>
      <c r="NMS33" s="71"/>
      <c r="NMX33" s="71"/>
      <c r="NNC33" s="71"/>
      <c r="NNH33" s="71"/>
      <c r="NNM33" s="71"/>
      <c r="NNR33" s="71"/>
      <c r="NNW33" s="71"/>
      <c r="NOB33" s="71"/>
      <c r="NOG33" s="71"/>
      <c r="NOL33" s="71"/>
      <c r="NOQ33" s="71"/>
      <c r="NOV33" s="71"/>
      <c r="NPA33" s="71"/>
      <c r="NPF33" s="71"/>
      <c r="NPK33" s="71"/>
      <c r="NPP33" s="71"/>
      <c r="NPU33" s="71"/>
      <c r="NPZ33" s="71"/>
      <c r="NQE33" s="71"/>
      <c r="NQJ33" s="71"/>
      <c r="NQO33" s="71"/>
      <c r="NQT33" s="71"/>
      <c r="NQY33" s="71"/>
      <c r="NRD33" s="71"/>
      <c r="NRI33" s="71"/>
      <c r="NRN33" s="71"/>
      <c r="NRS33" s="71"/>
      <c r="NRX33" s="71"/>
      <c r="NSC33" s="71"/>
      <c r="NSH33" s="71"/>
      <c r="NSM33" s="71"/>
      <c r="NSR33" s="71"/>
      <c r="NSW33" s="71"/>
      <c r="NTB33" s="71"/>
      <c r="NTG33" s="71"/>
      <c r="NTL33" s="71"/>
      <c r="NTQ33" s="71"/>
      <c r="NTV33" s="71"/>
      <c r="NUA33" s="71"/>
      <c r="NUF33" s="71"/>
      <c r="NUK33" s="71"/>
      <c r="NUP33" s="71"/>
      <c r="NUU33" s="71"/>
      <c r="NUZ33" s="71"/>
      <c r="NVE33" s="71"/>
      <c r="NVJ33" s="71"/>
      <c r="NVO33" s="71"/>
      <c r="NVT33" s="71"/>
      <c r="NVY33" s="71"/>
      <c r="NWD33" s="71"/>
      <c r="NWI33" s="71"/>
      <c r="NWN33" s="71"/>
      <c r="NWS33" s="71"/>
      <c r="NWX33" s="71"/>
      <c r="NXC33" s="71"/>
      <c r="NXH33" s="71"/>
      <c r="NXM33" s="71"/>
      <c r="NXR33" s="71"/>
      <c r="NXW33" s="71"/>
      <c r="NYB33" s="71"/>
      <c r="NYG33" s="71"/>
      <c r="NYL33" s="71"/>
      <c r="NYQ33" s="71"/>
      <c r="NYV33" s="71"/>
      <c r="NZA33" s="71"/>
      <c r="NZF33" s="71"/>
      <c r="NZK33" s="71"/>
      <c r="NZP33" s="71"/>
      <c r="NZU33" s="71"/>
      <c r="NZZ33" s="71"/>
      <c r="OAE33" s="71"/>
      <c r="OAJ33" s="71"/>
      <c r="OAO33" s="71"/>
      <c r="OAT33" s="71"/>
      <c r="OAY33" s="71"/>
      <c r="OBD33" s="71"/>
      <c r="OBI33" s="71"/>
      <c r="OBN33" s="71"/>
      <c r="OBS33" s="71"/>
      <c r="OBX33" s="71"/>
      <c r="OCC33" s="71"/>
      <c r="OCH33" s="71"/>
      <c r="OCM33" s="71"/>
      <c r="OCR33" s="71"/>
      <c r="OCW33" s="71"/>
      <c r="ODB33" s="71"/>
      <c r="ODG33" s="71"/>
      <c r="ODL33" s="71"/>
      <c r="ODQ33" s="71"/>
      <c r="ODV33" s="71"/>
      <c r="OEA33" s="71"/>
      <c r="OEF33" s="71"/>
      <c r="OEK33" s="71"/>
      <c r="OEP33" s="71"/>
      <c r="OEU33" s="71"/>
      <c r="OEZ33" s="71"/>
      <c r="OFE33" s="71"/>
      <c r="OFJ33" s="71"/>
      <c r="OFO33" s="71"/>
      <c r="OFT33" s="71"/>
      <c r="OFY33" s="71"/>
      <c r="OGD33" s="71"/>
      <c r="OGI33" s="71"/>
      <c r="OGN33" s="71"/>
      <c r="OGS33" s="71"/>
      <c r="OGX33" s="71"/>
      <c r="OHC33" s="71"/>
      <c r="OHH33" s="71"/>
      <c r="OHM33" s="71"/>
      <c r="OHR33" s="71"/>
      <c r="OHW33" s="71"/>
      <c r="OIB33" s="71"/>
      <c r="OIG33" s="71"/>
      <c r="OIL33" s="71"/>
      <c r="OIQ33" s="71"/>
      <c r="OIV33" s="71"/>
      <c r="OJA33" s="71"/>
      <c r="OJF33" s="71"/>
      <c r="OJK33" s="71"/>
      <c r="OJP33" s="71"/>
      <c r="OJU33" s="71"/>
      <c r="OJZ33" s="71"/>
      <c r="OKE33" s="71"/>
      <c r="OKJ33" s="71"/>
      <c r="OKO33" s="71"/>
      <c r="OKT33" s="71"/>
      <c r="OKY33" s="71"/>
      <c r="OLD33" s="71"/>
      <c r="OLI33" s="71"/>
      <c r="OLN33" s="71"/>
      <c r="OLS33" s="71"/>
      <c r="OLX33" s="71"/>
      <c r="OMC33" s="71"/>
      <c r="OMH33" s="71"/>
      <c r="OMM33" s="71"/>
      <c r="OMR33" s="71"/>
      <c r="OMW33" s="71"/>
      <c r="ONB33" s="71"/>
      <c r="ONG33" s="71"/>
      <c r="ONL33" s="71"/>
      <c r="ONQ33" s="71"/>
      <c r="ONV33" s="71"/>
      <c r="OOA33" s="71"/>
      <c r="OOF33" s="71"/>
      <c r="OOK33" s="71"/>
      <c r="OOP33" s="71"/>
      <c r="OOU33" s="71"/>
      <c r="OOZ33" s="71"/>
      <c r="OPE33" s="71"/>
      <c r="OPJ33" s="71"/>
      <c r="OPO33" s="71"/>
      <c r="OPT33" s="71"/>
      <c r="OPY33" s="71"/>
      <c r="OQD33" s="71"/>
      <c r="OQI33" s="71"/>
      <c r="OQN33" s="71"/>
      <c r="OQS33" s="71"/>
      <c r="OQX33" s="71"/>
      <c r="ORC33" s="71"/>
      <c r="ORH33" s="71"/>
      <c r="ORM33" s="71"/>
      <c r="ORR33" s="71"/>
      <c r="ORW33" s="71"/>
      <c r="OSB33" s="71"/>
      <c r="OSG33" s="71"/>
      <c r="OSL33" s="71"/>
      <c r="OSQ33" s="71"/>
      <c r="OSV33" s="71"/>
      <c r="OTA33" s="71"/>
      <c r="OTF33" s="71"/>
      <c r="OTK33" s="71"/>
      <c r="OTP33" s="71"/>
      <c r="OTU33" s="71"/>
      <c r="OTZ33" s="71"/>
      <c r="OUE33" s="71"/>
      <c r="OUJ33" s="71"/>
      <c r="OUO33" s="71"/>
      <c r="OUT33" s="71"/>
      <c r="OUY33" s="71"/>
      <c r="OVD33" s="71"/>
      <c r="OVI33" s="71"/>
      <c r="OVN33" s="71"/>
      <c r="OVS33" s="71"/>
      <c r="OVX33" s="71"/>
      <c r="OWC33" s="71"/>
      <c r="OWH33" s="71"/>
      <c r="OWM33" s="71"/>
      <c r="OWR33" s="71"/>
      <c r="OWW33" s="71"/>
      <c r="OXB33" s="71"/>
      <c r="OXG33" s="71"/>
      <c r="OXL33" s="71"/>
      <c r="OXQ33" s="71"/>
      <c r="OXV33" s="71"/>
      <c r="OYA33" s="71"/>
      <c r="OYF33" s="71"/>
      <c r="OYK33" s="71"/>
      <c r="OYP33" s="71"/>
      <c r="OYU33" s="71"/>
      <c r="OYZ33" s="71"/>
      <c r="OZE33" s="71"/>
      <c r="OZJ33" s="71"/>
      <c r="OZO33" s="71"/>
      <c r="OZT33" s="71"/>
      <c r="OZY33" s="71"/>
      <c r="PAD33" s="71"/>
      <c r="PAI33" s="71"/>
      <c r="PAN33" s="71"/>
      <c r="PAS33" s="71"/>
      <c r="PAX33" s="71"/>
      <c r="PBC33" s="71"/>
      <c r="PBH33" s="71"/>
      <c r="PBM33" s="71"/>
      <c r="PBR33" s="71"/>
      <c r="PBW33" s="71"/>
      <c r="PCB33" s="71"/>
      <c r="PCG33" s="71"/>
      <c r="PCL33" s="71"/>
      <c r="PCQ33" s="71"/>
      <c r="PCV33" s="71"/>
      <c r="PDA33" s="71"/>
      <c r="PDF33" s="71"/>
      <c r="PDK33" s="71"/>
      <c r="PDP33" s="71"/>
      <c r="PDU33" s="71"/>
      <c r="PDZ33" s="71"/>
      <c r="PEE33" s="71"/>
      <c r="PEJ33" s="71"/>
      <c r="PEO33" s="71"/>
      <c r="PET33" s="71"/>
      <c r="PEY33" s="71"/>
      <c r="PFD33" s="71"/>
      <c r="PFI33" s="71"/>
      <c r="PFN33" s="71"/>
      <c r="PFS33" s="71"/>
      <c r="PFX33" s="71"/>
      <c r="PGC33" s="71"/>
      <c r="PGH33" s="71"/>
      <c r="PGM33" s="71"/>
      <c r="PGR33" s="71"/>
      <c r="PGW33" s="71"/>
      <c r="PHB33" s="71"/>
      <c r="PHG33" s="71"/>
      <c r="PHL33" s="71"/>
      <c r="PHQ33" s="71"/>
      <c r="PHV33" s="71"/>
      <c r="PIA33" s="71"/>
      <c r="PIF33" s="71"/>
      <c r="PIK33" s="71"/>
      <c r="PIP33" s="71"/>
      <c r="PIU33" s="71"/>
      <c r="PIZ33" s="71"/>
      <c r="PJE33" s="71"/>
      <c r="PJJ33" s="71"/>
      <c r="PJO33" s="71"/>
      <c r="PJT33" s="71"/>
      <c r="PJY33" s="71"/>
      <c r="PKD33" s="71"/>
      <c r="PKI33" s="71"/>
      <c r="PKN33" s="71"/>
      <c r="PKS33" s="71"/>
      <c r="PKX33" s="71"/>
      <c r="PLC33" s="71"/>
      <c r="PLH33" s="71"/>
      <c r="PLM33" s="71"/>
      <c r="PLR33" s="71"/>
      <c r="PLW33" s="71"/>
      <c r="PMB33" s="71"/>
      <c r="PMG33" s="71"/>
      <c r="PML33" s="71"/>
      <c r="PMQ33" s="71"/>
      <c r="PMV33" s="71"/>
      <c r="PNA33" s="71"/>
      <c r="PNF33" s="71"/>
      <c r="PNK33" s="71"/>
      <c r="PNP33" s="71"/>
      <c r="PNU33" s="71"/>
      <c r="PNZ33" s="71"/>
      <c r="POE33" s="71"/>
      <c r="POJ33" s="71"/>
      <c r="POO33" s="71"/>
      <c r="POT33" s="71"/>
      <c r="POY33" s="71"/>
      <c r="PPD33" s="71"/>
      <c r="PPI33" s="71"/>
      <c r="PPN33" s="71"/>
      <c r="PPS33" s="71"/>
      <c r="PPX33" s="71"/>
      <c r="PQC33" s="71"/>
      <c r="PQH33" s="71"/>
      <c r="PQM33" s="71"/>
      <c r="PQR33" s="71"/>
      <c r="PQW33" s="71"/>
      <c r="PRB33" s="71"/>
      <c r="PRG33" s="71"/>
      <c r="PRL33" s="71"/>
      <c r="PRQ33" s="71"/>
      <c r="PRV33" s="71"/>
      <c r="PSA33" s="71"/>
      <c r="PSF33" s="71"/>
      <c r="PSK33" s="71"/>
      <c r="PSP33" s="71"/>
      <c r="PSU33" s="71"/>
      <c r="PSZ33" s="71"/>
      <c r="PTE33" s="71"/>
      <c r="PTJ33" s="71"/>
      <c r="PTO33" s="71"/>
      <c r="PTT33" s="71"/>
      <c r="PTY33" s="71"/>
      <c r="PUD33" s="71"/>
      <c r="PUI33" s="71"/>
      <c r="PUN33" s="71"/>
      <c r="PUS33" s="71"/>
      <c r="PUX33" s="71"/>
      <c r="PVC33" s="71"/>
      <c r="PVH33" s="71"/>
      <c r="PVM33" s="71"/>
      <c r="PVR33" s="71"/>
      <c r="PVW33" s="71"/>
      <c r="PWB33" s="71"/>
      <c r="PWG33" s="71"/>
      <c r="PWL33" s="71"/>
      <c r="PWQ33" s="71"/>
      <c r="PWV33" s="71"/>
      <c r="PXA33" s="71"/>
      <c r="PXF33" s="71"/>
      <c r="PXK33" s="71"/>
      <c r="PXP33" s="71"/>
      <c r="PXU33" s="71"/>
      <c r="PXZ33" s="71"/>
      <c r="PYE33" s="71"/>
      <c r="PYJ33" s="71"/>
      <c r="PYO33" s="71"/>
      <c r="PYT33" s="71"/>
      <c r="PYY33" s="71"/>
      <c r="PZD33" s="71"/>
      <c r="PZI33" s="71"/>
      <c r="PZN33" s="71"/>
      <c r="PZS33" s="71"/>
      <c r="PZX33" s="71"/>
      <c r="QAC33" s="71"/>
      <c r="QAH33" s="71"/>
      <c r="QAM33" s="71"/>
      <c r="QAR33" s="71"/>
      <c r="QAW33" s="71"/>
      <c r="QBB33" s="71"/>
      <c r="QBG33" s="71"/>
      <c r="QBL33" s="71"/>
      <c r="QBQ33" s="71"/>
      <c r="QBV33" s="71"/>
      <c r="QCA33" s="71"/>
      <c r="QCF33" s="71"/>
      <c r="QCK33" s="71"/>
      <c r="QCP33" s="71"/>
      <c r="QCU33" s="71"/>
      <c r="QCZ33" s="71"/>
      <c r="QDE33" s="71"/>
      <c r="QDJ33" s="71"/>
      <c r="QDO33" s="71"/>
      <c r="QDT33" s="71"/>
      <c r="QDY33" s="71"/>
      <c r="QED33" s="71"/>
      <c r="QEI33" s="71"/>
      <c r="QEN33" s="71"/>
      <c r="QES33" s="71"/>
      <c r="QEX33" s="71"/>
      <c r="QFC33" s="71"/>
      <c r="QFH33" s="71"/>
      <c r="QFM33" s="71"/>
      <c r="QFR33" s="71"/>
      <c r="QFW33" s="71"/>
      <c r="QGB33" s="71"/>
      <c r="QGG33" s="71"/>
      <c r="QGL33" s="71"/>
      <c r="QGQ33" s="71"/>
      <c r="QGV33" s="71"/>
      <c r="QHA33" s="71"/>
      <c r="QHF33" s="71"/>
      <c r="QHK33" s="71"/>
      <c r="QHP33" s="71"/>
      <c r="QHU33" s="71"/>
      <c r="QHZ33" s="71"/>
      <c r="QIE33" s="71"/>
      <c r="QIJ33" s="71"/>
      <c r="QIO33" s="71"/>
      <c r="QIT33" s="71"/>
      <c r="QIY33" s="71"/>
      <c r="QJD33" s="71"/>
      <c r="QJI33" s="71"/>
      <c r="QJN33" s="71"/>
      <c r="QJS33" s="71"/>
      <c r="QJX33" s="71"/>
      <c r="QKC33" s="71"/>
      <c r="QKH33" s="71"/>
      <c r="QKM33" s="71"/>
      <c r="QKR33" s="71"/>
      <c r="QKW33" s="71"/>
      <c r="QLB33" s="71"/>
      <c r="QLG33" s="71"/>
      <c r="QLL33" s="71"/>
      <c r="QLQ33" s="71"/>
      <c r="QLV33" s="71"/>
      <c r="QMA33" s="71"/>
      <c r="QMF33" s="71"/>
      <c r="QMK33" s="71"/>
      <c r="QMP33" s="71"/>
      <c r="QMU33" s="71"/>
      <c r="QMZ33" s="71"/>
      <c r="QNE33" s="71"/>
      <c r="QNJ33" s="71"/>
      <c r="QNO33" s="71"/>
      <c r="QNT33" s="71"/>
      <c r="QNY33" s="71"/>
      <c r="QOD33" s="71"/>
      <c r="QOI33" s="71"/>
      <c r="QON33" s="71"/>
      <c r="QOS33" s="71"/>
      <c r="QOX33" s="71"/>
      <c r="QPC33" s="71"/>
      <c r="QPH33" s="71"/>
      <c r="QPM33" s="71"/>
      <c r="QPR33" s="71"/>
      <c r="QPW33" s="71"/>
      <c r="QQB33" s="71"/>
      <c r="QQG33" s="71"/>
      <c r="QQL33" s="71"/>
      <c r="QQQ33" s="71"/>
      <c r="QQV33" s="71"/>
      <c r="QRA33" s="71"/>
      <c r="QRF33" s="71"/>
      <c r="QRK33" s="71"/>
      <c r="QRP33" s="71"/>
      <c r="QRU33" s="71"/>
      <c r="QRZ33" s="71"/>
      <c r="QSE33" s="71"/>
      <c r="QSJ33" s="71"/>
      <c r="QSO33" s="71"/>
      <c r="QST33" s="71"/>
      <c r="QSY33" s="71"/>
      <c r="QTD33" s="71"/>
      <c r="QTI33" s="71"/>
      <c r="QTN33" s="71"/>
      <c r="QTS33" s="71"/>
      <c r="QTX33" s="71"/>
      <c r="QUC33" s="71"/>
      <c r="QUH33" s="71"/>
      <c r="QUM33" s="71"/>
      <c r="QUR33" s="71"/>
      <c r="QUW33" s="71"/>
      <c r="QVB33" s="71"/>
      <c r="QVG33" s="71"/>
      <c r="QVL33" s="71"/>
      <c r="QVQ33" s="71"/>
      <c r="QVV33" s="71"/>
      <c r="QWA33" s="71"/>
      <c r="QWF33" s="71"/>
      <c r="QWK33" s="71"/>
      <c r="QWP33" s="71"/>
      <c r="QWU33" s="71"/>
      <c r="QWZ33" s="71"/>
      <c r="QXE33" s="71"/>
      <c r="QXJ33" s="71"/>
      <c r="QXO33" s="71"/>
      <c r="QXT33" s="71"/>
      <c r="QXY33" s="71"/>
      <c r="QYD33" s="71"/>
      <c r="QYI33" s="71"/>
      <c r="QYN33" s="71"/>
      <c r="QYS33" s="71"/>
      <c r="QYX33" s="71"/>
      <c r="QZC33" s="71"/>
      <c r="QZH33" s="71"/>
      <c r="QZM33" s="71"/>
      <c r="QZR33" s="71"/>
      <c r="QZW33" s="71"/>
      <c r="RAB33" s="71"/>
      <c r="RAG33" s="71"/>
      <c r="RAL33" s="71"/>
      <c r="RAQ33" s="71"/>
      <c r="RAV33" s="71"/>
      <c r="RBA33" s="71"/>
      <c r="RBF33" s="71"/>
      <c r="RBK33" s="71"/>
      <c r="RBP33" s="71"/>
      <c r="RBU33" s="71"/>
      <c r="RBZ33" s="71"/>
      <c r="RCE33" s="71"/>
      <c r="RCJ33" s="71"/>
      <c r="RCO33" s="71"/>
      <c r="RCT33" s="71"/>
      <c r="RCY33" s="71"/>
      <c r="RDD33" s="71"/>
      <c r="RDI33" s="71"/>
      <c r="RDN33" s="71"/>
      <c r="RDS33" s="71"/>
      <c r="RDX33" s="71"/>
      <c r="REC33" s="71"/>
      <c r="REH33" s="71"/>
      <c r="REM33" s="71"/>
      <c r="RER33" s="71"/>
      <c r="REW33" s="71"/>
      <c r="RFB33" s="71"/>
      <c r="RFG33" s="71"/>
      <c r="RFL33" s="71"/>
      <c r="RFQ33" s="71"/>
      <c r="RFV33" s="71"/>
      <c r="RGA33" s="71"/>
      <c r="RGF33" s="71"/>
      <c r="RGK33" s="71"/>
      <c r="RGP33" s="71"/>
      <c r="RGU33" s="71"/>
      <c r="RGZ33" s="71"/>
      <c r="RHE33" s="71"/>
      <c r="RHJ33" s="71"/>
      <c r="RHO33" s="71"/>
      <c r="RHT33" s="71"/>
      <c r="RHY33" s="71"/>
      <c r="RID33" s="71"/>
      <c r="RII33" s="71"/>
      <c r="RIN33" s="71"/>
      <c r="RIS33" s="71"/>
      <c r="RIX33" s="71"/>
      <c r="RJC33" s="71"/>
      <c r="RJH33" s="71"/>
      <c r="RJM33" s="71"/>
      <c r="RJR33" s="71"/>
      <c r="RJW33" s="71"/>
      <c r="RKB33" s="71"/>
      <c r="RKG33" s="71"/>
      <c r="RKL33" s="71"/>
      <c r="RKQ33" s="71"/>
      <c r="RKV33" s="71"/>
      <c r="RLA33" s="71"/>
      <c r="RLF33" s="71"/>
      <c r="RLK33" s="71"/>
      <c r="RLP33" s="71"/>
      <c r="RLU33" s="71"/>
      <c r="RLZ33" s="71"/>
      <c r="RME33" s="71"/>
      <c r="RMJ33" s="71"/>
      <c r="RMO33" s="71"/>
      <c r="RMT33" s="71"/>
      <c r="RMY33" s="71"/>
      <c r="RND33" s="71"/>
      <c r="RNI33" s="71"/>
      <c r="RNN33" s="71"/>
      <c r="RNS33" s="71"/>
      <c r="RNX33" s="71"/>
      <c r="ROC33" s="71"/>
      <c r="ROH33" s="71"/>
      <c r="ROM33" s="71"/>
      <c r="ROR33" s="71"/>
      <c r="ROW33" s="71"/>
      <c r="RPB33" s="71"/>
      <c r="RPG33" s="71"/>
      <c r="RPL33" s="71"/>
      <c r="RPQ33" s="71"/>
      <c r="RPV33" s="71"/>
      <c r="RQA33" s="71"/>
      <c r="RQF33" s="71"/>
      <c r="RQK33" s="71"/>
      <c r="RQP33" s="71"/>
      <c r="RQU33" s="71"/>
      <c r="RQZ33" s="71"/>
      <c r="RRE33" s="71"/>
      <c r="RRJ33" s="71"/>
      <c r="RRO33" s="71"/>
      <c r="RRT33" s="71"/>
      <c r="RRY33" s="71"/>
      <c r="RSD33" s="71"/>
      <c r="RSI33" s="71"/>
      <c r="RSN33" s="71"/>
      <c r="RSS33" s="71"/>
      <c r="RSX33" s="71"/>
      <c r="RTC33" s="71"/>
      <c r="RTH33" s="71"/>
      <c r="RTM33" s="71"/>
      <c r="RTR33" s="71"/>
      <c r="RTW33" s="71"/>
      <c r="RUB33" s="71"/>
      <c r="RUG33" s="71"/>
      <c r="RUL33" s="71"/>
      <c r="RUQ33" s="71"/>
      <c r="RUV33" s="71"/>
      <c r="RVA33" s="71"/>
      <c r="RVF33" s="71"/>
      <c r="RVK33" s="71"/>
      <c r="RVP33" s="71"/>
      <c r="RVU33" s="71"/>
      <c r="RVZ33" s="71"/>
      <c r="RWE33" s="71"/>
      <c r="RWJ33" s="71"/>
      <c r="RWO33" s="71"/>
      <c r="RWT33" s="71"/>
      <c r="RWY33" s="71"/>
      <c r="RXD33" s="71"/>
      <c r="RXI33" s="71"/>
      <c r="RXN33" s="71"/>
      <c r="RXS33" s="71"/>
      <c r="RXX33" s="71"/>
      <c r="RYC33" s="71"/>
      <c r="RYH33" s="71"/>
      <c r="RYM33" s="71"/>
      <c r="RYR33" s="71"/>
      <c r="RYW33" s="71"/>
      <c r="RZB33" s="71"/>
      <c r="RZG33" s="71"/>
      <c r="RZL33" s="71"/>
      <c r="RZQ33" s="71"/>
      <c r="RZV33" s="71"/>
      <c r="SAA33" s="71"/>
      <c r="SAF33" s="71"/>
      <c r="SAK33" s="71"/>
      <c r="SAP33" s="71"/>
      <c r="SAU33" s="71"/>
      <c r="SAZ33" s="71"/>
      <c r="SBE33" s="71"/>
      <c r="SBJ33" s="71"/>
      <c r="SBO33" s="71"/>
      <c r="SBT33" s="71"/>
      <c r="SBY33" s="71"/>
      <c r="SCD33" s="71"/>
      <c r="SCI33" s="71"/>
      <c r="SCN33" s="71"/>
      <c r="SCS33" s="71"/>
      <c r="SCX33" s="71"/>
      <c r="SDC33" s="71"/>
      <c r="SDH33" s="71"/>
      <c r="SDM33" s="71"/>
      <c r="SDR33" s="71"/>
      <c r="SDW33" s="71"/>
      <c r="SEB33" s="71"/>
      <c r="SEG33" s="71"/>
      <c r="SEL33" s="71"/>
      <c r="SEQ33" s="71"/>
      <c r="SEV33" s="71"/>
      <c r="SFA33" s="71"/>
      <c r="SFF33" s="71"/>
      <c r="SFK33" s="71"/>
      <c r="SFP33" s="71"/>
      <c r="SFU33" s="71"/>
      <c r="SFZ33" s="71"/>
      <c r="SGE33" s="71"/>
      <c r="SGJ33" s="71"/>
      <c r="SGO33" s="71"/>
      <c r="SGT33" s="71"/>
      <c r="SGY33" s="71"/>
      <c r="SHD33" s="71"/>
      <c r="SHI33" s="71"/>
      <c r="SHN33" s="71"/>
      <c r="SHS33" s="71"/>
      <c r="SHX33" s="71"/>
      <c r="SIC33" s="71"/>
      <c r="SIH33" s="71"/>
      <c r="SIM33" s="71"/>
      <c r="SIR33" s="71"/>
      <c r="SIW33" s="71"/>
      <c r="SJB33" s="71"/>
      <c r="SJG33" s="71"/>
      <c r="SJL33" s="71"/>
      <c r="SJQ33" s="71"/>
      <c r="SJV33" s="71"/>
      <c r="SKA33" s="71"/>
      <c r="SKF33" s="71"/>
      <c r="SKK33" s="71"/>
      <c r="SKP33" s="71"/>
      <c r="SKU33" s="71"/>
      <c r="SKZ33" s="71"/>
      <c r="SLE33" s="71"/>
      <c r="SLJ33" s="71"/>
      <c r="SLO33" s="71"/>
      <c r="SLT33" s="71"/>
      <c r="SLY33" s="71"/>
      <c r="SMD33" s="71"/>
      <c r="SMI33" s="71"/>
      <c r="SMN33" s="71"/>
      <c r="SMS33" s="71"/>
      <c r="SMX33" s="71"/>
      <c r="SNC33" s="71"/>
      <c r="SNH33" s="71"/>
      <c r="SNM33" s="71"/>
      <c r="SNR33" s="71"/>
      <c r="SNW33" s="71"/>
      <c r="SOB33" s="71"/>
      <c r="SOG33" s="71"/>
      <c r="SOL33" s="71"/>
      <c r="SOQ33" s="71"/>
      <c r="SOV33" s="71"/>
      <c r="SPA33" s="71"/>
      <c r="SPF33" s="71"/>
      <c r="SPK33" s="71"/>
      <c r="SPP33" s="71"/>
      <c r="SPU33" s="71"/>
      <c r="SPZ33" s="71"/>
      <c r="SQE33" s="71"/>
      <c r="SQJ33" s="71"/>
      <c r="SQO33" s="71"/>
      <c r="SQT33" s="71"/>
      <c r="SQY33" s="71"/>
      <c r="SRD33" s="71"/>
      <c r="SRI33" s="71"/>
      <c r="SRN33" s="71"/>
      <c r="SRS33" s="71"/>
      <c r="SRX33" s="71"/>
      <c r="SSC33" s="71"/>
      <c r="SSH33" s="71"/>
      <c r="SSM33" s="71"/>
      <c r="SSR33" s="71"/>
      <c r="SSW33" s="71"/>
      <c r="STB33" s="71"/>
      <c r="STG33" s="71"/>
      <c r="STL33" s="71"/>
      <c r="STQ33" s="71"/>
      <c r="STV33" s="71"/>
      <c r="SUA33" s="71"/>
      <c r="SUF33" s="71"/>
      <c r="SUK33" s="71"/>
      <c r="SUP33" s="71"/>
      <c r="SUU33" s="71"/>
      <c r="SUZ33" s="71"/>
      <c r="SVE33" s="71"/>
      <c r="SVJ33" s="71"/>
      <c r="SVO33" s="71"/>
      <c r="SVT33" s="71"/>
      <c r="SVY33" s="71"/>
      <c r="SWD33" s="71"/>
      <c r="SWI33" s="71"/>
      <c r="SWN33" s="71"/>
      <c r="SWS33" s="71"/>
      <c r="SWX33" s="71"/>
      <c r="SXC33" s="71"/>
      <c r="SXH33" s="71"/>
      <c r="SXM33" s="71"/>
      <c r="SXR33" s="71"/>
      <c r="SXW33" s="71"/>
      <c r="SYB33" s="71"/>
      <c r="SYG33" s="71"/>
      <c r="SYL33" s="71"/>
      <c r="SYQ33" s="71"/>
      <c r="SYV33" s="71"/>
      <c r="SZA33" s="71"/>
      <c r="SZF33" s="71"/>
      <c r="SZK33" s="71"/>
      <c r="SZP33" s="71"/>
      <c r="SZU33" s="71"/>
      <c r="SZZ33" s="71"/>
      <c r="TAE33" s="71"/>
      <c r="TAJ33" s="71"/>
      <c r="TAO33" s="71"/>
      <c r="TAT33" s="71"/>
      <c r="TAY33" s="71"/>
      <c r="TBD33" s="71"/>
      <c r="TBI33" s="71"/>
      <c r="TBN33" s="71"/>
      <c r="TBS33" s="71"/>
      <c r="TBX33" s="71"/>
      <c r="TCC33" s="71"/>
      <c r="TCH33" s="71"/>
      <c r="TCM33" s="71"/>
      <c r="TCR33" s="71"/>
      <c r="TCW33" s="71"/>
      <c r="TDB33" s="71"/>
      <c r="TDG33" s="71"/>
      <c r="TDL33" s="71"/>
      <c r="TDQ33" s="71"/>
      <c r="TDV33" s="71"/>
      <c r="TEA33" s="71"/>
      <c r="TEF33" s="71"/>
      <c r="TEK33" s="71"/>
      <c r="TEP33" s="71"/>
      <c r="TEU33" s="71"/>
      <c r="TEZ33" s="71"/>
      <c r="TFE33" s="71"/>
      <c r="TFJ33" s="71"/>
      <c r="TFO33" s="71"/>
      <c r="TFT33" s="71"/>
      <c r="TFY33" s="71"/>
      <c r="TGD33" s="71"/>
      <c r="TGI33" s="71"/>
      <c r="TGN33" s="71"/>
      <c r="TGS33" s="71"/>
      <c r="TGX33" s="71"/>
      <c r="THC33" s="71"/>
      <c r="THH33" s="71"/>
      <c r="THM33" s="71"/>
      <c r="THR33" s="71"/>
      <c r="THW33" s="71"/>
      <c r="TIB33" s="71"/>
      <c r="TIG33" s="71"/>
      <c r="TIL33" s="71"/>
      <c r="TIQ33" s="71"/>
      <c r="TIV33" s="71"/>
      <c r="TJA33" s="71"/>
      <c r="TJF33" s="71"/>
      <c r="TJK33" s="71"/>
      <c r="TJP33" s="71"/>
      <c r="TJU33" s="71"/>
      <c r="TJZ33" s="71"/>
      <c r="TKE33" s="71"/>
      <c r="TKJ33" s="71"/>
      <c r="TKO33" s="71"/>
      <c r="TKT33" s="71"/>
      <c r="TKY33" s="71"/>
      <c r="TLD33" s="71"/>
      <c r="TLI33" s="71"/>
      <c r="TLN33" s="71"/>
      <c r="TLS33" s="71"/>
      <c r="TLX33" s="71"/>
      <c r="TMC33" s="71"/>
      <c r="TMH33" s="71"/>
      <c r="TMM33" s="71"/>
      <c r="TMR33" s="71"/>
      <c r="TMW33" s="71"/>
      <c r="TNB33" s="71"/>
      <c r="TNG33" s="71"/>
      <c r="TNL33" s="71"/>
      <c r="TNQ33" s="71"/>
      <c r="TNV33" s="71"/>
      <c r="TOA33" s="71"/>
      <c r="TOF33" s="71"/>
      <c r="TOK33" s="71"/>
      <c r="TOP33" s="71"/>
      <c r="TOU33" s="71"/>
      <c r="TOZ33" s="71"/>
      <c r="TPE33" s="71"/>
      <c r="TPJ33" s="71"/>
      <c r="TPO33" s="71"/>
      <c r="TPT33" s="71"/>
      <c r="TPY33" s="71"/>
      <c r="TQD33" s="71"/>
      <c r="TQI33" s="71"/>
      <c r="TQN33" s="71"/>
      <c r="TQS33" s="71"/>
      <c r="TQX33" s="71"/>
      <c r="TRC33" s="71"/>
      <c r="TRH33" s="71"/>
      <c r="TRM33" s="71"/>
      <c r="TRR33" s="71"/>
      <c r="TRW33" s="71"/>
      <c r="TSB33" s="71"/>
      <c r="TSG33" s="71"/>
      <c r="TSL33" s="71"/>
      <c r="TSQ33" s="71"/>
      <c r="TSV33" s="71"/>
      <c r="TTA33" s="71"/>
      <c r="TTF33" s="71"/>
      <c r="TTK33" s="71"/>
      <c r="TTP33" s="71"/>
      <c r="TTU33" s="71"/>
      <c r="TTZ33" s="71"/>
      <c r="TUE33" s="71"/>
      <c r="TUJ33" s="71"/>
      <c r="TUO33" s="71"/>
      <c r="TUT33" s="71"/>
      <c r="TUY33" s="71"/>
      <c r="TVD33" s="71"/>
      <c r="TVI33" s="71"/>
      <c r="TVN33" s="71"/>
      <c r="TVS33" s="71"/>
      <c r="TVX33" s="71"/>
      <c r="TWC33" s="71"/>
      <c r="TWH33" s="71"/>
      <c r="TWM33" s="71"/>
      <c r="TWR33" s="71"/>
      <c r="TWW33" s="71"/>
      <c r="TXB33" s="71"/>
      <c r="TXG33" s="71"/>
      <c r="TXL33" s="71"/>
      <c r="TXQ33" s="71"/>
      <c r="TXV33" s="71"/>
      <c r="TYA33" s="71"/>
      <c r="TYF33" s="71"/>
      <c r="TYK33" s="71"/>
      <c r="TYP33" s="71"/>
      <c r="TYU33" s="71"/>
      <c r="TYZ33" s="71"/>
      <c r="TZE33" s="71"/>
      <c r="TZJ33" s="71"/>
      <c r="TZO33" s="71"/>
      <c r="TZT33" s="71"/>
      <c r="TZY33" s="71"/>
      <c r="UAD33" s="71"/>
      <c r="UAI33" s="71"/>
      <c r="UAN33" s="71"/>
      <c r="UAS33" s="71"/>
      <c r="UAX33" s="71"/>
      <c r="UBC33" s="71"/>
      <c r="UBH33" s="71"/>
      <c r="UBM33" s="71"/>
      <c r="UBR33" s="71"/>
      <c r="UBW33" s="71"/>
      <c r="UCB33" s="71"/>
      <c r="UCG33" s="71"/>
      <c r="UCL33" s="71"/>
      <c r="UCQ33" s="71"/>
      <c r="UCV33" s="71"/>
      <c r="UDA33" s="71"/>
      <c r="UDF33" s="71"/>
      <c r="UDK33" s="71"/>
      <c r="UDP33" s="71"/>
      <c r="UDU33" s="71"/>
      <c r="UDZ33" s="71"/>
      <c r="UEE33" s="71"/>
      <c r="UEJ33" s="71"/>
      <c r="UEO33" s="71"/>
      <c r="UET33" s="71"/>
      <c r="UEY33" s="71"/>
      <c r="UFD33" s="71"/>
      <c r="UFI33" s="71"/>
      <c r="UFN33" s="71"/>
      <c r="UFS33" s="71"/>
      <c r="UFX33" s="71"/>
      <c r="UGC33" s="71"/>
      <c r="UGH33" s="71"/>
      <c r="UGM33" s="71"/>
      <c r="UGR33" s="71"/>
      <c r="UGW33" s="71"/>
      <c r="UHB33" s="71"/>
      <c r="UHG33" s="71"/>
      <c r="UHL33" s="71"/>
      <c r="UHQ33" s="71"/>
      <c r="UHV33" s="71"/>
      <c r="UIA33" s="71"/>
      <c r="UIF33" s="71"/>
      <c r="UIK33" s="71"/>
      <c r="UIP33" s="71"/>
      <c r="UIU33" s="71"/>
      <c r="UIZ33" s="71"/>
      <c r="UJE33" s="71"/>
      <c r="UJJ33" s="71"/>
      <c r="UJO33" s="71"/>
      <c r="UJT33" s="71"/>
      <c r="UJY33" s="71"/>
      <c r="UKD33" s="71"/>
      <c r="UKI33" s="71"/>
      <c r="UKN33" s="71"/>
      <c r="UKS33" s="71"/>
      <c r="UKX33" s="71"/>
      <c r="ULC33" s="71"/>
      <c r="ULH33" s="71"/>
      <c r="ULM33" s="71"/>
      <c r="ULR33" s="71"/>
      <c r="ULW33" s="71"/>
      <c r="UMB33" s="71"/>
      <c r="UMG33" s="71"/>
      <c r="UML33" s="71"/>
      <c r="UMQ33" s="71"/>
      <c r="UMV33" s="71"/>
      <c r="UNA33" s="71"/>
      <c r="UNF33" s="71"/>
      <c r="UNK33" s="71"/>
      <c r="UNP33" s="71"/>
      <c r="UNU33" s="71"/>
      <c r="UNZ33" s="71"/>
      <c r="UOE33" s="71"/>
      <c r="UOJ33" s="71"/>
      <c r="UOO33" s="71"/>
      <c r="UOT33" s="71"/>
      <c r="UOY33" s="71"/>
      <c r="UPD33" s="71"/>
      <c r="UPI33" s="71"/>
      <c r="UPN33" s="71"/>
      <c r="UPS33" s="71"/>
      <c r="UPX33" s="71"/>
      <c r="UQC33" s="71"/>
      <c r="UQH33" s="71"/>
      <c r="UQM33" s="71"/>
      <c r="UQR33" s="71"/>
      <c r="UQW33" s="71"/>
      <c r="URB33" s="71"/>
      <c r="URG33" s="71"/>
      <c r="URL33" s="71"/>
      <c r="URQ33" s="71"/>
      <c r="URV33" s="71"/>
      <c r="USA33" s="71"/>
      <c r="USF33" s="71"/>
      <c r="USK33" s="71"/>
      <c r="USP33" s="71"/>
      <c r="USU33" s="71"/>
      <c r="USZ33" s="71"/>
      <c r="UTE33" s="71"/>
      <c r="UTJ33" s="71"/>
      <c r="UTO33" s="71"/>
      <c r="UTT33" s="71"/>
      <c r="UTY33" s="71"/>
      <c r="UUD33" s="71"/>
      <c r="UUI33" s="71"/>
      <c r="UUN33" s="71"/>
      <c r="UUS33" s="71"/>
      <c r="UUX33" s="71"/>
      <c r="UVC33" s="71"/>
      <c r="UVH33" s="71"/>
      <c r="UVM33" s="71"/>
      <c r="UVR33" s="71"/>
      <c r="UVW33" s="71"/>
      <c r="UWB33" s="71"/>
      <c r="UWG33" s="71"/>
      <c r="UWL33" s="71"/>
      <c r="UWQ33" s="71"/>
      <c r="UWV33" s="71"/>
      <c r="UXA33" s="71"/>
      <c r="UXF33" s="71"/>
      <c r="UXK33" s="71"/>
      <c r="UXP33" s="71"/>
      <c r="UXU33" s="71"/>
      <c r="UXZ33" s="71"/>
      <c r="UYE33" s="71"/>
      <c r="UYJ33" s="71"/>
      <c r="UYO33" s="71"/>
      <c r="UYT33" s="71"/>
      <c r="UYY33" s="71"/>
      <c r="UZD33" s="71"/>
      <c r="UZI33" s="71"/>
      <c r="UZN33" s="71"/>
      <c r="UZS33" s="71"/>
      <c r="UZX33" s="71"/>
      <c r="VAC33" s="71"/>
      <c r="VAH33" s="71"/>
      <c r="VAM33" s="71"/>
      <c r="VAR33" s="71"/>
      <c r="VAW33" s="71"/>
      <c r="VBB33" s="71"/>
      <c r="VBG33" s="71"/>
      <c r="VBL33" s="71"/>
      <c r="VBQ33" s="71"/>
      <c r="VBV33" s="71"/>
      <c r="VCA33" s="71"/>
      <c r="VCF33" s="71"/>
      <c r="VCK33" s="71"/>
      <c r="VCP33" s="71"/>
      <c r="VCU33" s="71"/>
      <c r="VCZ33" s="71"/>
      <c r="VDE33" s="71"/>
      <c r="VDJ33" s="71"/>
      <c r="VDO33" s="71"/>
      <c r="VDT33" s="71"/>
      <c r="VDY33" s="71"/>
      <c r="VED33" s="71"/>
      <c r="VEI33" s="71"/>
      <c r="VEN33" s="71"/>
      <c r="VES33" s="71"/>
      <c r="VEX33" s="71"/>
      <c r="VFC33" s="71"/>
      <c r="VFH33" s="71"/>
      <c r="VFM33" s="71"/>
      <c r="VFR33" s="71"/>
      <c r="VFW33" s="71"/>
      <c r="VGB33" s="71"/>
      <c r="VGG33" s="71"/>
      <c r="VGL33" s="71"/>
      <c r="VGQ33" s="71"/>
      <c r="VGV33" s="71"/>
      <c r="VHA33" s="71"/>
      <c r="VHF33" s="71"/>
      <c r="VHK33" s="71"/>
      <c r="VHP33" s="71"/>
      <c r="VHU33" s="71"/>
      <c r="VHZ33" s="71"/>
      <c r="VIE33" s="71"/>
      <c r="VIJ33" s="71"/>
      <c r="VIO33" s="71"/>
      <c r="VIT33" s="71"/>
      <c r="VIY33" s="71"/>
      <c r="VJD33" s="71"/>
      <c r="VJI33" s="71"/>
      <c r="VJN33" s="71"/>
      <c r="VJS33" s="71"/>
      <c r="VJX33" s="71"/>
      <c r="VKC33" s="71"/>
      <c r="VKH33" s="71"/>
      <c r="VKM33" s="71"/>
      <c r="VKR33" s="71"/>
      <c r="VKW33" s="71"/>
      <c r="VLB33" s="71"/>
      <c r="VLG33" s="71"/>
      <c r="VLL33" s="71"/>
      <c r="VLQ33" s="71"/>
      <c r="VLV33" s="71"/>
      <c r="VMA33" s="71"/>
      <c r="VMF33" s="71"/>
      <c r="VMK33" s="71"/>
      <c r="VMP33" s="71"/>
      <c r="VMU33" s="71"/>
      <c r="VMZ33" s="71"/>
      <c r="VNE33" s="71"/>
      <c r="VNJ33" s="71"/>
      <c r="VNO33" s="71"/>
      <c r="VNT33" s="71"/>
      <c r="VNY33" s="71"/>
      <c r="VOD33" s="71"/>
      <c r="VOI33" s="71"/>
      <c r="VON33" s="71"/>
      <c r="VOS33" s="71"/>
      <c r="VOX33" s="71"/>
      <c r="VPC33" s="71"/>
      <c r="VPH33" s="71"/>
      <c r="VPM33" s="71"/>
      <c r="VPR33" s="71"/>
      <c r="VPW33" s="71"/>
      <c r="VQB33" s="71"/>
      <c r="VQG33" s="71"/>
      <c r="VQL33" s="71"/>
      <c r="VQQ33" s="71"/>
      <c r="VQV33" s="71"/>
      <c r="VRA33" s="71"/>
      <c r="VRF33" s="71"/>
      <c r="VRK33" s="71"/>
      <c r="VRP33" s="71"/>
      <c r="VRU33" s="71"/>
      <c r="VRZ33" s="71"/>
      <c r="VSE33" s="71"/>
      <c r="VSJ33" s="71"/>
      <c r="VSO33" s="71"/>
      <c r="VST33" s="71"/>
      <c r="VSY33" s="71"/>
      <c r="VTD33" s="71"/>
      <c r="VTI33" s="71"/>
      <c r="VTN33" s="71"/>
      <c r="VTS33" s="71"/>
      <c r="VTX33" s="71"/>
      <c r="VUC33" s="71"/>
      <c r="VUH33" s="71"/>
      <c r="VUM33" s="71"/>
      <c r="VUR33" s="71"/>
      <c r="VUW33" s="71"/>
      <c r="VVB33" s="71"/>
      <c r="VVG33" s="71"/>
      <c r="VVL33" s="71"/>
      <c r="VVQ33" s="71"/>
      <c r="VVV33" s="71"/>
      <c r="VWA33" s="71"/>
      <c r="VWF33" s="71"/>
      <c r="VWK33" s="71"/>
      <c r="VWP33" s="71"/>
      <c r="VWU33" s="71"/>
      <c r="VWZ33" s="71"/>
      <c r="VXE33" s="71"/>
      <c r="VXJ33" s="71"/>
      <c r="VXO33" s="71"/>
      <c r="VXT33" s="71"/>
      <c r="VXY33" s="71"/>
      <c r="VYD33" s="71"/>
      <c r="VYI33" s="71"/>
      <c r="VYN33" s="71"/>
      <c r="VYS33" s="71"/>
      <c r="VYX33" s="71"/>
      <c r="VZC33" s="71"/>
      <c r="VZH33" s="71"/>
      <c r="VZM33" s="71"/>
      <c r="VZR33" s="71"/>
      <c r="VZW33" s="71"/>
      <c r="WAB33" s="71"/>
      <c r="WAG33" s="71"/>
      <c r="WAL33" s="71"/>
      <c r="WAQ33" s="71"/>
      <c r="WAV33" s="71"/>
      <c r="WBA33" s="71"/>
      <c r="WBF33" s="71"/>
      <c r="WBK33" s="71"/>
      <c r="WBP33" s="71"/>
      <c r="WBU33" s="71"/>
      <c r="WBZ33" s="71"/>
      <c r="WCE33" s="71"/>
      <c r="WCJ33" s="71"/>
      <c r="WCO33" s="71"/>
      <c r="WCT33" s="71"/>
      <c r="WCY33" s="71"/>
      <c r="WDD33" s="71"/>
      <c r="WDI33" s="71"/>
      <c r="WDN33" s="71"/>
      <c r="WDS33" s="71"/>
      <c r="WDX33" s="71"/>
      <c r="WEC33" s="71"/>
      <c r="WEH33" s="71"/>
      <c r="WEM33" s="71"/>
      <c r="WER33" s="71"/>
      <c r="WEW33" s="71"/>
      <c r="WFB33" s="71"/>
      <c r="WFG33" s="71"/>
      <c r="WFL33" s="71"/>
      <c r="WFQ33" s="71"/>
      <c r="WFV33" s="71"/>
      <c r="WGA33" s="71"/>
      <c r="WGF33" s="71"/>
      <c r="WGK33" s="71"/>
      <c r="WGP33" s="71"/>
      <c r="WGU33" s="71"/>
      <c r="WGZ33" s="71"/>
      <c r="WHE33" s="71"/>
      <c r="WHJ33" s="71"/>
      <c r="WHO33" s="71"/>
      <c r="WHT33" s="71"/>
      <c r="WHY33" s="71"/>
      <c r="WID33" s="71"/>
      <c r="WII33" s="71"/>
      <c r="WIN33" s="71"/>
      <c r="WIS33" s="71"/>
      <c r="WIX33" s="71"/>
      <c r="WJC33" s="71"/>
      <c r="WJH33" s="71"/>
      <c r="WJM33" s="71"/>
      <c r="WJR33" s="71"/>
      <c r="WJW33" s="71"/>
      <c r="WKB33" s="71"/>
      <c r="WKG33" s="71"/>
      <c r="WKL33" s="71"/>
      <c r="WKQ33" s="71"/>
      <c r="WKV33" s="71"/>
      <c r="WLA33" s="71"/>
      <c r="WLF33" s="71"/>
      <c r="WLK33" s="71"/>
      <c r="WLP33" s="71"/>
      <c r="WLU33" s="71"/>
      <c r="WLZ33" s="71"/>
      <c r="WME33" s="71"/>
      <c r="WMJ33" s="71"/>
      <c r="WMO33" s="71"/>
      <c r="WMT33" s="71"/>
      <c r="WMY33" s="71"/>
      <c r="WND33" s="71"/>
      <c r="WNI33" s="71"/>
      <c r="WNN33" s="71"/>
      <c r="WNS33" s="71"/>
      <c r="WNX33" s="71"/>
      <c r="WOC33" s="71"/>
      <c r="WOH33" s="71"/>
      <c r="WOM33" s="71"/>
      <c r="WOR33" s="71"/>
      <c r="WOW33" s="71"/>
      <c r="WPB33" s="71"/>
      <c r="WPG33" s="71"/>
      <c r="WPL33" s="71"/>
      <c r="WPQ33" s="71"/>
      <c r="WPV33" s="71"/>
      <c r="WQA33" s="71"/>
      <c r="WQF33" s="71"/>
      <c r="WQK33" s="71"/>
      <c r="WQP33" s="71"/>
      <c r="WQU33" s="71"/>
      <c r="WQZ33" s="71"/>
      <c r="WRE33" s="71"/>
      <c r="WRJ33" s="71"/>
      <c r="WRO33" s="71"/>
      <c r="WRT33" s="71"/>
      <c r="WRY33" s="71"/>
      <c r="WSD33" s="71"/>
      <c r="WSI33" s="71"/>
      <c r="WSN33" s="71"/>
      <c r="WSS33" s="71"/>
      <c r="WSX33" s="71"/>
      <c r="WTC33" s="71"/>
      <c r="WTH33" s="71"/>
      <c r="WTM33" s="71"/>
      <c r="WTR33" s="71"/>
      <c r="WTW33" s="71"/>
      <c r="WUB33" s="71"/>
      <c r="WUG33" s="71"/>
      <c r="WUL33" s="71"/>
      <c r="WUQ33" s="71"/>
      <c r="WUV33" s="71"/>
      <c r="WVA33" s="71"/>
      <c r="WVF33" s="71"/>
      <c r="WVK33" s="71"/>
      <c r="WVP33" s="71"/>
      <c r="WVU33" s="71"/>
      <c r="WVZ33" s="71"/>
      <c r="WWE33" s="71"/>
      <c r="WWJ33" s="71"/>
      <c r="WWO33" s="71"/>
      <c r="WWT33" s="71"/>
      <c r="WWY33" s="71"/>
      <c r="WXD33" s="71"/>
      <c r="WXI33" s="71"/>
      <c r="WXN33" s="71"/>
      <c r="WXS33" s="71"/>
      <c r="WXX33" s="71"/>
      <c r="WYC33" s="71"/>
      <c r="WYH33" s="71"/>
      <c r="WYM33" s="71"/>
      <c r="WYR33" s="71"/>
      <c r="WYW33" s="71"/>
      <c r="WZB33" s="71"/>
      <c r="WZG33" s="71"/>
      <c r="WZL33" s="71"/>
      <c r="WZQ33" s="71"/>
      <c r="WZV33" s="71"/>
      <c r="XAA33" s="71"/>
      <c r="XAF33" s="71"/>
      <c r="XAK33" s="71"/>
      <c r="XAP33" s="71"/>
      <c r="XAU33" s="71"/>
      <c r="XAZ33" s="71"/>
      <c r="XBE33" s="71"/>
      <c r="XBJ33" s="71"/>
      <c r="XBO33" s="71"/>
      <c r="XBT33" s="71"/>
      <c r="XBY33" s="71"/>
      <c r="XCD33" s="71"/>
      <c r="XCI33" s="71"/>
      <c r="XCN33" s="71"/>
      <c r="XCS33" s="71"/>
      <c r="XCX33" s="71"/>
      <c r="XDC33" s="71"/>
      <c r="XDH33" s="71"/>
      <c r="XDM33" s="71"/>
      <c r="XDR33" s="71"/>
      <c r="XDW33" s="71"/>
      <c r="XEB33" s="71"/>
      <c r="XEG33" s="71"/>
      <c r="XEL33" s="71"/>
      <c r="XEQ33" s="71"/>
      <c r="XEV33" s="71"/>
      <c r="XFA33" s="71"/>
    </row>
    <row r="34" spans="1:1021 1026:2046 2051:3071 3076:4096 4101:5116 5121:6141 6146:7166 7171:8191 8196:9216 9221:10236 10241:11261 11266:12286 12291:13311 13316:14336 14341:15356 15361:16381" s="120" customFormat="1" ht="11.25" x14ac:dyDescent="0.3">
      <c r="A34" s="37" t="s">
        <v>895</v>
      </c>
      <c r="B34" s="141"/>
      <c r="C34" s="164"/>
      <c r="D34" s="165"/>
      <c r="E34" s="165"/>
      <c r="F34" s="34"/>
      <c r="G34" s="35"/>
      <c r="H34" s="164"/>
      <c r="I34" s="165"/>
      <c r="J34" s="165"/>
      <c r="K34" s="34"/>
      <c r="L34" s="46"/>
      <c r="M34" s="121"/>
      <c r="N34" s="34"/>
      <c r="O34" s="34"/>
      <c r="P34" s="34"/>
      <c r="Q34" s="35"/>
      <c r="R34" s="121"/>
      <c r="S34" s="34"/>
      <c r="T34" s="34"/>
      <c r="U34" s="34"/>
      <c r="V34" s="46"/>
      <c r="W34" s="121"/>
      <c r="X34" s="34"/>
      <c r="Y34" s="34"/>
      <c r="Z34" s="34"/>
      <c r="AA34" s="35"/>
      <c r="AB34" s="121"/>
      <c r="AC34" s="34"/>
      <c r="AD34" s="34"/>
      <c r="AE34" s="34"/>
      <c r="AF34" s="46"/>
      <c r="AG34" s="121"/>
      <c r="AH34" s="34"/>
      <c r="AI34" s="34"/>
      <c r="AJ34" s="34"/>
      <c r="AK34" s="35"/>
      <c r="AL34" s="121"/>
      <c r="AM34" s="34"/>
      <c r="AN34" s="34"/>
      <c r="AO34" s="34"/>
      <c r="AP34" s="46"/>
      <c r="AQ34" s="121"/>
      <c r="AR34" s="34"/>
      <c r="AS34" s="34"/>
      <c r="AT34" s="34"/>
      <c r="AU34" s="35"/>
      <c r="AV34" s="121"/>
      <c r="AW34" s="34"/>
      <c r="AX34" s="34"/>
      <c r="AY34" s="34"/>
      <c r="AZ34" s="46"/>
    </row>
    <row r="35" spans="1:1021 1026:2046 2051:3071 3076:4096 4101:5116 5121:6141 6146:7166 7171:8191 8196:9216 9221:10236 10241:11261 11266:12286 12291:13311 13316:14336 14341:15356 15361:16381" s="123" customFormat="1" ht="11.25" x14ac:dyDescent="0.3">
      <c r="A35" s="42" t="s">
        <v>64</v>
      </c>
      <c r="B35" s="144" t="s">
        <v>63</v>
      </c>
      <c r="C35" s="262">
        <f>C14*0.000000008</f>
        <v>9.4080000000000011E-2</v>
      </c>
      <c r="D35" s="262">
        <f>D14*0.000000008</f>
        <v>9.4080000000000011E-2</v>
      </c>
      <c r="E35" s="262">
        <f>E14*0.000000008</f>
        <v>9.4080000000000011E-2</v>
      </c>
      <c r="F35" s="43"/>
      <c r="G35" s="44"/>
      <c r="H35" s="262">
        <f>H14*0.000000008</f>
        <v>9.4080000000000011E-2</v>
      </c>
      <c r="I35" s="262">
        <f>I14*0.000000008</f>
        <v>9.4080000000000011E-2</v>
      </c>
      <c r="J35" s="262">
        <f>J14*0.000000008</f>
        <v>9.4080000000000011E-2</v>
      </c>
      <c r="K35" s="43"/>
      <c r="L35" s="48"/>
      <c r="M35" s="262">
        <f>M14*0.000000008</f>
        <v>9.4080000000000011E-2</v>
      </c>
      <c r="N35" s="262">
        <f>N14*0.000000008</f>
        <v>9.4080000000000011E-2</v>
      </c>
      <c r="O35" s="262">
        <f>O14*0.000000008</f>
        <v>9.4080000000000011E-2</v>
      </c>
      <c r="P35" s="43"/>
      <c r="Q35" s="48"/>
      <c r="R35" s="262">
        <f>R14*0.000000008</f>
        <v>9.4080000000000011E-2</v>
      </c>
      <c r="S35" s="262">
        <f>S14*0.000000008</f>
        <v>9.4080000000000011E-2</v>
      </c>
      <c r="T35" s="262">
        <f>T14*0.000000008</f>
        <v>9.4080000000000011E-2</v>
      </c>
      <c r="U35" s="43"/>
      <c r="V35" s="48"/>
      <c r="W35" s="262">
        <f>W14*0.000000008</f>
        <v>9.4080000000000011E-2</v>
      </c>
      <c r="X35" s="262">
        <f>X14*0.000000008</f>
        <v>9.4080000000000011E-2</v>
      </c>
      <c r="Y35" s="262">
        <f>Y14*0.000000008</f>
        <v>9.4080000000000011E-2</v>
      </c>
      <c r="Z35" s="43"/>
      <c r="AA35" s="48"/>
      <c r="AB35" s="262">
        <f>AB14*0.000000008</f>
        <v>9.4080000000000011E-2</v>
      </c>
      <c r="AC35" s="262">
        <f>AC14*0.000000008</f>
        <v>9.4080000000000011E-2</v>
      </c>
      <c r="AD35" s="262">
        <f>AD14*0.000000008</f>
        <v>9.4080000000000011E-2</v>
      </c>
      <c r="AE35" s="43"/>
      <c r="AF35" s="48"/>
      <c r="AG35" s="262">
        <f>AG14*0.000000008</f>
        <v>9.4080000000000011E-2</v>
      </c>
      <c r="AH35" s="262">
        <f>AH14*0.000000008</f>
        <v>9.4080000000000011E-2</v>
      </c>
      <c r="AI35" s="262">
        <f>AI14*0.000000008</f>
        <v>9.4080000000000011E-2</v>
      </c>
      <c r="AJ35" s="43"/>
      <c r="AK35" s="48"/>
      <c r="AL35" s="262">
        <f>AL14*0.000000008</f>
        <v>9.4080000000000011E-2</v>
      </c>
      <c r="AM35" s="262">
        <f>AM14*0.000000008</f>
        <v>9.4080000000000011E-2</v>
      </c>
      <c r="AN35" s="262">
        <f>AN14*0.000000008</f>
        <v>9.4080000000000011E-2</v>
      </c>
      <c r="AO35" s="43"/>
      <c r="AP35" s="48"/>
      <c r="AQ35" s="262">
        <f>AQ14*0.000000008</f>
        <v>9.4080000000000011E-2</v>
      </c>
      <c r="AR35" s="262">
        <f>AR14*0.000000008</f>
        <v>9.4080000000000011E-2</v>
      </c>
      <c r="AS35" s="262">
        <f>AS14*0.000000008</f>
        <v>9.4080000000000011E-2</v>
      </c>
      <c r="AT35" s="43"/>
      <c r="AU35" s="48"/>
      <c r="AV35" s="262">
        <f>AV14*0.000000008</f>
        <v>9.4080000000000011E-2</v>
      </c>
      <c r="AW35" s="262">
        <f>AW14*0.000000008</f>
        <v>9.4080000000000011E-2</v>
      </c>
      <c r="AX35" s="262">
        <f>AX14*0.000000008</f>
        <v>9.4080000000000011E-2</v>
      </c>
      <c r="AY35" s="43"/>
      <c r="AZ35" s="48"/>
    </row>
    <row r="36" spans="1:1021 1026:2046 2051:3071 3076:4096 4101:5116 5121:6141 6146:7166 7171:8191 8196:9216 9221:10236 10241:11261 11266:12286 12291:13311 13316:14336 14341:15356 15361:16381" s="72" customFormat="1" ht="11.25" x14ac:dyDescent="0.45">
      <c r="A36" s="36" t="s">
        <v>896</v>
      </c>
      <c r="B36" s="153" t="s">
        <v>2</v>
      </c>
      <c r="C36" s="73" t="s">
        <v>3</v>
      </c>
      <c r="D36" s="73">
        <v>2030</v>
      </c>
      <c r="E36" s="73">
        <v>2050</v>
      </c>
      <c r="F36" s="73" t="s">
        <v>4</v>
      </c>
      <c r="G36" s="74" t="s">
        <v>5</v>
      </c>
      <c r="H36" s="73" t="s">
        <v>3</v>
      </c>
      <c r="I36" s="73">
        <v>2030</v>
      </c>
      <c r="J36" s="73">
        <v>2050</v>
      </c>
      <c r="K36" s="73" t="s">
        <v>4</v>
      </c>
      <c r="L36" s="74" t="s">
        <v>5</v>
      </c>
      <c r="M36" s="74" t="s">
        <v>3</v>
      </c>
      <c r="N36" s="74">
        <v>2030</v>
      </c>
      <c r="O36" s="74">
        <v>2050</v>
      </c>
      <c r="P36" s="73" t="s">
        <v>4</v>
      </c>
      <c r="Q36" s="74" t="s">
        <v>5</v>
      </c>
      <c r="R36" s="74" t="s">
        <v>3</v>
      </c>
      <c r="S36" s="74">
        <v>2030</v>
      </c>
      <c r="T36" s="74">
        <v>2050</v>
      </c>
      <c r="U36" s="73" t="s">
        <v>4</v>
      </c>
      <c r="V36" s="74" t="s">
        <v>5</v>
      </c>
      <c r="W36" s="74" t="s">
        <v>3</v>
      </c>
      <c r="X36" s="74">
        <v>2030</v>
      </c>
      <c r="Y36" s="74">
        <v>2050</v>
      </c>
      <c r="Z36" s="73" t="s">
        <v>4</v>
      </c>
      <c r="AA36" s="74" t="s">
        <v>5</v>
      </c>
      <c r="AB36" s="74" t="s">
        <v>3</v>
      </c>
      <c r="AC36" s="74">
        <v>2030</v>
      </c>
      <c r="AD36" s="74">
        <v>2050</v>
      </c>
      <c r="AE36" s="73" t="s">
        <v>4</v>
      </c>
      <c r="AF36" s="74" t="s">
        <v>5</v>
      </c>
      <c r="AG36" s="74" t="s">
        <v>3</v>
      </c>
      <c r="AH36" s="74">
        <v>2030</v>
      </c>
      <c r="AI36" s="74">
        <v>2050</v>
      </c>
      <c r="AJ36" s="73" t="s">
        <v>4</v>
      </c>
      <c r="AK36" s="74" t="s">
        <v>5</v>
      </c>
      <c r="AL36" s="74" t="s">
        <v>3</v>
      </c>
      <c r="AM36" s="74">
        <v>2030</v>
      </c>
      <c r="AN36" s="74">
        <v>2050</v>
      </c>
      <c r="AO36" s="73" t="s">
        <v>4</v>
      </c>
      <c r="AP36" s="75" t="s">
        <v>5</v>
      </c>
      <c r="AQ36" s="74" t="s">
        <v>3</v>
      </c>
      <c r="AR36" s="74">
        <v>2030</v>
      </c>
      <c r="AS36" s="74">
        <v>2050</v>
      </c>
      <c r="AT36" s="73" t="s">
        <v>4</v>
      </c>
      <c r="AU36" s="74" t="s">
        <v>5</v>
      </c>
      <c r="AV36" s="74" t="s">
        <v>3</v>
      </c>
      <c r="AW36" s="74">
        <v>2030</v>
      </c>
      <c r="AX36" s="74">
        <v>2050</v>
      </c>
      <c r="AY36" s="73" t="s">
        <v>4</v>
      </c>
      <c r="AZ36" s="74" t="s">
        <v>5</v>
      </c>
      <c r="BD36" s="71"/>
      <c r="BI36" s="71"/>
      <c r="BN36" s="71"/>
      <c r="BS36" s="71"/>
      <c r="BX36" s="71"/>
      <c r="CC36" s="71"/>
      <c r="CH36" s="71"/>
      <c r="CM36" s="71"/>
      <c r="CR36" s="71"/>
      <c r="CW36" s="71"/>
      <c r="DB36" s="71"/>
      <c r="DG36" s="71"/>
      <c r="DL36" s="71"/>
      <c r="DQ36" s="71"/>
      <c r="DV36" s="71"/>
      <c r="EA36" s="71"/>
      <c r="EF36" s="71"/>
      <c r="EK36" s="71"/>
      <c r="EP36" s="71"/>
      <c r="EU36" s="71"/>
      <c r="EZ36" s="71"/>
      <c r="FE36" s="71"/>
      <c r="FJ36" s="71"/>
      <c r="FO36" s="71"/>
      <c r="FT36" s="71"/>
      <c r="FY36" s="71"/>
      <c r="GD36" s="71"/>
      <c r="GI36" s="71"/>
      <c r="GN36" s="71"/>
      <c r="GS36" s="71"/>
      <c r="GX36" s="71"/>
      <c r="HC36" s="71"/>
      <c r="HH36" s="71"/>
      <c r="HM36" s="71"/>
      <c r="HR36" s="71"/>
      <c r="HW36" s="71"/>
      <c r="IB36" s="71"/>
      <c r="IG36" s="71"/>
      <c r="IL36" s="71"/>
      <c r="IQ36" s="71"/>
      <c r="IV36" s="71"/>
      <c r="JA36" s="71"/>
      <c r="JF36" s="71"/>
      <c r="JK36" s="71"/>
      <c r="JP36" s="71"/>
      <c r="JU36" s="71"/>
      <c r="JZ36" s="71"/>
      <c r="KE36" s="71"/>
      <c r="KJ36" s="71"/>
      <c r="KO36" s="71"/>
      <c r="KT36" s="71"/>
      <c r="KY36" s="71"/>
      <c r="LD36" s="71"/>
      <c r="LI36" s="71"/>
      <c r="LN36" s="71"/>
      <c r="LS36" s="71"/>
      <c r="LX36" s="71"/>
      <c r="MC36" s="71"/>
      <c r="MH36" s="71"/>
      <c r="MM36" s="71"/>
      <c r="MR36" s="71"/>
      <c r="MW36" s="71"/>
      <c r="NB36" s="71"/>
      <c r="NG36" s="71"/>
      <c r="NL36" s="71"/>
      <c r="NQ36" s="71"/>
      <c r="NV36" s="71"/>
      <c r="OA36" s="71"/>
      <c r="OF36" s="71"/>
      <c r="OK36" s="71"/>
      <c r="OP36" s="71"/>
      <c r="OU36" s="71"/>
      <c r="OZ36" s="71"/>
      <c r="PE36" s="71"/>
      <c r="PJ36" s="71"/>
      <c r="PO36" s="71"/>
      <c r="PT36" s="71"/>
      <c r="PY36" s="71"/>
      <c r="QD36" s="71"/>
      <c r="QI36" s="71"/>
      <c r="QN36" s="71"/>
      <c r="QS36" s="71"/>
      <c r="QX36" s="71"/>
      <c r="RC36" s="71"/>
      <c r="RH36" s="71"/>
      <c r="RM36" s="71"/>
      <c r="RR36" s="71"/>
      <c r="RW36" s="71"/>
      <c r="SB36" s="71"/>
      <c r="SG36" s="71"/>
      <c r="SL36" s="71"/>
      <c r="SQ36" s="71"/>
      <c r="SV36" s="71"/>
      <c r="TA36" s="71"/>
      <c r="TF36" s="71"/>
      <c r="TK36" s="71"/>
      <c r="TP36" s="71"/>
      <c r="TU36" s="71"/>
      <c r="TZ36" s="71"/>
      <c r="UE36" s="71"/>
      <c r="UJ36" s="71"/>
      <c r="UO36" s="71"/>
      <c r="UT36" s="71"/>
      <c r="UY36" s="71"/>
      <c r="VD36" s="71"/>
      <c r="VI36" s="71"/>
      <c r="VN36" s="71"/>
      <c r="VS36" s="71"/>
      <c r="VX36" s="71"/>
      <c r="WC36" s="71"/>
      <c r="WH36" s="71"/>
      <c r="WM36" s="71"/>
      <c r="WR36" s="71"/>
      <c r="WW36" s="71"/>
      <c r="XB36" s="71"/>
      <c r="XG36" s="71"/>
      <c r="XL36" s="71"/>
      <c r="XQ36" s="71"/>
      <c r="XV36" s="71"/>
      <c r="YA36" s="71"/>
      <c r="YF36" s="71"/>
      <c r="YK36" s="71"/>
      <c r="YP36" s="71"/>
      <c r="YU36" s="71"/>
      <c r="YZ36" s="71"/>
      <c r="ZE36" s="71"/>
      <c r="ZJ36" s="71"/>
      <c r="ZO36" s="71"/>
      <c r="ZT36" s="71"/>
      <c r="ZY36" s="71"/>
      <c r="AAD36" s="71"/>
      <c r="AAI36" s="71"/>
      <c r="AAN36" s="71"/>
      <c r="AAS36" s="71"/>
      <c r="AAX36" s="71"/>
      <c r="ABC36" s="71"/>
      <c r="ABH36" s="71"/>
      <c r="ABM36" s="71"/>
      <c r="ABR36" s="71"/>
      <c r="ABW36" s="71"/>
      <c r="ACB36" s="71"/>
      <c r="ACG36" s="71"/>
      <c r="ACL36" s="71"/>
      <c r="ACQ36" s="71"/>
      <c r="ACV36" s="71"/>
      <c r="ADA36" s="71"/>
      <c r="ADF36" s="71"/>
      <c r="ADK36" s="71"/>
      <c r="ADP36" s="71"/>
      <c r="ADU36" s="71"/>
      <c r="ADZ36" s="71"/>
      <c r="AEE36" s="71"/>
      <c r="AEJ36" s="71"/>
      <c r="AEO36" s="71"/>
      <c r="AET36" s="71"/>
      <c r="AEY36" s="71"/>
      <c r="AFD36" s="71"/>
      <c r="AFI36" s="71"/>
      <c r="AFN36" s="71"/>
      <c r="AFS36" s="71"/>
      <c r="AFX36" s="71"/>
      <c r="AGC36" s="71"/>
      <c r="AGH36" s="71"/>
      <c r="AGM36" s="71"/>
      <c r="AGR36" s="71"/>
      <c r="AGW36" s="71"/>
      <c r="AHB36" s="71"/>
      <c r="AHG36" s="71"/>
      <c r="AHL36" s="71"/>
      <c r="AHQ36" s="71"/>
      <c r="AHV36" s="71"/>
      <c r="AIA36" s="71"/>
      <c r="AIF36" s="71"/>
      <c r="AIK36" s="71"/>
      <c r="AIP36" s="71"/>
      <c r="AIU36" s="71"/>
      <c r="AIZ36" s="71"/>
      <c r="AJE36" s="71"/>
      <c r="AJJ36" s="71"/>
      <c r="AJO36" s="71"/>
      <c r="AJT36" s="71"/>
      <c r="AJY36" s="71"/>
      <c r="AKD36" s="71"/>
      <c r="AKI36" s="71"/>
      <c r="AKN36" s="71"/>
      <c r="AKS36" s="71"/>
      <c r="AKX36" s="71"/>
      <c r="ALC36" s="71"/>
      <c r="ALH36" s="71"/>
      <c r="ALM36" s="71"/>
      <c r="ALR36" s="71"/>
      <c r="ALW36" s="71"/>
      <c r="AMB36" s="71"/>
      <c r="AMG36" s="71"/>
      <c r="AML36" s="71"/>
      <c r="AMQ36" s="71"/>
      <c r="AMV36" s="71"/>
      <c r="ANA36" s="71"/>
      <c r="ANF36" s="71"/>
      <c r="ANK36" s="71"/>
      <c r="ANP36" s="71"/>
      <c r="ANU36" s="71"/>
      <c r="ANZ36" s="71"/>
      <c r="AOE36" s="71"/>
      <c r="AOJ36" s="71"/>
      <c r="AOO36" s="71"/>
      <c r="AOT36" s="71"/>
      <c r="AOY36" s="71"/>
      <c r="APD36" s="71"/>
      <c r="API36" s="71"/>
      <c r="APN36" s="71"/>
      <c r="APS36" s="71"/>
      <c r="APX36" s="71"/>
      <c r="AQC36" s="71"/>
      <c r="AQH36" s="71"/>
      <c r="AQM36" s="71"/>
      <c r="AQR36" s="71"/>
      <c r="AQW36" s="71"/>
      <c r="ARB36" s="71"/>
      <c r="ARG36" s="71"/>
      <c r="ARL36" s="71"/>
      <c r="ARQ36" s="71"/>
      <c r="ARV36" s="71"/>
      <c r="ASA36" s="71"/>
      <c r="ASF36" s="71"/>
      <c r="ASK36" s="71"/>
      <c r="ASP36" s="71"/>
      <c r="ASU36" s="71"/>
      <c r="ASZ36" s="71"/>
      <c r="ATE36" s="71"/>
      <c r="ATJ36" s="71"/>
      <c r="ATO36" s="71"/>
      <c r="ATT36" s="71"/>
      <c r="ATY36" s="71"/>
      <c r="AUD36" s="71"/>
      <c r="AUI36" s="71"/>
      <c r="AUN36" s="71"/>
      <c r="AUS36" s="71"/>
      <c r="AUX36" s="71"/>
      <c r="AVC36" s="71"/>
      <c r="AVH36" s="71"/>
      <c r="AVM36" s="71"/>
      <c r="AVR36" s="71"/>
      <c r="AVW36" s="71"/>
      <c r="AWB36" s="71"/>
      <c r="AWG36" s="71"/>
      <c r="AWL36" s="71"/>
      <c r="AWQ36" s="71"/>
      <c r="AWV36" s="71"/>
      <c r="AXA36" s="71"/>
      <c r="AXF36" s="71"/>
      <c r="AXK36" s="71"/>
      <c r="AXP36" s="71"/>
      <c r="AXU36" s="71"/>
      <c r="AXZ36" s="71"/>
      <c r="AYE36" s="71"/>
      <c r="AYJ36" s="71"/>
      <c r="AYO36" s="71"/>
      <c r="AYT36" s="71"/>
      <c r="AYY36" s="71"/>
      <c r="AZD36" s="71"/>
      <c r="AZI36" s="71"/>
      <c r="AZN36" s="71"/>
      <c r="AZS36" s="71"/>
      <c r="AZX36" s="71"/>
      <c r="BAC36" s="71"/>
      <c r="BAH36" s="71"/>
      <c r="BAM36" s="71"/>
      <c r="BAR36" s="71"/>
      <c r="BAW36" s="71"/>
      <c r="BBB36" s="71"/>
      <c r="BBG36" s="71"/>
      <c r="BBL36" s="71"/>
      <c r="BBQ36" s="71"/>
      <c r="BBV36" s="71"/>
      <c r="BCA36" s="71"/>
      <c r="BCF36" s="71"/>
      <c r="BCK36" s="71"/>
      <c r="BCP36" s="71"/>
      <c r="BCU36" s="71"/>
      <c r="BCZ36" s="71"/>
      <c r="BDE36" s="71"/>
      <c r="BDJ36" s="71"/>
      <c r="BDO36" s="71"/>
      <c r="BDT36" s="71"/>
      <c r="BDY36" s="71"/>
      <c r="BED36" s="71"/>
      <c r="BEI36" s="71"/>
      <c r="BEN36" s="71"/>
      <c r="BES36" s="71"/>
      <c r="BEX36" s="71"/>
      <c r="BFC36" s="71"/>
      <c r="BFH36" s="71"/>
      <c r="BFM36" s="71"/>
      <c r="BFR36" s="71"/>
      <c r="BFW36" s="71"/>
      <c r="BGB36" s="71"/>
      <c r="BGG36" s="71"/>
      <c r="BGL36" s="71"/>
      <c r="BGQ36" s="71"/>
      <c r="BGV36" s="71"/>
      <c r="BHA36" s="71"/>
      <c r="BHF36" s="71"/>
      <c r="BHK36" s="71"/>
      <c r="BHP36" s="71"/>
      <c r="BHU36" s="71"/>
      <c r="BHZ36" s="71"/>
      <c r="BIE36" s="71"/>
      <c r="BIJ36" s="71"/>
      <c r="BIO36" s="71"/>
      <c r="BIT36" s="71"/>
      <c r="BIY36" s="71"/>
      <c r="BJD36" s="71"/>
      <c r="BJI36" s="71"/>
      <c r="BJN36" s="71"/>
      <c r="BJS36" s="71"/>
      <c r="BJX36" s="71"/>
      <c r="BKC36" s="71"/>
      <c r="BKH36" s="71"/>
      <c r="BKM36" s="71"/>
      <c r="BKR36" s="71"/>
      <c r="BKW36" s="71"/>
      <c r="BLB36" s="71"/>
      <c r="BLG36" s="71"/>
      <c r="BLL36" s="71"/>
      <c r="BLQ36" s="71"/>
      <c r="BLV36" s="71"/>
      <c r="BMA36" s="71"/>
      <c r="BMF36" s="71"/>
      <c r="BMK36" s="71"/>
      <c r="BMP36" s="71"/>
      <c r="BMU36" s="71"/>
      <c r="BMZ36" s="71"/>
      <c r="BNE36" s="71"/>
      <c r="BNJ36" s="71"/>
      <c r="BNO36" s="71"/>
      <c r="BNT36" s="71"/>
      <c r="BNY36" s="71"/>
      <c r="BOD36" s="71"/>
      <c r="BOI36" s="71"/>
      <c r="BON36" s="71"/>
      <c r="BOS36" s="71"/>
      <c r="BOX36" s="71"/>
      <c r="BPC36" s="71"/>
      <c r="BPH36" s="71"/>
      <c r="BPM36" s="71"/>
      <c r="BPR36" s="71"/>
      <c r="BPW36" s="71"/>
      <c r="BQB36" s="71"/>
      <c r="BQG36" s="71"/>
      <c r="BQL36" s="71"/>
      <c r="BQQ36" s="71"/>
      <c r="BQV36" s="71"/>
      <c r="BRA36" s="71"/>
      <c r="BRF36" s="71"/>
      <c r="BRK36" s="71"/>
      <c r="BRP36" s="71"/>
      <c r="BRU36" s="71"/>
      <c r="BRZ36" s="71"/>
      <c r="BSE36" s="71"/>
      <c r="BSJ36" s="71"/>
      <c r="BSO36" s="71"/>
      <c r="BST36" s="71"/>
      <c r="BSY36" s="71"/>
      <c r="BTD36" s="71"/>
      <c r="BTI36" s="71"/>
      <c r="BTN36" s="71"/>
      <c r="BTS36" s="71"/>
      <c r="BTX36" s="71"/>
      <c r="BUC36" s="71"/>
      <c r="BUH36" s="71"/>
      <c r="BUM36" s="71"/>
      <c r="BUR36" s="71"/>
      <c r="BUW36" s="71"/>
      <c r="BVB36" s="71"/>
      <c r="BVG36" s="71"/>
      <c r="BVL36" s="71"/>
      <c r="BVQ36" s="71"/>
      <c r="BVV36" s="71"/>
      <c r="BWA36" s="71"/>
      <c r="BWF36" s="71"/>
      <c r="BWK36" s="71"/>
      <c r="BWP36" s="71"/>
      <c r="BWU36" s="71"/>
      <c r="BWZ36" s="71"/>
      <c r="BXE36" s="71"/>
      <c r="BXJ36" s="71"/>
      <c r="BXO36" s="71"/>
      <c r="BXT36" s="71"/>
      <c r="BXY36" s="71"/>
      <c r="BYD36" s="71"/>
      <c r="BYI36" s="71"/>
      <c r="BYN36" s="71"/>
      <c r="BYS36" s="71"/>
      <c r="BYX36" s="71"/>
      <c r="BZC36" s="71"/>
      <c r="BZH36" s="71"/>
      <c r="BZM36" s="71"/>
      <c r="BZR36" s="71"/>
      <c r="BZW36" s="71"/>
      <c r="CAB36" s="71"/>
      <c r="CAG36" s="71"/>
      <c r="CAL36" s="71"/>
      <c r="CAQ36" s="71"/>
      <c r="CAV36" s="71"/>
      <c r="CBA36" s="71"/>
      <c r="CBF36" s="71"/>
      <c r="CBK36" s="71"/>
      <c r="CBP36" s="71"/>
      <c r="CBU36" s="71"/>
      <c r="CBZ36" s="71"/>
      <c r="CCE36" s="71"/>
      <c r="CCJ36" s="71"/>
      <c r="CCO36" s="71"/>
      <c r="CCT36" s="71"/>
      <c r="CCY36" s="71"/>
      <c r="CDD36" s="71"/>
      <c r="CDI36" s="71"/>
      <c r="CDN36" s="71"/>
      <c r="CDS36" s="71"/>
      <c r="CDX36" s="71"/>
      <c r="CEC36" s="71"/>
      <c r="CEH36" s="71"/>
      <c r="CEM36" s="71"/>
      <c r="CER36" s="71"/>
      <c r="CEW36" s="71"/>
      <c r="CFB36" s="71"/>
      <c r="CFG36" s="71"/>
      <c r="CFL36" s="71"/>
      <c r="CFQ36" s="71"/>
      <c r="CFV36" s="71"/>
      <c r="CGA36" s="71"/>
      <c r="CGF36" s="71"/>
      <c r="CGK36" s="71"/>
      <c r="CGP36" s="71"/>
      <c r="CGU36" s="71"/>
      <c r="CGZ36" s="71"/>
      <c r="CHE36" s="71"/>
      <c r="CHJ36" s="71"/>
      <c r="CHO36" s="71"/>
      <c r="CHT36" s="71"/>
      <c r="CHY36" s="71"/>
      <c r="CID36" s="71"/>
      <c r="CII36" s="71"/>
      <c r="CIN36" s="71"/>
      <c r="CIS36" s="71"/>
      <c r="CIX36" s="71"/>
      <c r="CJC36" s="71"/>
      <c r="CJH36" s="71"/>
      <c r="CJM36" s="71"/>
      <c r="CJR36" s="71"/>
      <c r="CJW36" s="71"/>
      <c r="CKB36" s="71"/>
      <c r="CKG36" s="71"/>
      <c r="CKL36" s="71"/>
      <c r="CKQ36" s="71"/>
      <c r="CKV36" s="71"/>
      <c r="CLA36" s="71"/>
      <c r="CLF36" s="71"/>
      <c r="CLK36" s="71"/>
      <c r="CLP36" s="71"/>
      <c r="CLU36" s="71"/>
      <c r="CLZ36" s="71"/>
      <c r="CME36" s="71"/>
      <c r="CMJ36" s="71"/>
      <c r="CMO36" s="71"/>
      <c r="CMT36" s="71"/>
      <c r="CMY36" s="71"/>
      <c r="CND36" s="71"/>
      <c r="CNI36" s="71"/>
      <c r="CNN36" s="71"/>
      <c r="CNS36" s="71"/>
      <c r="CNX36" s="71"/>
      <c r="COC36" s="71"/>
      <c r="COH36" s="71"/>
      <c r="COM36" s="71"/>
      <c r="COR36" s="71"/>
      <c r="COW36" s="71"/>
      <c r="CPB36" s="71"/>
      <c r="CPG36" s="71"/>
      <c r="CPL36" s="71"/>
      <c r="CPQ36" s="71"/>
      <c r="CPV36" s="71"/>
      <c r="CQA36" s="71"/>
      <c r="CQF36" s="71"/>
      <c r="CQK36" s="71"/>
      <c r="CQP36" s="71"/>
      <c r="CQU36" s="71"/>
      <c r="CQZ36" s="71"/>
      <c r="CRE36" s="71"/>
      <c r="CRJ36" s="71"/>
      <c r="CRO36" s="71"/>
      <c r="CRT36" s="71"/>
      <c r="CRY36" s="71"/>
      <c r="CSD36" s="71"/>
      <c r="CSI36" s="71"/>
      <c r="CSN36" s="71"/>
      <c r="CSS36" s="71"/>
      <c r="CSX36" s="71"/>
      <c r="CTC36" s="71"/>
      <c r="CTH36" s="71"/>
      <c r="CTM36" s="71"/>
      <c r="CTR36" s="71"/>
      <c r="CTW36" s="71"/>
      <c r="CUB36" s="71"/>
      <c r="CUG36" s="71"/>
      <c r="CUL36" s="71"/>
      <c r="CUQ36" s="71"/>
      <c r="CUV36" s="71"/>
      <c r="CVA36" s="71"/>
      <c r="CVF36" s="71"/>
      <c r="CVK36" s="71"/>
      <c r="CVP36" s="71"/>
      <c r="CVU36" s="71"/>
      <c r="CVZ36" s="71"/>
      <c r="CWE36" s="71"/>
      <c r="CWJ36" s="71"/>
      <c r="CWO36" s="71"/>
      <c r="CWT36" s="71"/>
      <c r="CWY36" s="71"/>
      <c r="CXD36" s="71"/>
      <c r="CXI36" s="71"/>
      <c r="CXN36" s="71"/>
      <c r="CXS36" s="71"/>
      <c r="CXX36" s="71"/>
      <c r="CYC36" s="71"/>
      <c r="CYH36" s="71"/>
      <c r="CYM36" s="71"/>
      <c r="CYR36" s="71"/>
      <c r="CYW36" s="71"/>
      <c r="CZB36" s="71"/>
      <c r="CZG36" s="71"/>
      <c r="CZL36" s="71"/>
      <c r="CZQ36" s="71"/>
      <c r="CZV36" s="71"/>
      <c r="DAA36" s="71"/>
      <c r="DAF36" s="71"/>
      <c r="DAK36" s="71"/>
      <c r="DAP36" s="71"/>
      <c r="DAU36" s="71"/>
      <c r="DAZ36" s="71"/>
      <c r="DBE36" s="71"/>
      <c r="DBJ36" s="71"/>
      <c r="DBO36" s="71"/>
      <c r="DBT36" s="71"/>
      <c r="DBY36" s="71"/>
      <c r="DCD36" s="71"/>
      <c r="DCI36" s="71"/>
      <c r="DCN36" s="71"/>
      <c r="DCS36" s="71"/>
      <c r="DCX36" s="71"/>
      <c r="DDC36" s="71"/>
      <c r="DDH36" s="71"/>
      <c r="DDM36" s="71"/>
      <c r="DDR36" s="71"/>
      <c r="DDW36" s="71"/>
      <c r="DEB36" s="71"/>
      <c r="DEG36" s="71"/>
      <c r="DEL36" s="71"/>
      <c r="DEQ36" s="71"/>
      <c r="DEV36" s="71"/>
      <c r="DFA36" s="71"/>
      <c r="DFF36" s="71"/>
      <c r="DFK36" s="71"/>
      <c r="DFP36" s="71"/>
      <c r="DFU36" s="71"/>
      <c r="DFZ36" s="71"/>
      <c r="DGE36" s="71"/>
      <c r="DGJ36" s="71"/>
      <c r="DGO36" s="71"/>
      <c r="DGT36" s="71"/>
      <c r="DGY36" s="71"/>
      <c r="DHD36" s="71"/>
      <c r="DHI36" s="71"/>
      <c r="DHN36" s="71"/>
      <c r="DHS36" s="71"/>
      <c r="DHX36" s="71"/>
      <c r="DIC36" s="71"/>
      <c r="DIH36" s="71"/>
      <c r="DIM36" s="71"/>
      <c r="DIR36" s="71"/>
      <c r="DIW36" s="71"/>
      <c r="DJB36" s="71"/>
      <c r="DJG36" s="71"/>
      <c r="DJL36" s="71"/>
      <c r="DJQ36" s="71"/>
      <c r="DJV36" s="71"/>
      <c r="DKA36" s="71"/>
      <c r="DKF36" s="71"/>
      <c r="DKK36" s="71"/>
      <c r="DKP36" s="71"/>
      <c r="DKU36" s="71"/>
      <c r="DKZ36" s="71"/>
      <c r="DLE36" s="71"/>
      <c r="DLJ36" s="71"/>
      <c r="DLO36" s="71"/>
      <c r="DLT36" s="71"/>
      <c r="DLY36" s="71"/>
      <c r="DMD36" s="71"/>
      <c r="DMI36" s="71"/>
      <c r="DMN36" s="71"/>
      <c r="DMS36" s="71"/>
      <c r="DMX36" s="71"/>
      <c r="DNC36" s="71"/>
      <c r="DNH36" s="71"/>
      <c r="DNM36" s="71"/>
      <c r="DNR36" s="71"/>
      <c r="DNW36" s="71"/>
      <c r="DOB36" s="71"/>
      <c r="DOG36" s="71"/>
      <c r="DOL36" s="71"/>
      <c r="DOQ36" s="71"/>
      <c r="DOV36" s="71"/>
      <c r="DPA36" s="71"/>
      <c r="DPF36" s="71"/>
      <c r="DPK36" s="71"/>
      <c r="DPP36" s="71"/>
      <c r="DPU36" s="71"/>
      <c r="DPZ36" s="71"/>
      <c r="DQE36" s="71"/>
      <c r="DQJ36" s="71"/>
      <c r="DQO36" s="71"/>
      <c r="DQT36" s="71"/>
      <c r="DQY36" s="71"/>
      <c r="DRD36" s="71"/>
      <c r="DRI36" s="71"/>
      <c r="DRN36" s="71"/>
      <c r="DRS36" s="71"/>
      <c r="DRX36" s="71"/>
      <c r="DSC36" s="71"/>
      <c r="DSH36" s="71"/>
      <c r="DSM36" s="71"/>
      <c r="DSR36" s="71"/>
      <c r="DSW36" s="71"/>
      <c r="DTB36" s="71"/>
      <c r="DTG36" s="71"/>
      <c r="DTL36" s="71"/>
      <c r="DTQ36" s="71"/>
      <c r="DTV36" s="71"/>
      <c r="DUA36" s="71"/>
      <c r="DUF36" s="71"/>
      <c r="DUK36" s="71"/>
      <c r="DUP36" s="71"/>
      <c r="DUU36" s="71"/>
      <c r="DUZ36" s="71"/>
      <c r="DVE36" s="71"/>
      <c r="DVJ36" s="71"/>
      <c r="DVO36" s="71"/>
      <c r="DVT36" s="71"/>
      <c r="DVY36" s="71"/>
      <c r="DWD36" s="71"/>
      <c r="DWI36" s="71"/>
      <c r="DWN36" s="71"/>
      <c r="DWS36" s="71"/>
      <c r="DWX36" s="71"/>
      <c r="DXC36" s="71"/>
      <c r="DXH36" s="71"/>
      <c r="DXM36" s="71"/>
      <c r="DXR36" s="71"/>
      <c r="DXW36" s="71"/>
      <c r="DYB36" s="71"/>
      <c r="DYG36" s="71"/>
      <c r="DYL36" s="71"/>
      <c r="DYQ36" s="71"/>
      <c r="DYV36" s="71"/>
      <c r="DZA36" s="71"/>
      <c r="DZF36" s="71"/>
      <c r="DZK36" s="71"/>
      <c r="DZP36" s="71"/>
      <c r="DZU36" s="71"/>
      <c r="DZZ36" s="71"/>
      <c r="EAE36" s="71"/>
      <c r="EAJ36" s="71"/>
      <c r="EAO36" s="71"/>
      <c r="EAT36" s="71"/>
      <c r="EAY36" s="71"/>
      <c r="EBD36" s="71"/>
      <c r="EBI36" s="71"/>
      <c r="EBN36" s="71"/>
      <c r="EBS36" s="71"/>
      <c r="EBX36" s="71"/>
      <c r="ECC36" s="71"/>
      <c r="ECH36" s="71"/>
      <c r="ECM36" s="71"/>
      <c r="ECR36" s="71"/>
      <c r="ECW36" s="71"/>
      <c r="EDB36" s="71"/>
      <c r="EDG36" s="71"/>
      <c r="EDL36" s="71"/>
      <c r="EDQ36" s="71"/>
      <c r="EDV36" s="71"/>
      <c r="EEA36" s="71"/>
      <c r="EEF36" s="71"/>
      <c r="EEK36" s="71"/>
      <c r="EEP36" s="71"/>
      <c r="EEU36" s="71"/>
      <c r="EEZ36" s="71"/>
      <c r="EFE36" s="71"/>
      <c r="EFJ36" s="71"/>
      <c r="EFO36" s="71"/>
      <c r="EFT36" s="71"/>
      <c r="EFY36" s="71"/>
      <c r="EGD36" s="71"/>
      <c r="EGI36" s="71"/>
      <c r="EGN36" s="71"/>
      <c r="EGS36" s="71"/>
      <c r="EGX36" s="71"/>
      <c r="EHC36" s="71"/>
      <c r="EHH36" s="71"/>
      <c r="EHM36" s="71"/>
      <c r="EHR36" s="71"/>
      <c r="EHW36" s="71"/>
      <c r="EIB36" s="71"/>
      <c r="EIG36" s="71"/>
      <c r="EIL36" s="71"/>
      <c r="EIQ36" s="71"/>
      <c r="EIV36" s="71"/>
      <c r="EJA36" s="71"/>
      <c r="EJF36" s="71"/>
      <c r="EJK36" s="71"/>
      <c r="EJP36" s="71"/>
      <c r="EJU36" s="71"/>
      <c r="EJZ36" s="71"/>
      <c r="EKE36" s="71"/>
      <c r="EKJ36" s="71"/>
      <c r="EKO36" s="71"/>
      <c r="EKT36" s="71"/>
      <c r="EKY36" s="71"/>
      <c r="ELD36" s="71"/>
      <c r="ELI36" s="71"/>
      <c r="ELN36" s="71"/>
      <c r="ELS36" s="71"/>
      <c r="ELX36" s="71"/>
      <c r="EMC36" s="71"/>
      <c r="EMH36" s="71"/>
      <c r="EMM36" s="71"/>
      <c r="EMR36" s="71"/>
      <c r="EMW36" s="71"/>
      <c r="ENB36" s="71"/>
      <c r="ENG36" s="71"/>
      <c r="ENL36" s="71"/>
      <c r="ENQ36" s="71"/>
      <c r="ENV36" s="71"/>
      <c r="EOA36" s="71"/>
      <c r="EOF36" s="71"/>
      <c r="EOK36" s="71"/>
      <c r="EOP36" s="71"/>
      <c r="EOU36" s="71"/>
      <c r="EOZ36" s="71"/>
      <c r="EPE36" s="71"/>
      <c r="EPJ36" s="71"/>
      <c r="EPO36" s="71"/>
      <c r="EPT36" s="71"/>
      <c r="EPY36" s="71"/>
      <c r="EQD36" s="71"/>
      <c r="EQI36" s="71"/>
      <c r="EQN36" s="71"/>
      <c r="EQS36" s="71"/>
      <c r="EQX36" s="71"/>
      <c r="ERC36" s="71"/>
      <c r="ERH36" s="71"/>
      <c r="ERM36" s="71"/>
      <c r="ERR36" s="71"/>
      <c r="ERW36" s="71"/>
      <c r="ESB36" s="71"/>
      <c r="ESG36" s="71"/>
      <c r="ESL36" s="71"/>
      <c r="ESQ36" s="71"/>
      <c r="ESV36" s="71"/>
      <c r="ETA36" s="71"/>
      <c r="ETF36" s="71"/>
      <c r="ETK36" s="71"/>
      <c r="ETP36" s="71"/>
      <c r="ETU36" s="71"/>
      <c r="ETZ36" s="71"/>
      <c r="EUE36" s="71"/>
      <c r="EUJ36" s="71"/>
      <c r="EUO36" s="71"/>
      <c r="EUT36" s="71"/>
      <c r="EUY36" s="71"/>
      <c r="EVD36" s="71"/>
      <c r="EVI36" s="71"/>
      <c r="EVN36" s="71"/>
      <c r="EVS36" s="71"/>
      <c r="EVX36" s="71"/>
      <c r="EWC36" s="71"/>
      <c r="EWH36" s="71"/>
      <c r="EWM36" s="71"/>
      <c r="EWR36" s="71"/>
      <c r="EWW36" s="71"/>
      <c r="EXB36" s="71"/>
      <c r="EXG36" s="71"/>
      <c r="EXL36" s="71"/>
      <c r="EXQ36" s="71"/>
      <c r="EXV36" s="71"/>
      <c r="EYA36" s="71"/>
      <c r="EYF36" s="71"/>
      <c r="EYK36" s="71"/>
      <c r="EYP36" s="71"/>
      <c r="EYU36" s="71"/>
      <c r="EYZ36" s="71"/>
      <c r="EZE36" s="71"/>
      <c r="EZJ36" s="71"/>
      <c r="EZO36" s="71"/>
      <c r="EZT36" s="71"/>
      <c r="EZY36" s="71"/>
      <c r="FAD36" s="71"/>
      <c r="FAI36" s="71"/>
      <c r="FAN36" s="71"/>
      <c r="FAS36" s="71"/>
      <c r="FAX36" s="71"/>
      <c r="FBC36" s="71"/>
      <c r="FBH36" s="71"/>
      <c r="FBM36" s="71"/>
      <c r="FBR36" s="71"/>
      <c r="FBW36" s="71"/>
      <c r="FCB36" s="71"/>
      <c r="FCG36" s="71"/>
      <c r="FCL36" s="71"/>
      <c r="FCQ36" s="71"/>
      <c r="FCV36" s="71"/>
      <c r="FDA36" s="71"/>
      <c r="FDF36" s="71"/>
      <c r="FDK36" s="71"/>
      <c r="FDP36" s="71"/>
      <c r="FDU36" s="71"/>
      <c r="FDZ36" s="71"/>
      <c r="FEE36" s="71"/>
      <c r="FEJ36" s="71"/>
      <c r="FEO36" s="71"/>
      <c r="FET36" s="71"/>
      <c r="FEY36" s="71"/>
      <c r="FFD36" s="71"/>
      <c r="FFI36" s="71"/>
      <c r="FFN36" s="71"/>
      <c r="FFS36" s="71"/>
      <c r="FFX36" s="71"/>
      <c r="FGC36" s="71"/>
      <c r="FGH36" s="71"/>
      <c r="FGM36" s="71"/>
      <c r="FGR36" s="71"/>
      <c r="FGW36" s="71"/>
      <c r="FHB36" s="71"/>
      <c r="FHG36" s="71"/>
      <c r="FHL36" s="71"/>
      <c r="FHQ36" s="71"/>
      <c r="FHV36" s="71"/>
      <c r="FIA36" s="71"/>
      <c r="FIF36" s="71"/>
      <c r="FIK36" s="71"/>
      <c r="FIP36" s="71"/>
      <c r="FIU36" s="71"/>
      <c r="FIZ36" s="71"/>
      <c r="FJE36" s="71"/>
      <c r="FJJ36" s="71"/>
      <c r="FJO36" s="71"/>
      <c r="FJT36" s="71"/>
      <c r="FJY36" s="71"/>
      <c r="FKD36" s="71"/>
      <c r="FKI36" s="71"/>
      <c r="FKN36" s="71"/>
      <c r="FKS36" s="71"/>
      <c r="FKX36" s="71"/>
      <c r="FLC36" s="71"/>
      <c r="FLH36" s="71"/>
      <c r="FLM36" s="71"/>
      <c r="FLR36" s="71"/>
      <c r="FLW36" s="71"/>
      <c r="FMB36" s="71"/>
      <c r="FMG36" s="71"/>
      <c r="FML36" s="71"/>
      <c r="FMQ36" s="71"/>
      <c r="FMV36" s="71"/>
      <c r="FNA36" s="71"/>
      <c r="FNF36" s="71"/>
      <c r="FNK36" s="71"/>
      <c r="FNP36" s="71"/>
      <c r="FNU36" s="71"/>
      <c r="FNZ36" s="71"/>
      <c r="FOE36" s="71"/>
      <c r="FOJ36" s="71"/>
      <c r="FOO36" s="71"/>
      <c r="FOT36" s="71"/>
      <c r="FOY36" s="71"/>
      <c r="FPD36" s="71"/>
      <c r="FPI36" s="71"/>
      <c r="FPN36" s="71"/>
      <c r="FPS36" s="71"/>
      <c r="FPX36" s="71"/>
      <c r="FQC36" s="71"/>
      <c r="FQH36" s="71"/>
      <c r="FQM36" s="71"/>
      <c r="FQR36" s="71"/>
      <c r="FQW36" s="71"/>
      <c r="FRB36" s="71"/>
      <c r="FRG36" s="71"/>
      <c r="FRL36" s="71"/>
      <c r="FRQ36" s="71"/>
      <c r="FRV36" s="71"/>
      <c r="FSA36" s="71"/>
      <c r="FSF36" s="71"/>
      <c r="FSK36" s="71"/>
      <c r="FSP36" s="71"/>
      <c r="FSU36" s="71"/>
      <c r="FSZ36" s="71"/>
      <c r="FTE36" s="71"/>
      <c r="FTJ36" s="71"/>
      <c r="FTO36" s="71"/>
      <c r="FTT36" s="71"/>
      <c r="FTY36" s="71"/>
      <c r="FUD36" s="71"/>
      <c r="FUI36" s="71"/>
      <c r="FUN36" s="71"/>
      <c r="FUS36" s="71"/>
      <c r="FUX36" s="71"/>
      <c r="FVC36" s="71"/>
      <c r="FVH36" s="71"/>
      <c r="FVM36" s="71"/>
      <c r="FVR36" s="71"/>
      <c r="FVW36" s="71"/>
      <c r="FWB36" s="71"/>
      <c r="FWG36" s="71"/>
      <c r="FWL36" s="71"/>
      <c r="FWQ36" s="71"/>
      <c r="FWV36" s="71"/>
      <c r="FXA36" s="71"/>
      <c r="FXF36" s="71"/>
      <c r="FXK36" s="71"/>
      <c r="FXP36" s="71"/>
      <c r="FXU36" s="71"/>
      <c r="FXZ36" s="71"/>
      <c r="FYE36" s="71"/>
      <c r="FYJ36" s="71"/>
      <c r="FYO36" s="71"/>
      <c r="FYT36" s="71"/>
      <c r="FYY36" s="71"/>
      <c r="FZD36" s="71"/>
      <c r="FZI36" s="71"/>
      <c r="FZN36" s="71"/>
      <c r="FZS36" s="71"/>
      <c r="FZX36" s="71"/>
      <c r="GAC36" s="71"/>
      <c r="GAH36" s="71"/>
      <c r="GAM36" s="71"/>
      <c r="GAR36" s="71"/>
      <c r="GAW36" s="71"/>
      <c r="GBB36" s="71"/>
      <c r="GBG36" s="71"/>
      <c r="GBL36" s="71"/>
      <c r="GBQ36" s="71"/>
      <c r="GBV36" s="71"/>
      <c r="GCA36" s="71"/>
      <c r="GCF36" s="71"/>
      <c r="GCK36" s="71"/>
      <c r="GCP36" s="71"/>
      <c r="GCU36" s="71"/>
      <c r="GCZ36" s="71"/>
      <c r="GDE36" s="71"/>
      <c r="GDJ36" s="71"/>
      <c r="GDO36" s="71"/>
      <c r="GDT36" s="71"/>
      <c r="GDY36" s="71"/>
      <c r="GED36" s="71"/>
      <c r="GEI36" s="71"/>
      <c r="GEN36" s="71"/>
      <c r="GES36" s="71"/>
      <c r="GEX36" s="71"/>
      <c r="GFC36" s="71"/>
      <c r="GFH36" s="71"/>
      <c r="GFM36" s="71"/>
      <c r="GFR36" s="71"/>
      <c r="GFW36" s="71"/>
      <c r="GGB36" s="71"/>
      <c r="GGG36" s="71"/>
      <c r="GGL36" s="71"/>
      <c r="GGQ36" s="71"/>
      <c r="GGV36" s="71"/>
      <c r="GHA36" s="71"/>
      <c r="GHF36" s="71"/>
      <c r="GHK36" s="71"/>
      <c r="GHP36" s="71"/>
      <c r="GHU36" s="71"/>
      <c r="GHZ36" s="71"/>
      <c r="GIE36" s="71"/>
      <c r="GIJ36" s="71"/>
      <c r="GIO36" s="71"/>
      <c r="GIT36" s="71"/>
      <c r="GIY36" s="71"/>
      <c r="GJD36" s="71"/>
      <c r="GJI36" s="71"/>
      <c r="GJN36" s="71"/>
      <c r="GJS36" s="71"/>
      <c r="GJX36" s="71"/>
      <c r="GKC36" s="71"/>
      <c r="GKH36" s="71"/>
      <c r="GKM36" s="71"/>
      <c r="GKR36" s="71"/>
      <c r="GKW36" s="71"/>
      <c r="GLB36" s="71"/>
      <c r="GLG36" s="71"/>
      <c r="GLL36" s="71"/>
      <c r="GLQ36" s="71"/>
      <c r="GLV36" s="71"/>
      <c r="GMA36" s="71"/>
      <c r="GMF36" s="71"/>
      <c r="GMK36" s="71"/>
      <c r="GMP36" s="71"/>
      <c r="GMU36" s="71"/>
      <c r="GMZ36" s="71"/>
      <c r="GNE36" s="71"/>
      <c r="GNJ36" s="71"/>
      <c r="GNO36" s="71"/>
      <c r="GNT36" s="71"/>
      <c r="GNY36" s="71"/>
      <c r="GOD36" s="71"/>
      <c r="GOI36" s="71"/>
      <c r="GON36" s="71"/>
      <c r="GOS36" s="71"/>
      <c r="GOX36" s="71"/>
      <c r="GPC36" s="71"/>
      <c r="GPH36" s="71"/>
      <c r="GPM36" s="71"/>
      <c r="GPR36" s="71"/>
      <c r="GPW36" s="71"/>
      <c r="GQB36" s="71"/>
      <c r="GQG36" s="71"/>
      <c r="GQL36" s="71"/>
      <c r="GQQ36" s="71"/>
      <c r="GQV36" s="71"/>
      <c r="GRA36" s="71"/>
      <c r="GRF36" s="71"/>
      <c r="GRK36" s="71"/>
      <c r="GRP36" s="71"/>
      <c r="GRU36" s="71"/>
      <c r="GRZ36" s="71"/>
      <c r="GSE36" s="71"/>
      <c r="GSJ36" s="71"/>
      <c r="GSO36" s="71"/>
      <c r="GST36" s="71"/>
      <c r="GSY36" s="71"/>
      <c r="GTD36" s="71"/>
      <c r="GTI36" s="71"/>
      <c r="GTN36" s="71"/>
      <c r="GTS36" s="71"/>
      <c r="GTX36" s="71"/>
      <c r="GUC36" s="71"/>
      <c r="GUH36" s="71"/>
      <c r="GUM36" s="71"/>
      <c r="GUR36" s="71"/>
      <c r="GUW36" s="71"/>
      <c r="GVB36" s="71"/>
      <c r="GVG36" s="71"/>
      <c r="GVL36" s="71"/>
      <c r="GVQ36" s="71"/>
      <c r="GVV36" s="71"/>
      <c r="GWA36" s="71"/>
      <c r="GWF36" s="71"/>
      <c r="GWK36" s="71"/>
      <c r="GWP36" s="71"/>
      <c r="GWU36" s="71"/>
      <c r="GWZ36" s="71"/>
      <c r="GXE36" s="71"/>
      <c r="GXJ36" s="71"/>
      <c r="GXO36" s="71"/>
      <c r="GXT36" s="71"/>
      <c r="GXY36" s="71"/>
      <c r="GYD36" s="71"/>
      <c r="GYI36" s="71"/>
      <c r="GYN36" s="71"/>
      <c r="GYS36" s="71"/>
      <c r="GYX36" s="71"/>
      <c r="GZC36" s="71"/>
      <c r="GZH36" s="71"/>
      <c r="GZM36" s="71"/>
      <c r="GZR36" s="71"/>
      <c r="GZW36" s="71"/>
      <c r="HAB36" s="71"/>
      <c r="HAG36" s="71"/>
      <c r="HAL36" s="71"/>
      <c r="HAQ36" s="71"/>
      <c r="HAV36" s="71"/>
      <c r="HBA36" s="71"/>
      <c r="HBF36" s="71"/>
      <c r="HBK36" s="71"/>
      <c r="HBP36" s="71"/>
      <c r="HBU36" s="71"/>
      <c r="HBZ36" s="71"/>
      <c r="HCE36" s="71"/>
      <c r="HCJ36" s="71"/>
      <c r="HCO36" s="71"/>
      <c r="HCT36" s="71"/>
      <c r="HCY36" s="71"/>
      <c r="HDD36" s="71"/>
      <c r="HDI36" s="71"/>
      <c r="HDN36" s="71"/>
      <c r="HDS36" s="71"/>
      <c r="HDX36" s="71"/>
      <c r="HEC36" s="71"/>
      <c r="HEH36" s="71"/>
      <c r="HEM36" s="71"/>
      <c r="HER36" s="71"/>
      <c r="HEW36" s="71"/>
      <c r="HFB36" s="71"/>
      <c r="HFG36" s="71"/>
      <c r="HFL36" s="71"/>
      <c r="HFQ36" s="71"/>
      <c r="HFV36" s="71"/>
      <c r="HGA36" s="71"/>
      <c r="HGF36" s="71"/>
      <c r="HGK36" s="71"/>
      <c r="HGP36" s="71"/>
      <c r="HGU36" s="71"/>
      <c r="HGZ36" s="71"/>
      <c r="HHE36" s="71"/>
      <c r="HHJ36" s="71"/>
      <c r="HHO36" s="71"/>
      <c r="HHT36" s="71"/>
      <c r="HHY36" s="71"/>
      <c r="HID36" s="71"/>
      <c r="HII36" s="71"/>
      <c r="HIN36" s="71"/>
      <c r="HIS36" s="71"/>
      <c r="HIX36" s="71"/>
      <c r="HJC36" s="71"/>
      <c r="HJH36" s="71"/>
      <c r="HJM36" s="71"/>
      <c r="HJR36" s="71"/>
      <c r="HJW36" s="71"/>
      <c r="HKB36" s="71"/>
      <c r="HKG36" s="71"/>
      <c r="HKL36" s="71"/>
      <c r="HKQ36" s="71"/>
      <c r="HKV36" s="71"/>
      <c r="HLA36" s="71"/>
      <c r="HLF36" s="71"/>
      <c r="HLK36" s="71"/>
      <c r="HLP36" s="71"/>
      <c r="HLU36" s="71"/>
      <c r="HLZ36" s="71"/>
      <c r="HME36" s="71"/>
      <c r="HMJ36" s="71"/>
      <c r="HMO36" s="71"/>
      <c r="HMT36" s="71"/>
      <c r="HMY36" s="71"/>
      <c r="HND36" s="71"/>
      <c r="HNI36" s="71"/>
      <c r="HNN36" s="71"/>
      <c r="HNS36" s="71"/>
      <c r="HNX36" s="71"/>
      <c r="HOC36" s="71"/>
      <c r="HOH36" s="71"/>
      <c r="HOM36" s="71"/>
      <c r="HOR36" s="71"/>
      <c r="HOW36" s="71"/>
      <c r="HPB36" s="71"/>
      <c r="HPG36" s="71"/>
      <c r="HPL36" s="71"/>
      <c r="HPQ36" s="71"/>
      <c r="HPV36" s="71"/>
      <c r="HQA36" s="71"/>
      <c r="HQF36" s="71"/>
      <c r="HQK36" s="71"/>
      <c r="HQP36" s="71"/>
      <c r="HQU36" s="71"/>
      <c r="HQZ36" s="71"/>
      <c r="HRE36" s="71"/>
      <c r="HRJ36" s="71"/>
      <c r="HRO36" s="71"/>
      <c r="HRT36" s="71"/>
      <c r="HRY36" s="71"/>
      <c r="HSD36" s="71"/>
      <c r="HSI36" s="71"/>
      <c r="HSN36" s="71"/>
      <c r="HSS36" s="71"/>
      <c r="HSX36" s="71"/>
      <c r="HTC36" s="71"/>
      <c r="HTH36" s="71"/>
      <c r="HTM36" s="71"/>
      <c r="HTR36" s="71"/>
      <c r="HTW36" s="71"/>
      <c r="HUB36" s="71"/>
      <c r="HUG36" s="71"/>
      <c r="HUL36" s="71"/>
      <c r="HUQ36" s="71"/>
      <c r="HUV36" s="71"/>
      <c r="HVA36" s="71"/>
      <c r="HVF36" s="71"/>
      <c r="HVK36" s="71"/>
      <c r="HVP36" s="71"/>
      <c r="HVU36" s="71"/>
      <c r="HVZ36" s="71"/>
      <c r="HWE36" s="71"/>
      <c r="HWJ36" s="71"/>
      <c r="HWO36" s="71"/>
      <c r="HWT36" s="71"/>
      <c r="HWY36" s="71"/>
      <c r="HXD36" s="71"/>
      <c r="HXI36" s="71"/>
      <c r="HXN36" s="71"/>
      <c r="HXS36" s="71"/>
      <c r="HXX36" s="71"/>
      <c r="HYC36" s="71"/>
      <c r="HYH36" s="71"/>
      <c r="HYM36" s="71"/>
      <c r="HYR36" s="71"/>
      <c r="HYW36" s="71"/>
      <c r="HZB36" s="71"/>
      <c r="HZG36" s="71"/>
      <c r="HZL36" s="71"/>
      <c r="HZQ36" s="71"/>
      <c r="HZV36" s="71"/>
      <c r="IAA36" s="71"/>
      <c r="IAF36" s="71"/>
      <c r="IAK36" s="71"/>
      <c r="IAP36" s="71"/>
      <c r="IAU36" s="71"/>
      <c r="IAZ36" s="71"/>
      <c r="IBE36" s="71"/>
      <c r="IBJ36" s="71"/>
      <c r="IBO36" s="71"/>
      <c r="IBT36" s="71"/>
      <c r="IBY36" s="71"/>
      <c r="ICD36" s="71"/>
      <c r="ICI36" s="71"/>
      <c r="ICN36" s="71"/>
      <c r="ICS36" s="71"/>
      <c r="ICX36" s="71"/>
      <c r="IDC36" s="71"/>
      <c r="IDH36" s="71"/>
      <c r="IDM36" s="71"/>
      <c r="IDR36" s="71"/>
      <c r="IDW36" s="71"/>
      <c r="IEB36" s="71"/>
      <c r="IEG36" s="71"/>
      <c r="IEL36" s="71"/>
      <c r="IEQ36" s="71"/>
      <c r="IEV36" s="71"/>
      <c r="IFA36" s="71"/>
      <c r="IFF36" s="71"/>
      <c r="IFK36" s="71"/>
      <c r="IFP36" s="71"/>
      <c r="IFU36" s="71"/>
      <c r="IFZ36" s="71"/>
      <c r="IGE36" s="71"/>
      <c r="IGJ36" s="71"/>
      <c r="IGO36" s="71"/>
      <c r="IGT36" s="71"/>
      <c r="IGY36" s="71"/>
      <c r="IHD36" s="71"/>
      <c r="IHI36" s="71"/>
      <c r="IHN36" s="71"/>
      <c r="IHS36" s="71"/>
      <c r="IHX36" s="71"/>
      <c r="IIC36" s="71"/>
      <c r="IIH36" s="71"/>
      <c r="IIM36" s="71"/>
      <c r="IIR36" s="71"/>
      <c r="IIW36" s="71"/>
      <c r="IJB36" s="71"/>
      <c r="IJG36" s="71"/>
      <c r="IJL36" s="71"/>
      <c r="IJQ36" s="71"/>
      <c r="IJV36" s="71"/>
      <c r="IKA36" s="71"/>
      <c r="IKF36" s="71"/>
      <c r="IKK36" s="71"/>
      <c r="IKP36" s="71"/>
      <c r="IKU36" s="71"/>
      <c r="IKZ36" s="71"/>
      <c r="ILE36" s="71"/>
      <c r="ILJ36" s="71"/>
      <c r="ILO36" s="71"/>
      <c r="ILT36" s="71"/>
      <c r="ILY36" s="71"/>
      <c r="IMD36" s="71"/>
      <c r="IMI36" s="71"/>
      <c r="IMN36" s="71"/>
      <c r="IMS36" s="71"/>
      <c r="IMX36" s="71"/>
      <c r="INC36" s="71"/>
      <c r="INH36" s="71"/>
      <c r="INM36" s="71"/>
      <c r="INR36" s="71"/>
      <c r="INW36" s="71"/>
      <c r="IOB36" s="71"/>
      <c r="IOG36" s="71"/>
      <c r="IOL36" s="71"/>
      <c r="IOQ36" s="71"/>
      <c r="IOV36" s="71"/>
      <c r="IPA36" s="71"/>
      <c r="IPF36" s="71"/>
      <c r="IPK36" s="71"/>
      <c r="IPP36" s="71"/>
      <c r="IPU36" s="71"/>
      <c r="IPZ36" s="71"/>
      <c r="IQE36" s="71"/>
      <c r="IQJ36" s="71"/>
      <c r="IQO36" s="71"/>
      <c r="IQT36" s="71"/>
      <c r="IQY36" s="71"/>
      <c r="IRD36" s="71"/>
      <c r="IRI36" s="71"/>
      <c r="IRN36" s="71"/>
      <c r="IRS36" s="71"/>
      <c r="IRX36" s="71"/>
      <c r="ISC36" s="71"/>
      <c r="ISH36" s="71"/>
      <c r="ISM36" s="71"/>
      <c r="ISR36" s="71"/>
      <c r="ISW36" s="71"/>
      <c r="ITB36" s="71"/>
      <c r="ITG36" s="71"/>
      <c r="ITL36" s="71"/>
      <c r="ITQ36" s="71"/>
      <c r="ITV36" s="71"/>
      <c r="IUA36" s="71"/>
      <c r="IUF36" s="71"/>
      <c r="IUK36" s="71"/>
      <c r="IUP36" s="71"/>
      <c r="IUU36" s="71"/>
      <c r="IUZ36" s="71"/>
      <c r="IVE36" s="71"/>
      <c r="IVJ36" s="71"/>
      <c r="IVO36" s="71"/>
      <c r="IVT36" s="71"/>
      <c r="IVY36" s="71"/>
      <c r="IWD36" s="71"/>
      <c r="IWI36" s="71"/>
      <c r="IWN36" s="71"/>
      <c r="IWS36" s="71"/>
      <c r="IWX36" s="71"/>
      <c r="IXC36" s="71"/>
      <c r="IXH36" s="71"/>
      <c r="IXM36" s="71"/>
      <c r="IXR36" s="71"/>
      <c r="IXW36" s="71"/>
      <c r="IYB36" s="71"/>
      <c r="IYG36" s="71"/>
      <c r="IYL36" s="71"/>
      <c r="IYQ36" s="71"/>
      <c r="IYV36" s="71"/>
      <c r="IZA36" s="71"/>
      <c r="IZF36" s="71"/>
      <c r="IZK36" s="71"/>
      <c r="IZP36" s="71"/>
      <c r="IZU36" s="71"/>
      <c r="IZZ36" s="71"/>
      <c r="JAE36" s="71"/>
      <c r="JAJ36" s="71"/>
      <c r="JAO36" s="71"/>
      <c r="JAT36" s="71"/>
      <c r="JAY36" s="71"/>
      <c r="JBD36" s="71"/>
      <c r="JBI36" s="71"/>
      <c r="JBN36" s="71"/>
      <c r="JBS36" s="71"/>
      <c r="JBX36" s="71"/>
      <c r="JCC36" s="71"/>
      <c r="JCH36" s="71"/>
      <c r="JCM36" s="71"/>
      <c r="JCR36" s="71"/>
      <c r="JCW36" s="71"/>
      <c r="JDB36" s="71"/>
      <c r="JDG36" s="71"/>
      <c r="JDL36" s="71"/>
      <c r="JDQ36" s="71"/>
      <c r="JDV36" s="71"/>
      <c r="JEA36" s="71"/>
      <c r="JEF36" s="71"/>
      <c r="JEK36" s="71"/>
      <c r="JEP36" s="71"/>
      <c r="JEU36" s="71"/>
      <c r="JEZ36" s="71"/>
      <c r="JFE36" s="71"/>
      <c r="JFJ36" s="71"/>
      <c r="JFO36" s="71"/>
      <c r="JFT36" s="71"/>
      <c r="JFY36" s="71"/>
      <c r="JGD36" s="71"/>
      <c r="JGI36" s="71"/>
      <c r="JGN36" s="71"/>
      <c r="JGS36" s="71"/>
      <c r="JGX36" s="71"/>
      <c r="JHC36" s="71"/>
      <c r="JHH36" s="71"/>
      <c r="JHM36" s="71"/>
      <c r="JHR36" s="71"/>
      <c r="JHW36" s="71"/>
      <c r="JIB36" s="71"/>
      <c r="JIG36" s="71"/>
      <c r="JIL36" s="71"/>
      <c r="JIQ36" s="71"/>
      <c r="JIV36" s="71"/>
      <c r="JJA36" s="71"/>
      <c r="JJF36" s="71"/>
      <c r="JJK36" s="71"/>
      <c r="JJP36" s="71"/>
      <c r="JJU36" s="71"/>
      <c r="JJZ36" s="71"/>
      <c r="JKE36" s="71"/>
      <c r="JKJ36" s="71"/>
      <c r="JKO36" s="71"/>
      <c r="JKT36" s="71"/>
      <c r="JKY36" s="71"/>
      <c r="JLD36" s="71"/>
      <c r="JLI36" s="71"/>
      <c r="JLN36" s="71"/>
      <c r="JLS36" s="71"/>
      <c r="JLX36" s="71"/>
      <c r="JMC36" s="71"/>
      <c r="JMH36" s="71"/>
      <c r="JMM36" s="71"/>
      <c r="JMR36" s="71"/>
      <c r="JMW36" s="71"/>
      <c r="JNB36" s="71"/>
      <c r="JNG36" s="71"/>
      <c r="JNL36" s="71"/>
      <c r="JNQ36" s="71"/>
      <c r="JNV36" s="71"/>
      <c r="JOA36" s="71"/>
      <c r="JOF36" s="71"/>
      <c r="JOK36" s="71"/>
      <c r="JOP36" s="71"/>
      <c r="JOU36" s="71"/>
      <c r="JOZ36" s="71"/>
      <c r="JPE36" s="71"/>
      <c r="JPJ36" s="71"/>
      <c r="JPO36" s="71"/>
      <c r="JPT36" s="71"/>
      <c r="JPY36" s="71"/>
      <c r="JQD36" s="71"/>
      <c r="JQI36" s="71"/>
      <c r="JQN36" s="71"/>
      <c r="JQS36" s="71"/>
      <c r="JQX36" s="71"/>
      <c r="JRC36" s="71"/>
      <c r="JRH36" s="71"/>
      <c r="JRM36" s="71"/>
      <c r="JRR36" s="71"/>
      <c r="JRW36" s="71"/>
      <c r="JSB36" s="71"/>
      <c r="JSG36" s="71"/>
      <c r="JSL36" s="71"/>
      <c r="JSQ36" s="71"/>
      <c r="JSV36" s="71"/>
      <c r="JTA36" s="71"/>
      <c r="JTF36" s="71"/>
      <c r="JTK36" s="71"/>
      <c r="JTP36" s="71"/>
      <c r="JTU36" s="71"/>
      <c r="JTZ36" s="71"/>
      <c r="JUE36" s="71"/>
      <c r="JUJ36" s="71"/>
      <c r="JUO36" s="71"/>
      <c r="JUT36" s="71"/>
      <c r="JUY36" s="71"/>
      <c r="JVD36" s="71"/>
      <c r="JVI36" s="71"/>
      <c r="JVN36" s="71"/>
      <c r="JVS36" s="71"/>
      <c r="JVX36" s="71"/>
      <c r="JWC36" s="71"/>
      <c r="JWH36" s="71"/>
      <c r="JWM36" s="71"/>
      <c r="JWR36" s="71"/>
      <c r="JWW36" s="71"/>
      <c r="JXB36" s="71"/>
      <c r="JXG36" s="71"/>
      <c r="JXL36" s="71"/>
      <c r="JXQ36" s="71"/>
      <c r="JXV36" s="71"/>
      <c r="JYA36" s="71"/>
      <c r="JYF36" s="71"/>
      <c r="JYK36" s="71"/>
      <c r="JYP36" s="71"/>
      <c r="JYU36" s="71"/>
      <c r="JYZ36" s="71"/>
      <c r="JZE36" s="71"/>
      <c r="JZJ36" s="71"/>
      <c r="JZO36" s="71"/>
      <c r="JZT36" s="71"/>
      <c r="JZY36" s="71"/>
      <c r="KAD36" s="71"/>
      <c r="KAI36" s="71"/>
      <c r="KAN36" s="71"/>
      <c r="KAS36" s="71"/>
      <c r="KAX36" s="71"/>
      <c r="KBC36" s="71"/>
      <c r="KBH36" s="71"/>
      <c r="KBM36" s="71"/>
      <c r="KBR36" s="71"/>
      <c r="KBW36" s="71"/>
      <c r="KCB36" s="71"/>
      <c r="KCG36" s="71"/>
      <c r="KCL36" s="71"/>
      <c r="KCQ36" s="71"/>
      <c r="KCV36" s="71"/>
      <c r="KDA36" s="71"/>
      <c r="KDF36" s="71"/>
      <c r="KDK36" s="71"/>
      <c r="KDP36" s="71"/>
      <c r="KDU36" s="71"/>
      <c r="KDZ36" s="71"/>
      <c r="KEE36" s="71"/>
      <c r="KEJ36" s="71"/>
      <c r="KEO36" s="71"/>
      <c r="KET36" s="71"/>
      <c r="KEY36" s="71"/>
      <c r="KFD36" s="71"/>
      <c r="KFI36" s="71"/>
      <c r="KFN36" s="71"/>
      <c r="KFS36" s="71"/>
      <c r="KFX36" s="71"/>
      <c r="KGC36" s="71"/>
      <c r="KGH36" s="71"/>
      <c r="KGM36" s="71"/>
      <c r="KGR36" s="71"/>
      <c r="KGW36" s="71"/>
      <c r="KHB36" s="71"/>
      <c r="KHG36" s="71"/>
      <c r="KHL36" s="71"/>
      <c r="KHQ36" s="71"/>
      <c r="KHV36" s="71"/>
      <c r="KIA36" s="71"/>
      <c r="KIF36" s="71"/>
      <c r="KIK36" s="71"/>
      <c r="KIP36" s="71"/>
      <c r="KIU36" s="71"/>
      <c r="KIZ36" s="71"/>
      <c r="KJE36" s="71"/>
      <c r="KJJ36" s="71"/>
      <c r="KJO36" s="71"/>
      <c r="KJT36" s="71"/>
      <c r="KJY36" s="71"/>
      <c r="KKD36" s="71"/>
      <c r="KKI36" s="71"/>
      <c r="KKN36" s="71"/>
      <c r="KKS36" s="71"/>
      <c r="KKX36" s="71"/>
      <c r="KLC36" s="71"/>
      <c r="KLH36" s="71"/>
      <c r="KLM36" s="71"/>
      <c r="KLR36" s="71"/>
      <c r="KLW36" s="71"/>
      <c r="KMB36" s="71"/>
      <c r="KMG36" s="71"/>
      <c r="KML36" s="71"/>
      <c r="KMQ36" s="71"/>
      <c r="KMV36" s="71"/>
      <c r="KNA36" s="71"/>
      <c r="KNF36" s="71"/>
      <c r="KNK36" s="71"/>
      <c r="KNP36" s="71"/>
      <c r="KNU36" s="71"/>
      <c r="KNZ36" s="71"/>
      <c r="KOE36" s="71"/>
      <c r="KOJ36" s="71"/>
      <c r="KOO36" s="71"/>
      <c r="KOT36" s="71"/>
      <c r="KOY36" s="71"/>
      <c r="KPD36" s="71"/>
      <c r="KPI36" s="71"/>
      <c r="KPN36" s="71"/>
      <c r="KPS36" s="71"/>
      <c r="KPX36" s="71"/>
      <c r="KQC36" s="71"/>
      <c r="KQH36" s="71"/>
      <c r="KQM36" s="71"/>
      <c r="KQR36" s="71"/>
      <c r="KQW36" s="71"/>
      <c r="KRB36" s="71"/>
      <c r="KRG36" s="71"/>
      <c r="KRL36" s="71"/>
      <c r="KRQ36" s="71"/>
      <c r="KRV36" s="71"/>
      <c r="KSA36" s="71"/>
      <c r="KSF36" s="71"/>
      <c r="KSK36" s="71"/>
      <c r="KSP36" s="71"/>
      <c r="KSU36" s="71"/>
      <c r="KSZ36" s="71"/>
      <c r="KTE36" s="71"/>
      <c r="KTJ36" s="71"/>
      <c r="KTO36" s="71"/>
      <c r="KTT36" s="71"/>
      <c r="KTY36" s="71"/>
      <c r="KUD36" s="71"/>
      <c r="KUI36" s="71"/>
      <c r="KUN36" s="71"/>
      <c r="KUS36" s="71"/>
      <c r="KUX36" s="71"/>
      <c r="KVC36" s="71"/>
      <c r="KVH36" s="71"/>
      <c r="KVM36" s="71"/>
      <c r="KVR36" s="71"/>
      <c r="KVW36" s="71"/>
      <c r="KWB36" s="71"/>
      <c r="KWG36" s="71"/>
      <c r="KWL36" s="71"/>
      <c r="KWQ36" s="71"/>
      <c r="KWV36" s="71"/>
      <c r="KXA36" s="71"/>
      <c r="KXF36" s="71"/>
      <c r="KXK36" s="71"/>
      <c r="KXP36" s="71"/>
      <c r="KXU36" s="71"/>
      <c r="KXZ36" s="71"/>
      <c r="KYE36" s="71"/>
      <c r="KYJ36" s="71"/>
      <c r="KYO36" s="71"/>
      <c r="KYT36" s="71"/>
      <c r="KYY36" s="71"/>
      <c r="KZD36" s="71"/>
      <c r="KZI36" s="71"/>
      <c r="KZN36" s="71"/>
      <c r="KZS36" s="71"/>
      <c r="KZX36" s="71"/>
      <c r="LAC36" s="71"/>
      <c r="LAH36" s="71"/>
      <c r="LAM36" s="71"/>
      <c r="LAR36" s="71"/>
      <c r="LAW36" s="71"/>
      <c r="LBB36" s="71"/>
      <c r="LBG36" s="71"/>
      <c r="LBL36" s="71"/>
      <c r="LBQ36" s="71"/>
      <c r="LBV36" s="71"/>
      <c r="LCA36" s="71"/>
      <c r="LCF36" s="71"/>
      <c r="LCK36" s="71"/>
      <c r="LCP36" s="71"/>
      <c r="LCU36" s="71"/>
      <c r="LCZ36" s="71"/>
      <c r="LDE36" s="71"/>
      <c r="LDJ36" s="71"/>
      <c r="LDO36" s="71"/>
      <c r="LDT36" s="71"/>
      <c r="LDY36" s="71"/>
      <c r="LED36" s="71"/>
      <c r="LEI36" s="71"/>
      <c r="LEN36" s="71"/>
      <c r="LES36" s="71"/>
      <c r="LEX36" s="71"/>
      <c r="LFC36" s="71"/>
      <c r="LFH36" s="71"/>
      <c r="LFM36" s="71"/>
      <c r="LFR36" s="71"/>
      <c r="LFW36" s="71"/>
      <c r="LGB36" s="71"/>
      <c r="LGG36" s="71"/>
      <c r="LGL36" s="71"/>
      <c r="LGQ36" s="71"/>
      <c r="LGV36" s="71"/>
      <c r="LHA36" s="71"/>
      <c r="LHF36" s="71"/>
      <c r="LHK36" s="71"/>
      <c r="LHP36" s="71"/>
      <c r="LHU36" s="71"/>
      <c r="LHZ36" s="71"/>
      <c r="LIE36" s="71"/>
      <c r="LIJ36" s="71"/>
      <c r="LIO36" s="71"/>
      <c r="LIT36" s="71"/>
      <c r="LIY36" s="71"/>
      <c r="LJD36" s="71"/>
      <c r="LJI36" s="71"/>
      <c r="LJN36" s="71"/>
      <c r="LJS36" s="71"/>
      <c r="LJX36" s="71"/>
      <c r="LKC36" s="71"/>
      <c r="LKH36" s="71"/>
      <c r="LKM36" s="71"/>
      <c r="LKR36" s="71"/>
      <c r="LKW36" s="71"/>
      <c r="LLB36" s="71"/>
      <c r="LLG36" s="71"/>
      <c r="LLL36" s="71"/>
      <c r="LLQ36" s="71"/>
      <c r="LLV36" s="71"/>
      <c r="LMA36" s="71"/>
      <c r="LMF36" s="71"/>
      <c r="LMK36" s="71"/>
      <c r="LMP36" s="71"/>
      <c r="LMU36" s="71"/>
      <c r="LMZ36" s="71"/>
      <c r="LNE36" s="71"/>
      <c r="LNJ36" s="71"/>
      <c r="LNO36" s="71"/>
      <c r="LNT36" s="71"/>
      <c r="LNY36" s="71"/>
      <c r="LOD36" s="71"/>
      <c r="LOI36" s="71"/>
      <c r="LON36" s="71"/>
      <c r="LOS36" s="71"/>
      <c r="LOX36" s="71"/>
      <c r="LPC36" s="71"/>
      <c r="LPH36" s="71"/>
      <c r="LPM36" s="71"/>
      <c r="LPR36" s="71"/>
      <c r="LPW36" s="71"/>
      <c r="LQB36" s="71"/>
      <c r="LQG36" s="71"/>
      <c r="LQL36" s="71"/>
      <c r="LQQ36" s="71"/>
      <c r="LQV36" s="71"/>
      <c r="LRA36" s="71"/>
      <c r="LRF36" s="71"/>
      <c r="LRK36" s="71"/>
      <c r="LRP36" s="71"/>
      <c r="LRU36" s="71"/>
      <c r="LRZ36" s="71"/>
      <c r="LSE36" s="71"/>
      <c r="LSJ36" s="71"/>
      <c r="LSO36" s="71"/>
      <c r="LST36" s="71"/>
      <c r="LSY36" s="71"/>
      <c r="LTD36" s="71"/>
      <c r="LTI36" s="71"/>
      <c r="LTN36" s="71"/>
      <c r="LTS36" s="71"/>
      <c r="LTX36" s="71"/>
      <c r="LUC36" s="71"/>
      <c r="LUH36" s="71"/>
      <c r="LUM36" s="71"/>
      <c r="LUR36" s="71"/>
      <c r="LUW36" s="71"/>
      <c r="LVB36" s="71"/>
      <c r="LVG36" s="71"/>
      <c r="LVL36" s="71"/>
      <c r="LVQ36" s="71"/>
      <c r="LVV36" s="71"/>
      <c r="LWA36" s="71"/>
      <c r="LWF36" s="71"/>
      <c r="LWK36" s="71"/>
      <c r="LWP36" s="71"/>
      <c r="LWU36" s="71"/>
      <c r="LWZ36" s="71"/>
      <c r="LXE36" s="71"/>
      <c r="LXJ36" s="71"/>
      <c r="LXO36" s="71"/>
      <c r="LXT36" s="71"/>
      <c r="LXY36" s="71"/>
      <c r="LYD36" s="71"/>
      <c r="LYI36" s="71"/>
      <c r="LYN36" s="71"/>
      <c r="LYS36" s="71"/>
      <c r="LYX36" s="71"/>
      <c r="LZC36" s="71"/>
      <c r="LZH36" s="71"/>
      <c r="LZM36" s="71"/>
      <c r="LZR36" s="71"/>
      <c r="LZW36" s="71"/>
      <c r="MAB36" s="71"/>
      <c r="MAG36" s="71"/>
      <c r="MAL36" s="71"/>
      <c r="MAQ36" s="71"/>
      <c r="MAV36" s="71"/>
      <c r="MBA36" s="71"/>
      <c r="MBF36" s="71"/>
      <c r="MBK36" s="71"/>
      <c r="MBP36" s="71"/>
      <c r="MBU36" s="71"/>
      <c r="MBZ36" s="71"/>
      <c r="MCE36" s="71"/>
      <c r="MCJ36" s="71"/>
      <c r="MCO36" s="71"/>
      <c r="MCT36" s="71"/>
      <c r="MCY36" s="71"/>
      <c r="MDD36" s="71"/>
      <c r="MDI36" s="71"/>
      <c r="MDN36" s="71"/>
      <c r="MDS36" s="71"/>
      <c r="MDX36" s="71"/>
      <c r="MEC36" s="71"/>
      <c r="MEH36" s="71"/>
      <c r="MEM36" s="71"/>
      <c r="MER36" s="71"/>
      <c r="MEW36" s="71"/>
      <c r="MFB36" s="71"/>
      <c r="MFG36" s="71"/>
      <c r="MFL36" s="71"/>
      <c r="MFQ36" s="71"/>
      <c r="MFV36" s="71"/>
      <c r="MGA36" s="71"/>
      <c r="MGF36" s="71"/>
      <c r="MGK36" s="71"/>
      <c r="MGP36" s="71"/>
      <c r="MGU36" s="71"/>
      <c r="MGZ36" s="71"/>
      <c r="MHE36" s="71"/>
      <c r="MHJ36" s="71"/>
      <c r="MHO36" s="71"/>
      <c r="MHT36" s="71"/>
      <c r="MHY36" s="71"/>
      <c r="MID36" s="71"/>
      <c r="MII36" s="71"/>
      <c r="MIN36" s="71"/>
      <c r="MIS36" s="71"/>
      <c r="MIX36" s="71"/>
      <c r="MJC36" s="71"/>
      <c r="MJH36" s="71"/>
      <c r="MJM36" s="71"/>
      <c r="MJR36" s="71"/>
      <c r="MJW36" s="71"/>
      <c r="MKB36" s="71"/>
      <c r="MKG36" s="71"/>
      <c r="MKL36" s="71"/>
      <c r="MKQ36" s="71"/>
      <c r="MKV36" s="71"/>
      <c r="MLA36" s="71"/>
      <c r="MLF36" s="71"/>
      <c r="MLK36" s="71"/>
      <c r="MLP36" s="71"/>
      <c r="MLU36" s="71"/>
      <c r="MLZ36" s="71"/>
      <c r="MME36" s="71"/>
      <c r="MMJ36" s="71"/>
      <c r="MMO36" s="71"/>
      <c r="MMT36" s="71"/>
      <c r="MMY36" s="71"/>
      <c r="MND36" s="71"/>
      <c r="MNI36" s="71"/>
      <c r="MNN36" s="71"/>
      <c r="MNS36" s="71"/>
      <c r="MNX36" s="71"/>
      <c r="MOC36" s="71"/>
      <c r="MOH36" s="71"/>
      <c r="MOM36" s="71"/>
      <c r="MOR36" s="71"/>
      <c r="MOW36" s="71"/>
      <c r="MPB36" s="71"/>
      <c r="MPG36" s="71"/>
      <c r="MPL36" s="71"/>
      <c r="MPQ36" s="71"/>
      <c r="MPV36" s="71"/>
      <c r="MQA36" s="71"/>
      <c r="MQF36" s="71"/>
      <c r="MQK36" s="71"/>
      <c r="MQP36" s="71"/>
      <c r="MQU36" s="71"/>
      <c r="MQZ36" s="71"/>
      <c r="MRE36" s="71"/>
      <c r="MRJ36" s="71"/>
      <c r="MRO36" s="71"/>
      <c r="MRT36" s="71"/>
      <c r="MRY36" s="71"/>
      <c r="MSD36" s="71"/>
      <c r="MSI36" s="71"/>
      <c r="MSN36" s="71"/>
      <c r="MSS36" s="71"/>
      <c r="MSX36" s="71"/>
      <c r="MTC36" s="71"/>
      <c r="MTH36" s="71"/>
      <c r="MTM36" s="71"/>
      <c r="MTR36" s="71"/>
      <c r="MTW36" s="71"/>
      <c r="MUB36" s="71"/>
      <c r="MUG36" s="71"/>
      <c r="MUL36" s="71"/>
      <c r="MUQ36" s="71"/>
      <c r="MUV36" s="71"/>
      <c r="MVA36" s="71"/>
      <c r="MVF36" s="71"/>
      <c r="MVK36" s="71"/>
      <c r="MVP36" s="71"/>
      <c r="MVU36" s="71"/>
      <c r="MVZ36" s="71"/>
      <c r="MWE36" s="71"/>
      <c r="MWJ36" s="71"/>
      <c r="MWO36" s="71"/>
      <c r="MWT36" s="71"/>
      <c r="MWY36" s="71"/>
      <c r="MXD36" s="71"/>
      <c r="MXI36" s="71"/>
      <c r="MXN36" s="71"/>
      <c r="MXS36" s="71"/>
      <c r="MXX36" s="71"/>
      <c r="MYC36" s="71"/>
      <c r="MYH36" s="71"/>
      <c r="MYM36" s="71"/>
      <c r="MYR36" s="71"/>
      <c r="MYW36" s="71"/>
      <c r="MZB36" s="71"/>
      <c r="MZG36" s="71"/>
      <c r="MZL36" s="71"/>
      <c r="MZQ36" s="71"/>
      <c r="MZV36" s="71"/>
      <c r="NAA36" s="71"/>
      <c r="NAF36" s="71"/>
      <c r="NAK36" s="71"/>
      <c r="NAP36" s="71"/>
      <c r="NAU36" s="71"/>
      <c r="NAZ36" s="71"/>
      <c r="NBE36" s="71"/>
      <c r="NBJ36" s="71"/>
      <c r="NBO36" s="71"/>
      <c r="NBT36" s="71"/>
      <c r="NBY36" s="71"/>
      <c r="NCD36" s="71"/>
      <c r="NCI36" s="71"/>
      <c r="NCN36" s="71"/>
      <c r="NCS36" s="71"/>
      <c r="NCX36" s="71"/>
      <c r="NDC36" s="71"/>
      <c r="NDH36" s="71"/>
      <c r="NDM36" s="71"/>
      <c r="NDR36" s="71"/>
      <c r="NDW36" s="71"/>
      <c r="NEB36" s="71"/>
      <c r="NEG36" s="71"/>
      <c r="NEL36" s="71"/>
      <c r="NEQ36" s="71"/>
      <c r="NEV36" s="71"/>
      <c r="NFA36" s="71"/>
      <c r="NFF36" s="71"/>
      <c r="NFK36" s="71"/>
      <c r="NFP36" s="71"/>
      <c r="NFU36" s="71"/>
      <c r="NFZ36" s="71"/>
      <c r="NGE36" s="71"/>
      <c r="NGJ36" s="71"/>
      <c r="NGO36" s="71"/>
      <c r="NGT36" s="71"/>
      <c r="NGY36" s="71"/>
      <c r="NHD36" s="71"/>
      <c r="NHI36" s="71"/>
      <c r="NHN36" s="71"/>
      <c r="NHS36" s="71"/>
      <c r="NHX36" s="71"/>
      <c r="NIC36" s="71"/>
      <c r="NIH36" s="71"/>
      <c r="NIM36" s="71"/>
      <c r="NIR36" s="71"/>
      <c r="NIW36" s="71"/>
      <c r="NJB36" s="71"/>
      <c r="NJG36" s="71"/>
      <c r="NJL36" s="71"/>
      <c r="NJQ36" s="71"/>
      <c r="NJV36" s="71"/>
      <c r="NKA36" s="71"/>
      <c r="NKF36" s="71"/>
      <c r="NKK36" s="71"/>
      <c r="NKP36" s="71"/>
      <c r="NKU36" s="71"/>
      <c r="NKZ36" s="71"/>
      <c r="NLE36" s="71"/>
      <c r="NLJ36" s="71"/>
      <c r="NLO36" s="71"/>
      <c r="NLT36" s="71"/>
      <c r="NLY36" s="71"/>
      <c r="NMD36" s="71"/>
      <c r="NMI36" s="71"/>
      <c r="NMN36" s="71"/>
      <c r="NMS36" s="71"/>
      <c r="NMX36" s="71"/>
      <c r="NNC36" s="71"/>
      <c r="NNH36" s="71"/>
      <c r="NNM36" s="71"/>
      <c r="NNR36" s="71"/>
      <c r="NNW36" s="71"/>
      <c r="NOB36" s="71"/>
      <c r="NOG36" s="71"/>
      <c r="NOL36" s="71"/>
      <c r="NOQ36" s="71"/>
      <c r="NOV36" s="71"/>
      <c r="NPA36" s="71"/>
      <c r="NPF36" s="71"/>
      <c r="NPK36" s="71"/>
      <c r="NPP36" s="71"/>
      <c r="NPU36" s="71"/>
      <c r="NPZ36" s="71"/>
      <c r="NQE36" s="71"/>
      <c r="NQJ36" s="71"/>
      <c r="NQO36" s="71"/>
      <c r="NQT36" s="71"/>
      <c r="NQY36" s="71"/>
      <c r="NRD36" s="71"/>
      <c r="NRI36" s="71"/>
      <c r="NRN36" s="71"/>
      <c r="NRS36" s="71"/>
      <c r="NRX36" s="71"/>
      <c r="NSC36" s="71"/>
      <c r="NSH36" s="71"/>
      <c r="NSM36" s="71"/>
      <c r="NSR36" s="71"/>
      <c r="NSW36" s="71"/>
      <c r="NTB36" s="71"/>
      <c r="NTG36" s="71"/>
      <c r="NTL36" s="71"/>
      <c r="NTQ36" s="71"/>
      <c r="NTV36" s="71"/>
      <c r="NUA36" s="71"/>
      <c r="NUF36" s="71"/>
      <c r="NUK36" s="71"/>
      <c r="NUP36" s="71"/>
      <c r="NUU36" s="71"/>
      <c r="NUZ36" s="71"/>
      <c r="NVE36" s="71"/>
      <c r="NVJ36" s="71"/>
      <c r="NVO36" s="71"/>
      <c r="NVT36" s="71"/>
      <c r="NVY36" s="71"/>
      <c r="NWD36" s="71"/>
      <c r="NWI36" s="71"/>
      <c r="NWN36" s="71"/>
      <c r="NWS36" s="71"/>
      <c r="NWX36" s="71"/>
      <c r="NXC36" s="71"/>
      <c r="NXH36" s="71"/>
      <c r="NXM36" s="71"/>
      <c r="NXR36" s="71"/>
      <c r="NXW36" s="71"/>
      <c r="NYB36" s="71"/>
      <c r="NYG36" s="71"/>
      <c r="NYL36" s="71"/>
      <c r="NYQ36" s="71"/>
      <c r="NYV36" s="71"/>
      <c r="NZA36" s="71"/>
      <c r="NZF36" s="71"/>
      <c r="NZK36" s="71"/>
      <c r="NZP36" s="71"/>
      <c r="NZU36" s="71"/>
      <c r="NZZ36" s="71"/>
      <c r="OAE36" s="71"/>
      <c r="OAJ36" s="71"/>
      <c r="OAO36" s="71"/>
      <c r="OAT36" s="71"/>
      <c r="OAY36" s="71"/>
      <c r="OBD36" s="71"/>
      <c r="OBI36" s="71"/>
      <c r="OBN36" s="71"/>
      <c r="OBS36" s="71"/>
      <c r="OBX36" s="71"/>
      <c r="OCC36" s="71"/>
      <c r="OCH36" s="71"/>
      <c r="OCM36" s="71"/>
      <c r="OCR36" s="71"/>
      <c r="OCW36" s="71"/>
      <c r="ODB36" s="71"/>
      <c r="ODG36" s="71"/>
      <c r="ODL36" s="71"/>
      <c r="ODQ36" s="71"/>
      <c r="ODV36" s="71"/>
      <c r="OEA36" s="71"/>
      <c r="OEF36" s="71"/>
      <c r="OEK36" s="71"/>
      <c r="OEP36" s="71"/>
      <c r="OEU36" s="71"/>
      <c r="OEZ36" s="71"/>
      <c r="OFE36" s="71"/>
      <c r="OFJ36" s="71"/>
      <c r="OFO36" s="71"/>
      <c r="OFT36" s="71"/>
      <c r="OFY36" s="71"/>
      <c r="OGD36" s="71"/>
      <c r="OGI36" s="71"/>
      <c r="OGN36" s="71"/>
      <c r="OGS36" s="71"/>
      <c r="OGX36" s="71"/>
      <c r="OHC36" s="71"/>
      <c r="OHH36" s="71"/>
      <c r="OHM36" s="71"/>
      <c r="OHR36" s="71"/>
      <c r="OHW36" s="71"/>
      <c r="OIB36" s="71"/>
      <c r="OIG36" s="71"/>
      <c r="OIL36" s="71"/>
      <c r="OIQ36" s="71"/>
      <c r="OIV36" s="71"/>
      <c r="OJA36" s="71"/>
      <c r="OJF36" s="71"/>
      <c r="OJK36" s="71"/>
      <c r="OJP36" s="71"/>
      <c r="OJU36" s="71"/>
      <c r="OJZ36" s="71"/>
      <c r="OKE36" s="71"/>
      <c r="OKJ36" s="71"/>
      <c r="OKO36" s="71"/>
      <c r="OKT36" s="71"/>
      <c r="OKY36" s="71"/>
      <c r="OLD36" s="71"/>
      <c r="OLI36" s="71"/>
      <c r="OLN36" s="71"/>
      <c r="OLS36" s="71"/>
      <c r="OLX36" s="71"/>
      <c r="OMC36" s="71"/>
      <c r="OMH36" s="71"/>
      <c r="OMM36" s="71"/>
      <c r="OMR36" s="71"/>
      <c r="OMW36" s="71"/>
      <c r="ONB36" s="71"/>
      <c r="ONG36" s="71"/>
      <c r="ONL36" s="71"/>
      <c r="ONQ36" s="71"/>
      <c r="ONV36" s="71"/>
      <c r="OOA36" s="71"/>
      <c r="OOF36" s="71"/>
      <c r="OOK36" s="71"/>
      <c r="OOP36" s="71"/>
      <c r="OOU36" s="71"/>
      <c r="OOZ36" s="71"/>
      <c r="OPE36" s="71"/>
      <c r="OPJ36" s="71"/>
      <c r="OPO36" s="71"/>
      <c r="OPT36" s="71"/>
      <c r="OPY36" s="71"/>
      <c r="OQD36" s="71"/>
      <c r="OQI36" s="71"/>
      <c r="OQN36" s="71"/>
      <c r="OQS36" s="71"/>
      <c r="OQX36" s="71"/>
      <c r="ORC36" s="71"/>
      <c r="ORH36" s="71"/>
      <c r="ORM36" s="71"/>
      <c r="ORR36" s="71"/>
      <c r="ORW36" s="71"/>
      <c r="OSB36" s="71"/>
      <c r="OSG36" s="71"/>
      <c r="OSL36" s="71"/>
      <c r="OSQ36" s="71"/>
      <c r="OSV36" s="71"/>
      <c r="OTA36" s="71"/>
      <c r="OTF36" s="71"/>
      <c r="OTK36" s="71"/>
      <c r="OTP36" s="71"/>
      <c r="OTU36" s="71"/>
      <c r="OTZ36" s="71"/>
      <c r="OUE36" s="71"/>
      <c r="OUJ36" s="71"/>
      <c r="OUO36" s="71"/>
      <c r="OUT36" s="71"/>
      <c r="OUY36" s="71"/>
      <c r="OVD36" s="71"/>
      <c r="OVI36" s="71"/>
      <c r="OVN36" s="71"/>
      <c r="OVS36" s="71"/>
      <c r="OVX36" s="71"/>
      <c r="OWC36" s="71"/>
      <c r="OWH36" s="71"/>
      <c r="OWM36" s="71"/>
      <c r="OWR36" s="71"/>
      <c r="OWW36" s="71"/>
      <c r="OXB36" s="71"/>
      <c r="OXG36" s="71"/>
      <c r="OXL36" s="71"/>
      <c r="OXQ36" s="71"/>
      <c r="OXV36" s="71"/>
      <c r="OYA36" s="71"/>
      <c r="OYF36" s="71"/>
      <c r="OYK36" s="71"/>
      <c r="OYP36" s="71"/>
      <c r="OYU36" s="71"/>
      <c r="OYZ36" s="71"/>
      <c r="OZE36" s="71"/>
      <c r="OZJ36" s="71"/>
      <c r="OZO36" s="71"/>
      <c r="OZT36" s="71"/>
      <c r="OZY36" s="71"/>
      <c r="PAD36" s="71"/>
      <c r="PAI36" s="71"/>
      <c r="PAN36" s="71"/>
      <c r="PAS36" s="71"/>
      <c r="PAX36" s="71"/>
      <c r="PBC36" s="71"/>
      <c r="PBH36" s="71"/>
      <c r="PBM36" s="71"/>
      <c r="PBR36" s="71"/>
      <c r="PBW36" s="71"/>
      <c r="PCB36" s="71"/>
      <c r="PCG36" s="71"/>
      <c r="PCL36" s="71"/>
      <c r="PCQ36" s="71"/>
      <c r="PCV36" s="71"/>
      <c r="PDA36" s="71"/>
      <c r="PDF36" s="71"/>
      <c r="PDK36" s="71"/>
      <c r="PDP36" s="71"/>
      <c r="PDU36" s="71"/>
      <c r="PDZ36" s="71"/>
      <c r="PEE36" s="71"/>
      <c r="PEJ36" s="71"/>
      <c r="PEO36" s="71"/>
      <c r="PET36" s="71"/>
      <c r="PEY36" s="71"/>
      <c r="PFD36" s="71"/>
      <c r="PFI36" s="71"/>
      <c r="PFN36" s="71"/>
      <c r="PFS36" s="71"/>
      <c r="PFX36" s="71"/>
      <c r="PGC36" s="71"/>
      <c r="PGH36" s="71"/>
      <c r="PGM36" s="71"/>
      <c r="PGR36" s="71"/>
      <c r="PGW36" s="71"/>
      <c r="PHB36" s="71"/>
      <c r="PHG36" s="71"/>
      <c r="PHL36" s="71"/>
      <c r="PHQ36" s="71"/>
      <c r="PHV36" s="71"/>
      <c r="PIA36" s="71"/>
      <c r="PIF36" s="71"/>
      <c r="PIK36" s="71"/>
      <c r="PIP36" s="71"/>
      <c r="PIU36" s="71"/>
      <c r="PIZ36" s="71"/>
      <c r="PJE36" s="71"/>
      <c r="PJJ36" s="71"/>
      <c r="PJO36" s="71"/>
      <c r="PJT36" s="71"/>
      <c r="PJY36" s="71"/>
      <c r="PKD36" s="71"/>
      <c r="PKI36" s="71"/>
      <c r="PKN36" s="71"/>
      <c r="PKS36" s="71"/>
      <c r="PKX36" s="71"/>
      <c r="PLC36" s="71"/>
      <c r="PLH36" s="71"/>
      <c r="PLM36" s="71"/>
      <c r="PLR36" s="71"/>
      <c r="PLW36" s="71"/>
      <c r="PMB36" s="71"/>
      <c r="PMG36" s="71"/>
      <c r="PML36" s="71"/>
      <c r="PMQ36" s="71"/>
      <c r="PMV36" s="71"/>
      <c r="PNA36" s="71"/>
      <c r="PNF36" s="71"/>
      <c r="PNK36" s="71"/>
      <c r="PNP36" s="71"/>
      <c r="PNU36" s="71"/>
      <c r="PNZ36" s="71"/>
      <c r="POE36" s="71"/>
      <c r="POJ36" s="71"/>
      <c r="POO36" s="71"/>
      <c r="POT36" s="71"/>
      <c r="POY36" s="71"/>
      <c r="PPD36" s="71"/>
      <c r="PPI36" s="71"/>
      <c r="PPN36" s="71"/>
      <c r="PPS36" s="71"/>
      <c r="PPX36" s="71"/>
      <c r="PQC36" s="71"/>
      <c r="PQH36" s="71"/>
      <c r="PQM36" s="71"/>
      <c r="PQR36" s="71"/>
      <c r="PQW36" s="71"/>
      <c r="PRB36" s="71"/>
      <c r="PRG36" s="71"/>
      <c r="PRL36" s="71"/>
      <c r="PRQ36" s="71"/>
      <c r="PRV36" s="71"/>
      <c r="PSA36" s="71"/>
      <c r="PSF36" s="71"/>
      <c r="PSK36" s="71"/>
      <c r="PSP36" s="71"/>
      <c r="PSU36" s="71"/>
      <c r="PSZ36" s="71"/>
      <c r="PTE36" s="71"/>
      <c r="PTJ36" s="71"/>
      <c r="PTO36" s="71"/>
      <c r="PTT36" s="71"/>
      <c r="PTY36" s="71"/>
      <c r="PUD36" s="71"/>
      <c r="PUI36" s="71"/>
      <c r="PUN36" s="71"/>
      <c r="PUS36" s="71"/>
      <c r="PUX36" s="71"/>
      <c r="PVC36" s="71"/>
      <c r="PVH36" s="71"/>
      <c r="PVM36" s="71"/>
      <c r="PVR36" s="71"/>
      <c r="PVW36" s="71"/>
      <c r="PWB36" s="71"/>
      <c r="PWG36" s="71"/>
      <c r="PWL36" s="71"/>
      <c r="PWQ36" s="71"/>
      <c r="PWV36" s="71"/>
      <c r="PXA36" s="71"/>
      <c r="PXF36" s="71"/>
      <c r="PXK36" s="71"/>
      <c r="PXP36" s="71"/>
      <c r="PXU36" s="71"/>
      <c r="PXZ36" s="71"/>
      <c r="PYE36" s="71"/>
      <c r="PYJ36" s="71"/>
      <c r="PYO36" s="71"/>
      <c r="PYT36" s="71"/>
      <c r="PYY36" s="71"/>
      <c r="PZD36" s="71"/>
      <c r="PZI36" s="71"/>
      <c r="PZN36" s="71"/>
      <c r="PZS36" s="71"/>
      <c r="PZX36" s="71"/>
      <c r="QAC36" s="71"/>
      <c r="QAH36" s="71"/>
      <c r="QAM36" s="71"/>
      <c r="QAR36" s="71"/>
      <c r="QAW36" s="71"/>
      <c r="QBB36" s="71"/>
      <c r="QBG36" s="71"/>
      <c r="QBL36" s="71"/>
      <c r="QBQ36" s="71"/>
      <c r="QBV36" s="71"/>
      <c r="QCA36" s="71"/>
      <c r="QCF36" s="71"/>
      <c r="QCK36" s="71"/>
      <c r="QCP36" s="71"/>
      <c r="QCU36" s="71"/>
      <c r="QCZ36" s="71"/>
      <c r="QDE36" s="71"/>
      <c r="QDJ36" s="71"/>
      <c r="QDO36" s="71"/>
      <c r="QDT36" s="71"/>
      <c r="QDY36" s="71"/>
      <c r="QED36" s="71"/>
      <c r="QEI36" s="71"/>
      <c r="QEN36" s="71"/>
      <c r="QES36" s="71"/>
      <c r="QEX36" s="71"/>
      <c r="QFC36" s="71"/>
      <c r="QFH36" s="71"/>
      <c r="QFM36" s="71"/>
      <c r="QFR36" s="71"/>
      <c r="QFW36" s="71"/>
      <c r="QGB36" s="71"/>
      <c r="QGG36" s="71"/>
      <c r="QGL36" s="71"/>
      <c r="QGQ36" s="71"/>
      <c r="QGV36" s="71"/>
      <c r="QHA36" s="71"/>
      <c r="QHF36" s="71"/>
      <c r="QHK36" s="71"/>
      <c r="QHP36" s="71"/>
      <c r="QHU36" s="71"/>
      <c r="QHZ36" s="71"/>
      <c r="QIE36" s="71"/>
      <c r="QIJ36" s="71"/>
      <c r="QIO36" s="71"/>
      <c r="QIT36" s="71"/>
      <c r="QIY36" s="71"/>
      <c r="QJD36" s="71"/>
      <c r="QJI36" s="71"/>
      <c r="QJN36" s="71"/>
      <c r="QJS36" s="71"/>
      <c r="QJX36" s="71"/>
      <c r="QKC36" s="71"/>
      <c r="QKH36" s="71"/>
      <c r="QKM36" s="71"/>
      <c r="QKR36" s="71"/>
      <c r="QKW36" s="71"/>
      <c r="QLB36" s="71"/>
      <c r="QLG36" s="71"/>
      <c r="QLL36" s="71"/>
      <c r="QLQ36" s="71"/>
      <c r="QLV36" s="71"/>
      <c r="QMA36" s="71"/>
      <c r="QMF36" s="71"/>
      <c r="QMK36" s="71"/>
      <c r="QMP36" s="71"/>
      <c r="QMU36" s="71"/>
      <c r="QMZ36" s="71"/>
      <c r="QNE36" s="71"/>
      <c r="QNJ36" s="71"/>
      <c r="QNO36" s="71"/>
      <c r="QNT36" s="71"/>
      <c r="QNY36" s="71"/>
      <c r="QOD36" s="71"/>
      <c r="QOI36" s="71"/>
      <c r="QON36" s="71"/>
      <c r="QOS36" s="71"/>
      <c r="QOX36" s="71"/>
      <c r="QPC36" s="71"/>
      <c r="QPH36" s="71"/>
      <c r="QPM36" s="71"/>
      <c r="QPR36" s="71"/>
      <c r="QPW36" s="71"/>
      <c r="QQB36" s="71"/>
      <c r="QQG36" s="71"/>
      <c r="QQL36" s="71"/>
      <c r="QQQ36" s="71"/>
      <c r="QQV36" s="71"/>
      <c r="QRA36" s="71"/>
      <c r="QRF36" s="71"/>
      <c r="QRK36" s="71"/>
      <c r="QRP36" s="71"/>
      <c r="QRU36" s="71"/>
      <c r="QRZ36" s="71"/>
      <c r="QSE36" s="71"/>
      <c r="QSJ36" s="71"/>
      <c r="QSO36" s="71"/>
      <c r="QST36" s="71"/>
      <c r="QSY36" s="71"/>
      <c r="QTD36" s="71"/>
      <c r="QTI36" s="71"/>
      <c r="QTN36" s="71"/>
      <c r="QTS36" s="71"/>
      <c r="QTX36" s="71"/>
      <c r="QUC36" s="71"/>
      <c r="QUH36" s="71"/>
      <c r="QUM36" s="71"/>
      <c r="QUR36" s="71"/>
      <c r="QUW36" s="71"/>
      <c r="QVB36" s="71"/>
      <c r="QVG36" s="71"/>
      <c r="QVL36" s="71"/>
      <c r="QVQ36" s="71"/>
      <c r="QVV36" s="71"/>
      <c r="QWA36" s="71"/>
      <c r="QWF36" s="71"/>
      <c r="QWK36" s="71"/>
      <c r="QWP36" s="71"/>
      <c r="QWU36" s="71"/>
      <c r="QWZ36" s="71"/>
      <c r="QXE36" s="71"/>
      <c r="QXJ36" s="71"/>
      <c r="QXO36" s="71"/>
      <c r="QXT36" s="71"/>
      <c r="QXY36" s="71"/>
      <c r="QYD36" s="71"/>
      <c r="QYI36" s="71"/>
      <c r="QYN36" s="71"/>
      <c r="QYS36" s="71"/>
      <c r="QYX36" s="71"/>
      <c r="QZC36" s="71"/>
      <c r="QZH36" s="71"/>
      <c r="QZM36" s="71"/>
      <c r="QZR36" s="71"/>
      <c r="QZW36" s="71"/>
      <c r="RAB36" s="71"/>
      <c r="RAG36" s="71"/>
      <c r="RAL36" s="71"/>
      <c r="RAQ36" s="71"/>
      <c r="RAV36" s="71"/>
      <c r="RBA36" s="71"/>
      <c r="RBF36" s="71"/>
      <c r="RBK36" s="71"/>
      <c r="RBP36" s="71"/>
      <c r="RBU36" s="71"/>
      <c r="RBZ36" s="71"/>
      <c r="RCE36" s="71"/>
      <c r="RCJ36" s="71"/>
      <c r="RCO36" s="71"/>
      <c r="RCT36" s="71"/>
      <c r="RCY36" s="71"/>
      <c r="RDD36" s="71"/>
      <c r="RDI36" s="71"/>
      <c r="RDN36" s="71"/>
      <c r="RDS36" s="71"/>
      <c r="RDX36" s="71"/>
      <c r="REC36" s="71"/>
      <c r="REH36" s="71"/>
      <c r="REM36" s="71"/>
      <c r="RER36" s="71"/>
      <c r="REW36" s="71"/>
      <c r="RFB36" s="71"/>
      <c r="RFG36" s="71"/>
      <c r="RFL36" s="71"/>
      <c r="RFQ36" s="71"/>
      <c r="RFV36" s="71"/>
      <c r="RGA36" s="71"/>
      <c r="RGF36" s="71"/>
      <c r="RGK36" s="71"/>
      <c r="RGP36" s="71"/>
      <c r="RGU36" s="71"/>
      <c r="RGZ36" s="71"/>
      <c r="RHE36" s="71"/>
      <c r="RHJ36" s="71"/>
      <c r="RHO36" s="71"/>
      <c r="RHT36" s="71"/>
      <c r="RHY36" s="71"/>
      <c r="RID36" s="71"/>
      <c r="RII36" s="71"/>
      <c r="RIN36" s="71"/>
      <c r="RIS36" s="71"/>
      <c r="RIX36" s="71"/>
      <c r="RJC36" s="71"/>
      <c r="RJH36" s="71"/>
      <c r="RJM36" s="71"/>
      <c r="RJR36" s="71"/>
      <c r="RJW36" s="71"/>
      <c r="RKB36" s="71"/>
      <c r="RKG36" s="71"/>
      <c r="RKL36" s="71"/>
      <c r="RKQ36" s="71"/>
      <c r="RKV36" s="71"/>
      <c r="RLA36" s="71"/>
      <c r="RLF36" s="71"/>
      <c r="RLK36" s="71"/>
      <c r="RLP36" s="71"/>
      <c r="RLU36" s="71"/>
      <c r="RLZ36" s="71"/>
      <c r="RME36" s="71"/>
      <c r="RMJ36" s="71"/>
      <c r="RMO36" s="71"/>
      <c r="RMT36" s="71"/>
      <c r="RMY36" s="71"/>
      <c r="RND36" s="71"/>
      <c r="RNI36" s="71"/>
      <c r="RNN36" s="71"/>
      <c r="RNS36" s="71"/>
      <c r="RNX36" s="71"/>
      <c r="ROC36" s="71"/>
      <c r="ROH36" s="71"/>
      <c r="ROM36" s="71"/>
      <c r="ROR36" s="71"/>
      <c r="ROW36" s="71"/>
      <c r="RPB36" s="71"/>
      <c r="RPG36" s="71"/>
      <c r="RPL36" s="71"/>
      <c r="RPQ36" s="71"/>
      <c r="RPV36" s="71"/>
      <c r="RQA36" s="71"/>
      <c r="RQF36" s="71"/>
      <c r="RQK36" s="71"/>
      <c r="RQP36" s="71"/>
      <c r="RQU36" s="71"/>
      <c r="RQZ36" s="71"/>
      <c r="RRE36" s="71"/>
      <c r="RRJ36" s="71"/>
      <c r="RRO36" s="71"/>
      <c r="RRT36" s="71"/>
      <c r="RRY36" s="71"/>
      <c r="RSD36" s="71"/>
      <c r="RSI36" s="71"/>
      <c r="RSN36" s="71"/>
      <c r="RSS36" s="71"/>
      <c r="RSX36" s="71"/>
      <c r="RTC36" s="71"/>
      <c r="RTH36" s="71"/>
      <c r="RTM36" s="71"/>
      <c r="RTR36" s="71"/>
      <c r="RTW36" s="71"/>
      <c r="RUB36" s="71"/>
      <c r="RUG36" s="71"/>
      <c r="RUL36" s="71"/>
      <c r="RUQ36" s="71"/>
      <c r="RUV36" s="71"/>
      <c r="RVA36" s="71"/>
      <c r="RVF36" s="71"/>
      <c r="RVK36" s="71"/>
      <c r="RVP36" s="71"/>
      <c r="RVU36" s="71"/>
      <c r="RVZ36" s="71"/>
      <c r="RWE36" s="71"/>
      <c r="RWJ36" s="71"/>
      <c r="RWO36" s="71"/>
      <c r="RWT36" s="71"/>
      <c r="RWY36" s="71"/>
      <c r="RXD36" s="71"/>
      <c r="RXI36" s="71"/>
      <c r="RXN36" s="71"/>
      <c r="RXS36" s="71"/>
      <c r="RXX36" s="71"/>
      <c r="RYC36" s="71"/>
      <c r="RYH36" s="71"/>
      <c r="RYM36" s="71"/>
      <c r="RYR36" s="71"/>
      <c r="RYW36" s="71"/>
      <c r="RZB36" s="71"/>
      <c r="RZG36" s="71"/>
      <c r="RZL36" s="71"/>
      <c r="RZQ36" s="71"/>
      <c r="RZV36" s="71"/>
      <c r="SAA36" s="71"/>
      <c r="SAF36" s="71"/>
      <c r="SAK36" s="71"/>
      <c r="SAP36" s="71"/>
      <c r="SAU36" s="71"/>
      <c r="SAZ36" s="71"/>
      <c r="SBE36" s="71"/>
      <c r="SBJ36" s="71"/>
      <c r="SBO36" s="71"/>
      <c r="SBT36" s="71"/>
      <c r="SBY36" s="71"/>
      <c r="SCD36" s="71"/>
      <c r="SCI36" s="71"/>
      <c r="SCN36" s="71"/>
      <c r="SCS36" s="71"/>
      <c r="SCX36" s="71"/>
      <c r="SDC36" s="71"/>
      <c r="SDH36" s="71"/>
      <c r="SDM36" s="71"/>
      <c r="SDR36" s="71"/>
      <c r="SDW36" s="71"/>
      <c r="SEB36" s="71"/>
      <c r="SEG36" s="71"/>
      <c r="SEL36" s="71"/>
      <c r="SEQ36" s="71"/>
      <c r="SEV36" s="71"/>
      <c r="SFA36" s="71"/>
      <c r="SFF36" s="71"/>
      <c r="SFK36" s="71"/>
      <c r="SFP36" s="71"/>
      <c r="SFU36" s="71"/>
      <c r="SFZ36" s="71"/>
      <c r="SGE36" s="71"/>
      <c r="SGJ36" s="71"/>
      <c r="SGO36" s="71"/>
      <c r="SGT36" s="71"/>
      <c r="SGY36" s="71"/>
      <c r="SHD36" s="71"/>
      <c r="SHI36" s="71"/>
      <c r="SHN36" s="71"/>
      <c r="SHS36" s="71"/>
      <c r="SHX36" s="71"/>
      <c r="SIC36" s="71"/>
      <c r="SIH36" s="71"/>
      <c r="SIM36" s="71"/>
      <c r="SIR36" s="71"/>
      <c r="SIW36" s="71"/>
      <c r="SJB36" s="71"/>
      <c r="SJG36" s="71"/>
      <c r="SJL36" s="71"/>
      <c r="SJQ36" s="71"/>
      <c r="SJV36" s="71"/>
      <c r="SKA36" s="71"/>
      <c r="SKF36" s="71"/>
      <c r="SKK36" s="71"/>
      <c r="SKP36" s="71"/>
      <c r="SKU36" s="71"/>
      <c r="SKZ36" s="71"/>
      <c r="SLE36" s="71"/>
      <c r="SLJ36" s="71"/>
      <c r="SLO36" s="71"/>
      <c r="SLT36" s="71"/>
      <c r="SLY36" s="71"/>
      <c r="SMD36" s="71"/>
      <c r="SMI36" s="71"/>
      <c r="SMN36" s="71"/>
      <c r="SMS36" s="71"/>
      <c r="SMX36" s="71"/>
      <c r="SNC36" s="71"/>
      <c r="SNH36" s="71"/>
      <c r="SNM36" s="71"/>
      <c r="SNR36" s="71"/>
      <c r="SNW36" s="71"/>
      <c r="SOB36" s="71"/>
      <c r="SOG36" s="71"/>
      <c r="SOL36" s="71"/>
      <c r="SOQ36" s="71"/>
      <c r="SOV36" s="71"/>
      <c r="SPA36" s="71"/>
      <c r="SPF36" s="71"/>
      <c r="SPK36" s="71"/>
      <c r="SPP36" s="71"/>
      <c r="SPU36" s="71"/>
      <c r="SPZ36" s="71"/>
      <c r="SQE36" s="71"/>
      <c r="SQJ36" s="71"/>
      <c r="SQO36" s="71"/>
      <c r="SQT36" s="71"/>
      <c r="SQY36" s="71"/>
      <c r="SRD36" s="71"/>
      <c r="SRI36" s="71"/>
      <c r="SRN36" s="71"/>
      <c r="SRS36" s="71"/>
      <c r="SRX36" s="71"/>
      <c r="SSC36" s="71"/>
      <c r="SSH36" s="71"/>
      <c r="SSM36" s="71"/>
      <c r="SSR36" s="71"/>
      <c r="SSW36" s="71"/>
      <c r="STB36" s="71"/>
      <c r="STG36" s="71"/>
      <c r="STL36" s="71"/>
      <c r="STQ36" s="71"/>
      <c r="STV36" s="71"/>
      <c r="SUA36" s="71"/>
      <c r="SUF36" s="71"/>
      <c r="SUK36" s="71"/>
      <c r="SUP36" s="71"/>
      <c r="SUU36" s="71"/>
      <c r="SUZ36" s="71"/>
      <c r="SVE36" s="71"/>
      <c r="SVJ36" s="71"/>
      <c r="SVO36" s="71"/>
      <c r="SVT36" s="71"/>
      <c r="SVY36" s="71"/>
      <c r="SWD36" s="71"/>
      <c r="SWI36" s="71"/>
      <c r="SWN36" s="71"/>
      <c r="SWS36" s="71"/>
      <c r="SWX36" s="71"/>
      <c r="SXC36" s="71"/>
      <c r="SXH36" s="71"/>
      <c r="SXM36" s="71"/>
      <c r="SXR36" s="71"/>
      <c r="SXW36" s="71"/>
      <c r="SYB36" s="71"/>
      <c r="SYG36" s="71"/>
      <c r="SYL36" s="71"/>
      <c r="SYQ36" s="71"/>
      <c r="SYV36" s="71"/>
      <c r="SZA36" s="71"/>
      <c r="SZF36" s="71"/>
      <c r="SZK36" s="71"/>
      <c r="SZP36" s="71"/>
      <c r="SZU36" s="71"/>
      <c r="SZZ36" s="71"/>
      <c r="TAE36" s="71"/>
      <c r="TAJ36" s="71"/>
      <c r="TAO36" s="71"/>
      <c r="TAT36" s="71"/>
      <c r="TAY36" s="71"/>
      <c r="TBD36" s="71"/>
      <c r="TBI36" s="71"/>
      <c r="TBN36" s="71"/>
      <c r="TBS36" s="71"/>
      <c r="TBX36" s="71"/>
      <c r="TCC36" s="71"/>
      <c r="TCH36" s="71"/>
      <c r="TCM36" s="71"/>
      <c r="TCR36" s="71"/>
      <c r="TCW36" s="71"/>
      <c r="TDB36" s="71"/>
      <c r="TDG36" s="71"/>
      <c r="TDL36" s="71"/>
      <c r="TDQ36" s="71"/>
      <c r="TDV36" s="71"/>
      <c r="TEA36" s="71"/>
      <c r="TEF36" s="71"/>
      <c r="TEK36" s="71"/>
      <c r="TEP36" s="71"/>
      <c r="TEU36" s="71"/>
      <c r="TEZ36" s="71"/>
      <c r="TFE36" s="71"/>
      <c r="TFJ36" s="71"/>
      <c r="TFO36" s="71"/>
      <c r="TFT36" s="71"/>
      <c r="TFY36" s="71"/>
      <c r="TGD36" s="71"/>
      <c r="TGI36" s="71"/>
      <c r="TGN36" s="71"/>
      <c r="TGS36" s="71"/>
      <c r="TGX36" s="71"/>
      <c r="THC36" s="71"/>
      <c r="THH36" s="71"/>
      <c r="THM36" s="71"/>
      <c r="THR36" s="71"/>
      <c r="THW36" s="71"/>
      <c r="TIB36" s="71"/>
      <c r="TIG36" s="71"/>
      <c r="TIL36" s="71"/>
      <c r="TIQ36" s="71"/>
      <c r="TIV36" s="71"/>
      <c r="TJA36" s="71"/>
      <c r="TJF36" s="71"/>
      <c r="TJK36" s="71"/>
      <c r="TJP36" s="71"/>
      <c r="TJU36" s="71"/>
      <c r="TJZ36" s="71"/>
      <c r="TKE36" s="71"/>
      <c r="TKJ36" s="71"/>
      <c r="TKO36" s="71"/>
      <c r="TKT36" s="71"/>
      <c r="TKY36" s="71"/>
      <c r="TLD36" s="71"/>
      <c r="TLI36" s="71"/>
      <c r="TLN36" s="71"/>
      <c r="TLS36" s="71"/>
      <c r="TLX36" s="71"/>
      <c r="TMC36" s="71"/>
      <c r="TMH36" s="71"/>
      <c r="TMM36" s="71"/>
      <c r="TMR36" s="71"/>
      <c r="TMW36" s="71"/>
      <c r="TNB36" s="71"/>
      <c r="TNG36" s="71"/>
      <c r="TNL36" s="71"/>
      <c r="TNQ36" s="71"/>
      <c r="TNV36" s="71"/>
      <c r="TOA36" s="71"/>
      <c r="TOF36" s="71"/>
      <c r="TOK36" s="71"/>
      <c r="TOP36" s="71"/>
      <c r="TOU36" s="71"/>
      <c r="TOZ36" s="71"/>
      <c r="TPE36" s="71"/>
      <c r="TPJ36" s="71"/>
      <c r="TPO36" s="71"/>
      <c r="TPT36" s="71"/>
      <c r="TPY36" s="71"/>
      <c r="TQD36" s="71"/>
      <c r="TQI36" s="71"/>
      <c r="TQN36" s="71"/>
      <c r="TQS36" s="71"/>
      <c r="TQX36" s="71"/>
      <c r="TRC36" s="71"/>
      <c r="TRH36" s="71"/>
      <c r="TRM36" s="71"/>
      <c r="TRR36" s="71"/>
      <c r="TRW36" s="71"/>
      <c r="TSB36" s="71"/>
      <c r="TSG36" s="71"/>
      <c r="TSL36" s="71"/>
      <c r="TSQ36" s="71"/>
      <c r="TSV36" s="71"/>
      <c r="TTA36" s="71"/>
      <c r="TTF36" s="71"/>
      <c r="TTK36" s="71"/>
      <c r="TTP36" s="71"/>
      <c r="TTU36" s="71"/>
      <c r="TTZ36" s="71"/>
      <c r="TUE36" s="71"/>
      <c r="TUJ36" s="71"/>
      <c r="TUO36" s="71"/>
      <c r="TUT36" s="71"/>
      <c r="TUY36" s="71"/>
      <c r="TVD36" s="71"/>
      <c r="TVI36" s="71"/>
      <c r="TVN36" s="71"/>
      <c r="TVS36" s="71"/>
      <c r="TVX36" s="71"/>
      <c r="TWC36" s="71"/>
      <c r="TWH36" s="71"/>
      <c r="TWM36" s="71"/>
      <c r="TWR36" s="71"/>
      <c r="TWW36" s="71"/>
      <c r="TXB36" s="71"/>
      <c r="TXG36" s="71"/>
      <c r="TXL36" s="71"/>
      <c r="TXQ36" s="71"/>
      <c r="TXV36" s="71"/>
      <c r="TYA36" s="71"/>
      <c r="TYF36" s="71"/>
      <c r="TYK36" s="71"/>
      <c r="TYP36" s="71"/>
      <c r="TYU36" s="71"/>
      <c r="TYZ36" s="71"/>
      <c r="TZE36" s="71"/>
      <c r="TZJ36" s="71"/>
      <c r="TZO36" s="71"/>
      <c r="TZT36" s="71"/>
      <c r="TZY36" s="71"/>
      <c r="UAD36" s="71"/>
      <c r="UAI36" s="71"/>
      <c r="UAN36" s="71"/>
      <c r="UAS36" s="71"/>
      <c r="UAX36" s="71"/>
      <c r="UBC36" s="71"/>
      <c r="UBH36" s="71"/>
      <c r="UBM36" s="71"/>
      <c r="UBR36" s="71"/>
      <c r="UBW36" s="71"/>
      <c r="UCB36" s="71"/>
      <c r="UCG36" s="71"/>
      <c r="UCL36" s="71"/>
      <c r="UCQ36" s="71"/>
      <c r="UCV36" s="71"/>
      <c r="UDA36" s="71"/>
      <c r="UDF36" s="71"/>
      <c r="UDK36" s="71"/>
      <c r="UDP36" s="71"/>
      <c r="UDU36" s="71"/>
      <c r="UDZ36" s="71"/>
      <c r="UEE36" s="71"/>
      <c r="UEJ36" s="71"/>
      <c r="UEO36" s="71"/>
      <c r="UET36" s="71"/>
      <c r="UEY36" s="71"/>
      <c r="UFD36" s="71"/>
      <c r="UFI36" s="71"/>
      <c r="UFN36" s="71"/>
      <c r="UFS36" s="71"/>
      <c r="UFX36" s="71"/>
      <c r="UGC36" s="71"/>
      <c r="UGH36" s="71"/>
      <c r="UGM36" s="71"/>
      <c r="UGR36" s="71"/>
      <c r="UGW36" s="71"/>
      <c r="UHB36" s="71"/>
      <c r="UHG36" s="71"/>
      <c r="UHL36" s="71"/>
      <c r="UHQ36" s="71"/>
      <c r="UHV36" s="71"/>
      <c r="UIA36" s="71"/>
      <c r="UIF36" s="71"/>
      <c r="UIK36" s="71"/>
      <c r="UIP36" s="71"/>
      <c r="UIU36" s="71"/>
      <c r="UIZ36" s="71"/>
      <c r="UJE36" s="71"/>
      <c r="UJJ36" s="71"/>
      <c r="UJO36" s="71"/>
      <c r="UJT36" s="71"/>
      <c r="UJY36" s="71"/>
      <c r="UKD36" s="71"/>
      <c r="UKI36" s="71"/>
      <c r="UKN36" s="71"/>
      <c r="UKS36" s="71"/>
      <c r="UKX36" s="71"/>
      <c r="ULC36" s="71"/>
      <c r="ULH36" s="71"/>
      <c r="ULM36" s="71"/>
      <c r="ULR36" s="71"/>
      <c r="ULW36" s="71"/>
      <c r="UMB36" s="71"/>
      <c r="UMG36" s="71"/>
      <c r="UML36" s="71"/>
      <c r="UMQ36" s="71"/>
      <c r="UMV36" s="71"/>
      <c r="UNA36" s="71"/>
      <c r="UNF36" s="71"/>
      <c r="UNK36" s="71"/>
      <c r="UNP36" s="71"/>
      <c r="UNU36" s="71"/>
      <c r="UNZ36" s="71"/>
      <c r="UOE36" s="71"/>
      <c r="UOJ36" s="71"/>
      <c r="UOO36" s="71"/>
      <c r="UOT36" s="71"/>
      <c r="UOY36" s="71"/>
      <c r="UPD36" s="71"/>
      <c r="UPI36" s="71"/>
      <c r="UPN36" s="71"/>
      <c r="UPS36" s="71"/>
      <c r="UPX36" s="71"/>
      <c r="UQC36" s="71"/>
      <c r="UQH36" s="71"/>
      <c r="UQM36" s="71"/>
      <c r="UQR36" s="71"/>
      <c r="UQW36" s="71"/>
      <c r="URB36" s="71"/>
      <c r="URG36" s="71"/>
      <c r="URL36" s="71"/>
      <c r="URQ36" s="71"/>
      <c r="URV36" s="71"/>
      <c r="USA36" s="71"/>
      <c r="USF36" s="71"/>
      <c r="USK36" s="71"/>
      <c r="USP36" s="71"/>
      <c r="USU36" s="71"/>
      <c r="USZ36" s="71"/>
      <c r="UTE36" s="71"/>
      <c r="UTJ36" s="71"/>
      <c r="UTO36" s="71"/>
      <c r="UTT36" s="71"/>
      <c r="UTY36" s="71"/>
      <c r="UUD36" s="71"/>
      <c r="UUI36" s="71"/>
      <c r="UUN36" s="71"/>
      <c r="UUS36" s="71"/>
      <c r="UUX36" s="71"/>
      <c r="UVC36" s="71"/>
      <c r="UVH36" s="71"/>
      <c r="UVM36" s="71"/>
      <c r="UVR36" s="71"/>
      <c r="UVW36" s="71"/>
      <c r="UWB36" s="71"/>
      <c r="UWG36" s="71"/>
      <c r="UWL36" s="71"/>
      <c r="UWQ36" s="71"/>
      <c r="UWV36" s="71"/>
      <c r="UXA36" s="71"/>
      <c r="UXF36" s="71"/>
      <c r="UXK36" s="71"/>
      <c r="UXP36" s="71"/>
      <c r="UXU36" s="71"/>
      <c r="UXZ36" s="71"/>
      <c r="UYE36" s="71"/>
      <c r="UYJ36" s="71"/>
      <c r="UYO36" s="71"/>
      <c r="UYT36" s="71"/>
      <c r="UYY36" s="71"/>
      <c r="UZD36" s="71"/>
      <c r="UZI36" s="71"/>
      <c r="UZN36" s="71"/>
      <c r="UZS36" s="71"/>
      <c r="UZX36" s="71"/>
      <c r="VAC36" s="71"/>
      <c r="VAH36" s="71"/>
      <c r="VAM36" s="71"/>
      <c r="VAR36" s="71"/>
      <c r="VAW36" s="71"/>
      <c r="VBB36" s="71"/>
      <c r="VBG36" s="71"/>
      <c r="VBL36" s="71"/>
      <c r="VBQ36" s="71"/>
      <c r="VBV36" s="71"/>
      <c r="VCA36" s="71"/>
      <c r="VCF36" s="71"/>
      <c r="VCK36" s="71"/>
      <c r="VCP36" s="71"/>
      <c r="VCU36" s="71"/>
      <c r="VCZ36" s="71"/>
      <c r="VDE36" s="71"/>
      <c r="VDJ36" s="71"/>
      <c r="VDO36" s="71"/>
      <c r="VDT36" s="71"/>
      <c r="VDY36" s="71"/>
      <c r="VED36" s="71"/>
      <c r="VEI36" s="71"/>
      <c r="VEN36" s="71"/>
      <c r="VES36" s="71"/>
      <c r="VEX36" s="71"/>
      <c r="VFC36" s="71"/>
      <c r="VFH36" s="71"/>
      <c r="VFM36" s="71"/>
      <c r="VFR36" s="71"/>
      <c r="VFW36" s="71"/>
      <c r="VGB36" s="71"/>
      <c r="VGG36" s="71"/>
      <c r="VGL36" s="71"/>
      <c r="VGQ36" s="71"/>
      <c r="VGV36" s="71"/>
      <c r="VHA36" s="71"/>
      <c r="VHF36" s="71"/>
      <c r="VHK36" s="71"/>
      <c r="VHP36" s="71"/>
      <c r="VHU36" s="71"/>
      <c r="VHZ36" s="71"/>
      <c r="VIE36" s="71"/>
      <c r="VIJ36" s="71"/>
      <c r="VIO36" s="71"/>
      <c r="VIT36" s="71"/>
      <c r="VIY36" s="71"/>
      <c r="VJD36" s="71"/>
      <c r="VJI36" s="71"/>
      <c r="VJN36" s="71"/>
      <c r="VJS36" s="71"/>
      <c r="VJX36" s="71"/>
      <c r="VKC36" s="71"/>
      <c r="VKH36" s="71"/>
      <c r="VKM36" s="71"/>
      <c r="VKR36" s="71"/>
      <c r="VKW36" s="71"/>
      <c r="VLB36" s="71"/>
      <c r="VLG36" s="71"/>
      <c r="VLL36" s="71"/>
      <c r="VLQ36" s="71"/>
      <c r="VLV36" s="71"/>
      <c r="VMA36" s="71"/>
      <c r="VMF36" s="71"/>
      <c r="VMK36" s="71"/>
      <c r="VMP36" s="71"/>
      <c r="VMU36" s="71"/>
      <c r="VMZ36" s="71"/>
      <c r="VNE36" s="71"/>
      <c r="VNJ36" s="71"/>
      <c r="VNO36" s="71"/>
      <c r="VNT36" s="71"/>
      <c r="VNY36" s="71"/>
      <c r="VOD36" s="71"/>
      <c r="VOI36" s="71"/>
      <c r="VON36" s="71"/>
      <c r="VOS36" s="71"/>
      <c r="VOX36" s="71"/>
      <c r="VPC36" s="71"/>
      <c r="VPH36" s="71"/>
      <c r="VPM36" s="71"/>
      <c r="VPR36" s="71"/>
      <c r="VPW36" s="71"/>
      <c r="VQB36" s="71"/>
      <c r="VQG36" s="71"/>
      <c r="VQL36" s="71"/>
      <c r="VQQ36" s="71"/>
      <c r="VQV36" s="71"/>
      <c r="VRA36" s="71"/>
      <c r="VRF36" s="71"/>
      <c r="VRK36" s="71"/>
      <c r="VRP36" s="71"/>
      <c r="VRU36" s="71"/>
      <c r="VRZ36" s="71"/>
      <c r="VSE36" s="71"/>
      <c r="VSJ36" s="71"/>
      <c r="VSO36" s="71"/>
      <c r="VST36" s="71"/>
      <c r="VSY36" s="71"/>
      <c r="VTD36" s="71"/>
      <c r="VTI36" s="71"/>
      <c r="VTN36" s="71"/>
      <c r="VTS36" s="71"/>
      <c r="VTX36" s="71"/>
      <c r="VUC36" s="71"/>
      <c r="VUH36" s="71"/>
      <c r="VUM36" s="71"/>
      <c r="VUR36" s="71"/>
      <c r="VUW36" s="71"/>
      <c r="VVB36" s="71"/>
      <c r="VVG36" s="71"/>
      <c r="VVL36" s="71"/>
      <c r="VVQ36" s="71"/>
      <c r="VVV36" s="71"/>
      <c r="VWA36" s="71"/>
      <c r="VWF36" s="71"/>
      <c r="VWK36" s="71"/>
      <c r="VWP36" s="71"/>
      <c r="VWU36" s="71"/>
      <c r="VWZ36" s="71"/>
      <c r="VXE36" s="71"/>
      <c r="VXJ36" s="71"/>
      <c r="VXO36" s="71"/>
      <c r="VXT36" s="71"/>
      <c r="VXY36" s="71"/>
      <c r="VYD36" s="71"/>
      <c r="VYI36" s="71"/>
      <c r="VYN36" s="71"/>
      <c r="VYS36" s="71"/>
      <c r="VYX36" s="71"/>
      <c r="VZC36" s="71"/>
      <c r="VZH36" s="71"/>
      <c r="VZM36" s="71"/>
      <c r="VZR36" s="71"/>
      <c r="VZW36" s="71"/>
      <c r="WAB36" s="71"/>
      <c r="WAG36" s="71"/>
      <c r="WAL36" s="71"/>
      <c r="WAQ36" s="71"/>
      <c r="WAV36" s="71"/>
      <c r="WBA36" s="71"/>
      <c r="WBF36" s="71"/>
      <c r="WBK36" s="71"/>
      <c r="WBP36" s="71"/>
      <c r="WBU36" s="71"/>
      <c r="WBZ36" s="71"/>
      <c r="WCE36" s="71"/>
      <c r="WCJ36" s="71"/>
      <c r="WCO36" s="71"/>
      <c r="WCT36" s="71"/>
      <c r="WCY36" s="71"/>
      <c r="WDD36" s="71"/>
      <c r="WDI36" s="71"/>
      <c r="WDN36" s="71"/>
      <c r="WDS36" s="71"/>
      <c r="WDX36" s="71"/>
      <c r="WEC36" s="71"/>
      <c r="WEH36" s="71"/>
      <c r="WEM36" s="71"/>
      <c r="WER36" s="71"/>
      <c r="WEW36" s="71"/>
      <c r="WFB36" s="71"/>
      <c r="WFG36" s="71"/>
      <c r="WFL36" s="71"/>
      <c r="WFQ36" s="71"/>
      <c r="WFV36" s="71"/>
      <c r="WGA36" s="71"/>
      <c r="WGF36" s="71"/>
      <c r="WGK36" s="71"/>
      <c r="WGP36" s="71"/>
      <c r="WGU36" s="71"/>
      <c r="WGZ36" s="71"/>
      <c r="WHE36" s="71"/>
      <c r="WHJ36" s="71"/>
      <c r="WHO36" s="71"/>
      <c r="WHT36" s="71"/>
      <c r="WHY36" s="71"/>
      <c r="WID36" s="71"/>
      <c r="WII36" s="71"/>
      <c r="WIN36" s="71"/>
      <c r="WIS36" s="71"/>
      <c r="WIX36" s="71"/>
      <c r="WJC36" s="71"/>
      <c r="WJH36" s="71"/>
      <c r="WJM36" s="71"/>
      <c r="WJR36" s="71"/>
      <c r="WJW36" s="71"/>
      <c r="WKB36" s="71"/>
      <c r="WKG36" s="71"/>
      <c r="WKL36" s="71"/>
      <c r="WKQ36" s="71"/>
      <c r="WKV36" s="71"/>
      <c r="WLA36" s="71"/>
      <c r="WLF36" s="71"/>
      <c r="WLK36" s="71"/>
      <c r="WLP36" s="71"/>
      <c r="WLU36" s="71"/>
      <c r="WLZ36" s="71"/>
      <c r="WME36" s="71"/>
      <c r="WMJ36" s="71"/>
      <c r="WMO36" s="71"/>
      <c r="WMT36" s="71"/>
      <c r="WMY36" s="71"/>
      <c r="WND36" s="71"/>
      <c r="WNI36" s="71"/>
      <c r="WNN36" s="71"/>
      <c r="WNS36" s="71"/>
      <c r="WNX36" s="71"/>
      <c r="WOC36" s="71"/>
      <c r="WOH36" s="71"/>
      <c r="WOM36" s="71"/>
      <c r="WOR36" s="71"/>
      <c r="WOW36" s="71"/>
      <c r="WPB36" s="71"/>
      <c r="WPG36" s="71"/>
      <c r="WPL36" s="71"/>
      <c r="WPQ36" s="71"/>
      <c r="WPV36" s="71"/>
      <c r="WQA36" s="71"/>
      <c r="WQF36" s="71"/>
      <c r="WQK36" s="71"/>
      <c r="WQP36" s="71"/>
      <c r="WQU36" s="71"/>
      <c r="WQZ36" s="71"/>
      <c r="WRE36" s="71"/>
      <c r="WRJ36" s="71"/>
      <c r="WRO36" s="71"/>
      <c r="WRT36" s="71"/>
      <c r="WRY36" s="71"/>
      <c r="WSD36" s="71"/>
      <c r="WSI36" s="71"/>
      <c r="WSN36" s="71"/>
      <c r="WSS36" s="71"/>
      <c r="WSX36" s="71"/>
      <c r="WTC36" s="71"/>
      <c r="WTH36" s="71"/>
      <c r="WTM36" s="71"/>
      <c r="WTR36" s="71"/>
      <c r="WTW36" s="71"/>
      <c r="WUB36" s="71"/>
      <c r="WUG36" s="71"/>
      <c r="WUL36" s="71"/>
      <c r="WUQ36" s="71"/>
      <c r="WUV36" s="71"/>
      <c r="WVA36" s="71"/>
      <c r="WVF36" s="71"/>
      <c r="WVK36" s="71"/>
      <c r="WVP36" s="71"/>
      <c r="WVU36" s="71"/>
      <c r="WVZ36" s="71"/>
      <c r="WWE36" s="71"/>
      <c r="WWJ36" s="71"/>
      <c r="WWO36" s="71"/>
      <c r="WWT36" s="71"/>
      <c r="WWY36" s="71"/>
      <c r="WXD36" s="71"/>
      <c r="WXI36" s="71"/>
      <c r="WXN36" s="71"/>
      <c r="WXS36" s="71"/>
      <c r="WXX36" s="71"/>
      <c r="WYC36" s="71"/>
      <c r="WYH36" s="71"/>
      <c r="WYM36" s="71"/>
      <c r="WYR36" s="71"/>
      <c r="WYW36" s="71"/>
      <c r="WZB36" s="71"/>
      <c r="WZG36" s="71"/>
      <c r="WZL36" s="71"/>
      <c r="WZQ36" s="71"/>
      <c r="WZV36" s="71"/>
      <c r="XAA36" s="71"/>
      <c r="XAF36" s="71"/>
      <c r="XAK36" s="71"/>
      <c r="XAP36" s="71"/>
      <c r="XAU36" s="71"/>
      <c r="XAZ36" s="71"/>
      <c r="XBE36" s="71"/>
      <c r="XBJ36" s="71"/>
      <c r="XBO36" s="71"/>
      <c r="XBT36" s="71"/>
      <c r="XBY36" s="71"/>
      <c r="XCD36" s="71"/>
      <c r="XCI36" s="71"/>
      <c r="XCN36" s="71"/>
      <c r="XCS36" s="71"/>
      <c r="XCX36" s="71"/>
      <c r="XDC36" s="71"/>
      <c r="XDH36" s="71"/>
      <c r="XDM36" s="71"/>
      <c r="XDR36" s="71"/>
      <c r="XDW36" s="71"/>
      <c r="XEB36" s="71"/>
      <c r="XEG36" s="71"/>
      <c r="XEL36" s="71"/>
      <c r="XEQ36" s="71"/>
      <c r="XEV36" s="71"/>
      <c r="XFA36" s="71"/>
    </row>
    <row r="37" spans="1:1021 1026:2046 2051:3071 3076:4096 4101:5116 5121:6141 6146:7166 7171:8191 8196:9216 9221:10236 10241:11261 11266:12286 12291:13311 13316:14336 14341:15356 15361:16381" s="120" customFormat="1" ht="11.25" x14ac:dyDescent="0.3">
      <c r="A37" s="37" t="s">
        <v>66</v>
      </c>
      <c r="B37" s="141" t="s">
        <v>67</v>
      </c>
      <c r="C37" s="164"/>
      <c r="D37" s="165"/>
      <c r="E37" s="165"/>
      <c r="F37" s="34"/>
      <c r="G37" s="35"/>
      <c r="H37" s="164"/>
      <c r="I37" s="165"/>
      <c r="J37" s="165"/>
      <c r="K37" s="34"/>
      <c r="L37" s="46"/>
      <c r="M37" s="124">
        <v>2.2205595162606162</v>
      </c>
      <c r="N37" s="40">
        <v>2.2205595162606162</v>
      </c>
      <c r="O37" s="40">
        <v>2.2205595162606162</v>
      </c>
      <c r="P37" s="34"/>
      <c r="Q37" s="46" t="s">
        <v>8</v>
      </c>
      <c r="R37" s="124">
        <v>2.2205595162606162</v>
      </c>
      <c r="S37" s="40">
        <v>2.2205595162606162</v>
      </c>
      <c r="T37" s="40">
        <v>2.2205595162606162</v>
      </c>
      <c r="U37" s="34"/>
      <c r="V37" s="46" t="s">
        <v>8</v>
      </c>
      <c r="W37" s="121"/>
      <c r="X37" s="34"/>
      <c r="Y37" s="34"/>
      <c r="Z37" s="34"/>
      <c r="AA37" s="35"/>
      <c r="AB37" s="121"/>
      <c r="AC37" s="34"/>
      <c r="AD37" s="34"/>
      <c r="AE37" s="34"/>
      <c r="AF37" s="46"/>
      <c r="AG37" s="124">
        <v>2.3448266080279594</v>
      </c>
      <c r="AH37" s="40">
        <v>2.3448266080279594</v>
      </c>
      <c r="AI37" s="40">
        <v>2.3448266080279594</v>
      </c>
      <c r="AJ37" s="34"/>
      <c r="AK37" s="46" t="s">
        <v>8</v>
      </c>
      <c r="AL37" s="124">
        <v>2.3448266080279594</v>
      </c>
      <c r="AM37" s="40">
        <v>2.3448266080279594</v>
      </c>
      <c r="AN37" s="40">
        <v>2.3448266080279594</v>
      </c>
      <c r="AO37" s="34"/>
      <c r="AP37" s="46" t="s">
        <v>8</v>
      </c>
      <c r="AQ37" s="124">
        <v>2.3492911856557916</v>
      </c>
      <c r="AR37" s="40">
        <v>2.3492911856557916</v>
      </c>
      <c r="AS37" s="40">
        <v>2.3492911856557916</v>
      </c>
      <c r="AT37" s="34"/>
      <c r="AU37" s="46" t="s">
        <v>8</v>
      </c>
      <c r="AV37" s="124">
        <v>2.3492911856557916</v>
      </c>
      <c r="AW37" s="40">
        <v>2.3492911856557916</v>
      </c>
      <c r="AX37" s="40">
        <v>2.3492911856557916</v>
      </c>
      <c r="AY37" s="34"/>
      <c r="AZ37" s="46" t="s">
        <v>8</v>
      </c>
    </row>
    <row r="38" spans="1:1021 1026:2046 2051:3071 3076:4096 4101:5116 5121:6141 6146:7166 7171:8191 8196:9216 9221:10236 10241:11261 11266:12286 12291:13311 13316:14336 14341:15356 15361:16381" x14ac:dyDescent="0.35">
      <c r="A38" s="42" t="s">
        <v>68</v>
      </c>
      <c r="B38" s="144" t="s">
        <v>69</v>
      </c>
      <c r="C38" s="262"/>
      <c r="D38" s="262"/>
      <c r="E38" s="262"/>
      <c r="F38" s="43"/>
      <c r="G38" s="44"/>
      <c r="H38" s="262"/>
      <c r="I38" s="262"/>
      <c r="J38" s="262"/>
      <c r="K38" s="43"/>
      <c r="L38" s="48"/>
      <c r="M38" s="170">
        <v>6.4206635682602875E-2</v>
      </c>
      <c r="N38" s="170">
        <v>6.4206635682602875E-2</v>
      </c>
      <c r="O38" s="170">
        <v>6.4206635682602875E-2</v>
      </c>
      <c r="P38" s="43"/>
      <c r="Q38" s="48" t="s">
        <v>8</v>
      </c>
      <c r="R38" s="170">
        <v>6.4206635682602875E-2</v>
      </c>
      <c r="S38" s="170">
        <v>6.4206635682602875E-2</v>
      </c>
      <c r="T38" s="170">
        <v>6.4206635682602875E-2</v>
      </c>
      <c r="U38" s="43"/>
      <c r="V38" s="48" t="s">
        <v>8</v>
      </c>
      <c r="W38" s="262"/>
      <c r="X38" s="262"/>
      <c r="Y38" s="262"/>
      <c r="Z38" s="43"/>
      <c r="AA38" s="48"/>
      <c r="AB38" s="262"/>
      <c r="AC38" s="262"/>
      <c r="AD38" s="262"/>
      <c r="AE38" s="43"/>
      <c r="AF38" s="48"/>
      <c r="AG38" s="258">
        <v>8.6708695487105719E-2</v>
      </c>
      <c r="AH38" s="258">
        <v>8.6708695487105719E-2</v>
      </c>
      <c r="AI38" s="258">
        <v>8.6708695487105719E-2</v>
      </c>
      <c r="AJ38" s="43"/>
      <c r="AK38" s="48" t="s">
        <v>8</v>
      </c>
      <c r="AL38" s="258">
        <v>8.6708695487105719E-2</v>
      </c>
      <c r="AM38" s="258">
        <v>8.6708695487105719E-2</v>
      </c>
      <c r="AN38" s="258">
        <v>8.6708695487105719E-2</v>
      </c>
      <c r="AO38" s="43"/>
      <c r="AP38" s="48" t="s">
        <v>8</v>
      </c>
      <c r="AQ38" s="258">
        <v>0.1</v>
      </c>
      <c r="AR38" s="258">
        <v>0.1</v>
      </c>
      <c r="AS38" s="258">
        <v>0.1</v>
      </c>
      <c r="AT38" s="43"/>
      <c r="AU38" s="48" t="s">
        <v>8</v>
      </c>
      <c r="AV38" s="258">
        <v>0.1</v>
      </c>
      <c r="AW38" s="258">
        <v>0.1</v>
      </c>
      <c r="AX38" s="258">
        <v>0.1</v>
      </c>
      <c r="AY38" s="43"/>
      <c r="AZ38" s="48" t="s">
        <v>8</v>
      </c>
    </row>
    <row r="39" spans="1:1021 1026:2046 2051:3071 3076:4096 4101:5116 5121:6141 6146:7166 7171:8191 8196:9216 9221:10236 10241:11261 11266:12286 12291:13311 13316:14336 14341:15356 15361:16381" x14ac:dyDescent="0.35">
      <c r="A39" s="37" t="s">
        <v>912</v>
      </c>
      <c r="B39" s="141" t="s">
        <v>69</v>
      </c>
      <c r="C39" s="164"/>
      <c r="D39" s="165"/>
      <c r="E39" s="165"/>
      <c r="F39" s="34"/>
      <c r="G39" s="35"/>
      <c r="H39" s="164"/>
      <c r="I39" s="165"/>
      <c r="J39" s="165"/>
      <c r="K39" s="34"/>
      <c r="L39" s="46"/>
      <c r="M39" s="122">
        <v>3.2313600000000005E-2</v>
      </c>
      <c r="N39" s="30">
        <v>3.2313600000000005E-2</v>
      </c>
      <c r="O39" s="30">
        <v>3.2313600000000005E-2</v>
      </c>
      <c r="P39" s="34"/>
      <c r="Q39" s="46" t="s">
        <v>8</v>
      </c>
      <c r="R39" s="122">
        <v>3.2313600000000005E-2</v>
      </c>
      <c r="S39" s="30">
        <v>3.2313600000000005E-2</v>
      </c>
      <c r="T39" s="30">
        <v>3.2313600000000005E-2</v>
      </c>
      <c r="U39" s="34"/>
      <c r="V39" s="46" t="s">
        <v>8</v>
      </c>
      <c r="W39" s="121"/>
      <c r="X39" s="34"/>
      <c r="Y39" s="34"/>
      <c r="Z39" s="34"/>
      <c r="AA39" s="35"/>
      <c r="AB39" s="121"/>
      <c r="AC39" s="34"/>
      <c r="AD39" s="34"/>
      <c r="AE39" s="34"/>
      <c r="AF39" s="46"/>
      <c r="AG39" s="122">
        <v>3.2313600000000005E-2</v>
      </c>
      <c r="AH39" s="30">
        <v>3.2313600000000005E-2</v>
      </c>
      <c r="AI39" s="30">
        <v>3.2313600000000005E-2</v>
      </c>
      <c r="AJ39" s="34"/>
      <c r="AK39" s="46" t="s">
        <v>8</v>
      </c>
      <c r="AL39" s="122">
        <v>3.2313600000000005E-2</v>
      </c>
      <c r="AM39" s="30">
        <v>3.2313600000000005E-2</v>
      </c>
      <c r="AN39" s="30">
        <v>3.2313600000000005E-2</v>
      </c>
      <c r="AO39" s="34"/>
      <c r="AP39" s="46" t="s">
        <v>8</v>
      </c>
      <c r="AQ39" s="122">
        <v>3.2531124032745426E-2</v>
      </c>
      <c r="AR39" s="30">
        <v>3.2525261303868597E-2</v>
      </c>
      <c r="AS39" s="30">
        <v>3.2510048727766729E-2</v>
      </c>
      <c r="AT39" s="34"/>
      <c r="AU39" s="46" t="s">
        <v>8</v>
      </c>
      <c r="AV39" s="122">
        <v>3.2531124032745426E-2</v>
      </c>
      <c r="AW39" s="30">
        <v>3.2525261303868597E-2</v>
      </c>
      <c r="AX39" s="30">
        <v>3.2510048727766729E-2</v>
      </c>
      <c r="AY39" s="34"/>
      <c r="AZ39" s="46" t="s">
        <v>8</v>
      </c>
    </row>
    <row r="40" spans="1:1021 1026:2046 2051:3071 3076:4096 4101:5116 5121:6141 6146:7166 7171:8191 8196:9216 9221:10236 10241:11261 11266:12286 12291:13311 13316:14336 14341:15356 15361:16381" ht="22.5" x14ac:dyDescent="0.35">
      <c r="A40" s="42" t="s">
        <v>73</v>
      </c>
      <c r="B40" s="144" t="s">
        <v>69</v>
      </c>
      <c r="C40" s="262"/>
      <c r="D40" s="262"/>
      <c r="E40" s="262"/>
      <c r="F40" s="43"/>
      <c r="G40" s="44"/>
      <c r="H40" s="262"/>
      <c r="I40" s="262"/>
      <c r="J40" s="262"/>
      <c r="K40" s="43"/>
      <c r="L40" s="48"/>
      <c r="M40" s="258">
        <v>0.61387200000000497</v>
      </c>
      <c r="N40" s="258">
        <v>0.59125792172136549</v>
      </c>
      <c r="O40" s="258">
        <v>0.58393832445999039</v>
      </c>
      <c r="P40" s="43" t="s">
        <v>116</v>
      </c>
      <c r="Q40" s="48" t="s">
        <v>8</v>
      </c>
      <c r="R40" s="258">
        <v>0.61387200000000497</v>
      </c>
      <c r="S40" s="258">
        <v>0.59125792172136549</v>
      </c>
      <c r="T40" s="258">
        <v>0.58393832445999039</v>
      </c>
      <c r="U40" s="43" t="s">
        <v>116</v>
      </c>
      <c r="V40" s="48" t="s">
        <v>8</v>
      </c>
      <c r="W40" s="262"/>
      <c r="X40" s="262"/>
      <c r="Y40" s="262"/>
      <c r="Z40" s="43"/>
      <c r="AA40" s="48"/>
      <c r="AB40" s="262"/>
      <c r="AC40" s="262"/>
      <c r="AD40" s="262"/>
      <c r="AE40" s="43"/>
      <c r="AF40" s="48"/>
      <c r="AG40" s="258">
        <v>0.7197120000000059</v>
      </c>
      <c r="AH40" s="258">
        <v>0.69319894270780802</v>
      </c>
      <c r="AI40" s="258">
        <v>0.68461734591860957</v>
      </c>
      <c r="AJ40" s="43" t="s">
        <v>116</v>
      </c>
      <c r="AK40" s="48" t="s">
        <v>8</v>
      </c>
      <c r="AL40" s="258">
        <v>0.7197120000000059</v>
      </c>
      <c r="AM40" s="258">
        <v>0.69319894270780802</v>
      </c>
      <c r="AN40" s="258">
        <v>0.68461734591860957</v>
      </c>
      <c r="AO40" s="43" t="s">
        <v>116</v>
      </c>
      <c r="AP40" s="48" t="s">
        <v>8</v>
      </c>
      <c r="AQ40" s="258">
        <v>0.39160800000000306</v>
      </c>
      <c r="AR40" s="258">
        <v>0.37718177764983662</v>
      </c>
      <c r="AS40" s="258">
        <v>0.37251237939689053</v>
      </c>
      <c r="AT40" s="43" t="s">
        <v>116</v>
      </c>
      <c r="AU40" s="48" t="s">
        <v>8</v>
      </c>
      <c r="AV40" s="258">
        <v>0.39160800000000312</v>
      </c>
      <c r="AW40" s="258">
        <v>0.37718177764983662</v>
      </c>
      <c r="AX40" s="258">
        <v>0.37251237939689058</v>
      </c>
      <c r="AY40" s="43" t="s">
        <v>74</v>
      </c>
      <c r="AZ40" s="48" t="s">
        <v>8</v>
      </c>
    </row>
    <row r="41" spans="1:1021 1026:2046 2051:3071 3076:4096 4101:5116 5121:6141 6146:7166 7171:8191 8196:9216 9221:10236 10241:11261 11266:12286 12291:13311 13316:14336 14341:15356 15361:16381" x14ac:dyDescent="0.35">
      <c r="A41" s="37" t="s">
        <v>75</v>
      </c>
      <c r="B41" s="141" t="s">
        <v>69</v>
      </c>
      <c r="C41" s="164"/>
      <c r="D41" s="165"/>
      <c r="E41" s="165"/>
      <c r="F41" s="34"/>
      <c r="G41" s="35"/>
      <c r="H41" s="164"/>
      <c r="I41" s="165"/>
      <c r="J41" s="165"/>
      <c r="K41" s="34"/>
      <c r="L41" s="46"/>
      <c r="M41" s="121">
        <v>0</v>
      </c>
      <c r="N41" s="34">
        <v>0</v>
      </c>
      <c r="O41" s="34">
        <v>0</v>
      </c>
      <c r="P41" s="34"/>
      <c r="Q41" s="46" t="s">
        <v>8</v>
      </c>
      <c r="R41" s="121">
        <v>0</v>
      </c>
      <c r="S41" s="34">
        <v>0</v>
      </c>
      <c r="T41" s="34">
        <v>0</v>
      </c>
      <c r="U41" s="34"/>
      <c r="V41" s="46" t="s">
        <v>8</v>
      </c>
      <c r="W41" s="121"/>
      <c r="X41" s="34"/>
      <c r="Y41" s="34"/>
      <c r="Z41" s="34"/>
      <c r="AA41" s="35"/>
      <c r="AB41" s="121"/>
      <c r="AC41" s="34"/>
      <c r="AD41" s="34"/>
      <c r="AE41" s="34"/>
      <c r="AF41" s="46"/>
      <c r="AG41" s="121">
        <v>0</v>
      </c>
      <c r="AH41" s="34">
        <v>0</v>
      </c>
      <c r="AI41" s="34">
        <v>0</v>
      </c>
      <c r="AJ41" s="34"/>
      <c r="AK41" s="46" t="s">
        <v>8</v>
      </c>
      <c r="AL41" s="121">
        <v>0</v>
      </c>
      <c r="AM41" s="34">
        <v>0</v>
      </c>
      <c r="AN41" s="34">
        <v>0</v>
      </c>
      <c r="AO41" s="34"/>
      <c r="AP41" s="46" t="s">
        <v>8</v>
      </c>
      <c r="AQ41" s="124">
        <v>0.4974206444307685</v>
      </c>
      <c r="AR41" s="40">
        <v>0.4974206444307685</v>
      </c>
      <c r="AS41" s="40">
        <v>0.44767857998769167</v>
      </c>
      <c r="AT41" s="34" t="s">
        <v>76</v>
      </c>
      <c r="AU41" s="46" t="s">
        <v>8</v>
      </c>
      <c r="AV41" s="124">
        <v>0.4974206444307685</v>
      </c>
      <c r="AW41" s="40">
        <v>0.4974206444307685</v>
      </c>
      <c r="AX41" s="40">
        <v>0.44767857998769167</v>
      </c>
      <c r="AY41" s="34" t="s">
        <v>76</v>
      </c>
      <c r="AZ41" s="46" t="s">
        <v>8</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tabColor theme="8" tint="0.59999389629810485"/>
  </sheetPr>
  <dimension ref="A1:XEH67"/>
  <sheetViews>
    <sheetView zoomScaleNormal="100" workbookViewId="0">
      <pane xSplit="2" ySplit="1" topLeftCell="C12" activePane="bottomRight" state="frozen"/>
      <selection pane="topRight" activeCell="H36" sqref="H36"/>
      <selection pane="bottomLeft" activeCell="H36" sqref="H36"/>
      <selection pane="bottomRight" activeCell="AG13" sqref="AG13"/>
    </sheetView>
  </sheetViews>
  <sheetFormatPr baseColWidth="10" defaultColWidth="11.3984375" defaultRowHeight="12.75" outlineLevelCol="2" x14ac:dyDescent="0.35"/>
  <cols>
    <col min="1" max="1" width="46" style="132" customWidth="1" collapsed="1"/>
    <col min="2" max="2" width="16.265625" style="150" bestFit="1" customWidth="1"/>
    <col min="3" max="3" width="14.59765625" style="132" customWidth="1"/>
    <col min="4" max="5" width="8.59765625" style="132" hidden="1" customWidth="1" outlineLevel="1"/>
    <col min="6" max="6" width="49.73046875" style="132" hidden="1" customWidth="1" outlineLevel="2"/>
    <col min="7" max="7" width="21.265625" style="132" hidden="1" customWidth="1" outlineLevel="2"/>
    <col min="8" max="8" width="15.3984375" style="132" customWidth="1" collapsed="1"/>
    <col min="9" max="10" width="8.59765625" style="132" hidden="1" customWidth="1" outlineLevel="1"/>
    <col min="11" max="11" width="45.3984375" style="132" hidden="1" customWidth="1" outlineLevel="2"/>
    <col min="12" max="12" width="26" style="132" hidden="1" customWidth="1" outlineLevel="2"/>
    <col min="13" max="13" width="15.59765625" style="132" customWidth="1" collapsed="1"/>
    <col min="14" max="15" width="8.59765625" style="132" hidden="1" customWidth="1" outlineLevel="1"/>
    <col min="16" max="16" width="38.1328125" style="132" hidden="1" customWidth="1" outlineLevel="2"/>
    <col min="17" max="17" width="25.3984375" style="132" hidden="1" customWidth="1" outlineLevel="2"/>
    <col min="18" max="18" width="15.3984375" style="132" customWidth="1" collapsed="1"/>
    <col min="19" max="20" width="8.59765625" style="132" hidden="1" customWidth="1" outlineLevel="1"/>
    <col min="21" max="21" width="39.86328125" style="132" hidden="1" customWidth="1" outlineLevel="2"/>
    <col min="22" max="22" width="26" style="132" hidden="1" customWidth="1" outlineLevel="2"/>
    <col min="23" max="23" width="13.86328125" style="132" customWidth="1" collapsed="1"/>
    <col min="24" max="25" width="10.73046875" style="132" hidden="1" customWidth="1" outlineLevel="1"/>
    <col min="26" max="26" width="23.86328125" style="132" hidden="1" customWidth="1" outlineLevel="2"/>
    <col min="27" max="27" width="13.73046875" style="132" hidden="1" customWidth="1" outlineLevel="2"/>
    <col min="28" max="28" width="14" style="132" customWidth="1" collapsed="1"/>
    <col min="29" max="30" width="4.73046875" style="132" hidden="1" customWidth="1" outlineLevel="1"/>
    <col min="31" max="31" width="31.1328125" style="132" hidden="1" customWidth="1" outlineLevel="2"/>
    <col min="32" max="32" width="26.265625" style="132" hidden="1" customWidth="1" outlineLevel="2"/>
    <col min="33" max="33" width="15.3984375" style="132" customWidth="1" collapsed="1"/>
    <col min="34" max="35" width="9.3984375" style="132" hidden="1" customWidth="1" outlineLevel="1"/>
    <col min="36" max="36" width="37.86328125" style="132" hidden="1" customWidth="1" outlineLevel="2"/>
    <col min="37" max="37" width="14.59765625" style="132" hidden="1" customWidth="1" outlineLevel="2"/>
    <col min="38" max="38" width="11" style="132" customWidth="1" collapsed="1"/>
    <col min="39" max="40" width="9.3984375" style="132" hidden="1" customWidth="1" outlineLevel="1"/>
    <col min="41" max="41" width="37.86328125" style="132" hidden="1" customWidth="1" outlineLevel="2"/>
    <col min="42" max="42" width="29.1328125" style="132" hidden="1" customWidth="1" outlineLevel="2"/>
    <col min="43" max="43" width="11.3984375" style="132" collapsed="1"/>
    <col min="44" max="16384" width="11.3984375" style="132"/>
  </cols>
  <sheetData>
    <row r="1" spans="1:16362" s="104" customFormat="1" ht="60" x14ac:dyDescent="0.4">
      <c r="A1" s="98" t="s">
        <v>117</v>
      </c>
      <c r="B1" s="146"/>
      <c r="C1" s="155" t="s">
        <v>1031</v>
      </c>
      <c r="D1" s="175"/>
      <c r="E1" s="175"/>
      <c r="F1" s="100"/>
      <c r="G1" s="100"/>
      <c r="H1" s="173" t="s">
        <v>1032</v>
      </c>
      <c r="I1" s="186"/>
      <c r="J1" s="186"/>
      <c r="K1" s="102"/>
      <c r="L1" s="103"/>
      <c r="M1" s="83" t="s">
        <v>1033</v>
      </c>
      <c r="N1" s="99"/>
      <c r="O1" s="99"/>
      <c r="P1" s="100"/>
      <c r="Q1" s="100"/>
      <c r="R1" s="79" t="s">
        <v>1034</v>
      </c>
      <c r="S1" s="101"/>
      <c r="T1" s="101"/>
      <c r="U1" s="102"/>
      <c r="V1" s="103"/>
      <c r="W1" s="83" t="s">
        <v>1035</v>
      </c>
      <c r="X1" s="99"/>
      <c r="Y1" s="99"/>
      <c r="Z1" s="100"/>
      <c r="AA1" s="100"/>
      <c r="AB1" s="79" t="s">
        <v>1036</v>
      </c>
      <c r="AC1" s="101"/>
      <c r="AD1" s="101"/>
      <c r="AE1" s="102"/>
      <c r="AF1" s="103"/>
      <c r="AG1" s="83" t="s">
        <v>1037</v>
      </c>
      <c r="AH1" s="99"/>
      <c r="AI1" s="99"/>
      <c r="AJ1" s="100"/>
      <c r="AK1" s="100"/>
      <c r="AL1" s="79" t="s">
        <v>118</v>
      </c>
      <c r="AM1" s="101"/>
      <c r="AN1" s="101"/>
      <c r="AO1" s="102"/>
      <c r="AP1" s="103"/>
    </row>
    <row r="2" spans="1:16362" s="128" customFormat="1" ht="11.25" x14ac:dyDescent="0.3">
      <c r="A2" s="84" t="s">
        <v>1</v>
      </c>
      <c r="B2" s="147" t="s">
        <v>2</v>
      </c>
      <c r="C2" s="84" t="s">
        <v>3</v>
      </c>
      <c r="D2" s="84">
        <v>2030</v>
      </c>
      <c r="E2" s="84">
        <v>2050</v>
      </c>
      <c r="F2" s="84" t="s">
        <v>4</v>
      </c>
      <c r="G2" s="85" t="s">
        <v>5</v>
      </c>
      <c r="H2" s="84" t="s">
        <v>3</v>
      </c>
      <c r="I2" s="84">
        <v>2030</v>
      </c>
      <c r="J2" s="84">
        <v>2050</v>
      </c>
      <c r="K2" s="84" t="s">
        <v>4</v>
      </c>
      <c r="L2" s="85" t="s">
        <v>5</v>
      </c>
      <c r="M2" s="85" t="s">
        <v>3</v>
      </c>
      <c r="N2" s="85">
        <v>2030</v>
      </c>
      <c r="O2" s="85">
        <v>2050</v>
      </c>
      <c r="P2" s="84" t="s">
        <v>4</v>
      </c>
      <c r="Q2" s="85" t="s">
        <v>5</v>
      </c>
      <c r="R2" s="85" t="s">
        <v>3</v>
      </c>
      <c r="S2" s="85">
        <v>2030</v>
      </c>
      <c r="T2" s="85">
        <v>2050</v>
      </c>
      <c r="U2" s="84" t="s">
        <v>4</v>
      </c>
      <c r="V2" s="85" t="s">
        <v>5</v>
      </c>
      <c r="W2" s="85" t="s">
        <v>3</v>
      </c>
      <c r="X2" s="85">
        <v>2030</v>
      </c>
      <c r="Y2" s="85">
        <v>2050</v>
      </c>
      <c r="Z2" s="84" t="s">
        <v>4</v>
      </c>
      <c r="AA2" s="85" t="s">
        <v>5</v>
      </c>
      <c r="AB2" s="85" t="s">
        <v>3</v>
      </c>
      <c r="AC2" s="85">
        <v>2030</v>
      </c>
      <c r="AD2" s="85">
        <v>2050</v>
      </c>
      <c r="AE2" s="84" t="s">
        <v>4</v>
      </c>
      <c r="AF2" s="85" t="s">
        <v>5</v>
      </c>
      <c r="AG2" s="85" t="s">
        <v>3</v>
      </c>
      <c r="AH2" s="85">
        <v>2030</v>
      </c>
      <c r="AI2" s="85">
        <v>2050</v>
      </c>
      <c r="AJ2" s="84" t="s">
        <v>4</v>
      </c>
      <c r="AK2" s="85" t="s">
        <v>5</v>
      </c>
      <c r="AL2" s="85" t="s">
        <v>3</v>
      </c>
      <c r="AM2" s="85">
        <v>2030</v>
      </c>
      <c r="AN2" s="85">
        <v>2050</v>
      </c>
      <c r="AO2" s="84" t="s">
        <v>4</v>
      </c>
      <c r="AP2" s="86" t="s">
        <v>5</v>
      </c>
      <c r="AQ2" s="87"/>
      <c r="AR2" s="88"/>
      <c r="AS2" s="87"/>
      <c r="AT2" s="87"/>
      <c r="AU2" s="87"/>
      <c r="AV2" s="87"/>
      <c r="AW2" s="88"/>
      <c r="AX2" s="87"/>
      <c r="AY2" s="87"/>
      <c r="AZ2" s="87"/>
      <c r="BA2" s="87"/>
      <c r="BB2" s="88"/>
      <c r="BC2" s="87"/>
      <c r="BD2" s="87"/>
      <c r="BE2" s="87"/>
      <c r="BF2" s="87"/>
      <c r="BG2" s="88"/>
      <c r="BH2" s="87"/>
      <c r="BI2" s="87"/>
      <c r="BJ2" s="87"/>
      <c r="BK2" s="87"/>
      <c r="BL2" s="88"/>
      <c r="BM2" s="87"/>
      <c r="BN2" s="87"/>
      <c r="BO2" s="87"/>
      <c r="BP2" s="87"/>
      <c r="BQ2" s="88"/>
      <c r="BR2" s="87"/>
      <c r="BS2" s="87"/>
      <c r="BT2" s="87"/>
      <c r="BU2" s="87"/>
      <c r="BV2" s="88"/>
      <c r="BW2" s="87"/>
      <c r="BX2" s="87"/>
      <c r="BY2" s="87"/>
      <c r="BZ2" s="87"/>
      <c r="CA2" s="88"/>
      <c r="CB2" s="87"/>
      <c r="CC2" s="87"/>
      <c r="CD2" s="87"/>
      <c r="CE2" s="87"/>
      <c r="CF2" s="88"/>
      <c r="CG2" s="87"/>
      <c r="CH2" s="87"/>
      <c r="CI2" s="87"/>
      <c r="CJ2" s="87"/>
      <c r="CK2" s="88"/>
      <c r="CL2" s="87"/>
      <c r="CM2" s="87"/>
      <c r="CN2" s="87"/>
      <c r="CO2" s="87"/>
      <c r="CP2" s="88"/>
      <c r="CQ2" s="87"/>
      <c r="CR2" s="87"/>
      <c r="CS2" s="87"/>
      <c r="CT2" s="87"/>
      <c r="CU2" s="88"/>
      <c r="CV2" s="87"/>
      <c r="CW2" s="87"/>
      <c r="CX2" s="87"/>
      <c r="CY2" s="87"/>
      <c r="CZ2" s="88"/>
      <c r="DA2" s="87"/>
      <c r="DB2" s="87"/>
      <c r="DC2" s="87"/>
      <c r="DD2" s="87"/>
      <c r="DE2" s="88"/>
      <c r="DF2" s="87"/>
      <c r="DG2" s="87"/>
      <c r="DH2" s="87"/>
      <c r="DI2" s="87"/>
      <c r="DJ2" s="88"/>
      <c r="DK2" s="87"/>
      <c r="DL2" s="87"/>
      <c r="DM2" s="87"/>
      <c r="DN2" s="87"/>
      <c r="DO2" s="88"/>
      <c r="DP2" s="87"/>
      <c r="DQ2" s="87"/>
      <c r="DR2" s="87"/>
      <c r="DS2" s="87"/>
      <c r="DT2" s="88"/>
      <c r="DU2" s="87"/>
      <c r="DV2" s="87"/>
      <c r="DW2" s="87"/>
      <c r="DX2" s="87"/>
      <c r="DY2" s="88"/>
      <c r="DZ2" s="87"/>
      <c r="EA2" s="87"/>
      <c r="EB2" s="87"/>
      <c r="EC2" s="87"/>
      <c r="ED2" s="88"/>
      <c r="EE2" s="87"/>
      <c r="EF2" s="87"/>
      <c r="EG2" s="87"/>
      <c r="EH2" s="87"/>
      <c r="EI2" s="88"/>
      <c r="EJ2" s="87"/>
      <c r="EK2" s="87"/>
      <c r="EL2" s="87"/>
      <c r="EM2" s="87"/>
      <c r="EN2" s="88"/>
      <c r="EO2" s="87"/>
      <c r="EP2" s="87"/>
      <c r="EQ2" s="87"/>
      <c r="ER2" s="87"/>
      <c r="ES2" s="88"/>
      <c r="ET2" s="87"/>
      <c r="EU2" s="87"/>
      <c r="EV2" s="87"/>
      <c r="EW2" s="87"/>
      <c r="EX2" s="88"/>
      <c r="EY2" s="87"/>
      <c r="EZ2" s="87"/>
      <c r="FA2" s="87"/>
      <c r="FB2" s="87"/>
      <c r="FC2" s="88"/>
      <c r="FD2" s="87"/>
      <c r="FE2" s="87"/>
      <c r="FF2" s="87"/>
      <c r="FG2" s="87"/>
      <c r="FH2" s="88"/>
      <c r="FI2" s="87"/>
      <c r="FJ2" s="87"/>
      <c r="FK2" s="87"/>
      <c r="FL2" s="87"/>
      <c r="FM2" s="88"/>
      <c r="FN2" s="87"/>
      <c r="FO2" s="87"/>
      <c r="FP2" s="87"/>
      <c r="FQ2" s="87"/>
      <c r="FR2" s="88"/>
      <c r="FS2" s="87"/>
      <c r="FT2" s="87"/>
      <c r="FU2" s="87"/>
      <c r="FV2" s="87"/>
      <c r="FW2" s="88"/>
      <c r="FX2" s="87"/>
      <c r="FY2" s="87"/>
      <c r="FZ2" s="87"/>
      <c r="GA2" s="87"/>
      <c r="GB2" s="88"/>
      <c r="GC2" s="87"/>
      <c r="GD2" s="87"/>
      <c r="GE2" s="87"/>
      <c r="GF2" s="87"/>
      <c r="GG2" s="88"/>
      <c r="GH2" s="87"/>
      <c r="GI2" s="87"/>
      <c r="GJ2" s="87"/>
      <c r="GK2" s="87"/>
      <c r="GL2" s="88"/>
      <c r="GM2" s="87"/>
      <c r="GN2" s="87"/>
      <c r="GO2" s="87"/>
      <c r="GP2" s="87"/>
      <c r="GQ2" s="88"/>
      <c r="GR2" s="87"/>
      <c r="GS2" s="87"/>
      <c r="GT2" s="87"/>
      <c r="GU2" s="87"/>
      <c r="GV2" s="88"/>
      <c r="GW2" s="87"/>
      <c r="GX2" s="87"/>
      <c r="GY2" s="87"/>
      <c r="GZ2" s="87"/>
      <c r="HA2" s="88"/>
      <c r="HB2" s="87"/>
      <c r="HC2" s="87"/>
      <c r="HD2" s="87"/>
      <c r="HE2" s="87"/>
      <c r="HF2" s="88"/>
      <c r="HG2" s="87"/>
      <c r="HH2" s="87"/>
      <c r="HI2" s="87"/>
      <c r="HJ2" s="87"/>
      <c r="HK2" s="88"/>
      <c r="HL2" s="87"/>
      <c r="HM2" s="87"/>
      <c r="HN2" s="87"/>
      <c r="HO2" s="87"/>
      <c r="HP2" s="88"/>
      <c r="HQ2" s="87"/>
      <c r="HR2" s="87"/>
      <c r="HS2" s="87"/>
      <c r="HT2" s="87"/>
      <c r="HU2" s="88"/>
      <c r="HV2" s="87"/>
      <c r="HW2" s="87"/>
      <c r="HX2" s="87"/>
      <c r="HY2" s="87"/>
      <c r="HZ2" s="88"/>
      <c r="IA2" s="87"/>
      <c r="IB2" s="87"/>
      <c r="IC2" s="87"/>
      <c r="ID2" s="87"/>
      <c r="IE2" s="88"/>
      <c r="IF2" s="87"/>
      <c r="IG2" s="87"/>
      <c r="IH2" s="87"/>
      <c r="II2" s="87"/>
      <c r="IJ2" s="88"/>
      <c r="IK2" s="87"/>
      <c r="IL2" s="87"/>
      <c r="IM2" s="87"/>
      <c r="IN2" s="87"/>
      <c r="IO2" s="88"/>
      <c r="IP2" s="87"/>
      <c r="IQ2" s="87"/>
      <c r="IR2" s="87"/>
      <c r="IS2" s="87"/>
      <c r="IT2" s="88"/>
      <c r="IU2" s="87"/>
      <c r="IV2" s="87"/>
      <c r="IW2" s="87"/>
      <c r="IX2" s="87"/>
      <c r="IY2" s="88"/>
      <c r="IZ2" s="87"/>
      <c r="JA2" s="87"/>
      <c r="JB2" s="87"/>
      <c r="JC2" s="87"/>
      <c r="JD2" s="88"/>
      <c r="JE2" s="87"/>
      <c r="JF2" s="87"/>
      <c r="JG2" s="87"/>
      <c r="JH2" s="87"/>
      <c r="JI2" s="88"/>
      <c r="JJ2" s="87"/>
      <c r="JK2" s="87"/>
      <c r="JL2" s="87"/>
      <c r="JM2" s="87"/>
      <c r="JN2" s="88"/>
      <c r="JO2" s="87"/>
      <c r="JP2" s="87"/>
      <c r="JQ2" s="87"/>
      <c r="JR2" s="87"/>
      <c r="JS2" s="88"/>
      <c r="JT2" s="87"/>
      <c r="JU2" s="87"/>
      <c r="JV2" s="87"/>
      <c r="JW2" s="87"/>
      <c r="JX2" s="88"/>
      <c r="JY2" s="87"/>
      <c r="JZ2" s="87"/>
      <c r="KA2" s="87"/>
      <c r="KB2" s="87"/>
      <c r="KC2" s="88"/>
      <c r="KD2" s="87"/>
      <c r="KE2" s="87"/>
      <c r="KF2" s="87"/>
      <c r="KG2" s="87"/>
      <c r="KH2" s="88"/>
      <c r="KI2" s="87"/>
      <c r="KJ2" s="87"/>
      <c r="KK2" s="87"/>
      <c r="KL2" s="87"/>
      <c r="KM2" s="88"/>
      <c r="KN2" s="87"/>
      <c r="KO2" s="87"/>
      <c r="KP2" s="87"/>
      <c r="KQ2" s="87"/>
      <c r="KR2" s="88"/>
      <c r="KS2" s="87"/>
      <c r="KT2" s="87"/>
      <c r="KU2" s="87"/>
      <c r="KV2" s="87"/>
      <c r="KW2" s="88"/>
      <c r="KX2" s="87"/>
      <c r="KY2" s="87"/>
      <c r="KZ2" s="87"/>
      <c r="LA2" s="87"/>
      <c r="LB2" s="88"/>
      <c r="LC2" s="87"/>
      <c r="LD2" s="87"/>
      <c r="LE2" s="87"/>
      <c r="LF2" s="87"/>
      <c r="LG2" s="88"/>
      <c r="LH2" s="87"/>
      <c r="LI2" s="87"/>
      <c r="LJ2" s="87"/>
      <c r="LK2" s="87"/>
      <c r="LL2" s="88"/>
      <c r="LM2" s="87"/>
      <c r="LN2" s="87"/>
      <c r="LO2" s="87"/>
      <c r="LP2" s="87"/>
      <c r="LQ2" s="88"/>
      <c r="LR2" s="87"/>
      <c r="LS2" s="87"/>
      <c r="LT2" s="87"/>
      <c r="LU2" s="87"/>
      <c r="LV2" s="88"/>
      <c r="LW2" s="87"/>
      <c r="LX2" s="87"/>
      <c r="LY2" s="87"/>
      <c r="LZ2" s="87"/>
      <c r="MA2" s="88"/>
      <c r="MB2" s="87"/>
      <c r="MC2" s="87"/>
      <c r="MD2" s="87"/>
      <c r="ME2" s="87"/>
      <c r="MF2" s="88"/>
      <c r="MG2" s="87"/>
      <c r="MH2" s="87"/>
      <c r="MI2" s="87"/>
      <c r="MJ2" s="87"/>
      <c r="MK2" s="88"/>
      <c r="ML2" s="87"/>
      <c r="MM2" s="87"/>
      <c r="MN2" s="87"/>
      <c r="MO2" s="87"/>
      <c r="MP2" s="88"/>
      <c r="MQ2" s="87"/>
      <c r="MR2" s="87"/>
      <c r="MS2" s="87"/>
      <c r="MT2" s="87"/>
      <c r="MU2" s="88"/>
      <c r="MV2" s="87"/>
      <c r="MW2" s="87"/>
      <c r="MX2" s="87"/>
      <c r="MY2" s="87"/>
      <c r="MZ2" s="88"/>
      <c r="NA2" s="87"/>
      <c r="NB2" s="87"/>
      <c r="NC2" s="87"/>
      <c r="ND2" s="87"/>
      <c r="NE2" s="88"/>
      <c r="NF2" s="87"/>
      <c r="NG2" s="87"/>
      <c r="NH2" s="87"/>
      <c r="NI2" s="87"/>
      <c r="NJ2" s="88"/>
      <c r="NK2" s="87"/>
      <c r="NL2" s="87"/>
      <c r="NM2" s="87"/>
      <c r="NN2" s="87"/>
      <c r="NO2" s="88"/>
      <c r="NP2" s="87"/>
      <c r="NQ2" s="87"/>
      <c r="NR2" s="87"/>
      <c r="NS2" s="87"/>
      <c r="NT2" s="88"/>
      <c r="NU2" s="87"/>
      <c r="NV2" s="87"/>
      <c r="NW2" s="87"/>
      <c r="NX2" s="87"/>
      <c r="NY2" s="88"/>
      <c r="NZ2" s="87"/>
      <c r="OA2" s="87"/>
      <c r="OB2" s="87"/>
      <c r="OC2" s="87"/>
      <c r="OD2" s="88"/>
      <c r="OE2" s="87"/>
      <c r="OF2" s="87"/>
      <c r="OG2" s="87"/>
      <c r="OH2" s="87"/>
      <c r="OI2" s="88"/>
      <c r="OJ2" s="87"/>
      <c r="OK2" s="87"/>
      <c r="OL2" s="87"/>
      <c r="OM2" s="87"/>
      <c r="ON2" s="88"/>
      <c r="OO2" s="87"/>
      <c r="OP2" s="87"/>
      <c r="OQ2" s="87"/>
      <c r="OR2" s="87"/>
      <c r="OS2" s="88"/>
      <c r="OT2" s="87"/>
      <c r="OU2" s="87"/>
      <c r="OV2" s="87"/>
      <c r="OW2" s="87"/>
      <c r="OX2" s="88"/>
      <c r="OY2" s="87"/>
      <c r="OZ2" s="87"/>
      <c r="PA2" s="87"/>
      <c r="PB2" s="87"/>
      <c r="PC2" s="88"/>
      <c r="PD2" s="87"/>
      <c r="PE2" s="87"/>
      <c r="PF2" s="87"/>
      <c r="PG2" s="87"/>
      <c r="PH2" s="88"/>
      <c r="PI2" s="87"/>
      <c r="PJ2" s="87"/>
      <c r="PK2" s="87"/>
      <c r="PL2" s="87"/>
      <c r="PM2" s="88"/>
      <c r="PN2" s="87"/>
      <c r="PO2" s="87"/>
      <c r="PP2" s="87"/>
      <c r="PQ2" s="87"/>
      <c r="PR2" s="88"/>
      <c r="PS2" s="87"/>
      <c r="PT2" s="87"/>
      <c r="PU2" s="87"/>
      <c r="PV2" s="87"/>
      <c r="PW2" s="88"/>
      <c r="PX2" s="87"/>
      <c r="PY2" s="87"/>
      <c r="PZ2" s="87"/>
      <c r="QA2" s="87"/>
      <c r="QB2" s="88"/>
      <c r="QC2" s="87"/>
      <c r="QD2" s="87"/>
      <c r="QE2" s="87"/>
      <c r="QF2" s="87"/>
      <c r="QG2" s="88"/>
      <c r="QH2" s="87"/>
      <c r="QI2" s="87"/>
      <c r="QJ2" s="87"/>
      <c r="QK2" s="87"/>
      <c r="QL2" s="88"/>
      <c r="QM2" s="87"/>
      <c r="QN2" s="87"/>
      <c r="QO2" s="87"/>
      <c r="QP2" s="87"/>
      <c r="QQ2" s="88"/>
      <c r="QR2" s="87"/>
      <c r="QS2" s="87"/>
      <c r="QT2" s="87"/>
      <c r="QU2" s="87"/>
      <c r="QV2" s="88"/>
      <c r="QW2" s="87"/>
      <c r="QX2" s="87"/>
      <c r="QY2" s="87"/>
      <c r="QZ2" s="87"/>
      <c r="RA2" s="88"/>
      <c r="RB2" s="87"/>
      <c r="RC2" s="87"/>
      <c r="RD2" s="87"/>
      <c r="RE2" s="87"/>
      <c r="RF2" s="88"/>
      <c r="RG2" s="87"/>
      <c r="RH2" s="87"/>
      <c r="RI2" s="87"/>
      <c r="RJ2" s="87"/>
      <c r="RK2" s="88"/>
      <c r="RL2" s="87"/>
      <c r="RM2" s="87"/>
      <c r="RN2" s="87"/>
      <c r="RO2" s="87"/>
      <c r="RP2" s="88"/>
      <c r="RQ2" s="87"/>
      <c r="RR2" s="87"/>
      <c r="RS2" s="87"/>
      <c r="RT2" s="87"/>
      <c r="RU2" s="88"/>
      <c r="RV2" s="87"/>
      <c r="RW2" s="87"/>
      <c r="RX2" s="87"/>
      <c r="RY2" s="87"/>
      <c r="RZ2" s="88"/>
      <c r="SA2" s="87"/>
      <c r="SB2" s="87"/>
      <c r="SC2" s="87"/>
      <c r="SD2" s="87"/>
      <c r="SE2" s="88"/>
      <c r="SF2" s="87"/>
      <c r="SG2" s="87"/>
      <c r="SH2" s="87"/>
      <c r="SI2" s="87"/>
      <c r="SJ2" s="88"/>
      <c r="SK2" s="87"/>
      <c r="SL2" s="87"/>
      <c r="SM2" s="87"/>
      <c r="SN2" s="87"/>
      <c r="SO2" s="88"/>
      <c r="SP2" s="87"/>
      <c r="SQ2" s="87"/>
      <c r="SR2" s="87"/>
      <c r="SS2" s="87"/>
      <c r="ST2" s="88"/>
      <c r="SU2" s="87"/>
      <c r="SV2" s="87"/>
      <c r="SW2" s="87"/>
      <c r="SX2" s="87"/>
      <c r="SY2" s="88"/>
      <c r="SZ2" s="87"/>
      <c r="TA2" s="87"/>
      <c r="TB2" s="87"/>
      <c r="TC2" s="87"/>
      <c r="TD2" s="88"/>
      <c r="TE2" s="87"/>
      <c r="TF2" s="87"/>
      <c r="TG2" s="87"/>
      <c r="TH2" s="87"/>
      <c r="TI2" s="88"/>
      <c r="TJ2" s="87"/>
      <c r="TK2" s="87"/>
      <c r="TL2" s="87"/>
      <c r="TM2" s="87"/>
      <c r="TN2" s="88"/>
      <c r="TO2" s="87"/>
      <c r="TP2" s="87"/>
      <c r="TQ2" s="87"/>
      <c r="TR2" s="87"/>
      <c r="TS2" s="88"/>
      <c r="TT2" s="87"/>
      <c r="TU2" s="87"/>
      <c r="TV2" s="87"/>
      <c r="TW2" s="87"/>
      <c r="TX2" s="88"/>
      <c r="TY2" s="87"/>
      <c r="TZ2" s="87"/>
      <c r="UA2" s="87"/>
      <c r="UB2" s="87"/>
      <c r="UC2" s="88"/>
      <c r="UD2" s="87"/>
      <c r="UE2" s="87"/>
      <c r="UF2" s="87"/>
      <c r="UG2" s="87"/>
      <c r="UH2" s="88"/>
      <c r="UI2" s="87"/>
      <c r="UJ2" s="87"/>
      <c r="UK2" s="87"/>
      <c r="UL2" s="87"/>
      <c r="UM2" s="88"/>
      <c r="UN2" s="87"/>
      <c r="UO2" s="87"/>
      <c r="UP2" s="87"/>
      <c r="UQ2" s="87"/>
      <c r="UR2" s="88"/>
      <c r="US2" s="87"/>
      <c r="UT2" s="87"/>
      <c r="UU2" s="87"/>
      <c r="UV2" s="87"/>
      <c r="UW2" s="88"/>
      <c r="UX2" s="87"/>
      <c r="UY2" s="87"/>
      <c r="UZ2" s="87"/>
      <c r="VA2" s="87"/>
      <c r="VB2" s="88"/>
      <c r="VC2" s="87"/>
      <c r="VD2" s="87"/>
      <c r="VE2" s="87"/>
      <c r="VF2" s="87"/>
      <c r="VG2" s="88"/>
      <c r="VH2" s="87"/>
      <c r="VI2" s="87"/>
      <c r="VJ2" s="87"/>
      <c r="VK2" s="87"/>
      <c r="VL2" s="88"/>
      <c r="VM2" s="87"/>
      <c r="VN2" s="87"/>
      <c r="VO2" s="87"/>
      <c r="VP2" s="87"/>
      <c r="VQ2" s="88"/>
      <c r="VR2" s="87"/>
      <c r="VS2" s="87"/>
      <c r="VT2" s="87"/>
      <c r="VU2" s="87"/>
      <c r="VV2" s="88"/>
      <c r="VW2" s="87"/>
      <c r="VX2" s="87"/>
      <c r="VY2" s="87"/>
      <c r="VZ2" s="87"/>
      <c r="WA2" s="88"/>
      <c r="WB2" s="87"/>
      <c r="WC2" s="87"/>
      <c r="WD2" s="87"/>
      <c r="WE2" s="87"/>
      <c r="WF2" s="88"/>
      <c r="WG2" s="87"/>
      <c r="WH2" s="87"/>
      <c r="WI2" s="87"/>
      <c r="WJ2" s="87"/>
      <c r="WK2" s="88"/>
      <c r="WL2" s="87"/>
      <c r="WM2" s="87"/>
      <c r="WN2" s="87"/>
      <c r="WO2" s="87"/>
      <c r="WP2" s="88"/>
      <c r="WQ2" s="87"/>
      <c r="WR2" s="87"/>
      <c r="WS2" s="87"/>
      <c r="WT2" s="87"/>
      <c r="WU2" s="88"/>
      <c r="WV2" s="87"/>
      <c r="WW2" s="87"/>
      <c r="WX2" s="87"/>
      <c r="WY2" s="87"/>
      <c r="WZ2" s="88"/>
      <c r="XA2" s="87"/>
      <c r="XB2" s="87"/>
      <c r="XC2" s="87"/>
      <c r="XD2" s="87"/>
      <c r="XE2" s="88"/>
      <c r="XF2" s="87"/>
      <c r="XG2" s="87"/>
      <c r="XH2" s="87"/>
      <c r="XI2" s="87"/>
      <c r="XJ2" s="88"/>
      <c r="XK2" s="87"/>
      <c r="XL2" s="87"/>
      <c r="XM2" s="87"/>
      <c r="XN2" s="87"/>
      <c r="XO2" s="88"/>
      <c r="XP2" s="87"/>
      <c r="XQ2" s="87"/>
      <c r="XR2" s="87"/>
      <c r="XS2" s="87"/>
      <c r="XT2" s="88"/>
      <c r="XU2" s="87"/>
      <c r="XV2" s="87"/>
      <c r="XW2" s="87"/>
      <c r="XX2" s="87"/>
      <c r="XY2" s="88"/>
      <c r="XZ2" s="87"/>
      <c r="YA2" s="87"/>
      <c r="YB2" s="87"/>
      <c r="YC2" s="87"/>
      <c r="YD2" s="88"/>
      <c r="YE2" s="87"/>
      <c r="YF2" s="87"/>
      <c r="YG2" s="87"/>
      <c r="YH2" s="87"/>
      <c r="YI2" s="88"/>
      <c r="YJ2" s="87"/>
      <c r="YK2" s="87"/>
      <c r="YL2" s="87"/>
      <c r="YM2" s="87"/>
      <c r="YN2" s="88"/>
      <c r="YO2" s="87"/>
      <c r="YP2" s="87"/>
      <c r="YQ2" s="87"/>
      <c r="YR2" s="87"/>
      <c r="YS2" s="88"/>
      <c r="YT2" s="87"/>
      <c r="YU2" s="87"/>
      <c r="YV2" s="87"/>
      <c r="YW2" s="87"/>
      <c r="YX2" s="88"/>
      <c r="YY2" s="87"/>
      <c r="YZ2" s="87"/>
      <c r="ZA2" s="87"/>
      <c r="ZB2" s="87"/>
      <c r="ZC2" s="88"/>
      <c r="ZD2" s="87"/>
      <c r="ZE2" s="87"/>
      <c r="ZF2" s="87"/>
      <c r="ZG2" s="87"/>
      <c r="ZH2" s="88"/>
      <c r="ZI2" s="87"/>
      <c r="ZJ2" s="87"/>
      <c r="ZK2" s="87"/>
      <c r="ZL2" s="87"/>
      <c r="ZM2" s="88"/>
      <c r="ZN2" s="87"/>
      <c r="ZO2" s="87"/>
      <c r="ZP2" s="87"/>
      <c r="ZQ2" s="87"/>
      <c r="ZR2" s="88"/>
      <c r="ZS2" s="87"/>
      <c r="ZT2" s="87"/>
      <c r="ZU2" s="87"/>
      <c r="ZV2" s="87"/>
      <c r="ZW2" s="88"/>
      <c r="ZX2" s="87"/>
      <c r="ZY2" s="87"/>
      <c r="ZZ2" s="87"/>
      <c r="AAA2" s="87"/>
      <c r="AAB2" s="88"/>
      <c r="AAC2" s="87"/>
      <c r="AAD2" s="87"/>
      <c r="AAE2" s="87"/>
      <c r="AAF2" s="87"/>
      <c r="AAG2" s="88"/>
      <c r="AAH2" s="87"/>
      <c r="AAI2" s="87"/>
      <c r="AAJ2" s="87"/>
      <c r="AAK2" s="87"/>
      <c r="AAL2" s="88"/>
      <c r="AAM2" s="87"/>
      <c r="AAN2" s="87"/>
      <c r="AAO2" s="87"/>
      <c r="AAP2" s="87"/>
      <c r="AAQ2" s="88"/>
      <c r="AAR2" s="87"/>
      <c r="AAS2" s="87"/>
      <c r="AAT2" s="87"/>
      <c r="AAU2" s="87"/>
      <c r="AAV2" s="88"/>
      <c r="AAW2" s="87"/>
      <c r="AAX2" s="87"/>
      <c r="AAY2" s="87"/>
      <c r="AAZ2" s="87"/>
      <c r="ABA2" s="88"/>
      <c r="ABB2" s="87"/>
      <c r="ABC2" s="87"/>
      <c r="ABD2" s="87"/>
      <c r="ABE2" s="87"/>
      <c r="ABF2" s="88"/>
      <c r="ABG2" s="87"/>
      <c r="ABH2" s="87"/>
      <c r="ABI2" s="87"/>
      <c r="ABJ2" s="87"/>
      <c r="ABK2" s="88"/>
      <c r="ABL2" s="87"/>
      <c r="ABM2" s="87"/>
      <c r="ABN2" s="87"/>
      <c r="ABO2" s="87"/>
      <c r="ABP2" s="88"/>
      <c r="ABQ2" s="87"/>
      <c r="ABR2" s="87"/>
      <c r="ABS2" s="87"/>
      <c r="ABT2" s="87"/>
      <c r="ABU2" s="88"/>
      <c r="ABV2" s="87"/>
      <c r="ABW2" s="87"/>
      <c r="ABX2" s="87"/>
      <c r="ABY2" s="87"/>
      <c r="ABZ2" s="88"/>
      <c r="ACA2" s="87"/>
      <c r="ACB2" s="87"/>
      <c r="ACC2" s="87"/>
      <c r="ACD2" s="87"/>
      <c r="ACE2" s="88"/>
      <c r="ACF2" s="87"/>
      <c r="ACG2" s="87"/>
      <c r="ACH2" s="87"/>
      <c r="ACI2" s="87"/>
      <c r="ACJ2" s="88"/>
      <c r="ACK2" s="87"/>
      <c r="ACL2" s="87"/>
      <c r="ACM2" s="87"/>
      <c r="ACN2" s="87"/>
      <c r="ACO2" s="88"/>
      <c r="ACP2" s="87"/>
      <c r="ACQ2" s="87"/>
      <c r="ACR2" s="87"/>
      <c r="ACS2" s="87"/>
      <c r="ACT2" s="88"/>
      <c r="ACU2" s="87"/>
      <c r="ACV2" s="87"/>
      <c r="ACW2" s="87"/>
      <c r="ACX2" s="87"/>
      <c r="ACY2" s="88"/>
      <c r="ACZ2" s="87"/>
      <c r="ADA2" s="87"/>
      <c r="ADB2" s="87"/>
      <c r="ADC2" s="87"/>
      <c r="ADD2" s="88"/>
      <c r="ADE2" s="87"/>
      <c r="ADF2" s="87"/>
      <c r="ADG2" s="87"/>
      <c r="ADH2" s="87"/>
      <c r="ADI2" s="88"/>
      <c r="ADJ2" s="87"/>
      <c r="ADK2" s="87"/>
      <c r="ADL2" s="87"/>
      <c r="ADM2" s="87"/>
      <c r="ADN2" s="88"/>
      <c r="ADO2" s="87"/>
      <c r="ADP2" s="87"/>
      <c r="ADQ2" s="87"/>
      <c r="ADR2" s="87"/>
      <c r="ADS2" s="88"/>
      <c r="ADT2" s="87"/>
      <c r="ADU2" s="87"/>
      <c r="ADV2" s="87"/>
      <c r="ADW2" s="87"/>
      <c r="ADX2" s="88"/>
      <c r="ADY2" s="87"/>
      <c r="ADZ2" s="87"/>
      <c r="AEA2" s="87"/>
      <c r="AEB2" s="87"/>
      <c r="AEC2" s="88"/>
      <c r="AED2" s="87"/>
      <c r="AEE2" s="87"/>
      <c r="AEF2" s="87"/>
      <c r="AEG2" s="87"/>
      <c r="AEH2" s="88"/>
      <c r="AEI2" s="87"/>
      <c r="AEJ2" s="87"/>
      <c r="AEK2" s="87"/>
      <c r="AEL2" s="87"/>
      <c r="AEM2" s="88"/>
      <c r="AEN2" s="87"/>
      <c r="AEO2" s="87"/>
      <c r="AEP2" s="87"/>
      <c r="AEQ2" s="87"/>
      <c r="AER2" s="88"/>
      <c r="AES2" s="87"/>
      <c r="AET2" s="87"/>
      <c r="AEU2" s="87"/>
      <c r="AEV2" s="87"/>
      <c r="AEW2" s="88"/>
      <c r="AEX2" s="87"/>
      <c r="AEY2" s="87"/>
      <c r="AEZ2" s="87"/>
      <c r="AFA2" s="87"/>
      <c r="AFB2" s="88"/>
      <c r="AFC2" s="87"/>
      <c r="AFD2" s="87"/>
      <c r="AFE2" s="87"/>
      <c r="AFF2" s="87"/>
      <c r="AFG2" s="88"/>
      <c r="AFH2" s="87"/>
      <c r="AFI2" s="87"/>
      <c r="AFJ2" s="87"/>
      <c r="AFK2" s="87"/>
      <c r="AFL2" s="88"/>
      <c r="AFM2" s="87"/>
      <c r="AFN2" s="87"/>
      <c r="AFO2" s="87"/>
      <c r="AFP2" s="87"/>
      <c r="AFQ2" s="88"/>
      <c r="AFR2" s="87"/>
      <c r="AFS2" s="87"/>
      <c r="AFT2" s="87"/>
      <c r="AFU2" s="87"/>
      <c r="AFV2" s="88"/>
      <c r="AFW2" s="87"/>
      <c r="AFX2" s="87"/>
      <c r="AFY2" s="87"/>
      <c r="AFZ2" s="87"/>
      <c r="AGA2" s="88"/>
      <c r="AGB2" s="87"/>
      <c r="AGC2" s="87"/>
      <c r="AGD2" s="87"/>
      <c r="AGE2" s="87"/>
      <c r="AGF2" s="88"/>
      <c r="AGG2" s="87"/>
      <c r="AGH2" s="87"/>
      <c r="AGI2" s="87"/>
      <c r="AGJ2" s="87"/>
      <c r="AGK2" s="88"/>
      <c r="AGL2" s="87"/>
      <c r="AGM2" s="87"/>
      <c r="AGN2" s="87"/>
      <c r="AGO2" s="87"/>
      <c r="AGP2" s="88"/>
      <c r="AGQ2" s="87"/>
      <c r="AGR2" s="87"/>
      <c r="AGS2" s="87"/>
      <c r="AGT2" s="87"/>
      <c r="AGU2" s="88"/>
      <c r="AGV2" s="87"/>
      <c r="AGW2" s="87"/>
      <c r="AGX2" s="87"/>
      <c r="AGY2" s="87"/>
      <c r="AGZ2" s="88"/>
      <c r="AHA2" s="87"/>
      <c r="AHB2" s="87"/>
      <c r="AHC2" s="87"/>
      <c r="AHD2" s="87"/>
      <c r="AHE2" s="88"/>
      <c r="AHF2" s="87"/>
      <c r="AHG2" s="87"/>
      <c r="AHH2" s="87"/>
      <c r="AHI2" s="87"/>
      <c r="AHJ2" s="88"/>
      <c r="AHK2" s="87"/>
      <c r="AHL2" s="87"/>
      <c r="AHM2" s="87"/>
      <c r="AHN2" s="87"/>
      <c r="AHO2" s="88"/>
      <c r="AHP2" s="87"/>
      <c r="AHQ2" s="87"/>
      <c r="AHR2" s="87"/>
      <c r="AHS2" s="87"/>
      <c r="AHT2" s="88"/>
      <c r="AHU2" s="87"/>
      <c r="AHV2" s="87"/>
      <c r="AHW2" s="87"/>
      <c r="AHX2" s="87"/>
      <c r="AHY2" s="88"/>
      <c r="AHZ2" s="87"/>
      <c r="AIA2" s="87"/>
      <c r="AIB2" s="87"/>
      <c r="AIC2" s="87"/>
      <c r="AID2" s="88"/>
      <c r="AIE2" s="87"/>
      <c r="AIF2" s="87"/>
      <c r="AIG2" s="87"/>
      <c r="AIH2" s="87"/>
      <c r="AII2" s="88"/>
      <c r="AIJ2" s="87"/>
      <c r="AIK2" s="87"/>
      <c r="AIL2" s="87"/>
      <c r="AIM2" s="87"/>
      <c r="AIN2" s="88"/>
      <c r="AIO2" s="87"/>
      <c r="AIP2" s="87"/>
      <c r="AIQ2" s="87"/>
      <c r="AIR2" s="87"/>
      <c r="AIS2" s="88"/>
      <c r="AIT2" s="87"/>
      <c r="AIU2" s="87"/>
      <c r="AIV2" s="87"/>
      <c r="AIW2" s="87"/>
      <c r="AIX2" s="88"/>
      <c r="AIY2" s="87"/>
      <c r="AIZ2" s="87"/>
      <c r="AJA2" s="87"/>
      <c r="AJB2" s="87"/>
      <c r="AJC2" s="88"/>
      <c r="AJD2" s="87"/>
      <c r="AJE2" s="87"/>
      <c r="AJF2" s="87"/>
      <c r="AJG2" s="87"/>
      <c r="AJH2" s="88"/>
      <c r="AJI2" s="87"/>
      <c r="AJJ2" s="87"/>
      <c r="AJK2" s="87"/>
      <c r="AJL2" s="87"/>
      <c r="AJM2" s="88"/>
      <c r="AJN2" s="87"/>
      <c r="AJO2" s="87"/>
      <c r="AJP2" s="87"/>
      <c r="AJQ2" s="87"/>
      <c r="AJR2" s="88"/>
      <c r="AJS2" s="87"/>
      <c r="AJT2" s="87"/>
      <c r="AJU2" s="87"/>
      <c r="AJV2" s="87"/>
      <c r="AJW2" s="88"/>
      <c r="AJX2" s="87"/>
      <c r="AJY2" s="87"/>
      <c r="AJZ2" s="87"/>
      <c r="AKA2" s="87"/>
      <c r="AKB2" s="88"/>
      <c r="AKC2" s="87"/>
      <c r="AKD2" s="87"/>
      <c r="AKE2" s="87"/>
      <c r="AKF2" s="87"/>
      <c r="AKG2" s="88"/>
      <c r="AKH2" s="87"/>
      <c r="AKI2" s="87"/>
      <c r="AKJ2" s="87"/>
      <c r="AKK2" s="87"/>
      <c r="AKL2" s="88"/>
      <c r="AKM2" s="87"/>
      <c r="AKN2" s="87"/>
      <c r="AKO2" s="87"/>
      <c r="AKP2" s="87"/>
      <c r="AKQ2" s="88"/>
      <c r="AKR2" s="87"/>
      <c r="AKS2" s="87"/>
      <c r="AKT2" s="87"/>
      <c r="AKU2" s="87"/>
      <c r="AKV2" s="88"/>
      <c r="AKW2" s="87"/>
      <c r="AKX2" s="87"/>
      <c r="AKY2" s="87"/>
      <c r="AKZ2" s="87"/>
      <c r="ALA2" s="88"/>
      <c r="ALB2" s="87"/>
      <c r="ALC2" s="87"/>
      <c r="ALD2" s="87"/>
      <c r="ALE2" s="87"/>
      <c r="ALF2" s="88"/>
      <c r="ALG2" s="87"/>
      <c r="ALH2" s="87"/>
      <c r="ALI2" s="87"/>
      <c r="ALJ2" s="87"/>
      <c r="ALK2" s="88"/>
      <c r="ALL2" s="87"/>
      <c r="ALM2" s="87"/>
      <c r="ALN2" s="87"/>
      <c r="ALO2" s="87"/>
      <c r="ALP2" s="88"/>
      <c r="ALQ2" s="87"/>
      <c r="ALR2" s="87"/>
      <c r="ALS2" s="87"/>
      <c r="ALT2" s="87"/>
      <c r="ALU2" s="88"/>
      <c r="ALV2" s="87"/>
      <c r="ALW2" s="87"/>
      <c r="ALX2" s="87"/>
      <c r="ALY2" s="87"/>
      <c r="ALZ2" s="88"/>
      <c r="AMA2" s="87"/>
      <c r="AMB2" s="87"/>
      <c r="AMC2" s="87"/>
      <c r="AMD2" s="87"/>
      <c r="AME2" s="88"/>
      <c r="AMF2" s="87"/>
      <c r="AMG2" s="87"/>
      <c r="AMH2" s="87"/>
      <c r="AMI2" s="87"/>
      <c r="AMJ2" s="88"/>
      <c r="AMK2" s="87"/>
      <c r="AML2" s="87"/>
      <c r="AMM2" s="87"/>
      <c r="AMN2" s="87"/>
      <c r="AMO2" s="88"/>
      <c r="AMP2" s="87"/>
      <c r="AMQ2" s="87"/>
      <c r="AMR2" s="87"/>
      <c r="AMS2" s="87"/>
      <c r="AMT2" s="88"/>
      <c r="AMU2" s="87"/>
      <c r="AMV2" s="87"/>
      <c r="AMW2" s="87"/>
      <c r="AMX2" s="87"/>
      <c r="AMY2" s="88"/>
      <c r="AMZ2" s="87"/>
      <c r="ANA2" s="87"/>
      <c r="ANB2" s="87"/>
      <c r="ANC2" s="87"/>
      <c r="AND2" s="88"/>
      <c r="ANE2" s="87"/>
      <c r="ANF2" s="87"/>
      <c r="ANG2" s="87"/>
      <c r="ANH2" s="87"/>
      <c r="ANI2" s="88"/>
      <c r="ANJ2" s="87"/>
      <c r="ANK2" s="87"/>
      <c r="ANL2" s="87"/>
      <c r="ANM2" s="87"/>
      <c r="ANN2" s="88"/>
      <c r="ANO2" s="87"/>
      <c r="ANP2" s="87"/>
      <c r="ANQ2" s="87"/>
      <c r="ANR2" s="87"/>
      <c r="ANS2" s="88"/>
      <c r="ANT2" s="87"/>
      <c r="ANU2" s="87"/>
      <c r="ANV2" s="87"/>
      <c r="ANW2" s="87"/>
      <c r="ANX2" s="88"/>
      <c r="ANY2" s="87"/>
      <c r="ANZ2" s="87"/>
      <c r="AOA2" s="87"/>
      <c r="AOB2" s="87"/>
      <c r="AOC2" s="88"/>
      <c r="AOD2" s="87"/>
      <c r="AOE2" s="87"/>
      <c r="AOF2" s="87"/>
      <c r="AOG2" s="87"/>
      <c r="AOH2" s="88"/>
      <c r="AOI2" s="87"/>
      <c r="AOJ2" s="87"/>
      <c r="AOK2" s="87"/>
      <c r="AOL2" s="87"/>
      <c r="AOM2" s="88"/>
      <c r="AON2" s="87"/>
      <c r="AOO2" s="87"/>
      <c r="AOP2" s="87"/>
      <c r="AOQ2" s="87"/>
      <c r="AOR2" s="88"/>
      <c r="AOS2" s="87"/>
      <c r="AOT2" s="87"/>
      <c r="AOU2" s="87"/>
      <c r="AOV2" s="87"/>
      <c r="AOW2" s="88"/>
      <c r="AOX2" s="87"/>
      <c r="AOY2" s="87"/>
      <c r="AOZ2" s="87"/>
      <c r="APA2" s="87"/>
      <c r="APB2" s="88"/>
      <c r="APC2" s="87"/>
      <c r="APD2" s="87"/>
      <c r="APE2" s="87"/>
      <c r="APF2" s="87"/>
      <c r="APG2" s="88"/>
      <c r="APH2" s="87"/>
      <c r="API2" s="87"/>
      <c r="APJ2" s="87"/>
      <c r="APK2" s="87"/>
      <c r="APL2" s="88"/>
      <c r="APM2" s="87"/>
      <c r="APN2" s="87"/>
      <c r="APO2" s="87"/>
      <c r="APP2" s="87"/>
      <c r="APQ2" s="88"/>
      <c r="APR2" s="87"/>
      <c r="APS2" s="87"/>
      <c r="APT2" s="87"/>
      <c r="APU2" s="87"/>
      <c r="APV2" s="88"/>
      <c r="APW2" s="87"/>
      <c r="APX2" s="87"/>
      <c r="APY2" s="87"/>
      <c r="APZ2" s="87"/>
      <c r="AQA2" s="88"/>
      <c r="AQB2" s="87"/>
      <c r="AQC2" s="87"/>
      <c r="AQD2" s="87"/>
      <c r="AQE2" s="87"/>
      <c r="AQF2" s="88"/>
      <c r="AQG2" s="87"/>
      <c r="AQH2" s="87"/>
      <c r="AQI2" s="87"/>
      <c r="AQJ2" s="87"/>
      <c r="AQK2" s="88"/>
      <c r="AQL2" s="87"/>
      <c r="AQM2" s="87"/>
      <c r="AQN2" s="87"/>
      <c r="AQO2" s="87"/>
      <c r="AQP2" s="88"/>
      <c r="AQQ2" s="87"/>
      <c r="AQR2" s="87"/>
      <c r="AQS2" s="87"/>
      <c r="AQT2" s="87"/>
      <c r="AQU2" s="88"/>
      <c r="AQV2" s="87"/>
      <c r="AQW2" s="87"/>
      <c r="AQX2" s="87"/>
      <c r="AQY2" s="87"/>
      <c r="AQZ2" s="88"/>
      <c r="ARA2" s="87"/>
      <c r="ARB2" s="87"/>
      <c r="ARC2" s="87"/>
      <c r="ARD2" s="87"/>
      <c r="ARE2" s="88"/>
      <c r="ARF2" s="87"/>
      <c r="ARG2" s="87"/>
      <c r="ARH2" s="87"/>
      <c r="ARI2" s="87"/>
      <c r="ARJ2" s="88"/>
      <c r="ARK2" s="87"/>
      <c r="ARL2" s="87"/>
      <c r="ARM2" s="87"/>
      <c r="ARN2" s="87"/>
      <c r="ARO2" s="88"/>
      <c r="ARP2" s="87"/>
      <c r="ARQ2" s="87"/>
      <c r="ARR2" s="87"/>
      <c r="ARS2" s="87"/>
      <c r="ART2" s="88"/>
      <c r="ARU2" s="87"/>
      <c r="ARV2" s="87"/>
      <c r="ARW2" s="87"/>
      <c r="ARX2" s="87"/>
      <c r="ARY2" s="88"/>
      <c r="ARZ2" s="87"/>
      <c r="ASA2" s="87"/>
      <c r="ASB2" s="87"/>
      <c r="ASC2" s="87"/>
      <c r="ASD2" s="88"/>
      <c r="ASE2" s="87"/>
      <c r="ASF2" s="87"/>
      <c r="ASG2" s="87"/>
      <c r="ASH2" s="87"/>
      <c r="ASI2" s="88"/>
      <c r="ASJ2" s="87"/>
      <c r="ASK2" s="87"/>
      <c r="ASL2" s="87"/>
      <c r="ASM2" s="87"/>
      <c r="ASN2" s="88"/>
      <c r="ASO2" s="87"/>
      <c r="ASP2" s="87"/>
      <c r="ASQ2" s="87"/>
      <c r="ASR2" s="87"/>
      <c r="ASS2" s="88"/>
      <c r="AST2" s="87"/>
      <c r="ASU2" s="87"/>
      <c r="ASV2" s="87"/>
      <c r="ASW2" s="87"/>
      <c r="ASX2" s="88"/>
      <c r="ASY2" s="87"/>
      <c r="ASZ2" s="87"/>
      <c r="ATA2" s="87"/>
      <c r="ATB2" s="87"/>
      <c r="ATC2" s="88"/>
      <c r="ATD2" s="87"/>
      <c r="ATE2" s="87"/>
      <c r="ATF2" s="87"/>
      <c r="ATG2" s="87"/>
      <c r="ATH2" s="88"/>
      <c r="ATI2" s="87"/>
      <c r="ATJ2" s="87"/>
      <c r="ATK2" s="87"/>
      <c r="ATL2" s="87"/>
      <c r="ATM2" s="88"/>
      <c r="ATN2" s="87"/>
      <c r="ATO2" s="87"/>
      <c r="ATP2" s="87"/>
      <c r="ATQ2" s="87"/>
      <c r="ATR2" s="88"/>
      <c r="ATS2" s="87"/>
      <c r="ATT2" s="87"/>
      <c r="ATU2" s="87"/>
      <c r="ATV2" s="87"/>
      <c r="ATW2" s="88"/>
      <c r="ATX2" s="87"/>
      <c r="ATY2" s="87"/>
      <c r="ATZ2" s="87"/>
      <c r="AUA2" s="87"/>
      <c r="AUB2" s="88"/>
      <c r="AUC2" s="87"/>
      <c r="AUD2" s="87"/>
      <c r="AUE2" s="87"/>
      <c r="AUF2" s="87"/>
      <c r="AUG2" s="88"/>
      <c r="AUH2" s="87"/>
      <c r="AUI2" s="87"/>
      <c r="AUJ2" s="87"/>
      <c r="AUK2" s="87"/>
      <c r="AUL2" s="88"/>
      <c r="AUM2" s="87"/>
      <c r="AUN2" s="87"/>
      <c r="AUO2" s="87"/>
      <c r="AUP2" s="87"/>
      <c r="AUQ2" s="88"/>
      <c r="AUR2" s="87"/>
      <c r="AUS2" s="87"/>
      <c r="AUT2" s="87"/>
      <c r="AUU2" s="87"/>
      <c r="AUV2" s="88"/>
      <c r="AUW2" s="87"/>
      <c r="AUX2" s="87"/>
      <c r="AUY2" s="87"/>
      <c r="AUZ2" s="87"/>
      <c r="AVA2" s="88"/>
      <c r="AVB2" s="87"/>
      <c r="AVC2" s="87"/>
      <c r="AVD2" s="87"/>
      <c r="AVE2" s="87"/>
      <c r="AVF2" s="88"/>
      <c r="AVG2" s="87"/>
      <c r="AVH2" s="87"/>
      <c r="AVI2" s="87"/>
      <c r="AVJ2" s="87"/>
      <c r="AVK2" s="88"/>
      <c r="AVL2" s="87"/>
      <c r="AVM2" s="87"/>
      <c r="AVN2" s="87"/>
      <c r="AVO2" s="87"/>
      <c r="AVP2" s="88"/>
      <c r="AVQ2" s="87"/>
      <c r="AVR2" s="87"/>
      <c r="AVS2" s="87"/>
      <c r="AVT2" s="87"/>
      <c r="AVU2" s="88"/>
      <c r="AVV2" s="87"/>
      <c r="AVW2" s="87"/>
      <c r="AVX2" s="87"/>
      <c r="AVY2" s="87"/>
      <c r="AVZ2" s="88"/>
      <c r="AWA2" s="87"/>
      <c r="AWB2" s="87"/>
      <c r="AWC2" s="87"/>
      <c r="AWD2" s="87"/>
      <c r="AWE2" s="88"/>
      <c r="AWF2" s="87"/>
      <c r="AWG2" s="87"/>
      <c r="AWH2" s="87"/>
      <c r="AWI2" s="87"/>
      <c r="AWJ2" s="88"/>
      <c r="AWK2" s="87"/>
      <c r="AWL2" s="87"/>
      <c r="AWM2" s="87"/>
      <c r="AWN2" s="87"/>
      <c r="AWO2" s="88"/>
      <c r="AWP2" s="87"/>
      <c r="AWQ2" s="87"/>
      <c r="AWR2" s="87"/>
      <c r="AWS2" s="87"/>
      <c r="AWT2" s="88"/>
      <c r="AWU2" s="87"/>
      <c r="AWV2" s="87"/>
      <c r="AWW2" s="87"/>
      <c r="AWX2" s="87"/>
      <c r="AWY2" s="88"/>
      <c r="AWZ2" s="87"/>
      <c r="AXA2" s="87"/>
      <c r="AXB2" s="87"/>
      <c r="AXC2" s="87"/>
      <c r="AXD2" s="88"/>
      <c r="AXE2" s="87"/>
      <c r="AXF2" s="87"/>
      <c r="AXG2" s="87"/>
      <c r="AXH2" s="87"/>
      <c r="AXI2" s="88"/>
      <c r="AXJ2" s="87"/>
      <c r="AXK2" s="87"/>
      <c r="AXL2" s="87"/>
      <c r="AXM2" s="87"/>
      <c r="AXN2" s="88"/>
      <c r="AXO2" s="87"/>
      <c r="AXP2" s="87"/>
      <c r="AXQ2" s="87"/>
      <c r="AXR2" s="87"/>
      <c r="AXS2" s="88"/>
      <c r="AXT2" s="87"/>
      <c r="AXU2" s="87"/>
      <c r="AXV2" s="87"/>
      <c r="AXW2" s="87"/>
      <c r="AXX2" s="88"/>
      <c r="AXY2" s="87"/>
      <c r="AXZ2" s="87"/>
      <c r="AYA2" s="87"/>
      <c r="AYB2" s="87"/>
      <c r="AYC2" s="88"/>
      <c r="AYD2" s="87"/>
      <c r="AYE2" s="87"/>
      <c r="AYF2" s="87"/>
      <c r="AYG2" s="87"/>
      <c r="AYH2" s="88"/>
      <c r="AYI2" s="87"/>
      <c r="AYJ2" s="87"/>
      <c r="AYK2" s="87"/>
      <c r="AYL2" s="87"/>
      <c r="AYM2" s="88"/>
      <c r="AYN2" s="87"/>
      <c r="AYO2" s="87"/>
      <c r="AYP2" s="87"/>
      <c r="AYQ2" s="87"/>
      <c r="AYR2" s="88"/>
      <c r="AYS2" s="87"/>
      <c r="AYT2" s="87"/>
      <c r="AYU2" s="87"/>
      <c r="AYV2" s="87"/>
      <c r="AYW2" s="88"/>
      <c r="AYX2" s="87"/>
      <c r="AYY2" s="87"/>
      <c r="AYZ2" s="87"/>
      <c r="AZA2" s="87"/>
      <c r="AZB2" s="88"/>
      <c r="AZC2" s="87"/>
      <c r="AZD2" s="87"/>
      <c r="AZE2" s="87"/>
      <c r="AZF2" s="87"/>
      <c r="AZG2" s="88"/>
      <c r="AZH2" s="87"/>
      <c r="AZI2" s="87"/>
      <c r="AZJ2" s="87"/>
      <c r="AZK2" s="87"/>
      <c r="AZL2" s="88"/>
      <c r="AZM2" s="87"/>
      <c r="AZN2" s="87"/>
      <c r="AZO2" s="87"/>
      <c r="AZP2" s="87"/>
      <c r="AZQ2" s="88"/>
      <c r="AZR2" s="87"/>
      <c r="AZS2" s="87"/>
      <c r="AZT2" s="87"/>
      <c r="AZU2" s="87"/>
      <c r="AZV2" s="88"/>
      <c r="AZW2" s="87"/>
      <c r="AZX2" s="87"/>
      <c r="AZY2" s="87"/>
      <c r="AZZ2" s="87"/>
      <c r="BAA2" s="88"/>
      <c r="BAB2" s="87"/>
      <c r="BAC2" s="87"/>
      <c r="BAD2" s="87"/>
      <c r="BAE2" s="87"/>
      <c r="BAF2" s="88"/>
      <c r="BAG2" s="87"/>
      <c r="BAH2" s="87"/>
      <c r="BAI2" s="87"/>
      <c r="BAJ2" s="87"/>
      <c r="BAK2" s="88"/>
      <c r="BAL2" s="87"/>
      <c r="BAM2" s="87"/>
      <c r="BAN2" s="87"/>
      <c r="BAO2" s="87"/>
      <c r="BAP2" s="88"/>
      <c r="BAQ2" s="87"/>
      <c r="BAR2" s="87"/>
      <c r="BAS2" s="87"/>
      <c r="BAT2" s="87"/>
      <c r="BAU2" s="88"/>
      <c r="BAV2" s="87"/>
      <c r="BAW2" s="87"/>
      <c r="BAX2" s="87"/>
      <c r="BAY2" s="87"/>
      <c r="BAZ2" s="88"/>
      <c r="BBA2" s="87"/>
      <c r="BBB2" s="87"/>
      <c r="BBC2" s="87"/>
      <c r="BBD2" s="87"/>
      <c r="BBE2" s="88"/>
      <c r="BBF2" s="87"/>
      <c r="BBG2" s="87"/>
      <c r="BBH2" s="87"/>
      <c r="BBI2" s="87"/>
      <c r="BBJ2" s="88"/>
      <c r="BBK2" s="87"/>
      <c r="BBL2" s="87"/>
      <c r="BBM2" s="87"/>
      <c r="BBN2" s="87"/>
      <c r="BBO2" s="88"/>
      <c r="BBP2" s="87"/>
      <c r="BBQ2" s="87"/>
      <c r="BBR2" s="87"/>
      <c r="BBS2" s="87"/>
      <c r="BBT2" s="88"/>
      <c r="BBU2" s="87"/>
      <c r="BBV2" s="87"/>
      <c r="BBW2" s="87"/>
      <c r="BBX2" s="87"/>
      <c r="BBY2" s="88"/>
      <c r="BBZ2" s="87"/>
      <c r="BCA2" s="87"/>
      <c r="BCB2" s="87"/>
      <c r="BCC2" s="87"/>
      <c r="BCD2" s="88"/>
      <c r="BCE2" s="87"/>
      <c r="BCF2" s="87"/>
      <c r="BCG2" s="87"/>
      <c r="BCH2" s="87"/>
      <c r="BCI2" s="88"/>
      <c r="BCJ2" s="87"/>
      <c r="BCK2" s="87"/>
      <c r="BCL2" s="87"/>
      <c r="BCM2" s="87"/>
      <c r="BCN2" s="88"/>
      <c r="BCO2" s="87"/>
      <c r="BCP2" s="87"/>
      <c r="BCQ2" s="87"/>
      <c r="BCR2" s="87"/>
      <c r="BCS2" s="88"/>
      <c r="BCT2" s="87"/>
      <c r="BCU2" s="87"/>
      <c r="BCV2" s="87"/>
      <c r="BCW2" s="87"/>
      <c r="BCX2" s="88"/>
      <c r="BCY2" s="87"/>
      <c r="BCZ2" s="87"/>
      <c r="BDA2" s="87"/>
      <c r="BDB2" s="87"/>
      <c r="BDC2" s="88"/>
      <c r="BDD2" s="87"/>
      <c r="BDE2" s="87"/>
      <c r="BDF2" s="87"/>
      <c r="BDG2" s="87"/>
      <c r="BDH2" s="88"/>
      <c r="BDI2" s="87"/>
      <c r="BDJ2" s="87"/>
      <c r="BDK2" s="87"/>
      <c r="BDL2" s="87"/>
      <c r="BDM2" s="88"/>
      <c r="BDN2" s="87"/>
      <c r="BDO2" s="87"/>
      <c r="BDP2" s="87"/>
      <c r="BDQ2" s="87"/>
      <c r="BDR2" s="88"/>
      <c r="BDS2" s="87"/>
      <c r="BDT2" s="87"/>
      <c r="BDU2" s="87"/>
      <c r="BDV2" s="87"/>
      <c r="BDW2" s="88"/>
      <c r="BDX2" s="87"/>
      <c r="BDY2" s="87"/>
      <c r="BDZ2" s="87"/>
      <c r="BEA2" s="87"/>
      <c r="BEB2" s="88"/>
      <c r="BEC2" s="87"/>
      <c r="BED2" s="87"/>
      <c r="BEE2" s="87"/>
      <c r="BEF2" s="87"/>
      <c r="BEG2" s="88"/>
      <c r="BEH2" s="87"/>
      <c r="BEI2" s="87"/>
      <c r="BEJ2" s="87"/>
      <c r="BEK2" s="87"/>
      <c r="BEL2" s="88"/>
      <c r="BEM2" s="87"/>
      <c r="BEN2" s="87"/>
      <c r="BEO2" s="87"/>
      <c r="BEP2" s="87"/>
      <c r="BEQ2" s="88"/>
      <c r="BER2" s="87"/>
      <c r="BES2" s="87"/>
      <c r="BET2" s="87"/>
      <c r="BEU2" s="87"/>
      <c r="BEV2" s="88"/>
      <c r="BEW2" s="87"/>
      <c r="BEX2" s="87"/>
      <c r="BEY2" s="87"/>
      <c r="BEZ2" s="87"/>
      <c r="BFA2" s="88"/>
      <c r="BFB2" s="87"/>
      <c r="BFC2" s="87"/>
      <c r="BFD2" s="87"/>
      <c r="BFE2" s="87"/>
      <c r="BFF2" s="88"/>
      <c r="BFG2" s="87"/>
      <c r="BFH2" s="87"/>
      <c r="BFI2" s="87"/>
      <c r="BFJ2" s="87"/>
      <c r="BFK2" s="88"/>
      <c r="BFL2" s="87"/>
      <c r="BFM2" s="87"/>
      <c r="BFN2" s="87"/>
      <c r="BFO2" s="87"/>
      <c r="BFP2" s="88"/>
      <c r="BFQ2" s="87"/>
      <c r="BFR2" s="87"/>
      <c r="BFS2" s="87"/>
      <c r="BFT2" s="87"/>
      <c r="BFU2" s="88"/>
      <c r="BFV2" s="87"/>
      <c r="BFW2" s="87"/>
      <c r="BFX2" s="87"/>
      <c r="BFY2" s="87"/>
      <c r="BFZ2" s="88"/>
      <c r="BGA2" s="87"/>
      <c r="BGB2" s="87"/>
      <c r="BGC2" s="87"/>
      <c r="BGD2" s="87"/>
      <c r="BGE2" s="88"/>
      <c r="BGF2" s="87"/>
      <c r="BGG2" s="87"/>
      <c r="BGH2" s="87"/>
      <c r="BGI2" s="87"/>
      <c r="BGJ2" s="88"/>
      <c r="BGK2" s="87"/>
      <c r="BGL2" s="87"/>
      <c r="BGM2" s="87"/>
      <c r="BGN2" s="87"/>
      <c r="BGO2" s="88"/>
      <c r="BGP2" s="87"/>
      <c r="BGQ2" s="87"/>
      <c r="BGR2" s="87"/>
      <c r="BGS2" s="87"/>
      <c r="BGT2" s="88"/>
      <c r="BGU2" s="87"/>
      <c r="BGV2" s="87"/>
      <c r="BGW2" s="87"/>
      <c r="BGX2" s="87"/>
      <c r="BGY2" s="88"/>
      <c r="BGZ2" s="87"/>
      <c r="BHA2" s="87"/>
      <c r="BHB2" s="87"/>
      <c r="BHC2" s="87"/>
      <c r="BHD2" s="88"/>
      <c r="BHE2" s="87"/>
      <c r="BHF2" s="87"/>
      <c r="BHG2" s="87"/>
      <c r="BHH2" s="87"/>
      <c r="BHI2" s="88"/>
      <c r="BHJ2" s="87"/>
      <c r="BHK2" s="87"/>
      <c r="BHL2" s="87"/>
      <c r="BHM2" s="87"/>
      <c r="BHN2" s="88"/>
      <c r="BHO2" s="87"/>
      <c r="BHP2" s="87"/>
      <c r="BHQ2" s="87"/>
      <c r="BHR2" s="87"/>
      <c r="BHS2" s="88"/>
      <c r="BHT2" s="87"/>
      <c r="BHU2" s="87"/>
      <c r="BHV2" s="87"/>
      <c r="BHW2" s="87"/>
      <c r="BHX2" s="88"/>
      <c r="BHY2" s="87"/>
      <c r="BHZ2" s="87"/>
      <c r="BIA2" s="87"/>
      <c r="BIB2" s="87"/>
      <c r="BIC2" s="88"/>
      <c r="BID2" s="87"/>
      <c r="BIE2" s="87"/>
      <c r="BIF2" s="87"/>
      <c r="BIG2" s="87"/>
      <c r="BIH2" s="88"/>
      <c r="BII2" s="87"/>
      <c r="BIJ2" s="87"/>
      <c r="BIK2" s="87"/>
      <c r="BIL2" s="87"/>
      <c r="BIM2" s="88"/>
      <c r="BIN2" s="87"/>
      <c r="BIO2" s="87"/>
      <c r="BIP2" s="87"/>
      <c r="BIQ2" s="87"/>
      <c r="BIR2" s="88"/>
      <c r="BIS2" s="87"/>
      <c r="BIT2" s="87"/>
      <c r="BIU2" s="87"/>
      <c r="BIV2" s="87"/>
      <c r="BIW2" s="88"/>
      <c r="BIX2" s="87"/>
      <c r="BIY2" s="87"/>
      <c r="BIZ2" s="87"/>
      <c r="BJA2" s="87"/>
      <c r="BJB2" s="88"/>
      <c r="BJC2" s="87"/>
      <c r="BJD2" s="87"/>
      <c r="BJE2" s="87"/>
      <c r="BJF2" s="87"/>
      <c r="BJG2" s="88"/>
      <c r="BJH2" s="87"/>
      <c r="BJI2" s="87"/>
      <c r="BJJ2" s="87"/>
      <c r="BJK2" s="87"/>
      <c r="BJL2" s="88"/>
      <c r="BJM2" s="87"/>
      <c r="BJN2" s="87"/>
      <c r="BJO2" s="87"/>
      <c r="BJP2" s="87"/>
      <c r="BJQ2" s="88"/>
      <c r="BJR2" s="87"/>
      <c r="BJS2" s="87"/>
      <c r="BJT2" s="87"/>
      <c r="BJU2" s="87"/>
      <c r="BJV2" s="88"/>
      <c r="BJW2" s="87"/>
      <c r="BJX2" s="87"/>
      <c r="BJY2" s="87"/>
      <c r="BJZ2" s="87"/>
      <c r="BKA2" s="88"/>
      <c r="BKB2" s="87"/>
      <c r="BKC2" s="87"/>
      <c r="BKD2" s="87"/>
      <c r="BKE2" s="87"/>
      <c r="BKF2" s="88"/>
      <c r="BKG2" s="87"/>
      <c r="BKH2" s="87"/>
      <c r="BKI2" s="87"/>
      <c r="BKJ2" s="87"/>
      <c r="BKK2" s="88"/>
      <c r="BKL2" s="87"/>
      <c r="BKM2" s="87"/>
      <c r="BKN2" s="87"/>
      <c r="BKO2" s="87"/>
      <c r="BKP2" s="88"/>
      <c r="BKQ2" s="87"/>
      <c r="BKR2" s="87"/>
      <c r="BKS2" s="87"/>
      <c r="BKT2" s="87"/>
      <c r="BKU2" s="88"/>
      <c r="BKV2" s="87"/>
      <c r="BKW2" s="87"/>
      <c r="BKX2" s="87"/>
      <c r="BKY2" s="87"/>
      <c r="BKZ2" s="88"/>
      <c r="BLA2" s="87"/>
      <c r="BLB2" s="87"/>
      <c r="BLC2" s="87"/>
      <c r="BLD2" s="87"/>
      <c r="BLE2" s="88"/>
      <c r="BLF2" s="87"/>
      <c r="BLG2" s="87"/>
      <c r="BLH2" s="87"/>
      <c r="BLI2" s="87"/>
      <c r="BLJ2" s="88"/>
      <c r="BLK2" s="87"/>
      <c r="BLL2" s="87"/>
      <c r="BLM2" s="87"/>
      <c r="BLN2" s="87"/>
      <c r="BLO2" s="88"/>
      <c r="BLP2" s="87"/>
      <c r="BLQ2" s="87"/>
      <c r="BLR2" s="87"/>
      <c r="BLS2" s="87"/>
      <c r="BLT2" s="88"/>
      <c r="BLU2" s="87"/>
      <c r="BLV2" s="87"/>
      <c r="BLW2" s="87"/>
      <c r="BLX2" s="87"/>
      <c r="BLY2" s="88"/>
      <c r="BLZ2" s="87"/>
      <c r="BMA2" s="87"/>
      <c r="BMB2" s="87"/>
      <c r="BMC2" s="87"/>
      <c r="BMD2" s="88"/>
      <c r="BME2" s="87"/>
      <c r="BMF2" s="87"/>
      <c r="BMG2" s="87"/>
      <c r="BMH2" s="87"/>
      <c r="BMI2" s="88"/>
      <c r="BMJ2" s="87"/>
      <c r="BMK2" s="87"/>
      <c r="BML2" s="87"/>
      <c r="BMM2" s="87"/>
      <c r="BMN2" s="88"/>
      <c r="BMO2" s="87"/>
      <c r="BMP2" s="87"/>
      <c r="BMQ2" s="87"/>
      <c r="BMR2" s="87"/>
      <c r="BMS2" s="88"/>
      <c r="BMT2" s="87"/>
      <c r="BMU2" s="87"/>
      <c r="BMV2" s="87"/>
      <c r="BMW2" s="87"/>
      <c r="BMX2" s="88"/>
      <c r="BMY2" s="87"/>
      <c r="BMZ2" s="87"/>
      <c r="BNA2" s="87"/>
      <c r="BNB2" s="87"/>
      <c r="BNC2" s="88"/>
      <c r="BND2" s="87"/>
      <c r="BNE2" s="87"/>
      <c r="BNF2" s="87"/>
      <c r="BNG2" s="87"/>
      <c r="BNH2" s="88"/>
      <c r="BNI2" s="87"/>
      <c r="BNJ2" s="87"/>
      <c r="BNK2" s="87"/>
      <c r="BNL2" s="87"/>
      <c r="BNM2" s="88"/>
      <c r="BNN2" s="87"/>
      <c r="BNO2" s="87"/>
      <c r="BNP2" s="87"/>
      <c r="BNQ2" s="87"/>
      <c r="BNR2" s="88"/>
      <c r="BNS2" s="87"/>
      <c r="BNT2" s="87"/>
      <c r="BNU2" s="87"/>
      <c r="BNV2" s="87"/>
      <c r="BNW2" s="88"/>
      <c r="BNX2" s="87"/>
      <c r="BNY2" s="87"/>
      <c r="BNZ2" s="87"/>
      <c r="BOA2" s="87"/>
      <c r="BOB2" s="88"/>
      <c r="BOC2" s="87"/>
      <c r="BOD2" s="87"/>
      <c r="BOE2" s="87"/>
      <c r="BOF2" s="87"/>
      <c r="BOG2" s="88"/>
      <c r="BOH2" s="87"/>
      <c r="BOI2" s="87"/>
      <c r="BOJ2" s="87"/>
      <c r="BOK2" s="87"/>
      <c r="BOL2" s="88"/>
      <c r="BOM2" s="87"/>
      <c r="BON2" s="87"/>
      <c r="BOO2" s="87"/>
      <c r="BOP2" s="87"/>
      <c r="BOQ2" s="88"/>
      <c r="BOR2" s="87"/>
      <c r="BOS2" s="87"/>
      <c r="BOT2" s="87"/>
      <c r="BOU2" s="87"/>
      <c r="BOV2" s="88"/>
      <c r="BOW2" s="87"/>
      <c r="BOX2" s="87"/>
      <c r="BOY2" s="87"/>
      <c r="BOZ2" s="87"/>
      <c r="BPA2" s="88"/>
      <c r="BPB2" s="87"/>
      <c r="BPC2" s="87"/>
      <c r="BPD2" s="87"/>
      <c r="BPE2" s="87"/>
      <c r="BPF2" s="88"/>
      <c r="BPG2" s="87"/>
      <c r="BPH2" s="87"/>
      <c r="BPI2" s="87"/>
      <c r="BPJ2" s="87"/>
      <c r="BPK2" s="88"/>
      <c r="BPL2" s="87"/>
      <c r="BPM2" s="87"/>
      <c r="BPN2" s="87"/>
      <c r="BPO2" s="87"/>
      <c r="BPP2" s="88"/>
      <c r="BPQ2" s="87"/>
      <c r="BPR2" s="87"/>
      <c r="BPS2" s="87"/>
      <c r="BPT2" s="87"/>
      <c r="BPU2" s="88"/>
      <c r="BPV2" s="87"/>
      <c r="BPW2" s="87"/>
      <c r="BPX2" s="87"/>
      <c r="BPY2" s="87"/>
      <c r="BPZ2" s="88"/>
      <c r="BQA2" s="87"/>
      <c r="BQB2" s="87"/>
      <c r="BQC2" s="87"/>
      <c r="BQD2" s="87"/>
      <c r="BQE2" s="88"/>
      <c r="BQF2" s="87"/>
      <c r="BQG2" s="87"/>
      <c r="BQH2" s="87"/>
      <c r="BQI2" s="87"/>
      <c r="BQJ2" s="88"/>
      <c r="BQK2" s="87"/>
      <c r="BQL2" s="87"/>
      <c r="BQM2" s="87"/>
      <c r="BQN2" s="87"/>
      <c r="BQO2" s="88"/>
      <c r="BQP2" s="87"/>
      <c r="BQQ2" s="87"/>
      <c r="BQR2" s="87"/>
      <c r="BQS2" s="87"/>
      <c r="BQT2" s="88"/>
      <c r="BQU2" s="87"/>
      <c r="BQV2" s="87"/>
      <c r="BQW2" s="87"/>
      <c r="BQX2" s="87"/>
      <c r="BQY2" s="88"/>
      <c r="BQZ2" s="87"/>
      <c r="BRA2" s="87"/>
      <c r="BRB2" s="87"/>
      <c r="BRC2" s="87"/>
      <c r="BRD2" s="88"/>
      <c r="BRE2" s="87"/>
      <c r="BRF2" s="87"/>
      <c r="BRG2" s="87"/>
      <c r="BRH2" s="87"/>
      <c r="BRI2" s="88"/>
      <c r="BRJ2" s="87"/>
      <c r="BRK2" s="87"/>
      <c r="BRL2" s="87"/>
      <c r="BRM2" s="87"/>
      <c r="BRN2" s="88"/>
      <c r="BRO2" s="87"/>
      <c r="BRP2" s="87"/>
      <c r="BRQ2" s="87"/>
      <c r="BRR2" s="87"/>
      <c r="BRS2" s="88"/>
      <c r="BRT2" s="87"/>
      <c r="BRU2" s="87"/>
      <c r="BRV2" s="87"/>
      <c r="BRW2" s="87"/>
      <c r="BRX2" s="88"/>
      <c r="BRY2" s="87"/>
      <c r="BRZ2" s="87"/>
      <c r="BSA2" s="87"/>
      <c r="BSB2" s="87"/>
      <c r="BSC2" s="88"/>
      <c r="BSD2" s="87"/>
      <c r="BSE2" s="87"/>
      <c r="BSF2" s="87"/>
      <c r="BSG2" s="87"/>
      <c r="BSH2" s="88"/>
      <c r="BSI2" s="87"/>
      <c r="BSJ2" s="87"/>
      <c r="BSK2" s="87"/>
      <c r="BSL2" s="87"/>
      <c r="BSM2" s="88"/>
      <c r="BSN2" s="87"/>
      <c r="BSO2" s="87"/>
      <c r="BSP2" s="87"/>
      <c r="BSQ2" s="87"/>
      <c r="BSR2" s="88"/>
      <c r="BSS2" s="87"/>
      <c r="BST2" s="87"/>
      <c r="BSU2" s="87"/>
      <c r="BSV2" s="87"/>
      <c r="BSW2" s="88"/>
      <c r="BSX2" s="87"/>
      <c r="BSY2" s="87"/>
      <c r="BSZ2" s="87"/>
      <c r="BTA2" s="87"/>
      <c r="BTB2" s="88"/>
      <c r="BTC2" s="87"/>
      <c r="BTD2" s="87"/>
      <c r="BTE2" s="87"/>
      <c r="BTF2" s="87"/>
      <c r="BTG2" s="88"/>
      <c r="BTH2" s="87"/>
      <c r="BTI2" s="87"/>
      <c r="BTJ2" s="87"/>
      <c r="BTK2" s="87"/>
      <c r="BTL2" s="88"/>
      <c r="BTM2" s="87"/>
      <c r="BTN2" s="87"/>
      <c r="BTO2" s="87"/>
      <c r="BTP2" s="87"/>
      <c r="BTQ2" s="88"/>
      <c r="BTR2" s="87"/>
      <c r="BTS2" s="87"/>
      <c r="BTT2" s="87"/>
      <c r="BTU2" s="87"/>
      <c r="BTV2" s="88"/>
      <c r="BTW2" s="87"/>
      <c r="BTX2" s="87"/>
      <c r="BTY2" s="87"/>
      <c r="BTZ2" s="87"/>
      <c r="BUA2" s="88"/>
      <c r="BUB2" s="87"/>
      <c r="BUC2" s="87"/>
      <c r="BUD2" s="87"/>
      <c r="BUE2" s="87"/>
      <c r="BUF2" s="88"/>
      <c r="BUG2" s="87"/>
      <c r="BUH2" s="87"/>
      <c r="BUI2" s="87"/>
      <c r="BUJ2" s="87"/>
      <c r="BUK2" s="88"/>
      <c r="BUL2" s="87"/>
      <c r="BUM2" s="87"/>
      <c r="BUN2" s="87"/>
      <c r="BUO2" s="87"/>
      <c r="BUP2" s="88"/>
      <c r="BUQ2" s="87"/>
      <c r="BUR2" s="87"/>
      <c r="BUS2" s="87"/>
      <c r="BUT2" s="87"/>
      <c r="BUU2" s="88"/>
      <c r="BUV2" s="87"/>
      <c r="BUW2" s="87"/>
      <c r="BUX2" s="87"/>
      <c r="BUY2" s="87"/>
      <c r="BUZ2" s="88"/>
      <c r="BVA2" s="87"/>
      <c r="BVB2" s="87"/>
      <c r="BVC2" s="87"/>
      <c r="BVD2" s="87"/>
      <c r="BVE2" s="88"/>
      <c r="BVF2" s="87"/>
      <c r="BVG2" s="87"/>
      <c r="BVH2" s="87"/>
      <c r="BVI2" s="87"/>
      <c r="BVJ2" s="88"/>
      <c r="BVK2" s="87"/>
      <c r="BVL2" s="87"/>
      <c r="BVM2" s="87"/>
      <c r="BVN2" s="87"/>
      <c r="BVO2" s="88"/>
      <c r="BVP2" s="87"/>
      <c r="BVQ2" s="87"/>
      <c r="BVR2" s="87"/>
      <c r="BVS2" s="87"/>
      <c r="BVT2" s="88"/>
      <c r="BVU2" s="87"/>
      <c r="BVV2" s="87"/>
      <c r="BVW2" s="87"/>
      <c r="BVX2" s="87"/>
      <c r="BVY2" s="88"/>
      <c r="BVZ2" s="87"/>
      <c r="BWA2" s="87"/>
      <c r="BWB2" s="87"/>
      <c r="BWC2" s="87"/>
      <c r="BWD2" s="88"/>
      <c r="BWE2" s="87"/>
      <c r="BWF2" s="87"/>
      <c r="BWG2" s="87"/>
      <c r="BWH2" s="87"/>
      <c r="BWI2" s="88"/>
      <c r="BWJ2" s="87"/>
      <c r="BWK2" s="87"/>
      <c r="BWL2" s="87"/>
      <c r="BWM2" s="87"/>
      <c r="BWN2" s="88"/>
      <c r="BWO2" s="87"/>
      <c r="BWP2" s="87"/>
      <c r="BWQ2" s="87"/>
      <c r="BWR2" s="87"/>
      <c r="BWS2" s="88"/>
      <c r="BWT2" s="87"/>
      <c r="BWU2" s="87"/>
      <c r="BWV2" s="87"/>
      <c r="BWW2" s="87"/>
      <c r="BWX2" s="88"/>
      <c r="BWY2" s="87"/>
      <c r="BWZ2" s="87"/>
      <c r="BXA2" s="87"/>
      <c r="BXB2" s="87"/>
      <c r="BXC2" s="88"/>
      <c r="BXD2" s="87"/>
      <c r="BXE2" s="87"/>
      <c r="BXF2" s="87"/>
      <c r="BXG2" s="87"/>
      <c r="BXH2" s="88"/>
      <c r="BXI2" s="87"/>
      <c r="BXJ2" s="87"/>
      <c r="BXK2" s="87"/>
      <c r="BXL2" s="87"/>
      <c r="BXM2" s="88"/>
      <c r="BXN2" s="87"/>
      <c r="BXO2" s="87"/>
      <c r="BXP2" s="87"/>
      <c r="BXQ2" s="87"/>
      <c r="BXR2" s="88"/>
      <c r="BXS2" s="87"/>
      <c r="BXT2" s="87"/>
      <c r="BXU2" s="87"/>
      <c r="BXV2" s="87"/>
      <c r="BXW2" s="88"/>
      <c r="BXX2" s="87"/>
      <c r="BXY2" s="87"/>
      <c r="BXZ2" s="87"/>
      <c r="BYA2" s="87"/>
      <c r="BYB2" s="88"/>
      <c r="BYC2" s="87"/>
      <c r="BYD2" s="87"/>
      <c r="BYE2" s="87"/>
      <c r="BYF2" s="87"/>
      <c r="BYG2" s="88"/>
      <c r="BYH2" s="87"/>
      <c r="BYI2" s="87"/>
      <c r="BYJ2" s="87"/>
      <c r="BYK2" s="87"/>
      <c r="BYL2" s="88"/>
      <c r="BYM2" s="87"/>
      <c r="BYN2" s="87"/>
      <c r="BYO2" s="87"/>
      <c r="BYP2" s="87"/>
      <c r="BYQ2" s="88"/>
      <c r="BYR2" s="87"/>
      <c r="BYS2" s="87"/>
      <c r="BYT2" s="87"/>
      <c r="BYU2" s="87"/>
      <c r="BYV2" s="88"/>
      <c r="BYW2" s="87"/>
      <c r="BYX2" s="87"/>
      <c r="BYY2" s="87"/>
      <c r="BYZ2" s="87"/>
      <c r="BZA2" s="88"/>
      <c r="BZB2" s="87"/>
      <c r="BZC2" s="87"/>
      <c r="BZD2" s="87"/>
      <c r="BZE2" s="87"/>
      <c r="BZF2" s="88"/>
      <c r="BZG2" s="87"/>
      <c r="BZH2" s="87"/>
      <c r="BZI2" s="87"/>
      <c r="BZJ2" s="87"/>
      <c r="BZK2" s="88"/>
      <c r="BZL2" s="87"/>
      <c r="BZM2" s="87"/>
      <c r="BZN2" s="87"/>
      <c r="BZO2" s="87"/>
      <c r="BZP2" s="88"/>
      <c r="BZQ2" s="87"/>
      <c r="BZR2" s="87"/>
      <c r="BZS2" s="87"/>
      <c r="BZT2" s="87"/>
      <c r="BZU2" s="88"/>
      <c r="BZV2" s="87"/>
      <c r="BZW2" s="87"/>
      <c r="BZX2" s="87"/>
      <c r="BZY2" s="87"/>
      <c r="BZZ2" s="88"/>
      <c r="CAA2" s="87"/>
      <c r="CAB2" s="87"/>
      <c r="CAC2" s="87"/>
      <c r="CAD2" s="87"/>
      <c r="CAE2" s="88"/>
      <c r="CAF2" s="87"/>
      <c r="CAG2" s="87"/>
      <c r="CAH2" s="87"/>
      <c r="CAI2" s="87"/>
      <c r="CAJ2" s="88"/>
      <c r="CAK2" s="87"/>
      <c r="CAL2" s="87"/>
      <c r="CAM2" s="87"/>
      <c r="CAN2" s="87"/>
      <c r="CAO2" s="88"/>
      <c r="CAP2" s="87"/>
      <c r="CAQ2" s="87"/>
      <c r="CAR2" s="87"/>
      <c r="CAS2" s="87"/>
      <c r="CAT2" s="88"/>
      <c r="CAU2" s="87"/>
      <c r="CAV2" s="87"/>
      <c r="CAW2" s="87"/>
      <c r="CAX2" s="87"/>
      <c r="CAY2" s="88"/>
      <c r="CAZ2" s="87"/>
      <c r="CBA2" s="87"/>
      <c r="CBB2" s="87"/>
      <c r="CBC2" s="87"/>
      <c r="CBD2" s="88"/>
      <c r="CBE2" s="87"/>
      <c r="CBF2" s="87"/>
      <c r="CBG2" s="87"/>
      <c r="CBH2" s="87"/>
      <c r="CBI2" s="88"/>
      <c r="CBJ2" s="87"/>
      <c r="CBK2" s="87"/>
      <c r="CBL2" s="87"/>
      <c r="CBM2" s="87"/>
      <c r="CBN2" s="88"/>
      <c r="CBO2" s="87"/>
      <c r="CBP2" s="87"/>
      <c r="CBQ2" s="87"/>
      <c r="CBR2" s="87"/>
      <c r="CBS2" s="88"/>
      <c r="CBT2" s="87"/>
      <c r="CBU2" s="87"/>
      <c r="CBV2" s="87"/>
      <c r="CBW2" s="87"/>
      <c r="CBX2" s="88"/>
      <c r="CBY2" s="87"/>
      <c r="CBZ2" s="87"/>
      <c r="CCA2" s="87"/>
      <c r="CCB2" s="87"/>
      <c r="CCC2" s="88"/>
      <c r="CCD2" s="87"/>
      <c r="CCE2" s="87"/>
      <c r="CCF2" s="87"/>
      <c r="CCG2" s="87"/>
      <c r="CCH2" s="88"/>
      <c r="CCI2" s="87"/>
      <c r="CCJ2" s="87"/>
      <c r="CCK2" s="87"/>
      <c r="CCL2" s="87"/>
      <c r="CCM2" s="88"/>
      <c r="CCN2" s="87"/>
      <c r="CCO2" s="87"/>
      <c r="CCP2" s="87"/>
      <c r="CCQ2" s="87"/>
      <c r="CCR2" s="88"/>
      <c r="CCS2" s="87"/>
      <c r="CCT2" s="87"/>
      <c r="CCU2" s="87"/>
      <c r="CCV2" s="87"/>
      <c r="CCW2" s="88"/>
      <c r="CCX2" s="87"/>
      <c r="CCY2" s="87"/>
      <c r="CCZ2" s="87"/>
      <c r="CDA2" s="87"/>
      <c r="CDB2" s="88"/>
      <c r="CDC2" s="87"/>
      <c r="CDD2" s="87"/>
      <c r="CDE2" s="87"/>
      <c r="CDF2" s="87"/>
      <c r="CDG2" s="88"/>
      <c r="CDH2" s="87"/>
      <c r="CDI2" s="87"/>
      <c r="CDJ2" s="87"/>
      <c r="CDK2" s="87"/>
      <c r="CDL2" s="88"/>
      <c r="CDM2" s="87"/>
      <c r="CDN2" s="87"/>
      <c r="CDO2" s="87"/>
      <c r="CDP2" s="87"/>
      <c r="CDQ2" s="88"/>
      <c r="CDR2" s="87"/>
      <c r="CDS2" s="87"/>
      <c r="CDT2" s="87"/>
      <c r="CDU2" s="87"/>
      <c r="CDV2" s="88"/>
      <c r="CDW2" s="87"/>
      <c r="CDX2" s="87"/>
      <c r="CDY2" s="87"/>
      <c r="CDZ2" s="87"/>
      <c r="CEA2" s="88"/>
      <c r="CEB2" s="87"/>
      <c r="CEC2" s="87"/>
      <c r="CED2" s="87"/>
      <c r="CEE2" s="87"/>
      <c r="CEF2" s="88"/>
      <c r="CEG2" s="87"/>
      <c r="CEH2" s="87"/>
      <c r="CEI2" s="87"/>
      <c r="CEJ2" s="87"/>
      <c r="CEK2" s="88"/>
      <c r="CEL2" s="87"/>
      <c r="CEM2" s="87"/>
      <c r="CEN2" s="87"/>
      <c r="CEO2" s="87"/>
      <c r="CEP2" s="88"/>
      <c r="CEQ2" s="87"/>
      <c r="CER2" s="87"/>
      <c r="CES2" s="87"/>
      <c r="CET2" s="87"/>
      <c r="CEU2" s="88"/>
      <c r="CEV2" s="87"/>
      <c r="CEW2" s="87"/>
      <c r="CEX2" s="87"/>
      <c r="CEY2" s="87"/>
      <c r="CEZ2" s="88"/>
      <c r="CFA2" s="87"/>
      <c r="CFB2" s="87"/>
      <c r="CFC2" s="87"/>
      <c r="CFD2" s="87"/>
      <c r="CFE2" s="88"/>
      <c r="CFF2" s="87"/>
      <c r="CFG2" s="87"/>
      <c r="CFH2" s="87"/>
      <c r="CFI2" s="87"/>
      <c r="CFJ2" s="88"/>
      <c r="CFK2" s="87"/>
      <c r="CFL2" s="87"/>
      <c r="CFM2" s="87"/>
      <c r="CFN2" s="87"/>
      <c r="CFO2" s="88"/>
      <c r="CFP2" s="87"/>
      <c r="CFQ2" s="87"/>
      <c r="CFR2" s="87"/>
      <c r="CFS2" s="87"/>
      <c r="CFT2" s="88"/>
      <c r="CFU2" s="87"/>
      <c r="CFV2" s="87"/>
      <c r="CFW2" s="87"/>
      <c r="CFX2" s="87"/>
      <c r="CFY2" s="88"/>
      <c r="CFZ2" s="87"/>
      <c r="CGA2" s="87"/>
      <c r="CGB2" s="87"/>
      <c r="CGC2" s="87"/>
      <c r="CGD2" s="88"/>
      <c r="CGE2" s="87"/>
      <c r="CGF2" s="87"/>
      <c r="CGG2" s="87"/>
      <c r="CGH2" s="87"/>
      <c r="CGI2" s="88"/>
      <c r="CGJ2" s="87"/>
      <c r="CGK2" s="87"/>
      <c r="CGL2" s="87"/>
      <c r="CGM2" s="87"/>
      <c r="CGN2" s="88"/>
      <c r="CGO2" s="87"/>
      <c r="CGP2" s="87"/>
      <c r="CGQ2" s="87"/>
      <c r="CGR2" s="87"/>
      <c r="CGS2" s="88"/>
      <c r="CGT2" s="87"/>
      <c r="CGU2" s="87"/>
      <c r="CGV2" s="87"/>
      <c r="CGW2" s="87"/>
      <c r="CGX2" s="88"/>
      <c r="CGY2" s="87"/>
      <c r="CGZ2" s="87"/>
      <c r="CHA2" s="87"/>
      <c r="CHB2" s="87"/>
      <c r="CHC2" s="88"/>
      <c r="CHD2" s="87"/>
      <c r="CHE2" s="87"/>
      <c r="CHF2" s="87"/>
      <c r="CHG2" s="87"/>
      <c r="CHH2" s="88"/>
      <c r="CHI2" s="87"/>
      <c r="CHJ2" s="87"/>
      <c r="CHK2" s="87"/>
      <c r="CHL2" s="87"/>
      <c r="CHM2" s="88"/>
      <c r="CHN2" s="87"/>
      <c r="CHO2" s="87"/>
      <c r="CHP2" s="87"/>
      <c r="CHQ2" s="87"/>
      <c r="CHR2" s="88"/>
      <c r="CHS2" s="87"/>
      <c r="CHT2" s="87"/>
      <c r="CHU2" s="87"/>
      <c r="CHV2" s="87"/>
      <c r="CHW2" s="88"/>
      <c r="CHX2" s="87"/>
      <c r="CHY2" s="87"/>
      <c r="CHZ2" s="87"/>
      <c r="CIA2" s="87"/>
      <c r="CIB2" s="88"/>
      <c r="CIC2" s="87"/>
      <c r="CID2" s="87"/>
      <c r="CIE2" s="87"/>
      <c r="CIF2" s="87"/>
      <c r="CIG2" s="88"/>
      <c r="CIH2" s="87"/>
      <c r="CII2" s="87"/>
      <c r="CIJ2" s="87"/>
      <c r="CIK2" s="87"/>
      <c r="CIL2" s="88"/>
      <c r="CIM2" s="87"/>
      <c r="CIN2" s="87"/>
      <c r="CIO2" s="87"/>
      <c r="CIP2" s="87"/>
      <c r="CIQ2" s="88"/>
      <c r="CIR2" s="87"/>
      <c r="CIS2" s="87"/>
      <c r="CIT2" s="87"/>
      <c r="CIU2" s="87"/>
      <c r="CIV2" s="88"/>
      <c r="CIW2" s="87"/>
      <c r="CIX2" s="87"/>
      <c r="CIY2" s="87"/>
      <c r="CIZ2" s="87"/>
      <c r="CJA2" s="88"/>
      <c r="CJB2" s="87"/>
      <c r="CJC2" s="87"/>
      <c r="CJD2" s="87"/>
      <c r="CJE2" s="87"/>
      <c r="CJF2" s="88"/>
      <c r="CJG2" s="87"/>
      <c r="CJH2" s="87"/>
      <c r="CJI2" s="87"/>
      <c r="CJJ2" s="87"/>
      <c r="CJK2" s="88"/>
      <c r="CJL2" s="87"/>
      <c r="CJM2" s="87"/>
      <c r="CJN2" s="87"/>
      <c r="CJO2" s="87"/>
      <c r="CJP2" s="88"/>
      <c r="CJQ2" s="87"/>
      <c r="CJR2" s="87"/>
      <c r="CJS2" s="87"/>
      <c r="CJT2" s="87"/>
      <c r="CJU2" s="88"/>
      <c r="CJV2" s="87"/>
      <c r="CJW2" s="87"/>
      <c r="CJX2" s="87"/>
      <c r="CJY2" s="87"/>
      <c r="CJZ2" s="88"/>
      <c r="CKA2" s="87"/>
      <c r="CKB2" s="87"/>
      <c r="CKC2" s="87"/>
      <c r="CKD2" s="87"/>
      <c r="CKE2" s="88"/>
      <c r="CKF2" s="87"/>
      <c r="CKG2" s="87"/>
      <c r="CKH2" s="87"/>
      <c r="CKI2" s="87"/>
      <c r="CKJ2" s="88"/>
      <c r="CKK2" s="87"/>
      <c r="CKL2" s="87"/>
      <c r="CKM2" s="87"/>
      <c r="CKN2" s="87"/>
      <c r="CKO2" s="88"/>
      <c r="CKP2" s="87"/>
      <c r="CKQ2" s="87"/>
      <c r="CKR2" s="87"/>
      <c r="CKS2" s="87"/>
      <c r="CKT2" s="88"/>
      <c r="CKU2" s="87"/>
      <c r="CKV2" s="87"/>
      <c r="CKW2" s="87"/>
      <c r="CKX2" s="87"/>
      <c r="CKY2" s="88"/>
      <c r="CKZ2" s="87"/>
      <c r="CLA2" s="87"/>
      <c r="CLB2" s="87"/>
      <c r="CLC2" s="87"/>
      <c r="CLD2" s="88"/>
      <c r="CLE2" s="87"/>
      <c r="CLF2" s="87"/>
      <c r="CLG2" s="87"/>
      <c r="CLH2" s="87"/>
      <c r="CLI2" s="88"/>
      <c r="CLJ2" s="87"/>
      <c r="CLK2" s="87"/>
      <c r="CLL2" s="87"/>
      <c r="CLM2" s="87"/>
      <c r="CLN2" s="88"/>
      <c r="CLO2" s="87"/>
      <c r="CLP2" s="87"/>
      <c r="CLQ2" s="87"/>
      <c r="CLR2" s="87"/>
      <c r="CLS2" s="88"/>
      <c r="CLT2" s="87"/>
      <c r="CLU2" s="87"/>
      <c r="CLV2" s="87"/>
      <c r="CLW2" s="87"/>
      <c r="CLX2" s="88"/>
      <c r="CLY2" s="87"/>
      <c r="CLZ2" s="87"/>
      <c r="CMA2" s="87"/>
      <c r="CMB2" s="87"/>
      <c r="CMC2" s="88"/>
      <c r="CMD2" s="87"/>
      <c r="CME2" s="87"/>
      <c r="CMF2" s="87"/>
      <c r="CMG2" s="87"/>
      <c r="CMH2" s="88"/>
      <c r="CMI2" s="87"/>
      <c r="CMJ2" s="87"/>
      <c r="CMK2" s="87"/>
      <c r="CML2" s="87"/>
      <c r="CMM2" s="88"/>
      <c r="CMN2" s="87"/>
      <c r="CMO2" s="87"/>
      <c r="CMP2" s="87"/>
      <c r="CMQ2" s="87"/>
      <c r="CMR2" s="88"/>
      <c r="CMS2" s="87"/>
      <c r="CMT2" s="87"/>
      <c r="CMU2" s="87"/>
      <c r="CMV2" s="87"/>
      <c r="CMW2" s="88"/>
      <c r="CMX2" s="87"/>
      <c r="CMY2" s="87"/>
      <c r="CMZ2" s="87"/>
      <c r="CNA2" s="87"/>
      <c r="CNB2" s="88"/>
      <c r="CNC2" s="87"/>
      <c r="CND2" s="87"/>
      <c r="CNE2" s="87"/>
      <c r="CNF2" s="87"/>
      <c r="CNG2" s="88"/>
      <c r="CNH2" s="87"/>
      <c r="CNI2" s="87"/>
      <c r="CNJ2" s="87"/>
      <c r="CNK2" s="87"/>
      <c r="CNL2" s="88"/>
      <c r="CNM2" s="87"/>
      <c r="CNN2" s="87"/>
      <c r="CNO2" s="87"/>
      <c r="CNP2" s="87"/>
      <c r="CNQ2" s="88"/>
      <c r="CNR2" s="87"/>
      <c r="CNS2" s="87"/>
      <c r="CNT2" s="87"/>
      <c r="CNU2" s="87"/>
      <c r="CNV2" s="88"/>
      <c r="CNW2" s="87"/>
      <c r="CNX2" s="87"/>
      <c r="CNY2" s="87"/>
      <c r="CNZ2" s="87"/>
      <c r="COA2" s="88"/>
      <c r="COB2" s="87"/>
      <c r="COC2" s="87"/>
      <c r="COD2" s="87"/>
      <c r="COE2" s="87"/>
      <c r="COF2" s="88"/>
      <c r="COG2" s="87"/>
      <c r="COH2" s="87"/>
      <c r="COI2" s="87"/>
      <c r="COJ2" s="87"/>
      <c r="COK2" s="88"/>
      <c r="COL2" s="87"/>
      <c r="COM2" s="87"/>
      <c r="CON2" s="87"/>
      <c r="COO2" s="87"/>
      <c r="COP2" s="88"/>
      <c r="COQ2" s="87"/>
      <c r="COR2" s="87"/>
      <c r="COS2" s="87"/>
      <c r="COT2" s="87"/>
      <c r="COU2" s="88"/>
      <c r="COV2" s="87"/>
      <c r="COW2" s="87"/>
      <c r="COX2" s="87"/>
      <c r="COY2" s="87"/>
      <c r="COZ2" s="88"/>
      <c r="CPA2" s="87"/>
      <c r="CPB2" s="87"/>
      <c r="CPC2" s="87"/>
      <c r="CPD2" s="87"/>
      <c r="CPE2" s="88"/>
      <c r="CPF2" s="87"/>
      <c r="CPG2" s="87"/>
      <c r="CPH2" s="87"/>
      <c r="CPI2" s="87"/>
      <c r="CPJ2" s="88"/>
      <c r="CPK2" s="87"/>
      <c r="CPL2" s="87"/>
      <c r="CPM2" s="87"/>
      <c r="CPN2" s="87"/>
      <c r="CPO2" s="88"/>
      <c r="CPP2" s="87"/>
      <c r="CPQ2" s="87"/>
      <c r="CPR2" s="87"/>
      <c r="CPS2" s="87"/>
      <c r="CPT2" s="88"/>
      <c r="CPU2" s="87"/>
      <c r="CPV2" s="87"/>
      <c r="CPW2" s="87"/>
      <c r="CPX2" s="87"/>
      <c r="CPY2" s="88"/>
      <c r="CPZ2" s="87"/>
      <c r="CQA2" s="87"/>
      <c r="CQB2" s="87"/>
      <c r="CQC2" s="87"/>
      <c r="CQD2" s="88"/>
      <c r="CQE2" s="87"/>
      <c r="CQF2" s="87"/>
      <c r="CQG2" s="87"/>
      <c r="CQH2" s="87"/>
      <c r="CQI2" s="88"/>
      <c r="CQJ2" s="87"/>
      <c r="CQK2" s="87"/>
      <c r="CQL2" s="87"/>
      <c r="CQM2" s="87"/>
      <c r="CQN2" s="88"/>
      <c r="CQO2" s="87"/>
      <c r="CQP2" s="87"/>
      <c r="CQQ2" s="87"/>
      <c r="CQR2" s="87"/>
      <c r="CQS2" s="88"/>
      <c r="CQT2" s="87"/>
      <c r="CQU2" s="87"/>
      <c r="CQV2" s="87"/>
      <c r="CQW2" s="87"/>
      <c r="CQX2" s="88"/>
      <c r="CQY2" s="87"/>
      <c r="CQZ2" s="87"/>
      <c r="CRA2" s="87"/>
      <c r="CRB2" s="87"/>
      <c r="CRC2" s="88"/>
      <c r="CRD2" s="87"/>
      <c r="CRE2" s="87"/>
      <c r="CRF2" s="87"/>
      <c r="CRG2" s="87"/>
      <c r="CRH2" s="88"/>
      <c r="CRI2" s="87"/>
      <c r="CRJ2" s="87"/>
      <c r="CRK2" s="87"/>
      <c r="CRL2" s="87"/>
      <c r="CRM2" s="88"/>
      <c r="CRN2" s="87"/>
      <c r="CRO2" s="87"/>
      <c r="CRP2" s="87"/>
      <c r="CRQ2" s="87"/>
      <c r="CRR2" s="88"/>
      <c r="CRS2" s="87"/>
      <c r="CRT2" s="87"/>
      <c r="CRU2" s="87"/>
      <c r="CRV2" s="87"/>
      <c r="CRW2" s="88"/>
      <c r="CRX2" s="87"/>
      <c r="CRY2" s="87"/>
      <c r="CRZ2" s="87"/>
      <c r="CSA2" s="87"/>
      <c r="CSB2" s="88"/>
      <c r="CSC2" s="87"/>
      <c r="CSD2" s="87"/>
      <c r="CSE2" s="87"/>
      <c r="CSF2" s="87"/>
      <c r="CSG2" s="88"/>
      <c r="CSH2" s="87"/>
      <c r="CSI2" s="87"/>
      <c r="CSJ2" s="87"/>
      <c r="CSK2" s="87"/>
      <c r="CSL2" s="88"/>
      <c r="CSM2" s="87"/>
      <c r="CSN2" s="87"/>
      <c r="CSO2" s="87"/>
      <c r="CSP2" s="87"/>
      <c r="CSQ2" s="88"/>
      <c r="CSR2" s="87"/>
      <c r="CSS2" s="87"/>
      <c r="CST2" s="87"/>
      <c r="CSU2" s="87"/>
      <c r="CSV2" s="88"/>
      <c r="CSW2" s="87"/>
      <c r="CSX2" s="87"/>
      <c r="CSY2" s="87"/>
      <c r="CSZ2" s="87"/>
      <c r="CTA2" s="88"/>
      <c r="CTB2" s="87"/>
      <c r="CTC2" s="87"/>
      <c r="CTD2" s="87"/>
      <c r="CTE2" s="87"/>
      <c r="CTF2" s="88"/>
      <c r="CTG2" s="87"/>
      <c r="CTH2" s="87"/>
      <c r="CTI2" s="87"/>
      <c r="CTJ2" s="87"/>
      <c r="CTK2" s="88"/>
      <c r="CTL2" s="87"/>
      <c r="CTM2" s="87"/>
      <c r="CTN2" s="87"/>
      <c r="CTO2" s="87"/>
      <c r="CTP2" s="88"/>
      <c r="CTQ2" s="87"/>
      <c r="CTR2" s="87"/>
      <c r="CTS2" s="87"/>
      <c r="CTT2" s="87"/>
      <c r="CTU2" s="88"/>
      <c r="CTV2" s="87"/>
      <c r="CTW2" s="87"/>
      <c r="CTX2" s="87"/>
      <c r="CTY2" s="87"/>
      <c r="CTZ2" s="88"/>
      <c r="CUA2" s="87"/>
      <c r="CUB2" s="87"/>
      <c r="CUC2" s="87"/>
      <c r="CUD2" s="87"/>
      <c r="CUE2" s="88"/>
      <c r="CUF2" s="87"/>
      <c r="CUG2" s="87"/>
      <c r="CUH2" s="87"/>
      <c r="CUI2" s="87"/>
      <c r="CUJ2" s="88"/>
      <c r="CUK2" s="87"/>
      <c r="CUL2" s="87"/>
      <c r="CUM2" s="87"/>
      <c r="CUN2" s="87"/>
      <c r="CUO2" s="88"/>
      <c r="CUP2" s="87"/>
      <c r="CUQ2" s="87"/>
      <c r="CUR2" s="87"/>
      <c r="CUS2" s="87"/>
      <c r="CUT2" s="88"/>
      <c r="CUU2" s="87"/>
      <c r="CUV2" s="87"/>
      <c r="CUW2" s="87"/>
      <c r="CUX2" s="87"/>
      <c r="CUY2" s="88"/>
      <c r="CUZ2" s="87"/>
      <c r="CVA2" s="87"/>
      <c r="CVB2" s="87"/>
      <c r="CVC2" s="87"/>
      <c r="CVD2" s="88"/>
      <c r="CVE2" s="87"/>
      <c r="CVF2" s="87"/>
      <c r="CVG2" s="87"/>
      <c r="CVH2" s="87"/>
      <c r="CVI2" s="88"/>
      <c r="CVJ2" s="87"/>
      <c r="CVK2" s="87"/>
      <c r="CVL2" s="87"/>
      <c r="CVM2" s="87"/>
      <c r="CVN2" s="88"/>
      <c r="CVO2" s="87"/>
      <c r="CVP2" s="87"/>
      <c r="CVQ2" s="87"/>
      <c r="CVR2" s="87"/>
      <c r="CVS2" s="88"/>
      <c r="CVT2" s="87"/>
      <c r="CVU2" s="87"/>
      <c r="CVV2" s="87"/>
      <c r="CVW2" s="87"/>
      <c r="CVX2" s="88"/>
      <c r="CVY2" s="87"/>
      <c r="CVZ2" s="87"/>
      <c r="CWA2" s="87"/>
      <c r="CWB2" s="87"/>
      <c r="CWC2" s="88"/>
      <c r="CWD2" s="87"/>
      <c r="CWE2" s="87"/>
      <c r="CWF2" s="87"/>
      <c r="CWG2" s="87"/>
      <c r="CWH2" s="88"/>
      <c r="CWI2" s="87"/>
      <c r="CWJ2" s="87"/>
      <c r="CWK2" s="87"/>
      <c r="CWL2" s="87"/>
      <c r="CWM2" s="88"/>
      <c r="CWN2" s="87"/>
      <c r="CWO2" s="87"/>
      <c r="CWP2" s="87"/>
      <c r="CWQ2" s="87"/>
      <c r="CWR2" s="88"/>
      <c r="CWS2" s="87"/>
      <c r="CWT2" s="87"/>
      <c r="CWU2" s="87"/>
      <c r="CWV2" s="87"/>
      <c r="CWW2" s="88"/>
      <c r="CWX2" s="87"/>
      <c r="CWY2" s="87"/>
      <c r="CWZ2" s="87"/>
      <c r="CXA2" s="87"/>
      <c r="CXB2" s="88"/>
      <c r="CXC2" s="87"/>
      <c r="CXD2" s="87"/>
      <c r="CXE2" s="87"/>
      <c r="CXF2" s="87"/>
      <c r="CXG2" s="88"/>
      <c r="CXH2" s="87"/>
      <c r="CXI2" s="87"/>
      <c r="CXJ2" s="87"/>
      <c r="CXK2" s="87"/>
      <c r="CXL2" s="88"/>
      <c r="CXM2" s="87"/>
      <c r="CXN2" s="87"/>
      <c r="CXO2" s="87"/>
      <c r="CXP2" s="87"/>
      <c r="CXQ2" s="88"/>
      <c r="CXR2" s="87"/>
      <c r="CXS2" s="87"/>
      <c r="CXT2" s="87"/>
      <c r="CXU2" s="87"/>
      <c r="CXV2" s="88"/>
      <c r="CXW2" s="87"/>
      <c r="CXX2" s="87"/>
      <c r="CXY2" s="87"/>
      <c r="CXZ2" s="87"/>
      <c r="CYA2" s="88"/>
      <c r="CYB2" s="87"/>
      <c r="CYC2" s="87"/>
      <c r="CYD2" s="87"/>
      <c r="CYE2" s="87"/>
      <c r="CYF2" s="88"/>
      <c r="CYG2" s="87"/>
      <c r="CYH2" s="87"/>
      <c r="CYI2" s="87"/>
      <c r="CYJ2" s="87"/>
      <c r="CYK2" s="88"/>
      <c r="CYL2" s="87"/>
      <c r="CYM2" s="87"/>
      <c r="CYN2" s="87"/>
      <c r="CYO2" s="87"/>
      <c r="CYP2" s="88"/>
      <c r="CYQ2" s="87"/>
      <c r="CYR2" s="87"/>
      <c r="CYS2" s="87"/>
      <c r="CYT2" s="87"/>
      <c r="CYU2" s="88"/>
      <c r="CYV2" s="87"/>
      <c r="CYW2" s="87"/>
      <c r="CYX2" s="87"/>
      <c r="CYY2" s="87"/>
      <c r="CYZ2" s="88"/>
      <c r="CZA2" s="87"/>
      <c r="CZB2" s="87"/>
      <c r="CZC2" s="87"/>
      <c r="CZD2" s="87"/>
      <c r="CZE2" s="88"/>
      <c r="CZF2" s="87"/>
      <c r="CZG2" s="87"/>
      <c r="CZH2" s="87"/>
      <c r="CZI2" s="87"/>
      <c r="CZJ2" s="88"/>
      <c r="CZK2" s="87"/>
      <c r="CZL2" s="87"/>
      <c r="CZM2" s="87"/>
      <c r="CZN2" s="87"/>
      <c r="CZO2" s="88"/>
      <c r="CZP2" s="87"/>
      <c r="CZQ2" s="87"/>
      <c r="CZR2" s="87"/>
      <c r="CZS2" s="87"/>
      <c r="CZT2" s="88"/>
      <c r="CZU2" s="87"/>
      <c r="CZV2" s="87"/>
      <c r="CZW2" s="87"/>
      <c r="CZX2" s="87"/>
      <c r="CZY2" s="88"/>
      <c r="CZZ2" s="87"/>
      <c r="DAA2" s="87"/>
      <c r="DAB2" s="87"/>
      <c r="DAC2" s="87"/>
      <c r="DAD2" s="88"/>
      <c r="DAE2" s="87"/>
      <c r="DAF2" s="87"/>
      <c r="DAG2" s="87"/>
      <c r="DAH2" s="87"/>
      <c r="DAI2" s="88"/>
      <c r="DAJ2" s="87"/>
      <c r="DAK2" s="87"/>
      <c r="DAL2" s="87"/>
      <c r="DAM2" s="87"/>
      <c r="DAN2" s="88"/>
      <c r="DAO2" s="87"/>
      <c r="DAP2" s="87"/>
      <c r="DAQ2" s="87"/>
      <c r="DAR2" s="87"/>
      <c r="DAS2" s="88"/>
      <c r="DAT2" s="87"/>
      <c r="DAU2" s="87"/>
      <c r="DAV2" s="87"/>
      <c r="DAW2" s="87"/>
      <c r="DAX2" s="88"/>
      <c r="DAY2" s="87"/>
      <c r="DAZ2" s="87"/>
      <c r="DBA2" s="87"/>
      <c r="DBB2" s="87"/>
      <c r="DBC2" s="88"/>
      <c r="DBD2" s="87"/>
      <c r="DBE2" s="87"/>
      <c r="DBF2" s="87"/>
      <c r="DBG2" s="87"/>
      <c r="DBH2" s="88"/>
      <c r="DBI2" s="87"/>
      <c r="DBJ2" s="87"/>
      <c r="DBK2" s="87"/>
      <c r="DBL2" s="87"/>
      <c r="DBM2" s="88"/>
      <c r="DBN2" s="87"/>
      <c r="DBO2" s="87"/>
      <c r="DBP2" s="87"/>
      <c r="DBQ2" s="87"/>
      <c r="DBR2" s="88"/>
      <c r="DBS2" s="87"/>
      <c r="DBT2" s="87"/>
      <c r="DBU2" s="87"/>
      <c r="DBV2" s="87"/>
      <c r="DBW2" s="88"/>
      <c r="DBX2" s="87"/>
      <c r="DBY2" s="87"/>
      <c r="DBZ2" s="87"/>
      <c r="DCA2" s="87"/>
      <c r="DCB2" s="88"/>
      <c r="DCC2" s="87"/>
      <c r="DCD2" s="87"/>
      <c r="DCE2" s="87"/>
      <c r="DCF2" s="87"/>
      <c r="DCG2" s="88"/>
      <c r="DCH2" s="87"/>
      <c r="DCI2" s="87"/>
      <c r="DCJ2" s="87"/>
      <c r="DCK2" s="87"/>
      <c r="DCL2" s="88"/>
      <c r="DCM2" s="87"/>
      <c r="DCN2" s="87"/>
      <c r="DCO2" s="87"/>
      <c r="DCP2" s="87"/>
      <c r="DCQ2" s="88"/>
      <c r="DCR2" s="87"/>
      <c r="DCS2" s="87"/>
      <c r="DCT2" s="87"/>
      <c r="DCU2" s="87"/>
      <c r="DCV2" s="88"/>
      <c r="DCW2" s="87"/>
      <c r="DCX2" s="87"/>
      <c r="DCY2" s="87"/>
      <c r="DCZ2" s="87"/>
      <c r="DDA2" s="88"/>
      <c r="DDB2" s="87"/>
      <c r="DDC2" s="87"/>
      <c r="DDD2" s="87"/>
      <c r="DDE2" s="87"/>
      <c r="DDF2" s="88"/>
      <c r="DDG2" s="87"/>
      <c r="DDH2" s="87"/>
      <c r="DDI2" s="87"/>
      <c r="DDJ2" s="87"/>
      <c r="DDK2" s="88"/>
      <c r="DDL2" s="87"/>
      <c r="DDM2" s="87"/>
      <c r="DDN2" s="87"/>
      <c r="DDO2" s="87"/>
      <c r="DDP2" s="88"/>
      <c r="DDQ2" s="87"/>
      <c r="DDR2" s="87"/>
      <c r="DDS2" s="87"/>
      <c r="DDT2" s="87"/>
      <c r="DDU2" s="88"/>
      <c r="DDV2" s="87"/>
      <c r="DDW2" s="87"/>
      <c r="DDX2" s="87"/>
      <c r="DDY2" s="87"/>
      <c r="DDZ2" s="88"/>
      <c r="DEA2" s="87"/>
      <c r="DEB2" s="87"/>
      <c r="DEC2" s="87"/>
      <c r="DED2" s="87"/>
      <c r="DEE2" s="88"/>
      <c r="DEF2" s="87"/>
      <c r="DEG2" s="87"/>
      <c r="DEH2" s="87"/>
      <c r="DEI2" s="87"/>
      <c r="DEJ2" s="88"/>
      <c r="DEK2" s="87"/>
      <c r="DEL2" s="87"/>
      <c r="DEM2" s="87"/>
      <c r="DEN2" s="87"/>
      <c r="DEO2" s="88"/>
      <c r="DEP2" s="87"/>
      <c r="DEQ2" s="87"/>
      <c r="DER2" s="87"/>
      <c r="DES2" s="87"/>
      <c r="DET2" s="88"/>
      <c r="DEU2" s="87"/>
      <c r="DEV2" s="87"/>
      <c r="DEW2" s="87"/>
      <c r="DEX2" s="87"/>
      <c r="DEY2" s="88"/>
      <c r="DEZ2" s="87"/>
      <c r="DFA2" s="87"/>
      <c r="DFB2" s="87"/>
      <c r="DFC2" s="87"/>
      <c r="DFD2" s="88"/>
      <c r="DFE2" s="87"/>
      <c r="DFF2" s="87"/>
      <c r="DFG2" s="87"/>
      <c r="DFH2" s="87"/>
      <c r="DFI2" s="88"/>
      <c r="DFJ2" s="87"/>
      <c r="DFK2" s="87"/>
      <c r="DFL2" s="87"/>
      <c r="DFM2" s="87"/>
      <c r="DFN2" s="88"/>
      <c r="DFO2" s="87"/>
      <c r="DFP2" s="87"/>
      <c r="DFQ2" s="87"/>
      <c r="DFR2" s="87"/>
      <c r="DFS2" s="88"/>
      <c r="DFT2" s="87"/>
      <c r="DFU2" s="87"/>
      <c r="DFV2" s="87"/>
      <c r="DFW2" s="87"/>
      <c r="DFX2" s="88"/>
      <c r="DFY2" s="87"/>
      <c r="DFZ2" s="87"/>
      <c r="DGA2" s="87"/>
      <c r="DGB2" s="87"/>
      <c r="DGC2" s="88"/>
      <c r="DGD2" s="87"/>
      <c r="DGE2" s="87"/>
      <c r="DGF2" s="87"/>
      <c r="DGG2" s="87"/>
      <c r="DGH2" s="88"/>
      <c r="DGI2" s="87"/>
      <c r="DGJ2" s="87"/>
      <c r="DGK2" s="87"/>
      <c r="DGL2" s="87"/>
      <c r="DGM2" s="88"/>
      <c r="DGN2" s="87"/>
      <c r="DGO2" s="87"/>
      <c r="DGP2" s="87"/>
      <c r="DGQ2" s="87"/>
      <c r="DGR2" s="88"/>
      <c r="DGS2" s="87"/>
      <c r="DGT2" s="87"/>
      <c r="DGU2" s="87"/>
      <c r="DGV2" s="87"/>
      <c r="DGW2" s="88"/>
      <c r="DGX2" s="87"/>
      <c r="DGY2" s="87"/>
      <c r="DGZ2" s="87"/>
      <c r="DHA2" s="87"/>
      <c r="DHB2" s="88"/>
      <c r="DHC2" s="87"/>
      <c r="DHD2" s="87"/>
      <c r="DHE2" s="87"/>
      <c r="DHF2" s="87"/>
      <c r="DHG2" s="88"/>
      <c r="DHH2" s="87"/>
      <c r="DHI2" s="87"/>
      <c r="DHJ2" s="87"/>
      <c r="DHK2" s="87"/>
      <c r="DHL2" s="88"/>
      <c r="DHM2" s="87"/>
      <c r="DHN2" s="87"/>
      <c r="DHO2" s="87"/>
      <c r="DHP2" s="87"/>
      <c r="DHQ2" s="88"/>
      <c r="DHR2" s="87"/>
      <c r="DHS2" s="87"/>
      <c r="DHT2" s="87"/>
      <c r="DHU2" s="87"/>
      <c r="DHV2" s="88"/>
      <c r="DHW2" s="87"/>
      <c r="DHX2" s="87"/>
      <c r="DHY2" s="87"/>
      <c r="DHZ2" s="87"/>
      <c r="DIA2" s="88"/>
      <c r="DIB2" s="87"/>
      <c r="DIC2" s="87"/>
      <c r="DID2" s="87"/>
      <c r="DIE2" s="87"/>
      <c r="DIF2" s="88"/>
      <c r="DIG2" s="87"/>
      <c r="DIH2" s="87"/>
      <c r="DII2" s="87"/>
      <c r="DIJ2" s="87"/>
      <c r="DIK2" s="88"/>
      <c r="DIL2" s="87"/>
      <c r="DIM2" s="87"/>
      <c r="DIN2" s="87"/>
      <c r="DIO2" s="87"/>
      <c r="DIP2" s="88"/>
      <c r="DIQ2" s="87"/>
      <c r="DIR2" s="87"/>
      <c r="DIS2" s="87"/>
      <c r="DIT2" s="87"/>
      <c r="DIU2" s="88"/>
      <c r="DIV2" s="87"/>
      <c r="DIW2" s="87"/>
      <c r="DIX2" s="87"/>
      <c r="DIY2" s="87"/>
      <c r="DIZ2" s="88"/>
      <c r="DJA2" s="87"/>
      <c r="DJB2" s="87"/>
      <c r="DJC2" s="87"/>
      <c r="DJD2" s="87"/>
      <c r="DJE2" s="88"/>
      <c r="DJF2" s="87"/>
      <c r="DJG2" s="87"/>
      <c r="DJH2" s="87"/>
      <c r="DJI2" s="87"/>
      <c r="DJJ2" s="88"/>
      <c r="DJK2" s="87"/>
      <c r="DJL2" s="87"/>
      <c r="DJM2" s="87"/>
      <c r="DJN2" s="87"/>
      <c r="DJO2" s="88"/>
      <c r="DJP2" s="87"/>
      <c r="DJQ2" s="87"/>
      <c r="DJR2" s="87"/>
      <c r="DJS2" s="87"/>
      <c r="DJT2" s="88"/>
      <c r="DJU2" s="87"/>
      <c r="DJV2" s="87"/>
      <c r="DJW2" s="87"/>
      <c r="DJX2" s="87"/>
      <c r="DJY2" s="88"/>
      <c r="DJZ2" s="87"/>
      <c r="DKA2" s="87"/>
      <c r="DKB2" s="87"/>
      <c r="DKC2" s="87"/>
      <c r="DKD2" s="88"/>
      <c r="DKE2" s="87"/>
      <c r="DKF2" s="87"/>
      <c r="DKG2" s="87"/>
      <c r="DKH2" s="87"/>
      <c r="DKI2" s="88"/>
      <c r="DKJ2" s="87"/>
      <c r="DKK2" s="87"/>
      <c r="DKL2" s="87"/>
      <c r="DKM2" s="87"/>
      <c r="DKN2" s="88"/>
      <c r="DKO2" s="87"/>
      <c r="DKP2" s="87"/>
      <c r="DKQ2" s="87"/>
      <c r="DKR2" s="87"/>
      <c r="DKS2" s="88"/>
      <c r="DKT2" s="87"/>
      <c r="DKU2" s="87"/>
      <c r="DKV2" s="87"/>
      <c r="DKW2" s="87"/>
      <c r="DKX2" s="88"/>
      <c r="DKY2" s="87"/>
      <c r="DKZ2" s="87"/>
      <c r="DLA2" s="87"/>
      <c r="DLB2" s="87"/>
      <c r="DLC2" s="88"/>
      <c r="DLD2" s="87"/>
      <c r="DLE2" s="87"/>
      <c r="DLF2" s="87"/>
      <c r="DLG2" s="87"/>
      <c r="DLH2" s="88"/>
      <c r="DLI2" s="87"/>
      <c r="DLJ2" s="87"/>
      <c r="DLK2" s="87"/>
      <c r="DLL2" s="87"/>
      <c r="DLM2" s="88"/>
      <c r="DLN2" s="87"/>
      <c r="DLO2" s="87"/>
      <c r="DLP2" s="87"/>
      <c r="DLQ2" s="87"/>
      <c r="DLR2" s="88"/>
      <c r="DLS2" s="87"/>
      <c r="DLT2" s="87"/>
      <c r="DLU2" s="87"/>
      <c r="DLV2" s="87"/>
      <c r="DLW2" s="88"/>
      <c r="DLX2" s="87"/>
      <c r="DLY2" s="87"/>
      <c r="DLZ2" s="87"/>
      <c r="DMA2" s="87"/>
      <c r="DMB2" s="88"/>
      <c r="DMC2" s="87"/>
      <c r="DMD2" s="87"/>
      <c r="DME2" s="87"/>
      <c r="DMF2" s="87"/>
      <c r="DMG2" s="88"/>
      <c r="DMH2" s="87"/>
      <c r="DMI2" s="87"/>
      <c r="DMJ2" s="87"/>
      <c r="DMK2" s="87"/>
      <c r="DML2" s="88"/>
      <c r="DMM2" s="87"/>
      <c r="DMN2" s="87"/>
      <c r="DMO2" s="87"/>
      <c r="DMP2" s="87"/>
      <c r="DMQ2" s="88"/>
      <c r="DMR2" s="87"/>
      <c r="DMS2" s="87"/>
      <c r="DMT2" s="87"/>
      <c r="DMU2" s="87"/>
      <c r="DMV2" s="88"/>
      <c r="DMW2" s="87"/>
      <c r="DMX2" s="87"/>
      <c r="DMY2" s="87"/>
      <c r="DMZ2" s="87"/>
      <c r="DNA2" s="88"/>
      <c r="DNB2" s="87"/>
      <c r="DNC2" s="87"/>
      <c r="DND2" s="87"/>
      <c r="DNE2" s="87"/>
      <c r="DNF2" s="88"/>
      <c r="DNG2" s="87"/>
      <c r="DNH2" s="87"/>
      <c r="DNI2" s="87"/>
      <c r="DNJ2" s="87"/>
      <c r="DNK2" s="88"/>
      <c r="DNL2" s="87"/>
      <c r="DNM2" s="87"/>
      <c r="DNN2" s="87"/>
      <c r="DNO2" s="87"/>
      <c r="DNP2" s="88"/>
      <c r="DNQ2" s="87"/>
      <c r="DNR2" s="87"/>
      <c r="DNS2" s="87"/>
      <c r="DNT2" s="87"/>
      <c r="DNU2" s="88"/>
      <c r="DNV2" s="87"/>
      <c r="DNW2" s="87"/>
      <c r="DNX2" s="87"/>
      <c r="DNY2" s="87"/>
      <c r="DNZ2" s="88"/>
      <c r="DOA2" s="87"/>
      <c r="DOB2" s="87"/>
      <c r="DOC2" s="87"/>
      <c r="DOD2" s="87"/>
      <c r="DOE2" s="88"/>
      <c r="DOF2" s="87"/>
      <c r="DOG2" s="87"/>
      <c r="DOH2" s="87"/>
      <c r="DOI2" s="87"/>
      <c r="DOJ2" s="88"/>
      <c r="DOK2" s="87"/>
      <c r="DOL2" s="87"/>
      <c r="DOM2" s="87"/>
      <c r="DON2" s="87"/>
      <c r="DOO2" s="88"/>
      <c r="DOP2" s="87"/>
      <c r="DOQ2" s="87"/>
      <c r="DOR2" s="87"/>
      <c r="DOS2" s="87"/>
      <c r="DOT2" s="88"/>
      <c r="DOU2" s="87"/>
      <c r="DOV2" s="87"/>
      <c r="DOW2" s="87"/>
      <c r="DOX2" s="87"/>
      <c r="DOY2" s="88"/>
      <c r="DOZ2" s="87"/>
      <c r="DPA2" s="87"/>
      <c r="DPB2" s="87"/>
      <c r="DPC2" s="87"/>
      <c r="DPD2" s="88"/>
      <c r="DPE2" s="87"/>
      <c r="DPF2" s="87"/>
      <c r="DPG2" s="87"/>
      <c r="DPH2" s="87"/>
      <c r="DPI2" s="88"/>
      <c r="DPJ2" s="87"/>
      <c r="DPK2" s="87"/>
      <c r="DPL2" s="87"/>
      <c r="DPM2" s="87"/>
      <c r="DPN2" s="88"/>
      <c r="DPO2" s="87"/>
      <c r="DPP2" s="87"/>
      <c r="DPQ2" s="87"/>
      <c r="DPR2" s="87"/>
      <c r="DPS2" s="88"/>
      <c r="DPT2" s="87"/>
      <c r="DPU2" s="87"/>
      <c r="DPV2" s="87"/>
      <c r="DPW2" s="87"/>
      <c r="DPX2" s="88"/>
      <c r="DPY2" s="87"/>
      <c r="DPZ2" s="87"/>
      <c r="DQA2" s="87"/>
      <c r="DQB2" s="87"/>
      <c r="DQC2" s="88"/>
      <c r="DQD2" s="87"/>
      <c r="DQE2" s="87"/>
      <c r="DQF2" s="87"/>
      <c r="DQG2" s="87"/>
      <c r="DQH2" s="88"/>
      <c r="DQI2" s="87"/>
      <c r="DQJ2" s="87"/>
      <c r="DQK2" s="87"/>
      <c r="DQL2" s="87"/>
      <c r="DQM2" s="88"/>
      <c r="DQN2" s="87"/>
      <c r="DQO2" s="87"/>
      <c r="DQP2" s="87"/>
      <c r="DQQ2" s="87"/>
      <c r="DQR2" s="88"/>
      <c r="DQS2" s="87"/>
      <c r="DQT2" s="87"/>
      <c r="DQU2" s="87"/>
      <c r="DQV2" s="87"/>
      <c r="DQW2" s="88"/>
      <c r="DQX2" s="87"/>
      <c r="DQY2" s="87"/>
      <c r="DQZ2" s="87"/>
      <c r="DRA2" s="87"/>
      <c r="DRB2" s="88"/>
      <c r="DRC2" s="87"/>
      <c r="DRD2" s="87"/>
      <c r="DRE2" s="87"/>
      <c r="DRF2" s="87"/>
      <c r="DRG2" s="88"/>
      <c r="DRH2" s="87"/>
      <c r="DRI2" s="87"/>
      <c r="DRJ2" s="87"/>
      <c r="DRK2" s="87"/>
      <c r="DRL2" s="88"/>
      <c r="DRM2" s="87"/>
      <c r="DRN2" s="87"/>
      <c r="DRO2" s="87"/>
      <c r="DRP2" s="87"/>
      <c r="DRQ2" s="88"/>
      <c r="DRR2" s="87"/>
      <c r="DRS2" s="87"/>
      <c r="DRT2" s="87"/>
      <c r="DRU2" s="87"/>
      <c r="DRV2" s="88"/>
      <c r="DRW2" s="87"/>
      <c r="DRX2" s="87"/>
      <c r="DRY2" s="87"/>
      <c r="DRZ2" s="87"/>
      <c r="DSA2" s="88"/>
      <c r="DSB2" s="87"/>
      <c r="DSC2" s="87"/>
      <c r="DSD2" s="87"/>
      <c r="DSE2" s="87"/>
      <c r="DSF2" s="88"/>
      <c r="DSG2" s="87"/>
      <c r="DSH2" s="87"/>
      <c r="DSI2" s="87"/>
      <c r="DSJ2" s="87"/>
      <c r="DSK2" s="88"/>
      <c r="DSL2" s="87"/>
      <c r="DSM2" s="87"/>
      <c r="DSN2" s="87"/>
      <c r="DSO2" s="87"/>
      <c r="DSP2" s="88"/>
      <c r="DSQ2" s="87"/>
      <c r="DSR2" s="87"/>
      <c r="DSS2" s="87"/>
      <c r="DST2" s="87"/>
      <c r="DSU2" s="88"/>
      <c r="DSV2" s="87"/>
      <c r="DSW2" s="87"/>
      <c r="DSX2" s="87"/>
      <c r="DSY2" s="87"/>
      <c r="DSZ2" s="88"/>
      <c r="DTA2" s="87"/>
      <c r="DTB2" s="87"/>
      <c r="DTC2" s="87"/>
      <c r="DTD2" s="87"/>
      <c r="DTE2" s="88"/>
      <c r="DTF2" s="87"/>
      <c r="DTG2" s="87"/>
      <c r="DTH2" s="87"/>
      <c r="DTI2" s="87"/>
      <c r="DTJ2" s="88"/>
      <c r="DTK2" s="87"/>
      <c r="DTL2" s="87"/>
      <c r="DTM2" s="87"/>
      <c r="DTN2" s="87"/>
      <c r="DTO2" s="88"/>
      <c r="DTP2" s="87"/>
      <c r="DTQ2" s="87"/>
      <c r="DTR2" s="87"/>
      <c r="DTS2" s="87"/>
      <c r="DTT2" s="88"/>
      <c r="DTU2" s="87"/>
      <c r="DTV2" s="87"/>
      <c r="DTW2" s="87"/>
      <c r="DTX2" s="87"/>
      <c r="DTY2" s="88"/>
      <c r="DTZ2" s="87"/>
      <c r="DUA2" s="87"/>
      <c r="DUB2" s="87"/>
      <c r="DUC2" s="87"/>
      <c r="DUD2" s="88"/>
      <c r="DUE2" s="87"/>
      <c r="DUF2" s="87"/>
      <c r="DUG2" s="87"/>
      <c r="DUH2" s="87"/>
      <c r="DUI2" s="88"/>
      <c r="DUJ2" s="87"/>
      <c r="DUK2" s="87"/>
      <c r="DUL2" s="87"/>
      <c r="DUM2" s="87"/>
      <c r="DUN2" s="88"/>
      <c r="DUO2" s="87"/>
      <c r="DUP2" s="87"/>
      <c r="DUQ2" s="87"/>
      <c r="DUR2" s="87"/>
      <c r="DUS2" s="88"/>
      <c r="DUT2" s="87"/>
      <c r="DUU2" s="87"/>
      <c r="DUV2" s="87"/>
      <c r="DUW2" s="87"/>
      <c r="DUX2" s="88"/>
      <c r="DUY2" s="87"/>
      <c r="DUZ2" s="87"/>
      <c r="DVA2" s="87"/>
      <c r="DVB2" s="87"/>
      <c r="DVC2" s="88"/>
      <c r="DVD2" s="87"/>
      <c r="DVE2" s="87"/>
      <c r="DVF2" s="87"/>
      <c r="DVG2" s="87"/>
      <c r="DVH2" s="88"/>
      <c r="DVI2" s="87"/>
      <c r="DVJ2" s="87"/>
      <c r="DVK2" s="87"/>
      <c r="DVL2" s="87"/>
      <c r="DVM2" s="88"/>
      <c r="DVN2" s="87"/>
      <c r="DVO2" s="87"/>
      <c r="DVP2" s="87"/>
      <c r="DVQ2" s="87"/>
      <c r="DVR2" s="88"/>
      <c r="DVS2" s="87"/>
      <c r="DVT2" s="87"/>
      <c r="DVU2" s="87"/>
      <c r="DVV2" s="87"/>
      <c r="DVW2" s="88"/>
      <c r="DVX2" s="87"/>
      <c r="DVY2" s="87"/>
      <c r="DVZ2" s="87"/>
      <c r="DWA2" s="87"/>
      <c r="DWB2" s="88"/>
      <c r="DWC2" s="87"/>
      <c r="DWD2" s="87"/>
      <c r="DWE2" s="87"/>
      <c r="DWF2" s="87"/>
      <c r="DWG2" s="88"/>
      <c r="DWH2" s="87"/>
      <c r="DWI2" s="87"/>
      <c r="DWJ2" s="87"/>
      <c r="DWK2" s="87"/>
      <c r="DWL2" s="88"/>
      <c r="DWM2" s="87"/>
      <c r="DWN2" s="87"/>
      <c r="DWO2" s="87"/>
      <c r="DWP2" s="87"/>
      <c r="DWQ2" s="88"/>
      <c r="DWR2" s="87"/>
      <c r="DWS2" s="87"/>
      <c r="DWT2" s="87"/>
      <c r="DWU2" s="87"/>
      <c r="DWV2" s="88"/>
      <c r="DWW2" s="87"/>
      <c r="DWX2" s="87"/>
      <c r="DWY2" s="87"/>
      <c r="DWZ2" s="87"/>
      <c r="DXA2" s="88"/>
      <c r="DXB2" s="87"/>
      <c r="DXC2" s="87"/>
      <c r="DXD2" s="87"/>
      <c r="DXE2" s="87"/>
      <c r="DXF2" s="88"/>
      <c r="DXG2" s="87"/>
      <c r="DXH2" s="87"/>
      <c r="DXI2" s="87"/>
      <c r="DXJ2" s="87"/>
      <c r="DXK2" s="88"/>
      <c r="DXL2" s="87"/>
      <c r="DXM2" s="87"/>
      <c r="DXN2" s="87"/>
      <c r="DXO2" s="87"/>
      <c r="DXP2" s="88"/>
      <c r="DXQ2" s="87"/>
      <c r="DXR2" s="87"/>
      <c r="DXS2" s="87"/>
      <c r="DXT2" s="87"/>
      <c r="DXU2" s="88"/>
      <c r="DXV2" s="87"/>
      <c r="DXW2" s="87"/>
      <c r="DXX2" s="87"/>
      <c r="DXY2" s="87"/>
      <c r="DXZ2" s="88"/>
      <c r="DYA2" s="87"/>
      <c r="DYB2" s="87"/>
      <c r="DYC2" s="87"/>
      <c r="DYD2" s="87"/>
      <c r="DYE2" s="88"/>
      <c r="DYF2" s="87"/>
      <c r="DYG2" s="87"/>
      <c r="DYH2" s="87"/>
      <c r="DYI2" s="87"/>
      <c r="DYJ2" s="88"/>
      <c r="DYK2" s="87"/>
      <c r="DYL2" s="87"/>
      <c r="DYM2" s="87"/>
      <c r="DYN2" s="87"/>
      <c r="DYO2" s="88"/>
      <c r="DYP2" s="87"/>
      <c r="DYQ2" s="87"/>
      <c r="DYR2" s="87"/>
      <c r="DYS2" s="87"/>
      <c r="DYT2" s="88"/>
      <c r="DYU2" s="87"/>
      <c r="DYV2" s="87"/>
      <c r="DYW2" s="87"/>
      <c r="DYX2" s="87"/>
      <c r="DYY2" s="88"/>
      <c r="DYZ2" s="87"/>
      <c r="DZA2" s="87"/>
      <c r="DZB2" s="87"/>
      <c r="DZC2" s="87"/>
      <c r="DZD2" s="88"/>
      <c r="DZE2" s="87"/>
      <c r="DZF2" s="87"/>
      <c r="DZG2" s="87"/>
      <c r="DZH2" s="87"/>
      <c r="DZI2" s="88"/>
      <c r="DZJ2" s="87"/>
      <c r="DZK2" s="87"/>
      <c r="DZL2" s="87"/>
      <c r="DZM2" s="87"/>
      <c r="DZN2" s="88"/>
      <c r="DZO2" s="87"/>
      <c r="DZP2" s="87"/>
      <c r="DZQ2" s="87"/>
      <c r="DZR2" s="87"/>
      <c r="DZS2" s="88"/>
      <c r="DZT2" s="87"/>
      <c r="DZU2" s="87"/>
      <c r="DZV2" s="87"/>
      <c r="DZW2" s="87"/>
      <c r="DZX2" s="88"/>
      <c r="DZY2" s="87"/>
      <c r="DZZ2" s="87"/>
      <c r="EAA2" s="87"/>
      <c r="EAB2" s="87"/>
      <c r="EAC2" s="88"/>
      <c r="EAD2" s="87"/>
      <c r="EAE2" s="87"/>
      <c r="EAF2" s="87"/>
      <c r="EAG2" s="87"/>
      <c r="EAH2" s="88"/>
      <c r="EAI2" s="87"/>
      <c r="EAJ2" s="87"/>
      <c r="EAK2" s="87"/>
      <c r="EAL2" s="87"/>
      <c r="EAM2" s="88"/>
      <c r="EAN2" s="87"/>
      <c r="EAO2" s="87"/>
      <c r="EAP2" s="87"/>
      <c r="EAQ2" s="87"/>
      <c r="EAR2" s="88"/>
      <c r="EAS2" s="87"/>
      <c r="EAT2" s="87"/>
      <c r="EAU2" s="87"/>
      <c r="EAV2" s="87"/>
      <c r="EAW2" s="88"/>
      <c r="EAX2" s="87"/>
      <c r="EAY2" s="87"/>
      <c r="EAZ2" s="87"/>
      <c r="EBA2" s="87"/>
      <c r="EBB2" s="88"/>
      <c r="EBC2" s="87"/>
      <c r="EBD2" s="87"/>
      <c r="EBE2" s="87"/>
      <c r="EBF2" s="87"/>
      <c r="EBG2" s="88"/>
      <c r="EBH2" s="87"/>
      <c r="EBI2" s="87"/>
      <c r="EBJ2" s="87"/>
      <c r="EBK2" s="87"/>
      <c r="EBL2" s="88"/>
      <c r="EBM2" s="87"/>
      <c r="EBN2" s="87"/>
      <c r="EBO2" s="87"/>
      <c r="EBP2" s="87"/>
      <c r="EBQ2" s="88"/>
      <c r="EBR2" s="87"/>
      <c r="EBS2" s="87"/>
      <c r="EBT2" s="87"/>
      <c r="EBU2" s="87"/>
      <c r="EBV2" s="88"/>
      <c r="EBW2" s="87"/>
      <c r="EBX2" s="87"/>
      <c r="EBY2" s="87"/>
      <c r="EBZ2" s="87"/>
      <c r="ECA2" s="88"/>
      <c r="ECB2" s="87"/>
      <c r="ECC2" s="87"/>
      <c r="ECD2" s="87"/>
      <c r="ECE2" s="87"/>
      <c r="ECF2" s="88"/>
      <c r="ECG2" s="87"/>
      <c r="ECH2" s="87"/>
      <c r="ECI2" s="87"/>
      <c r="ECJ2" s="87"/>
      <c r="ECK2" s="88"/>
      <c r="ECL2" s="87"/>
      <c r="ECM2" s="87"/>
      <c r="ECN2" s="87"/>
      <c r="ECO2" s="87"/>
      <c r="ECP2" s="88"/>
      <c r="ECQ2" s="87"/>
      <c r="ECR2" s="87"/>
      <c r="ECS2" s="87"/>
      <c r="ECT2" s="87"/>
      <c r="ECU2" s="88"/>
      <c r="ECV2" s="87"/>
      <c r="ECW2" s="87"/>
      <c r="ECX2" s="87"/>
      <c r="ECY2" s="87"/>
      <c r="ECZ2" s="88"/>
      <c r="EDA2" s="87"/>
      <c r="EDB2" s="87"/>
      <c r="EDC2" s="87"/>
      <c r="EDD2" s="87"/>
      <c r="EDE2" s="88"/>
      <c r="EDF2" s="87"/>
      <c r="EDG2" s="87"/>
      <c r="EDH2" s="87"/>
      <c r="EDI2" s="87"/>
      <c r="EDJ2" s="88"/>
      <c r="EDK2" s="87"/>
      <c r="EDL2" s="87"/>
      <c r="EDM2" s="87"/>
      <c r="EDN2" s="87"/>
      <c r="EDO2" s="88"/>
      <c r="EDP2" s="87"/>
      <c r="EDQ2" s="87"/>
      <c r="EDR2" s="87"/>
      <c r="EDS2" s="87"/>
      <c r="EDT2" s="88"/>
      <c r="EDU2" s="87"/>
      <c r="EDV2" s="87"/>
      <c r="EDW2" s="87"/>
      <c r="EDX2" s="87"/>
      <c r="EDY2" s="88"/>
      <c r="EDZ2" s="87"/>
      <c r="EEA2" s="87"/>
      <c r="EEB2" s="87"/>
      <c r="EEC2" s="87"/>
      <c r="EED2" s="88"/>
      <c r="EEE2" s="87"/>
      <c r="EEF2" s="87"/>
      <c r="EEG2" s="87"/>
      <c r="EEH2" s="87"/>
      <c r="EEI2" s="88"/>
      <c r="EEJ2" s="87"/>
      <c r="EEK2" s="87"/>
      <c r="EEL2" s="87"/>
      <c r="EEM2" s="87"/>
      <c r="EEN2" s="88"/>
      <c r="EEO2" s="87"/>
      <c r="EEP2" s="87"/>
      <c r="EEQ2" s="87"/>
      <c r="EER2" s="87"/>
      <c r="EES2" s="88"/>
      <c r="EET2" s="87"/>
      <c r="EEU2" s="87"/>
      <c r="EEV2" s="87"/>
      <c r="EEW2" s="87"/>
      <c r="EEX2" s="88"/>
      <c r="EEY2" s="87"/>
      <c r="EEZ2" s="87"/>
      <c r="EFA2" s="87"/>
      <c r="EFB2" s="87"/>
      <c r="EFC2" s="88"/>
      <c r="EFD2" s="87"/>
      <c r="EFE2" s="87"/>
      <c r="EFF2" s="87"/>
      <c r="EFG2" s="87"/>
      <c r="EFH2" s="88"/>
      <c r="EFI2" s="87"/>
      <c r="EFJ2" s="87"/>
      <c r="EFK2" s="87"/>
      <c r="EFL2" s="87"/>
      <c r="EFM2" s="88"/>
      <c r="EFN2" s="87"/>
      <c r="EFO2" s="87"/>
      <c r="EFP2" s="87"/>
      <c r="EFQ2" s="87"/>
      <c r="EFR2" s="88"/>
      <c r="EFS2" s="87"/>
      <c r="EFT2" s="87"/>
      <c r="EFU2" s="87"/>
      <c r="EFV2" s="87"/>
      <c r="EFW2" s="88"/>
      <c r="EFX2" s="87"/>
      <c r="EFY2" s="87"/>
      <c r="EFZ2" s="87"/>
      <c r="EGA2" s="87"/>
      <c r="EGB2" s="88"/>
      <c r="EGC2" s="87"/>
      <c r="EGD2" s="87"/>
      <c r="EGE2" s="87"/>
      <c r="EGF2" s="87"/>
      <c r="EGG2" s="88"/>
      <c r="EGH2" s="87"/>
      <c r="EGI2" s="87"/>
      <c r="EGJ2" s="87"/>
      <c r="EGK2" s="87"/>
      <c r="EGL2" s="88"/>
      <c r="EGM2" s="87"/>
      <c r="EGN2" s="87"/>
      <c r="EGO2" s="87"/>
      <c r="EGP2" s="87"/>
      <c r="EGQ2" s="88"/>
      <c r="EGR2" s="87"/>
      <c r="EGS2" s="87"/>
      <c r="EGT2" s="87"/>
      <c r="EGU2" s="87"/>
      <c r="EGV2" s="88"/>
      <c r="EGW2" s="87"/>
      <c r="EGX2" s="87"/>
      <c r="EGY2" s="87"/>
      <c r="EGZ2" s="87"/>
      <c r="EHA2" s="88"/>
      <c r="EHB2" s="87"/>
      <c r="EHC2" s="87"/>
      <c r="EHD2" s="87"/>
      <c r="EHE2" s="87"/>
      <c r="EHF2" s="88"/>
      <c r="EHG2" s="87"/>
      <c r="EHH2" s="87"/>
      <c r="EHI2" s="87"/>
      <c r="EHJ2" s="87"/>
      <c r="EHK2" s="88"/>
      <c r="EHL2" s="87"/>
      <c r="EHM2" s="87"/>
      <c r="EHN2" s="87"/>
      <c r="EHO2" s="87"/>
      <c r="EHP2" s="88"/>
      <c r="EHQ2" s="87"/>
      <c r="EHR2" s="87"/>
      <c r="EHS2" s="87"/>
      <c r="EHT2" s="87"/>
      <c r="EHU2" s="88"/>
      <c r="EHV2" s="87"/>
      <c r="EHW2" s="87"/>
      <c r="EHX2" s="87"/>
      <c r="EHY2" s="87"/>
      <c r="EHZ2" s="88"/>
      <c r="EIA2" s="87"/>
      <c r="EIB2" s="87"/>
      <c r="EIC2" s="87"/>
      <c r="EID2" s="87"/>
      <c r="EIE2" s="88"/>
      <c r="EIF2" s="87"/>
      <c r="EIG2" s="87"/>
      <c r="EIH2" s="87"/>
      <c r="EII2" s="87"/>
      <c r="EIJ2" s="88"/>
      <c r="EIK2" s="87"/>
      <c r="EIL2" s="87"/>
      <c r="EIM2" s="87"/>
      <c r="EIN2" s="87"/>
      <c r="EIO2" s="88"/>
      <c r="EIP2" s="87"/>
      <c r="EIQ2" s="87"/>
      <c r="EIR2" s="87"/>
      <c r="EIS2" s="87"/>
      <c r="EIT2" s="88"/>
      <c r="EIU2" s="87"/>
      <c r="EIV2" s="87"/>
      <c r="EIW2" s="87"/>
      <c r="EIX2" s="87"/>
      <c r="EIY2" s="88"/>
      <c r="EIZ2" s="87"/>
      <c r="EJA2" s="87"/>
      <c r="EJB2" s="87"/>
      <c r="EJC2" s="87"/>
      <c r="EJD2" s="88"/>
      <c r="EJE2" s="87"/>
      <c r="EJF2" s="87"/>
      <c r="EJG2" s="87"/>
      <c r="EJH2" s="87"/>
      <c r="EJI2" s="88"/>
      <c r="EJJ2" s="87"/>
      <c r="EJK2" s="87"/>
      <c r="EJL2" s="87"/>
      <c r="EJM2" s="87"/>
      <c r="EJN2" s="88"/>
      <c r="EJO2" s="87"/>
      <c r="EJP2" s="87"/>
      <c r="EJQ2" s="87"/>
      <c r="EJR2" s="87"/>
      <c r="EJS2" s="88"/>
      <c r="EJT2" s="87"/>
      <c r="EJU2" s="87"/>
      <c r="EJV2" s="87"/>
      <c r="EJW2" s="87"/>
      <c r="EJX2" s="88"/>
      <c r="EJY2" s="87"/>
      <c r="EJZ2" s="87"/>
      <c r="EKA2" s="87"/>
      <c r="EKB2" s="87"/>
      <c r="EKC2" s="88"/>
      <c r="EKD2" s="87"/>
      <c r="EKE2" s="87"/>
      <c r="EKF2" s="87"/>
      <c r="EKG2" s="87"/>
      <c r="EKH2" s="88"/>
      <c r="EKI2" s="87"/>
      <c r="EKJ2" s="87"/>
      <c r="EKK2" s="87"/>
      <c r="EKL2" s="87"/>
      <c r="EKM2" s="88"/>
      <c r="EKN2" s="87"/>
      <c r="EKO2" s="87"/>
      <c r="EKP2" s="87"/>
      <c r="EKQ2" s="87"/>
      <c r="EKR2" s="88"/>
      <c r="EKS2" s="87"/>
      <c r="EKT2" s="87"/>
      <c r="EKU2" s="87"/>
      <c r="EKV2" s="87"/>
      <c r="EKW2" s="88"/>
      <c r="EKX2" s="87"/>
      <c r="EKY2" s="87"/>
      <c r="EKZ2" s="87"/>
      <c r="ELA2" s="87"/>
      <c r="ELB2" s="88"/>
      <c r="ELC2" s="87"/>
      <c r="ELD2" s="87"/>
      <c r="ELE2" s="87"/>
      <c r="ELF2" s="87"/>
      <c r="ELG2" s="88"/>
      <c r="ELH2" s="87"/>
      <c r="ELI2" s="87"/>
      <c r="ELJ2" s="87"/>
      <c r="ELK2" s="87"/>
      <c r="ELL2" s="88"/>
      <c r="ELM2" s="87"/>
      <c r="ELN2" s="87"/>
      <c r="ELO2" s="87"/>
      <c r="ELP2" s="87"/>
      <c r="ELQ2" s="88"/>
      <c r="ELR2" s="87"/>
      <c r="ELS2" s="87"/>
      <c r="ELT2" s="87"/>
      <c r="ELU2" s="87"/>
      <c r="ELV2" s="88"/>
      <c r="ELW2" s="87"/>
      <c r="ELX2" s="87"/>
      <c r="ELY2" s="87"/>
      <c r="ELZ2" s="87"/>
      <c r="EMA2" s="88"/>
      <c r="EMB2" s="87"/>
      <c r="EMC2" s="87"/>
      <c r="EMD2" s="87"/>
      <c r="EME2" s="87"/>
      <c r="EMF2" s="88"/>
      <c r="EMG2" s="87"/>
      <c r="EMH2" s="87"/>
      <c r="EMI2" s="87"/>
      <c r="EMJ2" s="87"/>
      <c r="EMK2" s="88"/>
      <c r="EML2" s="87"/>
      <c r="EMM2" s="87"/>
      <c r="EMN2" s="87"/>
      <c r="EMO2" s="87"/>
      <c r="EMP2" s="88"/>
      <c r="EMQ2" s="87"/>
      <c r="EMR2" s="87"/>
      <c r="EMS2" s="87"/>
      <c r="EMT2" s="87"/>
      <c r="EMU2" s="88"/>
      <c r="EMV2" s="87"/>
      <c r="EMW2" s="87"/>
      <c r="EMX2" s="87"/>
      <c r="EMY2" s="87"/>
      <c r="EMZ2" s="88"/>
      <c r="ENA2" s="87"/>
      <c r="ENB2" s="87"/>
      <c r="ENC2" s="87"/>
      <c r="END2" s="87"/>
      <c r="ENE2" s="88"/>
      <c r="ENF2" s="87"/>
      <c r="ENG2" s="87"/>
      <c r="ENH2" s="87"/>
      <c r="ENI2" s="87"/>
      <c r="ENJ2" s="88"/>
      <c r="ENK2" s="87"/>
      <c r="ENL2" s="87"/>
      <c r="ENM2" s="87"/>
      <c r="ENN2" s="87"/>
      <c r="ENO2" s="88"/>
      <c r="ENP2" s="87"/>
      <c r="ENQ2" s="87"/>
      <c r="ENR2" s="87"/>
      <c r="ENS2" s="87"/>
      <c r="ENT2" s="88"/>
      <c r="ENU2" s="87"/>
      <c r="ENV2" s="87"/>
      <c r="ENW2" s="87"/>
      <c r="ENX2" s="87"/>
      <c r="ENY2" s="88"/>
      <c r="ENZ2" s="87"/>
      <c r="EOA2" s="87"/>
      <c r="EOB2" s="87"/>
      <c r="EOC2" s="87"/>
      <c r="EOD2" s="88"/>
      <c r="EOE2" s="87"/>
      <c r="EOF2" s="87"/>
      <c r="EOG2" s="87"/>
      <c r="EOH2" s="87"/>
      <c r="EOI2" s="88"/>
      <c r="EOJ2" s="87"/>
      <c r="EOK2" s="87"/>
      <c r="EOL2" s="87"/>
      <c r="EOM2" s="87"/>
      <c r="EON2" s="88"/>
      <c r="EOO2" s="87"/>
      <c r="EOP2" s="87"/>
      <c r="EOQ2" s="87"/>
      <c r="EOR2" s="87"/>
      <c r="EOS2" s="88"/>
      <c r="EOT2" s="87"/>
      <c r="EOU2" s="87"/>
      <c r="EOV2" s="87"/>
      <c r="EOW2" s="87"/>
      <c r="EOX2" s="88"/>
      <c r="EOY2" s="87"/>
      <c r="EOZ2" s="87"/>
      <c r="EPA2" s="87"/>
      <c r="EPB2" s="87"/>
      <c r="EPC2" s="88"/>
      <c r="EPD2" s="87"/>
      <c r="EPE2" s="87"/>
      <c r="EPF2" s="87"/>
      <c r="EPG2" s="87"/>
      <c r="EPH2" s="88"/>
      <c r="EPI2" s="87"/>
      <c r="EPJ2" s="87"/>
      <c r="EPK2" s="87"/>
      <c r="EPL2" s="87"/>
      <c r="EPM2" s="88"/>
      <c r="EPN2" s="87"/>
      <c r="EPO2" s="87"/>
      <c r="EPP2" s="87"/>
      <c r="EPQ2" s="87"/>
      <c r="EPR2" s="88"/>
      <c r="EPS2" s="87"/>
      <c r="EPT2" s="87"/>
      <c r="EPU2" s="87"/>
      <c r="EPV2" s="87"/>
      <c r="EPW2" s="88"/>
      <c r="EPX2" s="87"/>
      <c r="EPY2" s="87"/>
      <c r="EPZ2" s="87"/>
      <c r="EQA2" s="87"/>
      <c r="EQB2" s="88"/>
      <c r="EQC2" s="87"/>
      <c r="EQD2" s="87"/>
      <c r="EQE2" s="87"/>
      <c r="EQF2" s="87"/>
      <c r="EQG2" s="88"/>
      <c r="EQH2" s="87"/>
      <c r="EQI2" s="87"/>
      <c r="EQJ2" s="87"/>
      <c r="EQK2" s="87"/>
      <c r="EQL2" s="88"/>
      <c r="EQM2" s="87"/>
      <c r="EQN2" s="87"/>
      <c r="EQO2" s="87"/>
      <c r="EQP2" s="87"/>
      <c r="EQQ2" s="88"/>
      <c r="EQR2" s="87"/>
      <c r="EQS2" s="87"/>
      <c r="EQT2" s="87"/>
      <c r="EQU2" s="87"/>
      <c r="EQV2" s="88"/>
      <c r="EQW2" s="87"/>
      <c r="EQX2" s="87"/>
      <c r="EQY2" s="87"/>
      <c r="EQZ2" s="87"/>
      <c r="ERA2" s="88"/>
      <c r="ERB2" s="87"/>
      <c r="ERC2" s="87"/>
      <c r="ERD2" s="87"/>
      <c r="ERE2" s="87"/>
      <c r="ERF2" s="88"/>
      <c r="ERG2" s="87"/>
      <c r="ERH2" s="87"/>
      <c r="ERI2" s="87"/>
      <c r="ERJ2" s="87"/>
      <c r="ERK2" s="88"/>
      <c r="ERL2" s="87"/>
      <c r="ERM2" s="87"/>
      <c r="ERN2" s="87"/>
      <c r="ERO2" s="87"/>
      <c r="ERP2" s="88"/>
      <c r="ERQ2" s="87"/>
      <c r="ERR2" s="87"/>
      <c r="ERS2" s="87"/>
      <c r="ERT2" s="87"/>
      <c r="ERU2" s="88"/>
      <c r="ERV2" s="87"/>
      <c r="ERW2" s="87"/>
      <c r="ERX2" s="87"/>
      <c r="ERY2" s="87"/>
      <c r="ERZ2" s="88"/>
      <c r="ESA2" s="87"/>
      <c r="ESB2" s="87"/>
      <c r="ESC2" s="87"/>
      <c r="ESD2" s="87"/>
      <c r="ESE2" s="88"/>
      <c r="ESF2" s="87"/>
      <c r="ESG2" s="87"/>
      <c r="ESH2" s="87"/>
      <c r="ESI2" s="87"/>
      <c r="ESJ2" s="88"/>
      <c r="ESK2" s="87"/>
      <c r="ESL2" s="87"/>
      <c r="ESM2" s="87"/>
      <c r="ESN2" s="87"/>
      <c r="ESO2" s="88"/>
      <c r="ESP2" s="87"/>
      <c r="ESQ2" s="87"/>
      <c r="ESR2" s="87"/>
      <c r="ESS2" s="87"/>
      <c r="EST2" s="88"/>
      <c r="ESU2" s="87"/>
      <c r="ESV2" s="87"/>
      <c r="ESW2" s="87"/>
      <c r="ESX2" s="87"/>
      <c r="ESY2" s="88"/>
      <c r="ESZ2" s="87"/>
      <c r="ETA2" s="87"/>
      <c r="ETB2" s="87"/>
      <c r="ETC2" s="87"/>
      <c r="ETD2" s="88"/>
      <c r="ETE2" s="87"/>
      <c r="ETF2" s="87"/>
      <c r="ETG2" s="87"/>
      <c r="ETH2" s="87"/>
      <c r="ETI2" s="88"/>
      <c r="ETJ2" s="87"/>
      <c r="ETK2" s="87"/>
      <c r="ETL2" s="87"/>
      <c r="ETM2" s="87"/>
      <c r="ETN2" s="88"/>
      <c r="ETO2" s="87"/>
      <c r="ETP2" s="87"/>
      <c r="ETQ2" s="87"/>
      <c r="ETR2" s="87"/>
      <c r="ETS2" s="88"/>
      <c r="ETT2" s="87"/>
      <c r="ETU2" s="87"/>
      <c r="ETV2" s="87"/>
      <c r="ETW2" s="87"/>
      <c r="ETX2" s="88"/>
      <c r="ETY2" s="87"/>
      <c r="ETZ2" s="87"/>
      <c r="EUA2" s="87"/>
      <c r="EUB2" s="87"/>
      <c r="EUC2" s="88"/>
      <c r="EUD2" s="87"/>
      <c r="EUE2" s="87"/>
      <c r="EUF2" s="87"/>
      <c r="EUG2" s="87"/>
      <c r="EUH2" s="88"/>
      <c r="EUI2" s="87"/>
      <c r="EUJ2" s="87"/>
      <c r="EUK2" s="87"/>
      <c r="EUL2" s="87"/>
      <c r="EUM2" s="88"/>
      <c r="EUN2" s="87"/>
      <c r="EUO2" s="87"/>
      <c r="EUP2" s="87"/>
      <c r="EUQ2" s="87"/>
      <c r="EUR2" s="88"/>
      <c r="EUS2" s="87"/>
      <c r="EUT2" s="87"/>
      <c r="EUU2" s="87"/>
      <c r="EUV2" s="87"/>
      <c r="EUW2" s="88"/>
      <c r="EUX2" s="87"/>
      <c r="EUY2" s="87"/>
      <c r="EUZ2" s="87"/>
      <c r="EVA2" s="87"/>
      <c r="EVB2" s="88"/>
      <c r="EVC2" s="87"/>
      <c r="EVD2" s="87"/>
      <c r="EVE2" s="87"/>
      <c r="EVF2" s="87"/>
      <c r="EVG2" s="88"/>
      <c r="EVH2" s="87"/>
      <c r="EVI2" s="87"/>
      <c r="EVJ2" s="87"/>
      <c r="EVK2" s="87"/>
      <c r="EVL2" s="88"/>
      <c r="EVM2" s="87"/>
      <c r="EVN2" s="87"/>
      <c r="EVO2" s="87"/>
      <c r="EVP2" s="87"/>
      <c r="EVQ2" s="88"/>
      <c r="EVR2" s="87"/>
      <c r="EVS2" s="87"/>
      <c r="EVT2" s="87"/>
      <c r="EVU2" s="87"/>
      <c r="EVV2" s="88"/>
      <c r="EVW2" s="87"/>
      <c r="EVX2" s="87"/>
      <c r="EVY2" s="87"/>
      <c r="EVZ2" s="87"/>
      <c r="EWA2" s="88"/>
      <c r="EWB2" s="87"/>
      <c r="EWC2" s="87"/>
      <c r="EWD2" s="87"/>
      <c r="EWE2" s="87"/>
      <c r="EWF2" s="88"/>
      <c r="EWG2" s="87"/>
      <c r="EWH2" s="87"/>
      <c r="EWI2" s="87"/>
      <c r="EWJ2" s="87"/>
      <c r="EWK2" s="88"/>
      <c r="EWL2" s="87"/>
      <c r="EWM2" s="87"/>
      <c r="EWN2" s="87"/>
      <c r="EWO2" s="87"/>
      <c r="EWP2" s="88"/>
      <c r="EWQ2" s="87"/>
      <c r="EWR2" s="87"/>
      <c r="EWS2" s="87"/>
      <c r="EWT2" s="87"/>
      <c r="EWU2" s="88"/>
      <c r="EWV2" s="87"/>
      <c r="EWW2" s="87"/>
      <c r="EWX2" s="87"/>
      <c r="EWY2" s="87"/>
      <c r="EWZ2" s="88"/>
      <c r="EXA2" s="87"/>
      <c r="EXB2" s="87"/>
      <c r="EXC2" s="87"/>
      <c r="EXD2" s="87"/>
      <c r="EXE2" s="88"/>
      <c r="EXF2" s="87"/>
      <c r="EXG2" s="87"/>
      <c r="EXH2" s="87"/>
      <c r="EXI2" s="87"/>
      <c r="EXJ2" s="88"/>
      <c r="EXK2" s="87"/>
      <c r="EXL2" s="87"/>
      <c r="EXM2" s="87"/>
      <c r="EXN2" s="87"/>
      <c r="EXO2" s="88"/>
      <c r="EXP2" s="87"/>
      <c r="EXQ2" s="87"/>
      <c r="EXR2" s="87"/>
      <c r="EXS2" s="87"/>
      <c r="EXT2" s="88"/>
      <c r="EXU2" s="87"/>
      <c r="EXV2" s="87"/>
      <c r="EXW2" s="87"/>
      <c r="EXX2" s="87"/>
      <c r="EXY2" s="88"/>
      <c r="EXZ2" s="87"/>
      <c r="EYA2" s="87"/>
      <c r="EYB2" s="87"/>
      <c r="EYC2" s="87"/>
      <c r="EYD2" s="88"/>
      <c r="EYE2" s="87"/>
      <c r="EYF2" s="87"/>
      <c r="EYG2" s="87"/>
      <c r="EYH2" s="87"/>
      <c r="EYI2" s="88"/>
      <c r="EYJ2" s="87"/>
      <c r="EYK2" s="87"/>
      <c r="EYL2" s="87"/>
      <c r="EYM2" s="87"/>
      <c r="EYN2" s="88"/>
      <c r="EYO2" s="87"/>
      <c r="EYP2" s="87"/>
      <c r="EYQ2" s="87"/>
      <c r="EYR2" s="87"/>
      <c r="EYS2" s="88"/>
      <c r="EYT2" s="87"/>
      <c r="EYU2" s="87"/>
      <c r="EYV2" s="87"/>
      <c r="EYW2" s="87"/>
      <c r="EYX2" s="88"/>
      <c r="EYY2" s="87"/>
      <c r="EYZ2" s="87"/>
      <c r="EZA2" s="87"/>
      <c r="EZB2" s="87"/>
      <c r="EZC2" s="88"/>
      <c r="EZD2" s="87"/>
      <c r="EZE2" s="87"/>
      <c r="EZF2" s="87"/>
      <c r="EZG2" s="87"/>
      <c r="EZH2" s="88"/>
      <c r="EZI2" s="87"/>
      <c r="EZJ2" s="87"/>
      <c r="EZK2" s="87"/>
      <c r="EZL2" s="87"/>
      <c r="EZM2" s="88"/>
      <c r="EZN2" s="87"/>
      <c r="EZO2" s="87"/>
      <c r="EZP2" s="87"/>
      <c r="EZQ2" s="87"/>
      <c r="EZR2" s="88"/>
      <c r="EZS2" s="87"/>
      <c r="EZT2" s="87"/>
      <c r="EZU2" s="87"/>
      <c r="EZV2" s="87"/>
      <c r="EZW2" s="88"/>
      <c r="EZX2" s="87"/>
      <c r="EZY2" s="87"/>
      <c r="EZZ2" s="87"/>
      <c r="FAA2" s="87"/>
      <c r="FAB2" s="88"/>
      <c r="FAC2" s="87"/>
      <c r="FAD2" s="87"/>
      <c r="FAE2" s="87"/>
      <c r="FAF2" s="87"/>
      <c r="FAG2" s="88"/>
      <c r="FAH2" s="87"/>
      <c r="FAI2" s="87"/>
      <c r="FAJ2" s="87"/>
      <c r="FAK2" s="87"/>
      <c r="FAL2" s="88"/>
      <c r="FAM2" s="87"/>
      <c r="FAN2" s="87"/>
      <c r="FAO2" s="87"/>
      <c r="FAP2" s="87"/>
      <c r="FAQ2" s="88"/>
      <c r="FAR2" s="87"/>
      <c r="FAS2" s="87"/>
      <c r="FAT2" s="87"/>
      <c r="FAU2" s="87"/>
      <c r="FAV2" s="88"/>
      <c r="FAW2" s="87"/>
      <c r="FAX2" s="87"/>
      <c r="FAY2" s="87"/>
      <c r="FAZ2" s="87"/>
      <c r="FBA2" s="88"/>
      <c r="FBB2" s="87"/>
      <c r="FBC2" s="87"/>
      <c r="FBD2" s="87"/>
      <c r="FBE2" s="87"/>
      <c r="FBF2" s="88"/>
      <c r="FBG2" s="87"/>
      <c r="FBH2" s="87"/>
      <c r="FBI2" s="87"/>
      <c r="FBJ2" s="87"/>
      <c r="FBK2" s="88"/>
      <c r="FBL2" s="87"/>
      <c r="FBM2" s="87"/>
      <c r="FBN2" s="87"/>
      <c r="FBO2" s="87"/>
      <c r="FBP2" s="88"/>
      <c r="FBQ2" s="87"/>
      <c r="FBR2" s="87"/>
      <c r="FBS2" s="87"/>
      <c r="FBT2" s="87"/>
      <c r="FBU2" s="88"/>
      <c r="FBV2" s="87"/>
      <c r="FBW2" s="87"/>
      <c r="FBX2" s="87"/>
      <c r="FBY2" s="87"/>
      <c r="FBZ2" s="88"/>
      <c r="FCA2" s="87"/>
      <c r="FCB2" s="87"/>
      <c r="FCC2" s="87"/>
      <c r="FCD2" s="87"/>
      <c r="FCE2" s="88"/>
      <c r="FCF2" s="87"/>
      <c r="FCG2" s="87"/>
      <c r="FCH2" s="87"/>
      <c r="FCI2" s="87"/>
      <c r="FCJ2" s="88"/>
      <c r="FCK2" s="87"/>
      <c r="FCL2" s="87"/>
      <c r="FCM2" s="87"/>
      <c r="FCN2" s="87"/>
      <c r="FCO2" s="88"/>
      <c r="FCP2" s="87"/>
      <c r="FCQ2" s="87"/>
      <c r="FCR2" s="87"/>
      <c r="FCS2" s="87"/>
      <c r="FCT2" s="88"/>
      <c r="FCU2" s="87"/>
      <c r="FCV2" s="87"/>
      <c r="FCW2" s="87"/>
      <c r="FCX2" s="87"/>
      <c r="FCY2" s="88"/>
      <c r="FCZ2" s="87"/>
      <c r="FDA2" s="87"/>
      <c r="FDB2" s="87"/>
      <c r="FDC2" s="87"/>
      <c r="FDD2" s="88"/>
      <c r="FDE2" s="87"/>
      <c r="FDF2" s="87"/>
      <c r="FDG2" s="87"/>
      <c r="FDH2" s="87"/>
      <c r="FDI2" s="88"/>
      <c r="FDJ2" s="87"/>
      <c r="FDK2" s="87"/>
      <c r="FDL2" s="87"/>
      <c r="FDM2" s="87"/>
      <c r="FDN2" s="88"/>
      <c r="FDO2" s="87"/>
      <c r="FDP2" s="87"/>
      <c r="FDQ2" s="87"/>
      <c r="FDR2" s="87"/>
      <c r="FDS2" s="88"/>
      <c r="FDT2" s="87"/>
      <c r="FDU2" s="87"/>
      <c r="FDV2" s="87"/>
      <c r="FDW2" s="87"/>
      <c r="FDX2" s="88"/>
      <c r="FDY2" s="87"/>
      <c r="FDZ2" s="87"/>
      <c r="FEA2" s="87"/>
      <c r="FEB2" s="87"/>
      <c r="FEC2" s="88"/>
      <c r="FED2" s="87"/>
      <c r="FEE2" s="87"/>
      <c r="FEF2" s="87"/>
      <c r="FEG2" s="87"/>
      <c r="FEH2" s="88"/>
      <c r="FEI2" s="87"/>
      <c r="FEJ2" s="87"/>
      <c r="FEK2" s="87"/>
      <c r="FEL2" s="87"/>
      <c r="FEM2" s="88"/>
      <c r="FEN2" s="87"/>
      <c r="FEO2" s="87"/>
      <c r="FEP2" s="87"/>
      <c r="FEQ2" s="87"/>
      <c r="FER2" s="88"/>
      <c r="FES2" s="87"/>
      <c r="FET2" s="87"/>
      <c r="FEU2" s="87"/>
      <c r="FEV2" s="87"/>
      <c r="FEW2" s="88"/>
      <c r="FEX2" s="87"/>
      <c r="FEY2" s="87"/>
      <c r="FEZ2" s="87"/>
      <c r="FFA2" s="87"/>
      <c r="FFB2" s="88"/>
      <c r="FFC2" s="87"/>
      <c r="FFD2" s="87"/>
      <c r="FFE2" s="87"/>
      <c r="FFF2" s="87"/>
      <c r="FFG2" s="88"/>
      <c r="FFH2" s="87"/>
      <c r="FFI2" s="87"/>
      <c r="FFJ2" s="87"/>
      <c r="FFK2" s="87"/>
      <c r="FFL2" s="88"/>
      <c r="FFM2" s="87"/>
      <c r="FFN2" s="87"/>
      <c r="FFO2" s="87"/>
      <c r="FFP2" s="87"/>
      <c r="FFQ2" s="88"/>
      <c r="FFR2" s="87"/>
      <c r="FFS2" s="87"/>
      <c r="FFT2" s="87"/>
      <c r="FFU2" s="87"/>
      <c r="FFV2" s="88"/>
      <c r="FFW2" s="87"/>
      <c r="FFX2" s="87"/>
      <c r="FFY2" s="87"/>
      <c r="FFZ2" s="87"/>
      <c r="FGA2" s="88"/>
      <c r="FGB2" s="87"/>
      <c r="FGC2" s="87"/>
      <c r="FGD2" s="87"/>
      <c r="FGE2" s="87"/>
      <c r="FGF2" s="88"/>
      <c r="FGG2" s="87"/>
      <c r="FGH2" s="87"/>
      <c r="FGI2" s="87"/>
      <c r="FGJ2" s="87"/>
      <c r="FGK2" s="88"/>
      <c r="FGL2" s="87"/>
      <c r="FGM2" s="87"/>
      <c r="FGN2" s="87"/>
      <c r="FGO2" s="87"/>
      <c r="FGP2" s="88"/>
      <c r="FGQ2" s="87"/>
      <c r="FGR2" s="87"/>
      <c r="FGS2" s="87"/>
      <c r="FGT2" s="87"/>
      <c r="FGU2" s="88"/>
      <c r="FGV2" s="87"/>
      <c r="FGW2" s="87"/>
      <c r="FGX2" s="87"/>
      <c r="FGY2" s="87"/>
      <c r="FGZ2" s="88"/>
      <c r="FHA2" s="87"/>
      <c r="FHB2" s="87"/>
      <c r="FHC2" s="87"/>
      <c r="FHD2" s="87"/>
      <c r="FHE2" s="88"/>
      <c r="FHF2" s="87"/>
      <c r="FHG2" s="87"/>
      <c r="FHH2" s="87"/>
      <c r="FHI2" s="87"/>
      <c r="FHJ2" s="88"/>
      <c r="FHK2" s="87"/>
      <c r="FHL2" s="87"/>
      <c r="FHM2" s="87"/>
      <c r="FHN2" s="87"/>
      <c r="FHO2" s="88"/>
      <c r="FHP2" s="87"/>
      <c r="FHQ2" s="87"/>
      <c r="FHR2" s="87"/>
      <c r="FHS2" s="87"/>
      <c r="FHT2" s="88"/>
      <c r="FHU2" s="87"/>
      <c r="FHV2" s="87"/>
      <c r="FHW2" s="87"/>
      <c r="FHX2" s="87"/>
      <c r="FHY2" s="88"/>
      <c r="FHZ2" s="87"/>
      <c r="FIA2" s="87"/>
      <c r="FIB2" s="87"/>
      <c r="FIC2" s="87"/>
      <c r="FID2" s="88"/>
      <c r="FIE2" s="87"/>
      <c r="FIF2" s="87"/>
      <c r="FIG2" s="87"/>
      <c r="FIH2" s="87"/>
      <c r="FII2" s="88"/>
      <c r="FIJ2" s="87"/>
      <c r="FIK2" s="87"/>
      <c r="FIL2" s="87"/>
      <c r="FIM2" s="87"/>
      <c r="FIN2" s="88"/>
      <c r="FIO2" s="87"/>
      <c r="FIP2" s="87"/>
      <c r="FIQ2" s="87"/>
      <c r="FIR2" s="87"/>
      <c r="FIS2" s="88"/>
      <c r="FIT2" s="87"/>
      <c r="FIU2" s="87"/>
      <c r="FIV2" s="87"/>
      <c r="FIW2" s="87"/>
      <c r="FIX2" s="88"/>
      <c r="FIY2" s="87"/>
      <c r="FIZ2" s="87"/>
      <c r="FJA2" s="87"/>
      <c r="FJB2" s="87"/>
      <c r="FJC2" s="88"/>
      <c r="FJD2" s="87"/>
      <c r="FJE2" s="87"/>
      <c r="FJF2" s="87"/>
      <c r="FJG2" s="87"/>
      <c r="FJH2" s="88"/>
      <c r="FJI2" s="87"/>
      <c r="FJJ2" s="87"/>
      <c r="FJK2" s="87"/>
      <c r="FJL2" s="87"/>
      <c r="FJM2" s="88"/>
      <c r="FJN2" s="87"/>
      <c r="FJO2" s="87"/>
      <c r="FJP2" s="87"/>
      <c r="FJQ2" s="87"/>
      <c r="FJR2" s="88"/>
      <c r="FJS2" s="87"/>
      <c r="FJT2" s="87"/>
      <c r="FJU2" s="87"/>
      <c r="FJV2" s="87"/>
      <c r="FJW2" s="88"/>
      <c r="FJX2" s="87"/>
      <c r="FJY2" s="87"/>
      <c r="FJZ2" s="87"/>
      <c r="FKA2" s="87"/>
      <c r="FKB2" s="88"/>
      <c r="FKC2" s="87"/>
      <c r="FKD2" s="87"/>
      <c r="FKE2" s="87"/>
      <c r="FKF2" s="87"/>
      <c r="FKG2" s="88"/>
      <c r="FKH2" s="87"/>
      <c r="FKI2" s="87"/>
      <c r="FKJ2" s="87"/>
      <c r="FKK2" s="87"/>
      <c r="FKL2" s="88"/>
      <c r="FKM2" s="87"/>
      <c r="FKN2" s="87"/>
      <c r="FKO2" s="87"/>
      <c r="FKP2" s="87"/>
      <c r="FKQ2" s="88"/>
      <c r="FKR2" s="87"/>
      <c r="FKS2" s="87"/>
      <c r="FKT2" s="87"/>
      <c r="FKU2" s="87"/>
      <c r="FKV2" s="88"/>
      <c r="FKW2" s="87"/>
      <c r="FKX2" s="87"/>
      <c r="FKY2" s="87"/>
      <c r="FKZ2" s="87"/>
      <c r="FLA2" s="88"/>
      <c r="FLB2" s="87"/>
      <c r="FLC2" s="87"/>
      <c r="FLD2" s="87"/>
      <c r="FLE2" s="87"/>
      <c r="FLF2" s="88"/>
      <c r="FLG2" s="87"/>
      <c r="FLH2" s="87"/>
      <c r="FLI2" s="87"/>
      <c r="FLJ2" s="87"/>
      <c r="FLK2" s="88"/>
      <c r="FLL2" s="87"/>
      <c r="FLM2" s="87"/>
      <c r="FLN2" s="87"/>
      <c r="FLO2" s="87"/>
      <c r="FLP2" s="88"/>
      <c r="FLQ2" s="87"/>
      <c r="FLR2" s="87"/>
      <c r="FLS2" s="87"/>
      <c r="FLT2" s="87"/>
      <c r="FLU2" s="88"/>
      <c r="FLV2" s="87"/>
      <c r="FLW2" s="87"/>
      <c r="FLX2" s="87"/>
      <c r="FLY2" s="87"/>
      <c r="FLZ2" s="88"/>
      <c r="FMA2" s="87"/>
      <c r="FMB2" s="87"/>
      <c r="FMC2" s="87"/>
      <c r="FMD2" s="87"/>
      <c r="FME2" s="88"/>
      <c r="FMF2" s="87"/>
      <c r="FMG2" s="87"/>
      <c r="FMH2" s="87"/>
      <c r="FMI2" s="87"/>
      <c r="FMJ2" s="88"/>
      <c r="FMK2" s="87"/>
      <c r="FML2" s="87"/>
      <c r="FMM2" s="87"/>
      <c r="FMN2" s="87"/>
      <c r="FMO2" s="88"/>
      <c r="FMP2" s="87"/>
      <c r="FMQ2" s="87"/>
      <c r="FMR2" s="87"/>
      <c r="FMS2" s="87"/>
      <c r="FMT2" s="88"/>
      <c r="FMU2" s="87"/>
      <c r="FMV2" s="87"/>
      <c r="FMW2" s="87"/>
      <c r="FMX2" s="87"/>
      <c r="FMY2" s="88"/>
      <c r="FMZ2" s="87"/>
      <c r="FNA2" s="87"/>
      <c r="FNB2" s="87"/>
      <c r="FNC2" s="87"/>
      <c r="FND2" s="88"/>
      <c r="FNE2" s="87"/>
      <c r="FNF2" s="87"/>
      <c r="FNG2" s="87"/>
      <c r="FNH2" s="87"/>
      <c r="FNI2" s="88"/>
      <c r="FNJ2" s="87"/>
      <c r="FNK2" s="87"/>
      <c r="FNL2" s="87"/>
      <c r="FNM2" s="87"/>
      <c r="FNN2" s="88"/>
      <c r="FNO2" s="87"/>
      <c r="FNP2" s="87"/>
      <c r="FNQ2" s="87"/>
      <c r="FNR2" s="87"/>
      <c r="FNS2" s="88"/>
      <c r="FNT2" s="87"/>
      <c r="FNU2" s="87"/>
      <c r="FNV2" s="87"/>
      <c r="FNW2" s="87"/>
      <c r="FNX2" s="88"/>
      <c r="FNY2" s="87"/>
      <c r="FNZ2" s="87"/>
      <c r="FOA2" s="87"/>
      <c r="FOB2" s="87"/>
      <c r="FOC2" s="88"/>
      <c r="FOD2" s="87"/>
      <c r="FOE2" s="87"/>
      <c r="FOF2" s="87"/>
      <c r="FOG2" s="87"/>
      <c r="FOH2" s="88"/>
      <c r="FOI2" s="87"/>
      <c r="FOJ2" s="87"/>
      <c r="FOK2" s="87"/>
      <c r="FOL2" s="87"/>
      <c r="FOM2" s="88"/>
      <c r="FON2" s="87"/>
      <c r="FOO2" s="87"/>
      <c r="FOP2" s="87"/>
      <c r="FOQ2" s="87"/>
      <c r="FOR2" s="88"/>
      <c r="FOS2" s="87"/>
      <c r="FOT2" s="87"/>
      <c r="FOU2" s="87"/>
      <c r="FOV2" s="87"/>
      <c r="FOW2" s="88"/>
      <c r="FOX2" s="87"/>
      <c r="FOY2" s="87"/>
      <c r="FOZ2" s="87"/>
      <c r="FPA2" s="87"/>
      <c r="FPB2" s="88"/>
      <c r="FPC2" s="87"/>
      <c r="FPD2" s="87"/>
      <c r="FPE2" s="87"/>
      <c r="FPF2" s="87"/>
      <c r="FPG2" s="88"/>
      <c r="FPH2" s="87"/>
      <c r="FPI2" s="87"/>
      <c r="FPJ2" s="87"/>
      <c r="FPK2" s="87"/>
      <c r="FPL2" s="88"/>
      <c r="FPM2" s="87"/>
      <c r="FPN2" s="87"/>
      <c r="FPO2" s="87"/>
      <c r="FPP2" s="87"/>
      <c r="FPQ2" s="88"/>
      <c r="FPR2" s="87"/>
      <c r="FPS2" s="87"/>
      <c r="FPT2" s="87"/>
      <c r="FPU2" s="87"/>
      <c r="FPV2" s="88"/>
      <c r="FPW2" s="87"/>
      <c r="FPX2" s="87"/>
      <c r="FPY2" s="87"/>
      <c r="FPZ2" s="87"/>
      <c r="FQA2" s="88"/>
      <c r="FQB2" s="87"/>
      <c r="FQC2" s="87"/>
      <c r="FQD2" s="87"/>
      <c r="FQE2" s="87"/>
      <c r="FQF2" s="88"/>
      <c r="FQG2" s="87"/>
      <c r="FQH2" s="87"/>
      <c r="FQI2" s="87"/>
      <c r="FQJ2" s="87"/>
      <c r="FQK2" s="88"/>
      <c r="FQL2" s="87"/>
      <c r="FQM2" s="87"/>
      <c r="FQN2" s="87"/>
      <c r="FQO2" s="87"/>
      <c r="FQP2" s="88"/>
      <c r="FQQ2" s="87"/>
      <c r="FQR2" s="87"/>
      <c r="FQS2" s="87"/>
      <c r="FQT2" s="87"/>
      <c r="FQU2" s="88"/>
      <c r="FQV2" s="87"/>
      <c r="FQW2" s="87"/>
      <c r="FQX2" s="87"/>
      <c r="FQY2" s="87"/>
      <c r="FQZ2" s="88"/>
      <c r="FRA2" s="87"/>
      <c r="FRB2" s="87"/>
      <c r="FRC2" s="87"/>
      <c r="FRD2" s="87"/>
      <c r="FRE2" s="88"/>
      <c r="FRF2" s="87"/>
      <c r="FRG2" s="87"/>
      <c r="FRH2" s="87"/>
      <c r="FRI2" s="87"/>
      <c r="FRJ2" s="88"/>
      <c r="FRK2" s="87"/>
      <c r="FRL2" s="87"/>
      <c r="FRM2" s="87"/>
      <c r="FRN2" s="87"/>
      <c r="FRO2" s="88"/>
      <c r="FRP2" s="87"/>
      <c r="FRQ2" s="87"/>
      <c r="FRR2" s="87"/>
      <c r="FRS2" s="87"/>
      <c r="FRT2" s="88"/>
      <c r="FRU2" s="87"/>
      <c r="FRV2" s="87"/>
      <c r="FRW2" s="87"/>
      <c r="FRX2" s="87"/>
      <c r="FRY2" s="88"/>
      <c r="FRZ2" s="87"/>
      <c r="FSA2" s="87"/>
      <c r="FSB2" s="87"/>
      <c r="FSC2" s="87"/>
      <c r="FSD2" s="88"/>
      <c r="FSE2" s="87"/>
      <c r="FSF2" s="87"/>
      <c r="FSG2" s="87"/>
      <c r="FSH2" s="87"/>
      <c r="FSI2" s="88"/>
      <c r="FSJ2" s="87"/>
      <c r="FSK2" s="87"/>
      <c r="FSL2" s="87"/>
      <c r="FSM2" s="87"/>
      <c r="FSN2" s="88"/>
      <c r="FSO2" s="87"/>
      <c r="FSP2" s="87"/>
      <c r="FSQ2" s="87"/>
      <c r="FSR2" s="87"/>
      <c r="FSS2" s="88"/>
      <c r="FST2" s="87"/>
      <c r="FSU2" s="87"/>
      <c r="FSV2" s="87"/>
      <c r="FSW2" s="87"/>
      <c r="FSX2" s="88"/>
      <c r="FSY2" s="87"/>
      <c r="FSZ2" s="87"/>
      <c r="FTA2" s="87"/>
      <c r="FTB2" s="87"/>
      <c r="FTC2" s="88"/>
      <c r="FTD2" s="87"/>
      <c r="FTE2" s="87"/>
      <c r="FTF2" s="87"/>
      <c r="FTG2" s="87"/>
      <c r="FTH2" s="88"/>
      <c r="FTI2" s="87"/>
      <c r="FTJ2" s="87"/>
      <c r="FTK2" s="87"/>
      <c r="FTL2" s="87"/>
      <c r="FTM2" s="88"/>
      <c r="FTN2" s="87"/>
      <c r="FTO2" s="87"/>
      <c r="FTP2" s="87"/>
      <c r="FTQ2" s="87"/>
      <c r="FTR2" s="88"/>
      <c r="FTS2" s="87"/>
      <c r="FTT2" s="87"/>
      <c r="FTU2" s="87"/>
      <c r="FTV2" s="87"/>
      <c r="FTW2" s="88"/>
      <c r="FTX2" s="87"/>
      <c r="FTY2" s="87"/>
      <c r="FTZ2" s="87"/>
      <c r="FUA2" s="87"/>
      <c r="FUB2" s="88"/>
      <c r="FUC2" s="87"/>
      <c r="FUD2" s="87"/>
      <c r="FUE2" s="87"/>
      <c r="FUF2" s="87"/>
      <c r="FUG2" s="88"/>
      <c r="FUH2" s="87"/>
      <c r="FUI2" s="87"/>
      <c r="FUJ2" s="87"/>
      <c r="FUK2" s="87"/>
      <c r="FUL2" s="88"/>
      <c r="FUM2" s="87"/>
      <c r="FUN2" s="87"/>
      <c r="FUO2" s="87"/>
      <c r="FUP2" s="87"/>
      <c r="FUQ2" s="88"/>
      <c r="FUR2" s="87"/>
      <c r="FUS2" s="87"/>
      <c r="FUT2" s="87"/>
      <c r="FUU2" s="87"/>
      <c r="FUV2" s="88"/>
      <c r="FUW2" s="87"/>
      <c r="FUX2" s="87"/>
      <c r="FUY2" s="87"/>
      <c r="FUZ2" s="87"/>
      <c r="FVA2" s="88"/>
      <c r="FVB2" s="87"/>
      <c r="FVC2" s="87"/>
      <c r="FVD2" s="87"/>
      <c r="FVE2" s="87"/>
      <c r="FVF2" s="88"/>
      <c r="FVG2" s="87"/>
      <c r="FVH2" s="87"/>
      <c r="FVI2" s="87"/>
      <c r="FVJ2" s="87"/>
      <c r="FVK2" s="88"/>
      <c r="FVL2" s="87"/>
      <c r="FVM2" s="87"/>
      <c r="FVN2" s="87"/>
      <c r="FVO2" s="87"/>
      <c r="FVP2" s="88"/>
      <c r="FVQ2" s="87"/>
      <c r="FVR2" s="87"/>
      <c r="FVS2" s="87"/>
      <c r="FVT2" s="87"/>
      <c r="FVU2" s="88"/>
      <c r="FVV2" s="87"/>
      <c r="FVW2" s="87"/>
      <c r="FVX2" s="87"/>
      <c r="FVY2" s="87"/>
      <c r="FVZ2" s="88"/>
      <c r="FWA2" s="87"/>
      <c r="FWB2" s="87"/>
      <c r="FWC2" s="87"/>
      <c r="FWD2" s="87"/>
      <c r="FWE2" s="88"/>
      <c r="FWF2" s="87"/>
      <c r="FWG2" s="87"/>
      <c r="FWH2" s="87"/>
      <c r="FWI2" s="87"/>
      <c r="FWJ2" s="88"/>
      <c r="FWK2" s="87"/>
      <c r="FWL2" s="87"/>
      <c r="FWM2" s="87"/>
      <c r="FWN2" s="87"/>
      <c r="FWO2" s="88"/>
      <c r="FWP2" s="87"/>
      <c r="FWQ2" s="87"/>
      <c r="FWR2" s="87"/>
      <c r="FWS2" s="87"/>
      <c r="FWT2" s="88"/>
      <c r="FWU2" s="87"/>
      <c r="FWV2" s="87"/>
      <c r="FWW2" s="87"/>
      <c r="FWX2" s="87"/>
      <c r="FWY2" s="88"/>
      <c r="FWZ2" s="87"/>
      <c r="FXA2" s="87"/>
      <c r="FXB2" s="87"/>
      <c r="FXC2" s="87"/>
      <c r="FXD2" s="88"/>
      <c r="FXE2" s="87"/>
      <c r="FXF2" s="87"/>
      <c r="FXG2" s="87"/>
      <c r="FXH2" s="87"/>
      <c r="FXI2" s="88"/>
      <c r="FXJ2" s="87"/>
      <c r="FXK2" s="87"/>
      <c r="FXL2" s="87"/>
      <c r="FXM2" s="87"/>
      <c r="FXN2" s="88"/>
      <c r="FXO2" s="87"/>
      <c r="FXP2" s="87"/>
      <c r="FXQ2" s="87"/>
      <c r="FXR2" s="87"/>
      <c r="FXS2" s="88"/>
      <c r="FXT2" s="87"/>
      <c r="FXU2" s="87"/>
      <c r="FXV2" s="87"/>
      <c r="FXW2" s="87"/>
      <c r="FXX2" s="88"/>
      <c r="FXY2" s="87"/>
      <c r="FXZ2" s="87"/>
      <c r="FYA2" s="87"/>
      <c r="FYB2" s="87"/>
      <c r="FYC2" s="88"/>
      <c r="FYD2" s="87"/>
      <c r="FYE2" s="87"/>
      <c r="FYF2" s="87"/>
      <c r="FYG2" s="87"/>
      <c r="FYH2" s="88"/>
      <c r="FYI2" s="87"/>
      <c r="FYJ2" s="87"/>
      <c r="FYK2" s="87"/>
      <c r="FYL2" s="87"/>
      <c r="FYM2" s="88"/>
      <c r="FYN2" s="87"/>
      <c r="FYO2" s="87"/>
      <c r="FYP2" s="87"/>
      <c r="FYQ2" s="87"/>
      <c r="FYR2" s="88"/>
      <c r="FYS2" s="87"/>
      <c r="FYT2" s="87"/>
      <c r="FYU2" s="87"/>
      <c r="FYV2" s="87"/>
      <c r="FYW2" s="88"/>
      <c r="FYX2" s="87"/>
      <c r="FYY2" s="87"/>
      <c r="FYZ2" s="87"/>
      <c r="FZA2" s="87"/>
      <c r="FZB2" s="88"/>
      <c r="FZC2" s="87"/>
      <c r="FZD2" s="87"/>
      <c r="FZE2" s="87"/>
      <c r="FZF2" s="87"/>
      <c r="FZG2" s="88"/>
      <c r="FZH2" s="87"/>
      <c r="FZI2" s="87"/>
      <c r="FZJ2" s="87"/>
      <c r="FZK2" s="87"/>
      <c r="FZL2" s="88"/>
      <c r="FZM2" s="87"/>
      <c r="FZN2" s="87"/>
      <c r="FZO2" s="87"/>
      <c r="FZP2" s="87"/>
      <c r="FZQ2" s="88"/>
      <c r="FZR2" s="87"/>
      <c r="FZS2" s="87"/>
      <c r="FZT2" s="87"/>
      <c r="FZU2" s="87"/>
      <c r="FZV2" s="88"/>
      <c r="FZW2" s="87"/>
      <c r="FZX2" s="87"/>
      <c r="FZY2" s="87"/>
      <c r="FZZ2" s="87"/>
      <c r="GAA2" s="88"/>
      <c r="GAB2" s="87"/>
      <c r="GAC2" s="87"/>
      <c r="GAD2" s="87"/>
      <c r="GAE2" s="87"/>
      <c r="GAF2" s="88"/>
      <c r="GAG2" s="87"/>
      <c r="GAH2" s="87"/>
      <c r="GAI2" s="87"/>
      <c r="GAJ2" s="87"/>
      <c r="GAK2" s="88"/>
      <c r="GAL2" s="87"/>
      <c r="GAM2" s="87"/>
      <c r="GAN2" s="87"/>
      <c r="GAO2" s="87"/>
      <c r="GAP2" s="88"/>
      <c r="GAQ2" s="87"/>
      <c r="GAR2" s="87"/>
      <c r="GAS2" s="87"/>
      <c r="GAT2" s="87"/>
      <c r="GAU2" s="88"/>
      <c r="GAV2" s="87"/>
      <c r="GAW2" s="87"/>
      <c r="GAX2" s="87"/>
      <c r="GAY2" s="87"/>
      <c r="GAZ2" s="88"/>
      <c r="GBA2" s="87"/>
      <c r="GBB2" s="87"/>
      <c r="GBC2" s="87"/>
      <c r="GBD2" s="87"/>
      <c r="GBE2" s="88"/>
      <c r="GBF2" s="87"/>
      <c r="GBG2" s="87"/>
      <c r="GBH2" s="87"/>
      <c r="GBI2" s="87"/>
      <c r="GBJ2" s="88"/>
      <c r="GBK2" s="87"/>
      <c r="GBL2" s="87"/>
      <c r="GBM2" s="87"/>
      <c r="GBN2" s="87"/>
      <c r="GBO2" s="88"/>
      <c r="GBP2" s="87"/>
      <c r="GBQ2" s="87"/>
      <c r="GBR2" s="87"/>
      <c r="GBS2" s="87"/>
      <c r="GBT2" s="88"/>
      <c r="GBU2" s="87"/>
      <c r="GBV2" s="87"/>
      <c r="GBW2" s="87"/>
      <c r="GBX2" s="87"/>
      <c r="GBY2" s="88"/>
      <c r="GBZ2" s="87"/>
      <c r="GCA2" s="87"/>
      <c r="GCB2" s="87"/>
      <c r="GCC2" s="87"/>
      <c r="GCD2" s="88"/>
      <c r="GCE2" s="87"/>
      <c r="GCF2" s="87"/>
      <c r="GCG2" s="87"/>
      <c r="GCH2" s="87"/>
      <c r="GCI2" s="88"/>
      <c r="GCJ2" s="87"/>
      <c r="GCK2" s="87"/>
      <c r="GCL2" s="87"/>
      <c r="GCM2" s="87"/>
      <c r="GCN2" s="88"/>
      <c r="GCO2" s="87"/>
      <c r="GCP2" s="87"/>
      <c r="GCQ2" s="87"/>
      <c r="GCR2" s="87"/>
      <c r="GCS2" s="88"/>
      <c r="GCT2" s="87"/>
      <c r="GCU2" s="87"/>
      <c r="GCV2" s="87"/>
      <c r="GCW2" s="87"/>
      <c r="GCX2" s="88"/>
      <c r="GCY2" s="87"/>
      <c r="GCZ2" s="87"/>
      <c r="GDA2" s="87"/>
      <c r="GDB2" s="87"/>
      <c r="GDC2" s="88"/>
      <c r="GDD2" s="87"/>
      <c r="GDE2" s="87"/>
      <c r="GDF2" s="87"/>
      <c r="GDG2" s="87"/>
      <c r="GDH2" s="88"/>
      <c r="GDI2" s="87"/>
      <c r="GDJ2" s="87"/>
      <c r="GDK2" s="87"/>
      <c r="GDL2" s="87"/>
      <c r="GDM2" s="88"/>
      <c r="GDN2" s="87"/>
      <c r="GDO2" s="87"/>
      <c r="GDP2" s="87"/>
      <c r="GDQ2" s="87"/>
      <c r="GDR2" s="88"/>
      <c r="GDS2" s="87"/>
      <c r="GDT2" s="87"/>
      <c r="GDU2" s="87"/>
      <c r="GDV2" s="87"/>
      <c r="GDW2" s="88"/>
      <c r="GDX2" s="87"/>
      <c r="GDY2" s="87"/>
      <c r="GDZ2" s="87"/>
      <c r="GEA2" s="87"/>
      <c r="GEB2" s="88"/>
      <c r="GEC2" s="87"/>
      <c r="GED2" s="87"/>
      <c r="GEE2" s="87"/>
      <c r="GEF2" s="87"/>
      <c r="GEG2" s="88"/>
      <c r="GEH2" s="87"/>
      <c r="GEI2" s="87"/>
      <c r="GEJ2" s="87"/>
      <c r="GEK2" s="87"/>
      <c r="GEL2" s="88"/>
      <c r="GEM2" s="87"/>
      <c r="GEN2" s="87"/>
      <c r="GEO2" s="87"/>
      <c r="GEP2" s="87"/>
      <c r="GEQ2" s="88"/>
      <c r="GER2" s="87"/>
      <c r="GES2" s="87"/>
      <c r="GET2" s="87"/>
      <c r="GEU2" s="87"/>
      <c r="GEV2" s="88"/>
      <c r="GEW2" s="87"/>
      <c r="GEX2" s="87"/>
      <c r="GEY2" s="87"/>
      <c r="GEZ2" s="87"/>
      <c r="GFA2" s="88"/>
      <c r="GFB2" s="87"/>
      <c r="GFC2" s="87"/>
      <c r="GFD2" s="87"/>
      <c r="GFE2" s="87"/>
      <c r="GFF2" s="88"/>
      <c r="GFG2" s="87"/>
      <c r="GFH2" s="87"/>
      <c r="GFI2" s="87"/>
      <c r="GFJ2" s="87"/>
      <c r="GFK2" s="88"/>
      <c r="GFL2" s="87"/>
      <c r="GFM2" s="87"/>
      <c r="GFN2" s="87"/>
      <c r="GFO2" s="87"/>
      <c r="GFP2" s="88"/>
      <c r="GFQ2" s="87"/>
      <c r="GFR2" s="87"/>
      <c r="GFS2" s="87"/>
      <c r="GFT2" s="87"/>
      <c r="GFU2" s="88"/>
      <c r="GFV2" s="87"/>
      <c r="GFW2" s="87"/>
      <c r="GFX2" s="87"/>
      <c r="GFY2" s="87"/>
      <c r="GFZ2" s="88"/>
      <c r="GGA2" s="87"/>
      <c r="GGB2" s="87"/>
      <c r="GGC2" s="87"/>
      <c r="GGD2" s="87"/>
      <c r="GGE2" s="88"/>
      <c r="GGF2" s="87"/>
      <c r="GGG2" s="87"/>
      <c r="GGH2" s="87"/>
      <c r="GGI2" s="87"/>
      <c r="GGJ2" s="88"/>
      <c r="GGK2" s="87"/>
      <c r="GGL2" s="87"/>
      <c r="GGM2" s="87"/>
      <c r="GGN2" s="87"/>
      <c r="GGO2" s="88"/>
      <c r="GGP2" s="87"/>
      <c r="GGQ2" s="87"/>
      <c r="GGR2" s="87"/>
      <c r="GGS2" s="87"/>
      <c r="GGT2" s="88"/>
      <c r="GGU2" s="87"/>
      <c r="GGV2" s="87"/>
      <c r="GGW2" s="87"/>
      <c r="GGX2" s="87"/>
      <c r="GGY2" s="88"/>
      <c r="GGZ2" s="87"/>
      <c r="GHA2" s="87"/>
      <c r="GHB2" s="87"/>
      <c r="GHC2" s="87"/>
      <c r="GHD2" s="88"/>
      <c r="GHE2" s="87"/>
      <c r="GHF2" s="87"/>
      <c r="GHG2" s="87"/>
      <c r="GHH2" s="87"/>
      <c r="GHI2" s="88"/>
      <c r="GHJ2" s="87"/>
      <c r="GHK2" s="87"/>
      <c r="GHL2" s="87"/>
      <c r="GHM2" s="87"/>
      <c r="GHN2" s="88"/>
      <c r="GHO2" s="87"/>
      <c r="GHP2" s="87"/>
      <c r="GHQ2" s="87"/>
      <c r="GHR2" s="87"/>
      <c r="GHS2" s="88"/>
      <c r="GHT2" s="87"/>
      <c r="GHU2" s="87"/>
      <c r="GHV2" s="87"/>
      <c r="GHW2" s="87"/>
      <c r="GHX2" s="88"/>
      <c r="GHY2" s="87"/>
      <c r="GHZ2" s="87"/>
      <c r="GIA2" s="87"/>
      <c r="GIB2" s="87"/>
      <c r="GIC2" s="88"/>
      <c r="GID2" s="87"/>
      <c r="GIE2" s="87"/>
      <c r="GIF2" s="87"/>
      <c r="GIG2" s="87"/>
      <c r="GIH2" s="88"/>
      <c r="GII2" s="87"/>
      <c r="GIJ2" s="87"/>
      <c r="GIK2" s="87"/>
      <c r="GIL2" s="87"/>
      <c r="GIM2" s="88"/>
      <c r="GIN2" s="87"/>
      <c r="GIO2" s="87"/>
      <c r="GIP2" s="87"/>
      <c r="GIQ2" s="87"/>
      <c r="GIR2" s="88"/>
      <c r="GIS2" s="87"/>
      <c r="GIT2" s="87"/>
      <c r="GIU2" s="87"/>
      <c r="GIV2" s="87"/>
      <c r="GIW2" s="88"/>
      <c r="GIX2" s="87"/>
      <c r="GIY2" s="87"/>
      <c r="GIZ2" s="87"/>
      <c r="GJA2" s="87"/>
      <c r="GJB2" s="88"/>
      <c r="GJC2" s="87"/>
      <c r="GJD2" s="87"/>
      <c r="GJE2" s="87"/>
      <c r="GJF2" s="87"/>
      <c r="GJG2" s="88"/>
      <c r="GJH2" s="87"/>
      <c r="GJI2" s="87"/>
      <c r="GJJ2" s="87"/>
      <c r="GJK2" s="87"/>
      <c r="GJL2" s="88"/>
      <c r="GJM2" s="87"/>
      <c r="GJN2" s="87"/>
      <c r="GJO2" s="87"/>
      <c r="GJP2" s="87"/>
      <c r="GJQ2" s="88"/>
      <c r="GJR2" s="87"/>
      <c r="GJS2" s="87"/>
      <c r="GJT2" s="87"/>
      <c r="GJU2" s="87"/>
      <c r="GJV2" s="88"/>
      <c r="GJW2" s="87"/>
      <c r="GJX2" s="87"/>
      <c r="GJY2" s="87"/>
      <c r="GJZ2" s="87"/>
      <c r="GKA2" s="88"/>
      <c r="GKB2" s="87"/>
      <c r="GKC2" s="87"/>
      <c r="GKD2" s="87"/>
      <c r="GKE2" s="87"/>
      <c r="GKF2" s="88"/>
      <c r="GKG2" s="87"/>
      <c r="GKH2" s="87"/>
      <c r="GKI2" s="87"/>
      <c r="GKJ2" s="87"/>
      <c r="GKK2" s="88"/>
      <c r="GKL2" s="87"/>
      <c r="GKM2" s="87"/>
      <c r="GKN2" s="87"/>
      <c r="GKO2" s="87"/>
      <c r="GKP2" s="88"/>
      <c r="GKQ2" s="87"/>
      <c r="GKR2" s="87"/>
      <c r="GKS2" s="87"/>
      <c r="GKT2" s="87"/>
      <c r="GKU2" s="88"/>
      <c r="GKV2" s="87"/>
      <c r="GKW2" s="87"/>
      <c r="GKX2" s="87"/>
      <c r="GKY2" s="87"/>
      <c r="GKZ2" s="88"/>
      <c r="GLA2" s="87"/>
      <c r="GLB2" s="87"/>
      <c r="GLC2" s="87"/>
      <c r="GLD2" s="87"/>
      <c r="GLE2" s="88"/>
      <c r="GLF2" s="87"/>
      <c r="GLG2" s="87"/>
      <c r="GLH2" s="87"/>
      <c r="GLI2" s="87"/>
      <c r="GLJ2" s="88"/>
      <c r="GLK2" s="87"/>
      <c r="GLL2" s="87"/>
      <c r="GLM2" s="87"/>
      <c r="GLN2" s="87"/>
      <c r="GLO2" s="88"/>
      <c r="GLP2" s="87"/>
      <c r="GLQ2" s="87"/>
      <c r="GLR2" s="87"/>
      <c r="GLS2" s="87"/>
      <c r="GLT2" s="88"/>
      <c r="GLU2" s="87"/>
      <c r="GLV2" s="87"/>
      <c r="GLW2" s="87"/>
      <c r="GLX2" s="87"/>
      <c r="GLY2" s="88"/>
      <c r="GLZ2" s="87"/>
      <c r="GMA2" s="87"/>
      <c r="GMB2" s="87"/>
      <c r="GMC2" s="87"/>
      <c r="GMD2" s="88"/>
      <c r="GME2" s="87"/>
      <c r="GMF2" s="87"/>
      <c r="GMG2" s="87"/>
      <c r="GMH2" s="87"/>
      <c r="GMI2" s="88"/>
      <c r="GMJ2" s="87"/>
      <c r="GMK2" s="87"/>
      <c r="GML2" s="87"/>
      <c r="GMM2" s="87"/>
      <c r="GMN2" s="88"/>
      <c r="GMO2" s="87"/>
      <c r="GMP2" s="87"/>
      <c r="GMQ2" s="87"/>
      <c r="GMR2" s="87"/>
      <c r="GMS2" s="88"/>
      <c r="GMT2" s="87"/>
      <c r="GMU2" s="87"/>
      <c r="GMV2" s="87"/>
      <c r="GMW2" s="87"/>
      <c r="GMX2" s="88"/>
      <c r="GMY2" s="87"/>
      <c r="GMZ2" s="87"/>
      <c r="GNA2" s="87"/>
      <c r="GNB2" s="87"/>
      <c r="GNC2" s="88"/>
      <c r="GND2" s="87"/>
      <c r="GNE2" s="87"/>
      <c r="GNF2" s="87"/>
      <c r="GNG2" s="87"/>
      <c r="GNH2" s="88"/>
      <c r="GNI2" s="87"/>
      <c r="GNJ2" s="87"/>
      <c r="GNK2" s="87"/>
      <c r="GNL2" s="87"/>
      <c r="GNM2" s="88"/>
      <c r="GNN2" s="87"/>
      <c r="GNO2" s="87"/>
      <c r="GNP2" s="87"/>
      <c r="GNQ2" s="87"/>
      <c r="GNR2" s="88"/>
      <c r="GNS2" s="87"/>
      <c r="GNT2" s="87"/>
      <c r="GNU2" s="87"/>
      <c r="GNV2" s="87"/>
      <c r="GNW2" s="88"/>
      <c r="GNX2" s="87"/>
      <c r="GNY2" s="87"/>
      <c r="GNZ2" s="87"/>
      <c r="GOA2" s="87"/>
      <c r="GOB2" s="88"/>
      <c r="GOC2" s="87"/>
      <c r="GOD2" s="87"/>
      <c r="GOE2" s="87"/>
      <c r="GOF2" s="87"/>
      <c r="GOG2" s="88"/>
      <c r="GOH2" s="87"/>
      <c r="GOI2" s="87"/>
      <c r="GOJ2" s="87"/>
      <c r="GOK2" s="87"/>
      <c r="GOL2" s="88"/>
      <c r="GOM2" s="87"/>
      <c r="GON2" s="87"/>
      <c r="GOO2" s="87"/>
      <c r="GOP2" s="87"/>
      <c r="GOQ2" s="88"/>
      <c r="GOR2" s="87"/>
      <c r="GOS2" s="87"/>
      <c r="GOT2" s="87"/>
      <c r="GOU2" s="87"/>
      <c r="GOV2" s="88"/>
      <c r="GOW2" s="87"/>
      <c r="GOX2" s="87"/>
      <c r="GOY2" s="87"/>
      <c r="GOZ2" s="87"/>
      <c r="GPA2" s="88"/>
      <c r="GPB2" s="87"/>
      <c r="GPC2" s="87"/>
      <c r="GPD2" s="87"/>
      <c r="GPE2" s="87"/>
      <c r="GPF2" s="88"/>
      <c r="GPG2" s="87"/>
      <c r="GPH2" s="87"/>
      <c r="GPI2" s="87"/>
      <c r="GPJ2" s="87"/>
      <c r="GPK2" s="88"/>
      <c r="GPL2" s="87"/>
      <c r="GPM2" s="87"/>
      <c r="GPN2" s="87"/>
      <c r="GPO2" s="87"/>
      <c r="GPP2" s="88"/>
      <c r="GPQ2" s="87"/>
      <c r="GPR2" s="87"/>
      <c r="GPS2" s="87"/>
      <c r="GPT2" s="87"/>
      <c r="GPU2" s="88"/>
      <c r="GPV2" s="87"/>
      <c r="GPW2" s="87"/>
      <c r="GPX2" s="87"/>
      <c r="GPY2" s="87"/>
      <c r="GPZ2" s="88"/>
      <c r="GQA2" s="87"/>
      <c r="GQB2" s="87"/>
      <c r="GQC2" s="87"/>
      <c r="GQD2" s="87"/>
      <c r="GQE2" s="88"/>
      <c r="GQF2" s="87"/>
      <c r="GQG2" s="87"/>
      <c r="GQH2" s="87"/>
      <c r="GQI2" s="87"/>
      <c r="GQJ2" s="88"/>
      <c r="GQK2" s="87"/>
      <c r="GQL2" s="87"/>
      <c r="GQM2" s="87"/>
      <c r="GQN2" s="87"/>
      <c r="GQO2" s="88"/>
      <c r="GQP2" s="87"/>
      <c r="GQQ2" s="87"/>
      <c r="GQR2" s="87"/>
      <c r="GQS2" s="87"/>
      <c r="GQT2" s="88"/>
      <c r="GQU2" s="87"/>
      <c r="GQV2" s="87"/>
      <c r="GQW2" s="87"/>
      <c r="GQX2" s="87"/>
      <c r="GQY2" s="88"/>
      <c r="GQZ2" s="87"/>
      <c r="GRA2" s="87"/>
      <c r="GRB2" s="87"/>
      <c r="GRC2" s="87"/>
      <c r="GRD2" s="88"/>
      <c r="GRE2" s="87"/>
      <c r="GRF2" s="87"/>
      <c r="GRG2" s="87"/>
      <c r="GRH2" s="87"/>
      <c r="GRI2" s="88"/>
      <c r="GRJ2" s="87"/>
      <c r="GRK2" s="87"/>
      <c r="GRL2" s="87"/>
      <c r="GRM2" s="87"/>
      <c r="GRN2" s="88"/>
      <c r="GRO2" s="87"/>
      <c r="GRP2" s="87"/>
      <c r="GRQ2" s="87"/>
      <c r="GRR2" s="87"/>
      <c r="GRS2" s="88"/>
      <c r="GRT2" s="87"/>
      <c r="GRU2" s="87"/>
      <c r="GRV2" s="87"/>
      <c r="GRW2" s="87"/>
      <c r="GRX2" s="88"/>
      <c r="GRY2" s="87"/>
      <c r="GRZ2" s="87"/>
      <c r="GSA2" s="87"/>
      <c r="GSB2" s="87"/>
      <c r="GSC2" s="88"/>
      <c r="GSD2" s="87"/>
      <c r="GSE2" s="87"/>
      <c r="GSF2" s="87"/>
      <c r="GSG2" s="87"/>
      <c r="GSH2" s="88"/>
      <c r="GSI2" s="87"/>
      <c r="GSJ2" s="87"/>
      <c r="GSK2" s="87"/>
      <c r="GSL2" s="87"/>
      <c r="GSM2" s="88"/>
      <c r="GSN2" s="87"/>
      <c r="GSO2" s="87"/>
      <c r="GSP2" s="87"/>
      <c r="GSQ2" s="87"/>
      <c r="GSR2" s="88"/>
      <c r="GSS2" s="87"/>
      <c r="GST2" s="87"/>
      <c r="GSU2" s="87"/>
      <c r="GSV2" s="87"/>
      <c r="GSW2" s="88"/>
      <c r="GSX2" s="87"/>
      <c r="GSY2" s="87"/>
      <c r="GSZ2" s="87"/>
      <c r="GTA2" s="87"/>
      <c r="GTB2" s="88"/>
      <c r="GTC2" s="87"/>
      <c r="GTD2" s="87"/>
      <c r="GTE2" s="87"/>
      <c r="GTF2" s="87"/>
      <c r="GTG2" s="88"/>
      <c r="GTH2" s="87"/>
      <c r="GTI2" s="87"/>
      <c r="GTJ2" s="87"/>
      <c r="GTK2" s="87"/>
      <c r="GTL2" s="88"/>
      <c r="GTM2" s="87"/>
      <c r="GTN2" s="87"/>
      <c r="GTO2" s="87"/>
      <c r="GTP2" s="87"/>
      <c r="GTQ2" s="88"/>
      <c r="GTR2" s="87"/>
      <c r="GTS2" s="87"/>
      <c r="GTT2" s="87"/>
      <c r="GTU2" s="87"/>
      <c r="GTV2" s="88"/>
      <c r="GTW2" s="87"/>
      <c r="GTX2" s="87"/>
      <c r="GTY2" s="87"/>
      <c r="GTZ2" s="87"/>
      <c r="GUA2" s="88"/>
      <c r="GUB2" s="87"/>
      <c r="GUC2" s="87"/>
      <c r="GUD2" s="87"/>
      <c r="GUE2" s="87"/>
      <c r="GUF2" s="88"/>
      <c r="GUG2" s="87"/>
      <c r="GUH2" s="87"/>
      <c r="GUI2" s="87"/>
      <c r="GUJ2" s="87"/>
      <c r="GUK2" s="88"/>
      <c r="GUL2" s="87"/>
      <c r="GUM2" s="87"/>
      <c r="GUN2" s="87"/>
      <c r="GUO2" s="87"/>
      <c r="GUP2" s="88"/>
      <c r="GUQ2" s="87"/>
      <c r="GUR2" s="87"/>
      <c r="GUS2" s="87"/>
      <c r="GUT2" s="87"/>
      <c r="GUU2" s="88"/>
      <c r="GUV2" s="87"/>
      <c r="GUW2" s="87"/>
      <c r="GUX2" s="87"/>
      <c r="GUY2" s="87"/>
      <c r="GUZ2" s="88"/>
      <c r="GVA2" s="87"/>
      <c r="GVB2" s="87"/>
      <c r="GVC2" s="87"/>
      <c r="GVD2" s="87"/>
      <c r="GVE2" s="88"/>
      <c r="GVF2" s="87"/>
      <c r="GVG2" s="87"/>
      <c r="GVH2" s="87"/>
      <c r="GVI2" s="87"/>
      <c r="GVJ2" s="88"/>
      <c r="GVK2" s="87"/>
      <c r="GVL2" s="87"/>
      <c r="GVM2" s="87"/>
      <c r="GVN2" s="87"/>
      <c r="GVO2" s="88"/>
      <c r="GVP2" s="87"/>
      <c r="GVQ2" s="87"/>
      <c r="GVR2" s="87"/>
      <c r="GVS2" s="87"/>
      <c r="GVT2" s="88"/>
      <c r="GVU2" s="87"/>
      <c r="GVV2" s="87"/>
      <c r="GVW2" s="87"/>
      <c r="GVX2" s="87"/>
      <c r="GVY2" s="88"/>
      <c r="GVZ2" s="87"/>
      <c r="GWA2" s="87"/>
      <c r="GWB2" s="87"/>
      <c r="GWC2" s="87"/>
      <c r="GWD2" s="88"/>
      <c r="GWE2" s="87"/>
      <c r="GWF2" s="87"/>
      <c r="GWG2" s="87"/>
      <c r="GWH2" s="87"/>
      <c r="GWI2" s="88"/>
      <c r="GWJ2" s="87"/>
      <c r="GWK2" s="87"/>
      <c r="GWL2" s="87"/>
      <c r="GWM2" s="87"/>
      <c r="GWN2" s="88"/>
      <c r="GWO2" s="87"/>
      <c r="GWP2" s="87"/>
      <c r="GWQ2" s="87"/>
      <c r="GWR2" s="87"/>
      <c r="GWS2" s="88"/>
      <c r="GWT2" s="87"/>
      <c r="GWU2" s="87"/>
      <c r="GWV2" s="87"/>
      <c r="GWW2" s="87"/>
      <c r="GWX2" s="88"/>
      <c r="GWY2" s="87"/>
      <c r="GWZ2" s="87"/>
      <c r="GXA2" s="87"/>
      <c r="GXB2" s="87"/>
      <c r="GXC2" s="88"/>
      <c r="GXD2" s="87"/>
      <c r="GXE2" s="87"/>
      <c r="GXF2" s="87"/>
      <c r="GXG2" s="87"/>
      <c r="GXH2" s="88"/>
      <c r="GXI2" s="87"/>
      <c r="GXJ2" s="87"/>
      <c r="GXK2" s="87"/>
      <c r="GXL2" s="87"/>
      <c r="GXM2" s="88"/>
      <c r="GXN2" s="87"/>
      <c r="GXO2" s="87"/>
      <c r="GXP2" s="87"/>
      <c r="GXQ2" s="87"/>
      <c r="GXR2" s="88"/>
      <c r="GXS2" s="87"/>
      <c r="GXT2" s="87"/>
      <c r="GXU2" s="87"/>
      <c r="GXV2" s="87"/>
      <c r="GXW2" s="88"/>
      <c r="GXX2" s="87"/>
      <c r="GXY2" s="87"/>
      <c r="GXZ2" s="87"/>
      <c r="GYA2" s="87"/>
      <c r="GYB2" s="88"/>
      <c r="GYC2" s="87"/>
      <c r="GYD2" s="87"/>
      <c r="GYE2" s="87"/>
      <c r="GYF2" s="87"/>
      <c r="GYG2" s="88"/>
      <c r="GYH2" s="87"/>
      <c r="GYI2" s="87"/>
      <c r="GYJ2" s="87"/>
      <c r="GYK2" s="87"/>
      <c r="GYL2" s="88"/>
      <c r="GYM2" s="87"/>
      <c r="GYN2" s="87"/>
      <c r="GYO2" s="87"/>
      <c r="GYP2" s="87"/>
      <c r="GYQ2" s="88"/>
      <c r="GYR2" s="87"/>
      <c r="GYS2" s="87"/>
      <c r="GYT2" s="87"/>
      <c r="GYU2" s="87"/>
      <c r="GYV2" s="88"/>
      <c r="GYW2" s="87"/>
      <c r="GYX2" s="87"/>
      <c r="GYY2" s="87"/>
      <c r="GYZ2" s="87"/>
      <c r="GZA2" s="88"/>
      <c r="GZB2" s="87"/>
      <c r="GZC2" s="87"/>
      <c r="GZD2" s="87"/>
      <c r="GZE2" s="87"/>
      <c r="GZF2" s="88"/>
      <c r="GZG2" s="87"/>
      <c r="GZH2" s="87"/>
      <c r="GZI2" s="87"/>
      <c r="GZJ2" s="87"/>
      <c r="GZK2" s="88"/>
      <c r="GZL2" s="87"/>
      <c r="GZM2" s="87"/>
      <c r="GZN2" s="87"/>
      <c r="GZO2" s="87"/>
      <c r="GZP2" s="88"/>
      <c r="GZQ2" s="87"/>
      <c r="GZR2" s="87"/>
      <c r="GZS2" s="87"/>
      <c r="GZT2" s="87"/>
      <c r="GZU2" s="88"/>
      <c r="GZV2" s="87"/>
      <c r="GZW2" s="87"/>
      <c r="GZX2" s="87"/>
      <c r="GZY2" s="87"/>
      <c r="GZZ2" s="88"/>
      <c r="HAA2" s="87"/>
      <c r="HAB2" s="87"/>
      <c r="HAC2" s="87"/>
      <c r="HAD2" s="87"/>
      <c r="HAE2" s="88"/>
      <c r="HAF2" s="87"/>
      <c r="HAG2" s="87"/>
      <c r="HAH2" s="87"/>
      <c r="HAI2" s="87"/>
      <c r="HAJ2" s="88"/>
      <c r="HAK2" s="87"/>
      <c r="HAL2" s="87"/>
      <c r="HAM2" s="87"/>
      <c r="HAN2" s="87"/>
      <c r="HAO2" s="88"/>
      <c r="HAP2" s="87"/>
      <c r="HAQ2" s="87"/>
      <c r="HAR2" s="87"/>
      <c r="HAS2" s="87"/>
      <c r="HAT2" s="88"/>
      <c r="HAU2" s="87"/>
      <c r="HAV2" s="87"/>
      <c r="HAW2" s="87"/>
      <c r="HAX2" s="87"/>
      <c r="HAY2" s="88"/>
      <c r="HAZ2" s="87"/>
      <c r="HBA2" s="87"/>
      <c r="HBB2" s="87"/>
      <c r="HBC2" s="87"/>
      <c r="HBD2" s="88"/>
      <c r="HBE2" s="87"/>
      <c r="HBF2" s="87"/>
      <c r="HBG2" s="87"/>
      <c r="HBH2" s="87"/>
      <c r="HBI2" s="88"/>
      <c r="HBJ2" s="87"/>
      <c r="HBK2" s="87"/>
      <c r="HBL2" s="87"/>
      <c r="HBM2" s="87"/>
      <c r="HBN2" s="88"/>
      <c r="HBO2" s="87"/>
      <c r="HBP2" s="87"/>
      <c r="HBQ2" s="87"/>
      <c r="HBR2" s="87"/>
      <c r="HBS2" s="88"/>
      <c r="HBT2" s="87"/>
      <c r="HBU2" s="87"/>
      <c r="HBV2" s="87"/>
      <c r="HBW2" s="87"/>
      <c r="HBX2" s="88"/>
      <c r="HBY2" s="87"/>
      <c r="HBZ2" s="87"/>
      <c r="HCA2" s="87"/>
      <c r="HCB2" s="87"/>
      <c r="HCC2" s="88"/>
      <c r="HCD2" s="87"/>
      <c r="HCE2" s="87"/>
      <c r="HCF2" s="87"/>
      <c r="HCG2" s="87"/>
      <c r="HCH2" s="88"/>
      <c r="HCI2" s="87"/>
      <c r="HCJ2" s="87"/>
      <c r="HCK2" s="87"/>
      <c r="HCL2" s="87"/>
      <c r="HCM2" s="88"/>
      <c r="HCN2" s="87"/>
      <c r="HCO2" s="87"/>
      <c r="HCP2" s="87"/>
      <c r="HCQ2" s="87"/>
      <c r="HCR2" s="88"/>
      <c r="HCS2" s="87"/>
      <c r="HCT2" s="87"/>
      <c r="HCU2" s="87"/>
      <c r="HCV2" s="87"/>
      <c r="HCW2" s="88"/>
      <c r="HCX2" s="87"/>
      <c r="HCY2" s="87"/>
      <c r="HCZ2" s="87"/>
      <c r="HDA2" s="87"/>
      <c r="HDB2" s="88"/>
      <c r="HDC2" s="87"/>
      <c r="HDD2" s="87"/>
      <c r="HDE2" s="87"/>
      <c r="HDF2" s="87"/>
      <c r="HDG2" s="88"/>
      <c r="HDH2" s="87"/>
      <c r="HDI2" s="87"/>
      <c r="HDJ2" s="87"/>
      <c r="HDK2" s="87"/>
      <c r="HDL2" s="88"/>
      <c r="HDM2" s="87"/>
      <c r="HDN2" s="87"/>
      <c r="HDO2" s="87"/>
      <c r="HDP2" s="87"/>
      <c r="HDQ2" s="88"/>
      <c r="HDR2" s="87"/>
      <c r="HDS2" s="87"/>
      <c r="HDT2" s="87"/>
      <c r="HDU2" s="87"/>
      <c r="HDV2" s="88"/>
      <c r="HDW2" s="87"/>
      <c r="HDX2" s="87"/>
      <c r="HDY2" s="87"/>
      <c r="HDZ2" s="87"/>
      <c r="HEA2" s="88"/>
      <c r="HEB2" s="87"/>
      <c r="HEC2" s="87"/>
      <c r="HED2" s="87"/>
      <c r="HEE2" s="87"/>
      <c r="HEF2" s="88"/>
      <c r="HEG2" s="87"/>
      <c r="HEH2" s="87"/>
      <c r="HEI2" s="87"/>
      <c r="HEJ2" s="87"/>
      <c r="HEK2" s="88"/>
      <c r="HEL2" s="87"/>
      <c r="HEM2" s="87"/>
      <c r="HEN2" s="87"/>
      <c r="HEO2" s="87"/>
      <c r="HEP2" s="88"/>
      <c r="HEQ2" s="87"/>
      <c r="HER2" s="87"/>
      <c r="HES2" s="87"/>
      <c r="HET2" s="87"/>
      <c r="HEU2" s="88"/>
      <c r="HEV2" s="87"/>
      <c r="HEW2" s="87"/>
      <c r="HEX2" s="87"/>
      <c r="HEY2" s="87"/>
      <c r="HEZ2" s="88"/>
      <c r="HFA2" s="87"/>
      <c r="HFB2" s="87"/>
      <c r="HFC2" s="87"/>
      <c r="HFD2" s="87"/>
      <c r="HFE2" s="88"/>
      <c r="HFF2" s="87"/>
      <c r="HFG2" s="87"/>
      <c r="HFH2" s="87"/>
      <c r="HFI2" s="87"/>
      <c r="HFJ2" s="88"/>
      <c r="HFK2" s="87"/>
      <c r="HFL2" s="87"/>
      <c r="HFM2" s="87"/>
      <c r="HFN2" s="87"/>
      <c r="HFO2" s="88"/>
      <c r="HFP2" s="87"/>
      <c r="HFQ2" s="87"/>
      <c r="HFR2" s="87"/>
      <c r="HFS2" s="87"/>
      <c r="HFT2" s="88"/>
      <c r="HFU2" s="87"/>
      <c r="HFV2" s="87"/>
      <c r="HFW2" s="87"/>
      <c r="HFX2" s="87"/>
      <c r="HFY2" s="88"/>
      <c r="HFZ2" s="87"/>
      <c r="HGA2" s="87"/>
      <c r="HGB2" s="87"/>
      <c r="HGC2" s="87"/>
      <c r="HGD2" s="88"/>
      <c r="HGE2" s="87"/>
      <c r="HGF2" s="87"/>
      <c r="HGG2" s="87"/>
      <c r="HGH2" s="87"/>
      <c r="HGI2" s="88"/>
      <c r="HGJ2" s="87"/>
      <c r="HGK2" s="87"/>
      <c r="HGL2" s="87"/>
      <c r="HGM2" s="87"/>
      <c r="HGN2" s="88"/>
      <c r="HGO2" s="87"/>
      <c r="HGP2" s="87"/>
      <c r="HGQ2" s="87"/>
      <c r="HGR2" s="87"/>
      <c r="HGS2" s="88"/>
      <c r="HGT2" s="87"/>
      <c r="HGU2" s="87"/>
      <c r="HGV2" s="87"/>
      <c r="HGW2" s="87"/>
      <c r="HGX2" s="88"/>
      <c r="HGY2" s="87"/>
      <c r="HGZ2" s="87"/>
      <c r="HHA2" s="87"/>
      <c r="HHB2" s="87"/>
      <c r="HHC2" s="88"/>
      <c r="HHD2" s="87"/>
      <c r="HHE2" s="87"/>
      <c r="HHF2" s="87"/>
      <c r="HHG2" s="87"/>
      <c r="HHH2" s="88"/>
      <c r="HHI2" s="87"/>
      <c r="HHJ2" s="87"/>
      <c r="HHK2" s="87"/>
      <c r="HHL2" s="87"/>
      <c r="HHM2" s="88"/>
      <c r="HHN2" s="87"/>
      <c r="HHO2" s="87"/>
      <c r="HHP2" s="87"/>
      <c r="HHQ2" s="87"/>
      <c r="HHR2" s="88"/>
      <c r="HHS2" s="87"/>
      <c r="HHT2" s="87"/>
      <c r="HHU2" s="87"/>
      <c r="HHV2" s="87"/>
      <c r="HHW2" s="88"/>
      <c r="HHX2" s="87"/>
      <c r="HHY2" s="87"/>
      <c r="HHZ2" s="87"/>
      <c r="HIA2" s="87"/>
      <c r="HIB2" s="88"/>
      <c r="HIC2" s="87"/>
      <c r="HID2" s="87"/>
      <c r="HIE2" s="87"/>
      <c r="HIF2" s="87"/>
      <c r="HIG2" s="88"/>
      <c r="HIH2" s="87"/>
      <c r="HII2" s="87"/>
      <c r="HIJ2" s="87"/>
      <c r="HIK2" s="87"/>
      <c r="HIL2" s="88"/>
      <c r="HIM2" s="87"/>
      <c r="HIN2" s="87"/>
      <c r="HIO2" s="87"/>
      <c r="HIP2" s="87"/>
      <c r="HIQ2" s="88"/>
      <c r="HIR2" s="87"/>
      <c r="HIS2" s="87"/>
      <c r="HIT2" s="87"/>
      <c r="HIU2" s="87"/>
      <c r="HIV2" s="88"/>
      <c r="HIW2" s="87"/>
      <c r="HIX2" s="87"/>
      <c r="HIY2" s="87"/>
      <c r="HIZ2" s="87"/>
      <c r="HJA2" s="88"/>
      <c r="HJB2" s="87"/>
      <c r="HJC2" s="87"/>
      <c r="HJD2" s="87"/>
      <c r="HJE2" s="87"/>
      <c r="HJF2" s="88"/>
      <c r="HJG2" s="87"/>
      <c r="HJH2" s="87"/>
      <c r="HJI2" s="87"/>
      <c r="HJJ2" s="87"/>
      <c r="HJK2" s="88"/>
      <c r="HJL2" s="87"/>
      <c r="HJM2" s="87"/>
      <c r="HJN2" s="87"/>
      <c r="HJO2" s="87"/>
      <c r="HJP2" s="88"/>
      <c r="HJQ2" s="87"/>
      <c r="HJR2" s="87"/>
      <c r="HJS2" s="87"/>
      <c r="HJT2" s="87"/>
      <c r="HJU2" s="88"/>
      <c r="HJV2" s="87"/>
      <c r="HJW2" s="87"/>
      <c r="HJX2" s="87"/>
      <c r="HJY2" s="87"/>
      <c r="HJZ2" s="88"/>
      <c r="HKA2" s="87"/>
      <c r="HKB2" s="87"/>
      <c r="HKC2" s="87"/>
      <c r="HKD2" s="87"/>
      <c r="HKE2" s="88"/>
      <c r="HKF2" s="87"/>
      <c r="HKG2" s="87"/>
      <c r="HKH2" s="87"/>
      <c r="HKI2" s="87"/>
      <c r="HKJ2" s="88"/>
      <c r="HKK2" s="87"/>
      <c r="HKL2" s="87"/>
      <c r="HKM2" s="87"/>
      <c r="HKN2" s="87"/>
      <c r="HKO2" s="88"/>
      <c r="HKP2" s="87"/>
      <c r="HKQ2" s="87"/>
      <c r="HKR2" s="87"/>
      <c r="HKS2" s="87"/>
      <c r="HKT2" s="88"/>
      <c r="HKU2" s="87"/>
      <c r="HKV2" s="87"/>
      <c r="HKW2" s="87"/>
      <c r="HKX2" s="87"/>
      <c r="HKY2" s="88"/>
      <c r="HKZ2" s="87"/>
      <c r="HLA2" s="87"/>
      <c r="HLB2" s="87"/>
      <c r="HLC2" s="87"/>
      <c r="HLD2" s="88"/>
      <c r="HLE2" s="87"/>
      <c r="HLF2" s="87"/>
      <c r="HLG2" s="87"/>
      <c r="HLH2" s="87"/>
      <c r="HLI2" s="88"/>
      <c r="HLJ2" s="87"/>
      <c r="HLK2" s="87"/>
      <c r="HLL2" s="87"/>
      <c r="HLM2" s="87"/>
      <c r="HLN2" s="88"/>
      <c r="HLO2" s="87"/>
      <c r="HLP2" s="87"/>
      <c r="HLQ2" s="87"/>
      <c r="HLR2" s="87"/>
      <c r="HLS2" s="88"/>
      <c r="HLT2" s="87"/>
      <c r="HLU2" s="87"/>
      <c r="HLV2" s="87"/>
      <c r="HLW2" s="87"/>
      <c r="HLX2" s="88"/>
      <c r="HLY2" s="87"/>
      <c r="HLZ2" s="87"/>
      <c r="HMA2" s="87"/>
      <c r="HMB2" s="87"/>
      <c r="HMC2" s="88"/>
      <c r="HMD2" s="87"/>
      <c r="HME2" s="87"/>
      <c r="HMF2" s="87"/>
      <c r="HMG2" s="87"/>
      <c r="HMH2" s="88"/>
      <c r="HMI2" s="87"/>
      <c r="HMJ2" s="87"/>
      <c r="HMK2" s="87"/>
      <c r="HML2" s="87"/>
      <c r="HMM2" s="88"/>
      <c r="HMN2" s="87"/>
      <c r="HMO2" s="87"/>
      <c r="HMP2" s="87"/>
      <c r="HMQ2" s="87"/>
      <c r="HMR2" s="88"/>
      <c r="HMS2" s="87"/>
      <c r="HMT2" s="87"/>
      <c r="HMU2" s="87"/>
      <c r="HMV2" s="87"/>
      <c r="HMW2" s="88"/>
      <c r="HMX2" s="87"/>
      <c r="HMY2" s="87"/>
      <c r="HMZ2" s="87"/>
      <c r="HNA2" s="87"/>
      <c r="HNB2" s="88"/>
      <c r="HNC2" s="87"/>
      <c r="HND2" s="87"/>
      <c r="HNE2" s="87"/>
      <c r="HNF2" s="87"/>
      <c r="HNG2" s="88"/>
      <c r="HNH2" s="87"/>
      <c r="HNI2" s="87"/>
      <c r="HNJ2" s="87"/>
      <c r="HNK2" s="87"/>
      <c r="HNL2" s="88"/>
      <c r="HNM2" s="87"/>
      <c r="HNN2" s="87"/>
      <c r="HNO2" s="87"/>
      <c r="HNP2" s="87"/>
      <c r="HNQ2" s="88"/>
      <c r="HNR2" s="87"/>
      <c r="HNS2" s="87"/>
      <c r="HNT2" s="87"/>
      <c r="HNU2" s="87"/>
      <c r="HNV2" s="88"/>
      <c r="HNW2" s="87"/>
      <c r="HNX2" s="87"/>
      <c r="HNY2" s="87"/>
      <c r="HNZ2" s="87"/>
      <c r="HOA2" s="88"/>
      <c r="HOB2" s="87"/>
      <c r="HOC2" s="87"/>
      <c r="HOD2" s="87"/>
      <c r="HOE2" s="87"/>
      <c r="HOF2" s="88"/>
      <c r="HOG2" s="87"/>
      <c r="HOH2" s="87"/>
      <c r="HOI2" s="87"/>
      <c r="HOJ2" s="87"/>
      <c r="HOK2" s="88"/>
      <c r="HOL2" s="87"/>
      <c r="HOM2" s="87"/>
      <c r="HON2" s="87"/>
      <c r="HOO2" s="87"/>
      <c r="HOP2" s="88"/>
      <c r="HOQ2" s="87"/>
      <c r="HOR2" s="87"/>
      <c r="HOS2" s="87"/>
      <c r="HOT2" s="87"/>
      <c r="HOU2" s="88"/>
      <c r="HOV2" s="87"/>
      <c r="HOW2" s="87"/>
      <c r="HOX2" s="87"/>
      <c r="HOY2" s="87"/>
      <c r="HOZ2" s="88"/>
      <c r="HPA2" s="87"/>
      <c r="HPB2" s="87"/>
      <c r="HPC2" s="87"/>
      <c r="HPD2" s="87"/>
      <c r="HPE2" s="88"/>
      <c r="HPF2" s="87"/>
      <c r="HPG2" s="87"/>
      <c r="HPH2" s="87"/>
      <c r="HPI2" s="87"/>
      <c r="HPJ2" s="88"/>
      <c r="HPK2" s="87"/>
      <c r="HPL2" s="87"/>
      <c r="HPM2" s="87"/>
      <c r="HPN2" s="87"/>
      <c r="HPO2" s="88"/>
      <c r="HPP2" s="87"/>
      <c r="HPQ2" s="87"/>
      <c r="HPR2" s="87"/>
      <c r="HPS2" s="87"/>
      <c r="HPT2" s="88"/>
      <c r="HPU2" s="87"/>
      <c r="HPV2" s="87"/>
      <c r="HPW2" s="87"/>
      <c r="HPX2" s="87"/>
      <c r="HPY2" s="88"/>
      <c r="HPZ2" s="87"/>
      <c r="HQA2" s="87"/>
      <c r="HQB2" s="87"/>
      <c r="HQC2" s="87"/>
      <c r="HQD2" s="88"/>
      <c r="HQE2" s="87"/>
      <c r="HQF2" s="87"/>
      <c r="HQG2" s="87"/>
      <c r="HQH2" s="87"/>
      <c r="HQI2" s="88"/>
      <c r="HQJ2" s="87"/>
      <c r="HQK2" s="87"/>
      <c r="HQL2" s="87"/>
      <c r="HQM2" s="87"/>
      <c r="HQN2" s="88"/>
      <c r="HQO2" s="87"/>
      <c r="HQP2" s="87"/>
      <c r="HQQ2" s="87"/>
      <c r="HQR2" s="87"/>
      <c r="HQS2" s="88"/>
      <c r="HQT2" s="87"/>
      <c r="HQU2" s="87"/>
      <c r="HQV2" s="87"/>
      <c r="HQW2" s="87"/>
      <c r="HQX2" s="88"/>
      <c r="HQY2" s="87"/>
      <c r="HQZ2" s="87"/>
      <c r="HRA2" s="87"/>
      <c r="HRB2" s="87"/>
      <c r="HRC2" s="88"/>
      <c r="HRD2" s="87"/>
      <c r="HRE2" s="87"/>
      <c r="HRF2" s="87"/>
      <c r="HRG2" s="87"/>
      <c r="HRH2" s="88"/>
      <c r="HRI2" s="87"/>
      <c r="HRJ2" s="87"/>
      <c r="HRK2" s="87"/>
      <c r="HRL2" s="87"/>
      <c r="HRM2" s="88"/>
      <c r="HRN2" s="87"/>
      <c r="HRO2" s="87"/>
      <c r="HRP2" s="87"/>
      <c r="HRQ2" s="87"/>
      <c r="HRR2" s="88"/>
      <c r="HRS2" s="87"/>
      <c r="HRT2" s="87"/>
      <c r="HRU2" s="87"/>
      <c r="HRV2" s="87"/>
      <c r="HRW2" s="88"/>
      <c r="HRX2" s="87"/>
      <c r="HRY2" s="87"/>
      <c r="HRZ2" s="87"/>
      <c r="HSA2" s="87"/>
      <c r="HSB2" s="88"/>
      <c r="HSC2" s="87"/>
      <c r="HSD2" s="87"/>
      <c r="HSE2" s="87"/>
      <c r="HSF2" s="87"/>
      <c r="HSG2" s="88"/>
      <c r="HSH2" s="87"/>
      <c r="HSI2" s="87"/>
      <c r="HSJ2" s="87"/>
      <c r="HSK2" s="87"/>
      <c r="HSL2" s="88"/>
      <c r="HSM2" s="87"/>
      <c r="HSN2" s="87"/>
      <c r="HSO2" s="87"/>
      <c r="HSP2" s="87"/>
      <c r="HSQ2" s="88"/>
      <c r="HSR2" s="87"/>
      <c r="HSS2" s="87"/>
      <c r="HST2" s="87"/>
      <c r="HSU2" s="87"/>
      <c r="HSV2" s="88"/>
      <c r="HSW2" s="87"/>
      <c r="HSX2" s="87"/>
      <c r="HSY2" s="87"/>
      <c r="HSZ2" s="87"/>
      <c r="HTA2" s="88"/>
      <c r="HTB2" s="87"/>
      <c r="HTC2" s="87"/>
      <c r="HTD2" s="87"/>
      <c r="HTE2" s="87"/>
      <c r="HTF2" s="88"/>
      <c r="HTG2" s="87"/>
      <c r="HTH2" s="87"/>
      <c r="HTI2" s="87"/>
      <c r="HTJ2" s="87"/>
      <c r="HTK2" s="88"/>
      <c r="HTL2" s="87"/>
      <c r="HTM2" s="87"/>
      <c r="HTN2" s="87"/>
      <c r="HTO2" s="87"/>
      <c r="HTP2" s="88"/>
      <c r="HTQ2" s="87"/>
      <c r="HTR2" s="87"/>
      <c r="HTS2" s="87"/>
      <c r="HTT2" s="87"/>
      <c r="HTU2" s="88"/>
      <c r="HTV2" s="87"/>
      <c r="HTW2" s="87"/>
      <c r="HTX2" s="87"/>
      <c r="HTY2" s="87"/>
      <c r="HTZ2" s="88"/>
      <c r="HUA2" s="87"/>
      <c r="HUB2" s="87"/>
      <c r="HUC2" s="87"/>
      <c r="HUD2" s="87"/>
      <c r="HUE2" s="88"/>
      <c r="HUF2" s="87"/>
      <c r="HUG2" s="87"/>
      <c r="HUH2" s="87"/>
      <c r="HUI2" s="87"/>
      <c r="HUJ2" s="88"/>
      <c r="HUK2" s="87"/>
      <c r="HUL2" s="87"/>
      <c r="HUM2" s="87"/>
      <c r="HUN2" s="87"/>
      <c r="HUO2" s="88"/>
      <c r="HUP2" s="87"/>
      <c r="HUQ2" s="87"/>
      <c r="HUR2" s="87"/>
      <c r="HUS2" s="87"/>
      <c r="HUT2" s="88"/>
      <c r="HUU2" s="87"/>
      <c r="HUV2" s="87"/>
      <c r="HUW2" s="87"/>
      <c r="HUX2" s="87"/>
      <c r="HUY2" s="88"/>
      <c r="HUZ2" s="87"/>
      <c r="HVA2" s="87"/>
      <c r="HVB2" s="87"/>
      <c r="HVC2" s="87"/>
      <c r="HVD2" s="88"/>
      <c r="HVE2" s="87"/>
      <c r="HVF2" s="87"/>
      <c r="HVG2" s="87"/>
      <c r="HVH2" s="87"/>
      <c r="HVI2" s="88"/>
      <c r="HVJ2" s="87"/>
      <c r="HVK2" s="87"/>
      <c r="HVL2" s="87"/>
      <c r="HVM2" s="87"/>
      <c r="HVN2" s="88"/>
      <c r="HVO2" s="87"/>
      <c r="HVP2" s="87"/>
      <c r="HVQ2" s="87"/>
      <c r="HVR2" s="87"/>
      <c r="HVS2" s="88"/>
      <c r="HVT2" s="87"/>
      <c r="HVU2" s="87"/>
      <c r="HVV2" s="87"/>
      <c r="HVW2" s="87"/>
      <c r="HVX2" s="88"/>
      <c r="HVY2" s="87"/>
      <c r="HVZ2" s="87"/>
      <c r="HWA2" s="87"/>
      <c r="HWB2" s="87"/>
      <c r="HWC2" s="88"/>
      <c r="HWD2" s="87"/>
      <c r="HWE2" s="87"/>
      <c r="HWF2" s="87"/>
      <c r="HWG2" s="87"/>
      <c r="HWH2" s="88"/>
      <c r="HWI2" s="87"/>
      <c r="HWJ2" s="87"/>
      <c r="HWK2" s="87"/>
      <c r="HWL2" s="87"/>
      <c r="HWM2" s="88"/>
      <c r="HWN2" s="87"/>
      <c r="HWO2" s="87"/>
      <c r="HWP2" s="87"/>
      <c r="HWQ2" s="87"/>
      <c r="HWR2" s="88"/>
      <c r="HWS2" s="87"/>
      <c r="HWT2" s="87"/>
      <c r="HWU2" s="87"/>
      <c r="HWV2" s="87"/>
      <c r="HWW2" s="88"/>
      <c r="HWX2" s="87"/>
      <c r="HWY2" s="87"/>
      <c r="HWZ2" s="87"/>
      <c r="HXA2" s="87"/>
      <c r="HXB2" s="88"/>
      <c r="HXC2" s="87"/>
      <c r="HXD2" s="87"/>
      <c r="HXE2" s="87"/>
      <c r="HXF2" s="87"/>
      <c r="HXG2" s="88"/>
      <c r="HXH2" s="87"/>
      <c r="HXI2" s="87"/>
      <c r="HXJ2" s="87"/>
      <c r="HXK2" s="87"/>
      <c r="HXL2" s="88"/>
      <c r="HXM2" s="87"/>
      <c r="HXN2" s="87"/>
      <c r="HXO2" s="87"/>
      <c r="HXP2" s="87"/>
      <c r="HXQ2" s="88"/>
      <c r="HXR2" s="87"/>
      <c r="HXS2" s="87"/>
      <c r="HXT2" s="87"/>
      <c r="HXU2" s="87"/>
      <c r="HXV2" s="88"/>
      <c r="HXW2" s="87"/>
      <c r="HXX2" s="87"/>
      <c r="HXY2" s="87"/>
      <c r="HXZ2" s="87"/>
      <c r="HYA2" s="88"/>
      <c r="HYB2" s="87"/>
      <c r="HYC2" s="87"/>
      <c r="HYD2" s="87"/>
      <c r="HYE2" s="87"/>
      <c r="HYF2" s="88"/>
      <c r="HYG2" s="87"/>
      <c r="HYH2" s="87"/>
      <c r="HYI2" s="87"/>
      <c r="HYJ2" s="87"/>
      <c r="HYK2" s="88"/>
      <c r="HYL2" s="87"/>
      <c r="HYM2" s="87"/>
      <c r="HYN2" s="87"/>
      <c r="HYO2" s="87"/>
      <c r="HYP2" s="88"/>
      <c r="HYQ2" s="87"/>
      <c r="HYR2" s="87"/>
      <c r="HYS2" s="87"/>
      <c r="HYT2" s="87"/>
      <c r="HYU2" s="88"/>
      <c r="HYV2" s="87"/>
      <c r="HYW2" s="87"/>
      <c r="HYX2" s="87"/>
      <c r="HYY2" s="87"/>
      <c r="HYZ2" s="88"/>
      <c r="HZA2" s="87"/>
      <c r="HZB2" s="87"/>
      <c r="HZC2" s="87"/>
      <c r="HZD2" s="87"/>
      <c r="HZE2" s="88"/>
      <c r="HZF2" s="87"/>
      <c r="HZG2" s="87"/>
      <c r="HZH2" s="87"/>
      <c r="HZI2" s="87"/>
      <c r="HZJ2" s="88"/>
      <c r="HZK2" s="87"/>
      <c r="HZL2" s="87"/>
      <c r="HZM2" s="87"/>
      <c r="HZN2" s="87"/>
      <c r="HZO2" s="88"/>
      <c r="HZP2" s="87"/>
      <c r="HZQ2" s="87"/>
      <c r="HZR2" s="87"/>
      <c r="HZS2" s="87"/>
      <c r="HZT2" s="88"/>
      <c r="HZU2" s="87"/>
      <c r="HZV2" s="87"/>
      <c r="HZW2" s="87"/>
      <c r="HZX2" s="87"/>
      <c r="HZY2" s="88"/>
      <c r="HZZ2" s="87"/>
      <c r="IAA2" s="87"/>
      <c r="IAB2" s="87"/>
      <c r="IAC2" s="87"/>
      <c r="IAD2" s="88"/>
      <c r="IAE2" s="87"/>
      <c r="IAF2" s="87"/>
      <c r="IAG2" s="87"/>
      <c r="IAH2" s="87"/>
      <c r="IAI2" s="88"/>
      <c r="IAJ2" s="87"/>
      <c r="IAK2" s="87"/>
      <c r="IAL2" s="87"/>
      <c r="IAM2" s="87"/>
      <c r="IAN2" s="88"/>
      <c r="IAO2" s="87"/>
      <c r="IAP2" s="87"/>
      <c r="IAQ2" s="87"/>
      <c r="IAR2" s="87"/>
      <c r="IAS2" s="88"/>
      <c r="IAT2" s="87"/>
      <c r="IAU2" s="87"/>
      <c r="IAV2" s="87"/>
      <c r="IAW2" s="87"/>
      <c r="IAX2" s="88"/>
      <c r="IAY2" s="87"/>
      <c r="IAZ2" s="87"/>
      <c r="IBA2" s="87"/>
      <c r="IBB2" s="87"/>
      <c r="IBC2" s="88"/>
      <c r="IBD2" s="87"/>
      <c r="IBE2" s="87"/>
      <c r="IBF2" s="87"/>
      <c r="IBG2" s="87"/>
      <c r="IBH2" s="88"/>
      <c r="IBI2" s="87"/>
      <c r="IBJ2" s="87"/>
      <c r="IBK2" s="87"/>
      <c r="IBL2" s="87"/>
      <c r="IBM2" s="88"/>
      <c r="IBN2" s="87"/>
      <c r="IBO2" s="87"/>
      <c r="IBP2" s="87"/>
      <c r="IBQ2" s="87"/>
      <c r="IBR2" s="88"/>
      <c r="IBS2" s="87"/>
      <c r="IBT2" s="87"/>
      <c r="IBU2" s="87"/>
      <c r="IBV2" s="87"/>
      <c r="IBW2" s="88"/>
      <c r="IBX2" s="87"/>
      <c r="IBY2" s="87"/>
      <c r="IBZ2" s="87"/>
      <c r="ICA2" s="87"/>
      <c r="ICB2" s="88"/>
      <c r="ICC2" s="87"/>
      <c r="ICD2" s="87"/>
      <c r="ICE2" s="87"/>
      <c r="ICF2" s="87"/>
      <c r="ICG2" s="88"/>
      <c r="ICH2" s="87"/>
      <c r="ICI2" s="87"/>
      <c r="ICJ2" s="87"/>
      <c r="ICK2" s="87"/>
      <c r="ICL2" s="88"/>
      <c r="ICM2" s="87"/>
      <c r="ICN2" s="87"/>
      <c r="ICO2" s="87"/>
      <c r="ICP2" s="87"/>
      <c r="ICQ2" s="88"/>
      <c r="ICR2" s="87"/>
      <c r="ICS2" s="87"/>
      <c r="ICT2" s="87"/>
      <c r="ICU2" s="87"/>
      <c r="ICV2" s="88"/>
      <c r="ICW2" s="87"/>
      <c r="ICX2" s="87"/>
      <c r="ICY2" s="87"/>
      <c r="ICZ2" s="87"/>
      <c r="IDA2" s="88"/>
      <c r="IDB2" s="87"/>
      <c r="IDC2" s="87"/>
      <c r="IDD2" s="87"/>
      <c r="IDE2" s="87"/>
      <c r="IDF2" s="88"/>
      <c r="IDG2" s="87"/>
      <c r="IDH2" s="87"/>
      <c r="IDI2" s="87"/>
      <c r="IDJ2" s="87"/>
      <c r="IDK2" s="88"/>
      <c r="IDL2" s="87"/>
      <c r="IDM2" s="87"/>
      <c r="IDN2" s="87"/>
      <c r="IDO2" s="87"/>
      <c r="IDP2" s="88"/>
      <c r="IDQ2" s="87"/>
      <c r="IDR2" s="87"/>
      <c r="IDS2" s="87"/>
      <c r="IDT2" s="87"/>
      <c r="IDU2" s="88"/>
      <c r="IDV2" s="87"/>
      <c r="IDW2" s="87"/>
      <c r="IDX2" s="87"/>
      <c r="IDY2" s="87"/>
      <c r="IDZ2" s="88"/>
      <c r="IEA2" s="87"/>
      <c r="IEB2" s="87"/>
      <c r="IEC2" s="87"/>
      <c r="IED2" s="87"/>
      <c r="IEE2" s="88"/>
      <c r="IEF2" s="87"/>
      <c r="IEG2" s="87"/>
      <c r="IEH2" s="87"/>
      <c r="IEI2" s="87"/>
      <c r="IEJ2" s="88"/>
      <c r="IEK2" s="87"/>
      <c r="IEL2" s="87"/>
      <c r="IEM2" s="87"/>
      <c r="IEN2" s="87"/>
      <c r="IEO2" s="88"/>
      <c r="IEP2" s="87"/>
      <c r="IEQ2" s="87"/>
      <c r="IER2" s="87"/>
      <c r="IES2" s="87"/>
      <c r="IET2" s="88"/>
      <c r="IEU2" s="87"/>
      <c r="IEV2" s="87"/>
      <c r="IEW2" s="87"/>
      <c r="IEX2" s="87"/>
      <c r="IEY2" s="88"/>
      <c r="IEZ2" s="87"/>
      <c r="IFA2" s="87"/>
      <c r="IFB2" s="87"/>
      <c r="IFC2" s="87"/>
      <c r="IFD2" s="88"/>
      <c r="IFE2" s="87"/>
      <c r="IFF2" s="87"/>
      <c r="IFG2" s="87"/>
      <c r="IFH2" s="87"/>
      <c r="IFI2" s="88"/>
      <c r="IFJ2" s="87"/>
      <c r="IFK2" s="87"/>
      <c r="IFL2" s="87"/>
      <c r="IFM2" s="87"/>
      <c r="IFN2" s="88"/>
      <c r="IFO2" s="87"/>
      <c r="IFP2" s="87"/>
      <c r="IFQ2" s="87"/>
      <c r="IFR2" s="87"/>
      <c r="IFS2" s="88"/>
      <c r="IFT2" s="87"/>
      <c r="IFU2" s="87"/>
      <c r="IFV2" s="87"/>
      <c r="IFW2" s="87"/>
      <c r="IFX2" s="88"/>
      <c r="IFY2" s="87"/>
      <c r="IFZ2" s="87"/>
      <c r="IGA2" s="87"/>
      <c r="IGB2" s="87"/>
      <c r="IGC2" s="88"/>
      <c r="IGD2" s="87"/>
      <c r="IGE2" s="87"/>
      <c r="IGF2" s="87"/>
      <c r="IGG2" s="87"/>
      <c r="IGH2" s="88"/>
      <c r="IGI2" s="87"/>
      <c r="IGJ2" s="87"/>
      <c r="IGK2" s="87"/>
      <c r="IGL2" s="87"/>
      <c r="IGM2" s="88"/>
      <c r="IGN2" s="87"/>
      <c r="IGO2" s="87"/>
      <c r="IGP2" s="87"/>
      <c r="IGQ2" s="87"/>
      <c r="IGR2" s="88"/>
      <c r="IGS2" s="87"/>
      <c r="IGT2" s="87"/>
      <c r="IGU2" s="87"/>
      <c r="IGV2" s="87"/>
      <c r="IGW2" s="88"/>
      <c r="IGX2" s="87"/>
      <c r="IGY2" s="87"/>
      <c r="IGZ2" s="87"/>
      <c r="IHA2" s="87"/>
      <c r="IHB2" s="88"/>
      <c r="IHC2" s="87"/>
      <c r="IHD2" s="87"/>
      <c r="IHE2" s="87"/>
      <c r="IHF2" s="87"/>
      <c r="IHG2" s="88"/>
      <c r="IHH2" s="87"/>
      <c r="IHI2" s="87"/>
      <c r="IHJ2" s="87"/>
      <c r="IHK2" s="87"/>
      <c r="IHL2" s="88"/>
      <c r="IHM2" s="87"/>
      <c r="IHN2" s="87"/>
      <c r="IHO2" s="87"/>
      <c r="IHP2" s="87"/>
      <c r="IHQ2" s="88"/>
      <c r="IHR2" s="87"/>
      <c r="IHS2" s="87"/>
      <c r="IHT2" s="87"/>
      <c r="IHU2" s="87"/>
      <c r="IHV2" s="88"/>
      <c r="IHW2" s="87"/>
      <c r="IHX2" s="87"/>
      <c r="IHY2" s="87"/>
      <c r="IHZ2" s="87"/>
      <c r="IIA2" s="88"/>
      <c r="IIB2" s="87"/>
      <c r="IIC2" s="87"/>
      <c r="IID2" s="87"/>
      <c r="IIE2" s="87"/>
      <c r="IIF2" s="88"/>
      <c r="IIG2" s="87"/>
      <c r="IIH2" s="87"/>
      <c r="III2" s="87"/>
      <c r="IIJ2" s="87"/>
      <c r="IIK2" s="88"/>
      <c r="IIL2" s="87"/>
      <c r="IIM2" s="87"/>
      <c r="IIN2" s="87"/>
      <c r="IIO2" s="87"/>
      <c r="IIP2" s="88"/>
      <c r="IIQ2" s="87"/>
      <c r="IIR2" s="87"/>
      <c r="IIS2" s="87"/>
      <c r="IIT2" s="87"/>
      <c r="IIU2" s="88"/>
      <c r="IIV2" s="87"/>
      <c r="IIW2" s="87"/>
      <c r="IIX2" s="87"/>
      <c r="IIY2" s="87"/>
      <c r="IIZ2" s="88"/>
      <c r="IJA2" s="87"/>
      <c r="IJB2" s="87"/>
      <c r="IJC2" s="87"/>
      <c r="IJD2" s="87"/>
      <c r="IJE2" s="88"/>
      <c r="IJF2" s="87"/>
      <c r="IJG2" s="87"/>
      <c r="IJH2" s="87"/>
      <c r="IJI2" s="87"/>
      <c r="IJJ2" s="88"/>
      <c r="IJK2" s="87"/>
      <c r="IJL2" s="87"/>
      <c r="IJM2" s="87"/>
      <c r="IJN2" s="87"/>
      <c r="IJO2" s="88"/>
      <c r="IJP2" s="87"/>
      <c r="IJQ2" s="87"/>
      <c r="IJR2" s="87"/>
      <c r="IJS2" s="87"/>
      <c r="IJT2" s="88"/>
      <c r="IJU2" s="87"/>
      <c r="IJV2" s="87"/>
      <c r="IJW2" s="87"/>
      <c r="IJX2" s="87"/>
      <c r="IJY2" s="88"/>
      <c r="IJZ2" s="87"/>
      <c r="IKA2" s="87"/>
      <c r="IKB2" s="87"/>
      <c r="IKC2" s="87"/>
      <c r="IKD2" s="88"/>
      <c r="IKE2" s="87"/>
      <c r="IKF2" s="87"/>
      <c r="IKG2" s="87"/>
      <c r="IKH2" s="87"/>
      <c r="IKI2" s="88"/>
      <c r="IKJ2" s="87"/>
      <c r="IKK2" s="87"/>
      <c r="IKL2" s="87"/>
      <c r="IKM2" s="87"/>
      <c r="IKN2" s="88"/>
      <c r="IKO2" s="87"/>
      <c r="IKP2" s="87"/>
      <c r="IKQ2" s="87"/>
      <c r="IKR2" s="87"/>
      <c r="IKS2" s="88"/>
      <c r="IKT2" s="87"/>
      <c r="IKU2" s="87"/>
      <c r="IKV2" s="87"/>
      <c r="IKW2" s="87"/>
      <c r="IKX2" s="88"/>
      <c r="IKY2" s="87"/>
      <c r="IKZ2" s="87"/>
      <c r="ILA2" s="87"/>
      <c r="ILB2" s="87"/>
      <c r="ILC2" s="88"/>
      <c r="ILD2" s="87"/>
      <c r="ILE2" s="87"/>
      <c r="ILF2" s="87"/>
      <c r="ILG2" s="87"/>
      <c r="ILH2" s="88"/>
      <c r="ILI2" s="87"/>
      <c r="ILJ2" s="87"/>
      <c r="ILK2" s="87"/>
      <c r="ILL2" s="87"/>
      <c r="ILM2" s="88"/>
      <c r="ILN2" s="87"/>
      <c r="ILO2" s="87"/>
      <c r="ILP2" s="87"/>
      <c r="ILQ2" s="87"/>
      <c r="ILR2" s="88"/>
      <c r="ILS2" s="87"/>
      <c r="ILT2" s="87"/>
      <c r="ILU2" s="87"/>
      <c r="ILV2" s="87"/>
      <c r="ILW2" s="88"/>
      <c r="ILX2" s="87"/>
      <c r="ILY2" s="87"/>
      <c r="ILZ2" s="87"/>
      <c r="IMA2" s="87"/>
      <c r="IMB2" s="88"/>
      <c r="IMC2" s="87"/>
      <c r="IMD2" s="87"/>
      <c r="IME2" s="87"/>
      <c r="IMF2" s="87"/>
      <c r="IMG2" s="88"/>
      <c r="IMH2" s="87"/>
      <c r="IMI2" s="87"/>
      <c r="IMJ2" s="87"/>
      <c r="IMK2" s="87"/>
      <c r="IML2" s="88"/>
      <c r="IMM2" s="87"/>
      <c r="IMN2" s="87"/>
      <c r="IMO2" s="87"/>
      <c r="IMP2" s="87"/>
      <c r="IMQ2" s="88"/>
      <c r="IMR2" s="87"/>
      <c r="IMS2" s="87"/>
      <c r="IMT2" s="87"/>
      <c r="IMU2" s="87"/>
      <c r="IMV2" s="88"/>
      <c r="IMW2" s="87"/>
      <c r="IMX2" s="87"/>
      <c r="IMY2" s="87"/>
      <c r="IMZ2" s="87"/>
      <c r="INA2" s="88"/>
      <c r="INB2" s="87"/>
      <c r="INC2" s="87"/>
      <c r="IND2" s="87"/>
      <c r="INE2" s="87"/>
      <c r="INF2" s="88"/>
      <c r="ING2" s="87"/>
      <c r="INH2" s="87"/>
      <c r="INI2" s="87"/>
      <c r="INJ2" s="87"/>
      <c r="INK2" s="88"/>
      <c r="INL2" s="87"/>
      <c r="INM2" s="87"/>
      <c r="INN2" s="87"/>
      <c r="INO2" s="87"/>
      <c r="INP2" s="88"/>
      <c r="INQ2" s="87"/>
      <c r="INR2" s="87"/>
      <c r="INS2" s="87"/>
      <c r="INT2" s="87"/>
      <c r="INU2" s="88"/>
      <c r="INV2" s="87"/>
      <c r="INW2" s="87"/>
      <c r="INX2" s="87"/>
      <c r="INY2" s="87"/>
      <c r="INZ2" s="88"/>
      <c r="IOA2" s="87"/>
      <c r="IOB2" s="87"/>
      <c r="IOC2" s="87"/>
      <c r="IOD2" s="87"/>
      <c r="IOE2" s="88"/>
      <c r="IOF2" s="87"/>
      <c r="IOG2" s="87"/>
      <c r="IOH2" s="87"/>
      <c r="IOI2" s="87"/>
      <c r="IOJ2" s="88"/>
      <c r="IOK2" s="87"/>
      <c r="IOL2" s="87"/>
      <c r="IOM2" s="87"/>
      <c r="ION2" s="87"/>
      <c r="IOO2" s="88"/>
      <c r="IOP2" s="87"/>
      <c r="IOQ2" s="87"/>
      <c r="IOR2" s="87"/>
      <c r="IOS2" s="87"/>
      <c r="IOT2" s="88"/>
      <c r="IOU2" s="87"/>
      <c r="IOV2" s="87"/>
      <c r="IOW2" s="87"/>
      <c r="IOX2" s="87"/>
      <c r="IOY2" s="88"/>
      <c r="IOZ2" s="87"/>
      <c r="IPA2" s="87"/>
      <c r="IPB2" s="87"/>
      <c r="IPC2" s="87"/>
      <c r="IPD2" s="88"/>
      <c r="IPE2" s="87"/>
      <c r="IPF2" s="87"/>
      <c r="IPG2" s="87"/>
      <c r="IPH2" s="87"/>
      <c r="IPI2" s="88"/>
      <c r="IPJ2" s="87"/>
      <c r="IPK2" s="87"/>
      <c r="IPL2" s="87"/>
      <c r="IPM2" s="87"/>
      <c r="IPN2" s="88"/>
      <c r="IPO2" s="87"/>
      <c r="IPP2" s="87"/>
      <c r="IPQ2" s="87"/>
      <c r="IPR2" s="87"/>
      <c r="IPS2" s="88"/>
      <c r="IPT2" s="87"/>
      <c r="IPU2" s="87"/>
      <c r="IPV2" s="87"/>
      <c r="IPW2" s="87"/>
      <c r="IPX2" s="88"/>
      <c r="IPY2" s="87"/>
      <c r="IPZ2" s="87"/>
      <c r="IQA2" s="87"/>
      <c r="IQB2" s="87"/>
      <c r="IQC2" s="88"/>
      <c r="IQD2" s="87"/>
      <c r="IQE2" s="87"/>
      <c r="IQF2" s="87"/>
      <c r="IQG2" s="87"/>
      <c r="IQH2" s="88"/>
      <c r="IQI2" s="87"/>
      <c r="IQJ2" s="87"/>
      <c r="IQK2" s="87"/>
      <c r="IQL2" s="87"/>
      <c r="IQM2" s="88"/>
      <c r="IQN2" s="87"/>
      <c r="IQO2" s="87"/>
      <c r="IQP2" s="87"/>
      <c r="IQQ2" s="87"/>
      <c r="IQR2" s="88"/>
      <c r="IQS2" s="87"/>
      <c r="IQT2" s="87"/>
      <c r="IQU2" s="87"/>
      <c r="IQV2" s="87"/>
      <c r="IQW2" s="88"/>
      <c r="IQX2" s="87"/>
      <c r="IQY2" s="87"/>
      <c r="IQZ2" s="87"/>
      <c r="IRA2" s="87"/>
      <c r="IRB2" s="88"/>
      <c r="IRC2" s="87"/>
      <c r="IRD2" s="87"/>
      <c r="IRE2" s="87"/>
      <c r="IRF2" s="87"/>
      <c r="IRG2" s="88"/>
      <c r="IRH2" s="87"/>
      <c r="IRI2" s="87"/>
      <c r="IRJ2" s="87"/>
      <c r="IRK2" s="87"/>
      <c r="IRL2" s="88"/>
      <c r="IRM2" s="87"/>
      <c r="IRN2" s="87"/>
      <c r="IRO2" s="87"/>
      <c r="IRP2" s="87"/>
      <c r="IRQ2" s="88"/>
      <c r="IRR2" s="87"/>
      <c r="IRS2" s="87"/>
      <c r="IRT2" s="87"/>
      <c r="IRU2" s="87"/>
      <c r="IRV2" s="88"/>
      <c r="IRW2" s="87"/>
      <c r="IRX2" s="87"/>
      <c r="IRY2" s="87"/>
      <c r="IRZ2" s="87"/>
      <c r="ISA2" s="88"/>
      <c r="ISB2" s="87"/>
      <c r="ISC2" s="87"/>
      <c r="ISD2" s="87"/>
      <c r="ISE2" s="87"/>
      <c r="ISF2" s="88"/>
      <c r="ISG2" s="87"/>
      <c r="ISH2" s="87"/>
      <c r="ISI2" s="87"/>
      <c r="ISJ2" s="87"/>
      <c r="ISK2" s="88"/>
      <c r="ISL2" s="87"/>
      <c r="ISM2" s="87"/>
      <c r="ISN2" s="87"/>
      <c r="ISO2" s="87"/>
      <c r="ISP2" s="88"/>
      <c r="ISQ2" s="87"/>
      <c r="ISR2" s="87"/>
      <c r="ISS2" s="87"/>
      <c r="IST2" s="87"/>
      <c r="ISU2" s="88"/>
      <c r="ISV2" s="87"/>
      <c r="ISW2" s="87"/>
      <c r="ISX2" s="87"/>
      <c r="ISY2" s="87"/>
      <c r="ISZ2" s="88"/>
      <c r="ITA2" s="87"/>
      <c r="ITB2" s="87"/>
      <c r="ITC2" s="87"/>
      <c r="ITD2" s="87"/>
      <c r="ITE2" s="88"/>
      <c r="ITF2" s="87"/>
      <c r="ITG2" s="87"/>
      <c r="ITH2" s="87"/>
      <c r="ITI2" s="87"/>
      <c r="ITJ2" s="88"/>
      <c r="ITK2" s="87"/>
      <c r="ITL2" s="87"/>
      <c r="ITM2" s="87"/>
      <c r="ITN2" s="87"/>
      <c r="ITO2" s="88"/>
      <c r="ITP2" s="87"/>
      <c r="ITQ2" s="87"/>
      <c r="ITR2" s="87"/>
      <c r="ITS2" s="87"/>
      <c r="ITT2" s="88"/>
      <c r="ITU2" s="87"/>
      <c r="ITV2" s="87"/>
      <c r="ITW2" s="87"/>
      <c r="ITX2" s="87"/>
      <c r="ITY2" s="88"/>
      <c r="ITZ2" s="87"/>
      <c r="IUA2" s="87"/>
      <c r="IUB2" s="87"/>
      <c r="IUC2" s="87"/>
      <c r="IUD2" s="88"/>
      <c r="IUE2" s="87"/>
      <c r="IUF2" s="87"/>
      <c r="IUG2" s="87"/>
      <c r="IUH2" s="87"/>
      <c r="IUI2" s="88"/>
      <c r="IUJ2" s="87"/>
      <c r="IUK2" s="87"/>
      <c r="IUL2" s="87"/>
      <c r="IUM2" s="87"/>
      <c r="IUN2" s="88"/>
      <c r="IUO2" s="87"/>
      <c r="IUP2" s="87"/>
      <c r="IUQ2" s="87"/>
      <c r="IUR2" s="87"/>
      <c r="IUS2" s="88"/>
      <c r="IUT2" s="87"/>
      <c r="IUU2" s="87"/>
      <c r="IUV2" s="87"/>
      <c r="IUW2" s="87"/>
      <c r="IUX2" s="88"/>
      <c r="IUY2" s="87"/>
      <c r="IUZ2" s="87"/>
      <c r="IVA2" s="87"/>
      <c r="IVB2" s="87"/>
      <c r="IVC2" s="88"/>
      <c r="IVD2" s="87"/>
      <c r="IVE2" s="87"/>
      <c r="IVF2" s="87"/>
      <c r="IVG2" s="87"/>
      <c r="IVH2" s="88"/>
      <c r="IVI2" s="87"/>
      <c r="IVJ2" s="87"/>
      <c r="IVK2" s="87"/>
      <c r="IVL2" s="87"/>
      <c r="IVM2" s="88"/>
      <c r="IVN2" s="87"/>
      <c r="IVO2" s="87"/>
      <c r="IVP2" s="87"/>
      <c r="IVQ2" s="87"/>
      <c r="IVR2" s="88"/>
      <c r="IVS2" s="87"/>
      <c r="IVT2" s="87"/>
      <c r="IVU2" s="87"/>
      <c r="IVV2" s="87"/>
      <c r="IVW2" s="88"/>
      <c r="IVX2" s="87"/>
      <c r="IVY2" s="87"/>
      <c r="IVZ2" s="87"/>
      <c r="IWA2" s="87"/>
      <c r="IWB2" s="88"/>
      <c r="IWC2" s="87"/>
      <c r="IWD2" s="87"/>
      <c r="IWE2" s="87"/>
      <c r="IWF2" s="87"/>
      <c r="IWG2" s="88"/>
      <c r="IWH2" s="87"/>
      <c r="IWI2" s="87"/>
      <c r="IWJ2" s="87"/>
      <c r="IWK2" s="87"/>
      <c r="IWL2" s="88"/>
      <c r="IWM2" s="87"/>
      <c r="IWN2" s="87"/>
      <c r="IWO2" s="87"/>
      <c r="IWP2" s="87"/>
      <c r="IWQ2" s="88"/>
      <c r="IWR2" s="87"/>
      <c r="IWS2" s="87"/>
      <c r="IWT2" s="87"/>
      <c r="IWU2" s="87"/>
      <c r="IWV2" s="88"/>
      <c r="IWW2" s="87"/>
      <c r="IWX2" s="87"/>
      <c r="IWY2" s="87"/>
      <c r="IWZ2" s="87"/>
      <c r="IXA2" s="88"/>
      <c r="IXB2" s="87"/>
      <c r="IXC2" s="87"/>
      <c r="IXD2" s="87"/>
      <c r="IXE2" s="87"/>
      <c r="IXF2" s="88"/>
      <c r="IXG2" s="87"/>
      <c r="IXH2" s="87"/>
      <c r="IXI2" s="87"/>
      <c r="IXJ2" s="87"/>
      <c r="IXK2" s="88"/>
      <c r="IXL2" s="87"/>
      <c r="IXM2" s="87"/>
      <c r="IXN2" s="87"/>
      <c r="IXO2" s="87"/>
      <c r="IXP2" s="88"/>
      <c r="IXQ2" s="87"/>
      <c r="IXR2" s="87"/>
      <c r="IXS2" s="87"/>
      <c r="IXT2" s="87"/>
      <c r="IXU2" s="88"/>
      <c r="IXV2" s="87"/>
      <c r="IXW2" s="87"/>
      <c r="IXX2" s="87"/>
      <c r="IXY2" s="87"/>
      <c r="IXZ2" s="88"/>
      <c r="IYA2" s="87"/>
      <c r="IYB2" s="87"/>
      <c r="IYC2" s="87"/>
      <c r="IYD2" s="87"/>
      <c r="IYE2" s="88"/>
      <c r="IYF2" s="87"/>
      <c r="IYG2" s="87"/>
      <c r="IYH2" s="87"/>
      <c r="IYI2" s="87"/>
      <c r="IYJ2" s="88"/>
      <c r="IYK2" s="87"/>
      <c r="IYL2" s="87"/>
      <c r="IYM2" s="87"/>
      <c r="IYN2" s="87"/>
      <c r="IYO2" s="88"/>
      <c r="IYP2" s="87"/>
      <c r="IYQ2" s="87"/>
      <c r="IYR2" s="87"/>
      <c r="IYS2" s="87"/>
      <c r="IYT2" s="88"/>
      <c r="IYU2" s="87"/>
      <c r="IYV2" s="87"/>
      <c r="IYW2" s="87"/>
      <c r="IYX2" s="87"/>
      <c r="IYY2" s="88"/>
      <c r="IYZ2" s="87"/>
      <c r="IZA2" s="87"/>
      <c r="IZB2" s="87"/>
      <c r="IZC2" s="87"/>
      <c r="IZD2" s="88"/>
      <c r="IZE2" s="87"/>
      <c r="IZF2" s="87"/>
      <c r="IZG2" s="87"/>
      <c r="IZH2" s="87"/>
      <c r="IZI2" s="88"/>
      <c r="IZJ2" s="87"/>
      <c r="IZK2" s="87"/>
      <c r="IZL2" s="87"/>
      <c r="IZM2" s="87"/>
      <c r="IZN2" s="88"/>
      <c r="IZO2" s="87"/>
      <c r="IZP2" s="87"/>
      <c r="IZQ2" s="87"/>
      <c r="IZR2" s="87"/>
      <c r="IZS2" s="88"/>
      <c r="IZT2" s="87"/>
      <c r="IZU2" s="87"/>
      <c r="IZV2" s="87"/>
      <c r="IZW2" s="87"/>
      <c r="IZX2" s="88"/>
      <c r="IZY2" s="87"/>
      <c r="IZZ2" s="87"/>
      <c r="JAA2" s="87"/>
      <c r="JAB2" s="87"/>
      <c r="JAC2" s="88"/>
      <c r="JAD2" s="87"/>
      <c r="JAE2" s="87"/>
      <c r="JAF2" s="87"/>
      <c r="JAG2" s="87"/>
      <c r="JAH2" s="88"/>
      <c r="JAI2" s="87"/>
      <c r="JAJ2" s="87"/>
      <c r="JAK2" s="87"/>
      <c r="JAL2" s="87"/>
      <c r="JAM2" s="88"/>
      <c r="JAN2" s="87"/>
      <c r="JAO2" s="87"/>
      <c r="JAP2" s="87"/>
      <c r="JAQ2" s="87"/>
      <c r="JAR2" s="88"/>
      <c r="JAS2" s="87"/>
      <c r="JAT2" s="87"/>
      <c r="JAU2" s="87"/>
      <c r="JAV2" s="87"/>
      <c r="JAW2" s="88"/>
      <c r="JAX2" s="87"/>
      <c r="JAY2" s="87"/>
      <c r="JAZ2" s="87"/>
      <c r="JBA2" s="87"/>
      <c r="JBB2" s="88"/>
      <c r="JBC2" s="87"/>
      <c r="JBD2" s="87"/>
      <c r="JBE2" s="87"/>
      <c r="JBF2" s="87"/>
      <c r="JBG2" s="88"/>
      <c r="JBH2" s="87"/>
      <c r="JBI2" s="87"/>
      <c r="JBJ2" s="87"/>
      <c r="JBK2" s="87"/>
      <c r="JBL2" s="88"/>
      <c r="JBM2" s="87"/>
      <c r="JBN2" s="87"/>
      <c r="JBO2" s="87"/>
      <c r="JBP2" s="87"/>
      <c r="JBQ2" s="88"/>
      <c r="JBR2" s="87"/>
      <c r="JBS2" s="87"/>
      <c r="JBT2" s="87"/>
      <c r="JBU2" s="87"/>
      <c r="JBV2" s="88"/>
      <c r="JBW2" s="87"/>
      <c r="JBX2" s="87"/>
      <c r="JBY2" s="87"/>
      <c r="JBZ2" s="87"/>
      <c r="JCA2" s="88"/>
      <c r="JCB2" s="87"/>
      <c r="JCC2" s="87"/>
      <c r="JCD2" s="87"/>
      <c r="JCE2" s="87"/>
      <c r="JCF2" s="88"/>
      <c r="JCG2" s="87"/>
      <c r="JCH2" s="87"/>
      <c r="JCI2" s="87"/>
      <c r="JCJ2" s="87"/>
      <c r="JCK2" s="88"/>
      <c r="JCL2" s="87"/>
      <c r="JCM2" s="87"/>
      <c r="JCN2" s="87"/>
      <c r="JCO2" s="87"/>
      <c r="JCP2" s="88"/>
      <c r="JCQ2" s="87"/>
      <c r="JCR2" s="87"/>
      <c r="JCS2" s="87"/>
      <c r="JCT2" s="87"/>
      <c r="JCU2" s="88"/>
      <c r="JCV2" s="87"/>
      <c r="JCW2" s="87"/>
      <c r="JCX2" s="87"/>
      <c r="JCY2" s="87"/>
      <c r="JCZ2" s="88"/>
      <c r="JDA2" s="87"/>
      <c r="JDB2" s="87"/>
      <c r="JDC2" s="87"/>
      <c r="JDD2" s="87"/>
      <c r="JDE2" s="88"/>
      <c r="JDF2" s="87"/>
      <c r="JDG2" s="87"/>
      <c r="JDH2" s="87"/>
      <c r="JDI2" s="87"/>
      <c r="JDJ2" s="88"/>
      <c r="JDK2" s="87"/>
      <c r="JDL2" s="87"/>
      <c r="JDM2" s="87"/>
      <c r="JDN2" s="87"/>
      <c r="JDO2" s="88"/>
      <c r="JDP2" s="87"/>
      <c r="JDQ2" s="87"/>
      <c r="JDR2" s="87"/>
      <c r="JDS2" s="87"/>
      <c r="JDT2" s="88"/>
      <c r="JDU2" s="87"/>
      <c r="JDV2" s="87"/>
      <c r="JDW2" s="87"/>
      <c r="JDX2" s="87"/>
      <c r="JDY2" s="88"/>
      <c r="JDZ2" s="87"/>
      <c r="JEA2" s="87"/>
      <c r="JEB2" s="87"/>
      <c r="JEC2" s="87"/>
      <c r="JED2" s="88"/>
      <c r="JEE2" s="87"/>
      <c r="JEF2" s="87"/>
      <c r="JEG2" s="87"/>
      <c r="JEH2" s="87"/>
      <c r="JEI2" s="88"/>
      <c r="JEJ2" s="87"/>
      <c r="JEK2" s="87"/>
      <c r="JEL2" s="87"/>
      <c r="JEM2" s="87"/>
      <c r="JEN2" s="88"/>
      <c r="JEO2" s="87"/>
      <c r="JEP2" s="87"/>
      <c r="JEQ2" s="87"/>
      <c r="JER2" s="87"/>
      <c r="JES2" s="88"/>
      <c r="JET2" s="87"/>
      <c r="JEU2" s="87"/>
      <c r="JEV2" s="87"/>
      <c r="JEW2" s="87"/>
      <c r="JEX2" s="88"/>
      <c r="JEY2" s="87"/>
      <c r="JEZ2" s="87"/>
      <c r="JFA2" s="87"/>
      <c r="JFB2" s="87"/>
      <c r="JFC2" s="88"/>
      <c r="JFD2" s="87"/>
      <c r="JFE2" s="87"/>
      <c r="JFF2" s="87"/>
      <c r="JFG2" s="87"/>
      <c r="JFH2" s="88"/>
      <c r="JFI2" s="87"/>
      <c r="JFJ2" s="87"/>
      <c r="JFK2" s="87"/>
      <c r="JFL2" s="87"/>
      <c r="JFM2" s="88"/>
      <c r="JFN2" s="87"/>
      <c r="JFO2" s="87"/>
      <c r="JFP2" s="87"/>
      <c r="JFQ2" s="87"/>
      <c r="JFR2" s="88"/>
      <c r="JFS2" s="87"/>
      <c r="JFT2" s="87"/>
      <c r="JFU2" s="87"/>
      <c r="JFV2" s="87"/>
      <c r="JFW2" s="88"/>
      <c r="JFX2" s="87"/>
      <c r="JFY2" s="87"/>
      <c r="JFZ2" s="87"/>
      <c r="JGA2" s="87"/>
      <c r="JGB2" s="88"/>
      <c r="JGC2" s="87"/>
      <c r="JGD2" s="87"/>
      <c r="JGE2" s="87"/>
      <c r="JGF2" s="87"/>
      <c r="JGG2" s="88"/>
      <c r="JGH2" s="87"/>
      <c r="JGI2" s="87"/>
      <c r="JGJ2" s="87"/>
      <c r="JGK2" s="87"/>
      <c r="JGL2" s="88"/>
      <c r="JGM2" s="87"/>
      <c r="JGN2" s="87"/>
      <c r="JGO2" s="87"/>
      <c r="JGP2" s="87"/>
      <c r="JGQ2" s="88"/>
      <c r="JGR2" s="87"/>
      <c r="JGS2" s="87"/>
      <c r="JGT2" s="87"/>
      <c r="JGU2" s="87"/>
      <c r="JGV2" s="88"/>
      <c r="JGW2" s="87"/>
      <c r="JGX2" s="87"/>
      <c r="JGY2" s="87"/>
      <c r="JGZ2" s="87"/>
      <c r="JHA2" s="88"/>
      <c r="JHB2" s="87"/>
      <c r="JHC2" s="87"/>
      <c r="JHD2" s="87"/>
      <c r="JHE2" s="87"/>
      <c r="JHF2" s="88"/>
      <c r="JHG2" s="87"/>
      <c r="JHH2" s="87"/>
      <c r="JHI2" s="87"/>
      <c r="JHJ2" s="87"/>
      <c r="JHK2" s="88"/>
      <c r="JHL2" s="87"/>
      <c r="JHM2" s="87"/>
      <c r="JHN2" s="87"/>
      <c r="JHO2" s="87"/>
      <c r="JHP2" s="88"/>
      <c r="JHQ2" s="87"/>
      <c r="JHR2" s="87"/>
      <c r="JHS2" s="87"/>
      <c r="JHT2" s="87"/>
      <c r="JHU2" s="88"/>
      <c r="JHV2" s="87"/>
      <c r="JHW2" s="87"/>
      <c r="JHX2" s="87"/>
      <c r="JHY2" s="87"/>
      <c r="JHZ2" s="88"/>
      <c r="JIA2" s="87"/>
      <c r="JIB2" s="87"/>
      <c r="JIC2" s="87"/>
      <c r="JID2" s="87"/>
      <c r="JIE2" s="88"/>
      <c r="JIF2" s="87"/>
      <c r="JIG2" s="87"/>
      <c r="JIH2" s="87"/>
      <c r="JII2" s="87"/>
      <c r="JIJ2" s="88"/>
      <c r="JIK2" s="87"/>
      <c r="JIL2" s="87"/>
      <c r="JIM2" s="87"/>
      <c r="JIN2" s="87"/>
      <c r="JIO2" s="88"/>
      <c r="JIP2" s="87"/>
      <c r="JIQ2" s="87"/>
      <c r="JIR2" s="87"/>
      <c r="JIS2" s="87"/>
      <c r="JIT2" s="88"/>
      <c r="JIU2" s="87"/>
      <c r="JIV2" s="87"/>
      <c r="JIW2" s="87"/>
      <c r="JIX2" s="87"/>
      <c r="JIY2" s="88"/>
      <c r="JIZ2" s="87"/>
      <c r="JJA2" s="87"/>
      <c r="JJB2" s="87"/>
      <c r="JJC2" s="87"/>
      <c r="JJD2" s="88"/>
      <c r="JJE2" s="87"/>
      <c r="JJF2" s="87"/>
      <c r="JJG2" s="87"/>
      <c r="JJH2" s="87"/>
      <c r="JJI2" s="88"/>
      <c r="JJJ2" s="87"/>
      <c r="JJK2" s="87"/>
      <c r="JJL2" s="87"/>
      <c r="JJM2" s="87"/>
      <c r="JJN2" s="88"/>
      <c r="JJO2" s="87"/>
      <c r="JJP2" s="87"/>
      <c r="JJQ2" s="87"/>
      <c r="JJR2" s="87"/>
      <c r="JJS2" s="88"/>
      <c r="JJT2" s="87"/>
      <c r="JJU2" s="87"/>
      <c r="JJV2" s="87"/>
      <c r="JJW2" s="87"/>
      <c r="JJX2" s="88"/>
      <c r="JJY2" s="87"/>
      <c r="JJZ2" s="87"/>
      <c r="JKA2" s="87"/>
      <c r="JKB2" s="87"/>
      <c r="JKC2" s="88"/>
      <c r="JKD2" s="87"/>
      <c r="JKE2" s="87"/>
      <c r="JKF2" s="87"/>
      <c r="JKG2" s="87"/>
      <c r="JKH2" s="88"/>
      <c r="JKI2" s="87"/>
      <c r="JKJ2" s="87"/>
      <c r="JKK2" s="87"/>
      <c r="JKL2" s="87"/>
      <c r="JKM2" s="88"/>
      <c r="JKN2" s="87"/>
      <c r="JKO2" s="87"/>
      <c r="JKP2" s="87"/>
      <c r="JKQ2" s="87"/>
      <c r="JKR2" s="88"/>
      <c r="JKS2" s="87"/>
      <c r="JKT2" s="87"/>
      <c r="JKU2" s="87"/>
      <c r="JKV2" s="87"/>
      <c r="JKW2" s="88"/>
      <c r="JKX2" s="87"/>
      <c r="JKY2" s="87"/>
      <c r="JKZ2" s="87"/>
      <c r="JLA2" s="87"/>
      <c r="JLB2" s="88"/>
      <c r="JLC2" s="87"/>
      <c r="JLD2" s="87"/>
      <c r="JLE2" s="87"/>
      <c r="JLF2" s="87"/>
      <c r="JLG2" s="88"/>
      <c r="JLH2" s="87"/>
      <c r="JLI2" s="87"/>
      <c r="JLJ2" s="87"/>
      <c r="JLK2" s="87"/>
      <c r="JLL2" s="88"/>
      <c r="JLM2" s="87"/>
      <c r="JLN2" s="87"/>
      <c r="JLO2" s="87"/>
      <c r="JLP2" s="87"/>
      <c r="JLQ2" s="88"/>
      <c r="JLR2" s="87"/>
      <c r="JLS2" s="87"/>
      <c r="JLT2" s="87"/>
      <c r="JLU2" s="87"/>
      <c r="JLV2" s="88"/>
      <c r="JLW2" s="87"/>
      <c r="JLX2" s="87"/>
      <c r="JLY2" s="87"/>
      <c r="JLZ2" s="87"/>
      <c r="JMA2" s="88"/>
      <c r="JMB2" s="87"/>
      <c r="JMC2" s="87"/>
      <c r="JMD2" s="87"/>
      <c r="JME2" s="87"/>
      <c r="JMF2" s="88"/>
      <c r="JMG2" s="87"/>
      <c r="JMH2" s="87"/>
      <c r="JMI2" s="87"/>
      <c r="JMJ2" s="87"/>
      <c r="JMK2" s="88"/>
      <c r="JML2" s="87"/>
      <c r="JMM2" s="87"/>
      <c r="JMN2" s="87"/>
      <c r="JMO2" s="87"/>
      <c r="JMP2" s="88"/>
      <c r="JMQ2" s="87"/>
      <c r="JMR2" s="87"/>
      <c r="JMS2" s="87"/>
      <c r="JMT2" s="87"/>
      <c r="JMU2" s="88"/>
      <c r="JMV2" s="87"/>
      <c r="JMW2" s="87"/>
      <c r="JMX2" s="87"/>
      <c r="JMY2" s="87"/>
      <c r="JMZ2" s="88"/>
      <c r="JNA2" s="87"/>
      <c r="JNB2" s="87"/>
      <c r="JNC2" s="87"/>
      <c r="JND2" s="87"/>
      <c r="JNE2" s="88"/>
      <c r="JNF2" s="87"/>
      <c r="JNG2" s="87"/>
      <c r="JNH2" s="87"/>
      <c r="JNI2" s="87"/>
      <c r="JNJ2" s="88"/>
      <c r="JNK2" s="87"/>
      <c r="JNL2" s="87"/>
      <c r="JNM2" s="87"/>
      <c r="JNN2" s="87"/>
      <c r="JNO2" s="88"/>
      <c r="JNP2" s="87"/>
      <c r="JNQ2" s="87"/>
      <c r="JNR2" s="87"/>
      <c r="JNS2" s="87"/>
      <c r="JNT2" s="88"/>
      <c r="JNU2" s="87"/>
      <c r="JNV2" s="87"/>
      <c r="JNW2" s="87"/>
      <c r="JNX2" s="87"/>
      <c r="JNY2" s="88"/>
      <c r="JNZ2" s="87"/>
      <c r="JOA2" s="87"/>
      <c r="JOB2" s="87"/>
      <c r="JOC2" s="87"/>
      <c r="JOD2" s="88"/>
      <c r="JOE2" s="87"/>
      <c r="JOF2" s="87"/>
      <c r="JOG2" s="87"/>
      <c r="JOH2" s="87"/>
      <c r="JOI2" s="88"/>
      <c r="JOJ2" s="87"/>
      <c r="JOK2" s="87"/>
      <c r="JOL2" s="87"/>
      <c r="JOM2" s="87"/>
      <c r="JON2" s="88"/>
      <c r="JOO2" s="87"/>
      <c r="JOP2" s="87"/>
      <c r="JOQ2" s="87"/>
      <c r="JOR2" s="87"/>
      <c r="JOS2" s="88"/>
      <c r="JOT2" s="87"/>
      <c r="JOU2" s="87"/>
      <c r="JOV2" s="87"/>
      <c r="JOW2" s="87"/>
      <c r="JOX2" s="88"/>
      <c r="JOY2" s="87"/>
      <c r="JOZ2" s="87"/>
      <c r="JPA2" s="87"/>
      <c r="JPB2" s="87"/>
      <c r="JPC2" s="88"/>
      <c r="JPD2" s="87"/>
      <c r="JPE2" s="87"/>
      <c r="JPF2" s="87"/>
      <c r="JPG2" s="87"/>
      <c r="JPH2" s="88"/>
      <c r="JPI2" s="87"/>
      <c r="JPJ2" s="87"/>
      <c r="JPK2" s="87"/>
      <c r="JPL2" s="87"/>
      <c r="JPM2" s="88"/>
      <c r="JPN2" s="87"/>
      <c r="JPO2" s="87"/>
      <c r="JPP2" s="87"/>
      <c r="JPQ2" s="87"/>
      <c r="JPR2" s="88"/>
      <c r="JPS2" s="87"/>
      <c r="JPT2" s="87"/>
      <c r="JPU2" s="87"/>
      <c r="JPV2" s="87"/>
      <c r="JPW2" s="88"/>
      <c r="JPX2" s="87"/>
      <c r="JPY2" s="87"/>
      <c r="JPZ2" s="87"/>
      <c r="JQA2" s="87"/>
      <c r="JQB2" s="88"/>
      <c r="JQC2" s="87"/>
      <c r="JQD2" s="87"/>
      <c r="JQE2" s="87"/>
      <c r="JQF2" s="87"/>
      <c r="JQG2" s="88"/>
      <c r="JQH2" s="87"/>
      <c r="JQI2" s="87"/>
      <c r="JQJ2" s="87"/>
      <c r="JQK2" s="87"/>
      <c r="JQL2" s="88"/>
      <c r="JQM2" s="87"/>
      <c r="JQN2" s="87"/>
      <c r="JQO2" s="87"/>
      <c r="JQP2" s="87"/>
      <c r="JQQ2" s="88"/>
      <c r="JQR2" s="87"/>
      <c r="JQS2" s="87"/>
      <c r="JQT2" s="87"/>
      <c r="JQU2" s="87"/>
      <c r="JQV2" s="88"/>
      <c r="JQW2" s="87"/>
      <c r="JQX2" s="87"/>
      <c r="JQY2" s="87"/>
      <c r="JQZ2" s="87"/>
      <c r="JRA2" s="88"/>
      <c r="JRB2" s="87"/>
      <c r="JRC2" s="87"/>
      <c r="JRD2" s="87"/>
      <c r="JRE2" s="87"/>
      <c r="JRF2" s="88"/>
      <c r="JRG2" s="87"/>
      <c r="JRH2" s="87"/>
      <c r="JRI2" s="87"/>
      <c r="JRJ2" s="87"/>
      <c r="JRK2" s="88"/>
      <c r="JRL2" s="87"/>
      <c r="JRM2" s="87"/>
      <c r="JRN2" s="87"/>
      <c r="JRO2" s="87"/>
      <c r="JRP2" s="88"/>
      <c r="JRQ2" s="87"/>
      <c r="JRR2" s="87"/>
      <c r="JRS2" s="87"/>
      <c r="JRT2" s="87"/>
      <c r="JRU2" s="88"/>
      <c r="JRV2" s="87"/>
      <c r="JRW2" s="87"/>
      <c r="JRX2" s="87"/>
      <c r="JRY2" s="87"/>
      <c r="JRZ2" s="88"/>
      <c r="JSA2" s="87"/>
      <c r="JSB2" s="87"/>
      <c r="JSC2" s="87"/>
      <c r="JSD2" s="87"/>
      <c r="JSE2" s="88"/>
      <c r="JSF2" s="87"/>
      <c r="JSG2" s="87"/>
      <c r="JSH2" s="87"/>
      <c r="JSI2" s="87"/>
      <c r="JSJ2" s="88"/>
      <c r="JSK2" s="87"/>
      <c r="JSL2" s="87"/>
      <c r="JSM2" s="87"/>
      <c r="JSN2" s="87"/>
      <c r="JSO2" s="88"/>
      <c r="JSP2" s="87"/>
      <c r="JSQ2" s="87"/>
      <c r="JSR2" s="87"/>
      <c r="JSS2" s="87"/>
      <c r="JST2" s="88"/>
      <c r="JSU2" s="87"/>
      <c r="JSV2" s="87"/>
      <c r="JSW2" s="87"/>
      <c r="JSX2" s="87"/>
      <c r="JSY2" s="88"/>
      <c r="JSZ2" s="87"/>
      <c r="JTA2" s="87"/>
      <c r="JTB2" s="87"/>
      <c r="JTC2" s="87"/>
      <c r="JTD2" s="88"/>
      <c r="JTE2" s="87"/>
      <c r="JTF2" s="87"/>
      <c r="JTG2" s="87"/>
      <c r="JTH2" s="87"/>
      <c r="JTI2" s="88"/>
      <c r="JTJ2" s="87"/>
      <c r="JTK2" s="87"/>
      <c r="JTL2" s="87"/>
      <c r="JTM2" s="87"/>
      <c r="JTN2" s="88"/>
      <c r="JTO2" s="87"/>
      <c r="JTP2" s="87"/>
      <c r="JTQ2" s="87"/>
      <c r="JTR2" s="87"/>
      <c r="JTS2" s="88"/>
      <c r="JTT2" s="87"/>
      <c r="JTU2" s="87"/>
      <c r="JTV2" s="87"/>
      <c r="JTW2" s="87"/>
      <c r="JTX2" s="88"/>
      <c r="JTY2" s="87"/>
      <c r="JTZ2" s="87"/>
      <c r="JUA2" s="87"/>
      <c r="JUB2" s="87"/>
      <c r="JUC2" s="88"/>
      <c r="JUD2" s="87"/>
      <c r="JUE2" s="87"/>
      <c r="JUF2" s="87"/>
      <c r="JUG2" s="87"/>
      <c r="JUH2" s="88"/>
      <c r="JUI2" s="87"/>
      <c r="JUJ2" s="87"/>
      <c r="JUK2" s="87"/>
      <c r="JUL2" s="87"/>
      <c r="JUM2" s="88"/>
      <c r="JUN2" s="87"/>
      <c r="JUO2" s="87"/>
      <c r="JUP2" s="87"/>
      <c r="JUQ2" s="87"/>
      <c r="JUR2" s="88"/>
      <c r="JUS2" s="87"/>
      <c r="JUT2" s="87"/>
      <c r="JUU2" s="87"/>
      <c r="JUV2" s="87"/>
      <c r="JUW2" s="88"/>
      <c r="JUX2" s="87"/>
      <c r="JUY2" s="87"/>
      <c r="JUZ2" s="87"/>
      <c r="JVA2" s="87"/>
      <c r="JVB2" s="88"/>
      <c r="JVC2" s="87"/>
      <c r="JVD2" s="87"/>
      <c r="JVE2" s="87"/>
      <c r="JVF2" s="87"/>
      <c r="JVG2" s="88"/>
      <c r="JVH2" s="87"/>
      <c r="JVI2" s="87"/>
      <c r="JVJ2" s="87"/>
      <c r="JVK2" s="87"/>
      <c r="JVL2" s="88"/>
      <c r="JVM2" s="87"/>
      <c r="JVN2" s="87"/>
      <c r="JVO2" s="87"/>
      <c r="JVP2" s="87"/>
      <c r="JVQ2" s="88"/>
      <c r="JVR2" s="87"/>
      <c r="JVS2" s="87"/>
      <c r="JVT2" s="87"/>
      <c r="JVU2" s="87"/>
      <c r="JVV2" s="88"/>
      <c r="JVW2" s="87"/>
      <c r="JVX2" s="87"/>
      <c r="JVY2" s="87"/>
      <c r="JVZ2" s="87"/>
      <c r="JWA2" s="88"/>
      <c r="JWB2" s="87"/>
      <c r="JWC2" s="87"/>
      <c r="JWD2" s="87"/>
      <c r="JWE2" s="87"/>
      <c r="JWF2" s="88"/>
      <c r="JWG2" s="87"/>
      <c r="JWH2" s="87"/>
      <c r="JWI2" s="87"/>
      <c r="JWJ2" s="87"/>
      <c r="JWK2" s="88"/>
      <c r="JWL2" s="87"/>
      <c r="JWM2" s="87"/>
      <c r="JWN2" s="87"/>
      <c r="JWO2" s="87"/>
      <c r="JWP2" s="88"/>
      <c r="JWQ2" s="87"/>
      <c r="JWR2" s="87"/>
      <c r="JWS2" s="87"/>
      <c r="JWT2" s="87"/>
      <c r="JWU2" s="88"/>
      <c r="JWV2" s="87"/>
      <c r="JWW2" s="87"/>
      <c r="JWX2" s="87"/>
      <c r="JWY2" s="87"/>
      <c r="JWZ2" s="88"/>
      <c r="JXA2" s="87"/>
      <c r="JXB2" s="87"/>
      <c r="JXC2" s="87"/>
      <c r="JXD2" s="87"/>
      <c r="JXE2" s="88"/>
      <c r="JXF2" s="87"/>
      <c r="JXG2" s="87"/>
      <c r="JXH2" s="87"/>
      <c r="JXI2" s="87"/>
      <c r="JXJ2" s="88"/>
      <c r="JXK2" s="87"/>
      <c r="JXL2" s="87"/>
      <c r="JXM2" s="87"/>
      <c r="JXN2" s="87"/>
      <c r="JXO2" s="88"/>
      <c r="JXP2" s="87"/>
      <c r="JXQ2" s="87"/>
      <c r="JXR2" s="87"/>
      <c r="JXS2" s="87"/>
      <c r="JXT2" s="88"/>
      <c r="JXU2" s="87"/>
      <c r="JXV2" s="87"/>
      <c r="JXW2" s="87"/>
      <c r="JXX2" s="87"/>
      <c r="JXY2" s="88"/>
      <c r="JXZ2" s="87"/>
      <c r="JYA2" s="87"/>
      <c r="JYB2" s="87"/>
      <c r="JYC2" s="87"/>
      <c r="JYD2" s="88"/>
      <c r="JYE2" s="87"/>
      <c r="JYF2" s="87"/>
      <c r="JYG2" s="87"/>
      <c r="JYH2" s="87"/>
      <c r="JYI2" s="88"/>
      <c r="JYJ2" s="87"/>
      <c r="JYK2" s="87"/>
      <c r="JYL2" s="87"/>
      <c r="JYM2" s="87"/>
      <c r="JYN2" s="88"/>
      <c r="JYO2" s="87"/>
      <c r="JYP2" s="87"/>
      <c r="JYQ2" s="87"/>
      <c r="JYR2" s="87"/>
      <c r="JYS2" s="88"/>
      <c r="JYT2" s="87"/>
      <c r="JYU2" s="87"/>
      <c r="JYV2" s="87"/>
      <c r="JYW2" s="87"/>
      <c r="JYX2" s="88"/>
      <c r="JYY2" s="87"/>
      <c r="JYZ2" s="87"/>
      <c r="JZA2" s="87"/>
      <c r="JZB2" s="87"/>
      <c r="JZC2" s="88"/>
      <c r="JZD2" s="87"/>
      <c r="JZE2" s="87"/>
      <c r="JZF2" s="87"/>
      <c r="JZG2" s="87"/>
      <c r="JZH2" s="88"/>
      <c r="JZI2" s="87"/>
      <c r="JZJ2" s="87"/>
      <c r="JZK2" s="87"/>
      <c r="JZL2" s="87"/>
      <c r="JZM2" s="88"/>
      <c r="JZN2" s="87"/>
      <c r="JZO2" s="87"/>
      <c r="JZP2" s="87"/>
      <c r="JZQ2" s="87"/>
      <c r="JZR2" s="88"/>
      <c r="JZS2" s="87"/>
      <c r="JZT2" s="87"/>
      <c r="JZU2" s="87"/>
      <c r="JZV2" s="87"/>
      <c r="JZW2" s="88"/>
      <c r="JZX2" s="87"/>
      <c r="JZY2" s="87"/>
      <c r="JZZ2" s="87"/>
      <c r="KAA2" s="87"/>
      <c r="KAB2" s="88"/>
      <c r="KAC2" s="87"/>
      <c r="KAD2" s="87"/>
      <c r="KAE2" s="87"/>
      <c r="KAF2" s="87"/>
      <c r="KAG2" s="88"/>
      <c r="KAH2" s="87"/>
      <c r="KAI2" s="87"/>
      <c r="KAJ2" s="87"/>
      <c r="KAK2" s="87"/>
      <c r="KAL2" s="88"/>
      <c r="KAM2" s="87"/>
      <c r="KAN2" s="87"/>
      <c r="KAO2" s="87"/>
      <c r="KAP2" s="87"/>
      <c r="KAQ2" s="88"/>
      <c r="KAR2" s="87"/>
      <c r="KAS2" s="87"/>
      <c r="KAT2" s="87"/>
      <c r="KAU2" s="87"/>
      <c r="KAV2" s="88"/>
      <c r="KAW2" s="87"/>
      <c r="KAX2" s="87"/>
      <c r="KAY2" s="87"/>
      <c r="KAZ2" s="87"/>
      <c r="KBA2" s="88"/>
      <c r="KBB2" s="87"/>
      <c r="KBC2" s="87"/>
      <c r="KBD2" s="87"/>
      <c r="KBE2" s="87"/>
      <c r="KBF2" s="88"/>
      <c r="KBG2" s="87"/>
      <c r="KBH2" s="87"/>
      <c r="KBI2" s="87"/>
      <c r="KBJ2" s="87"/>
      <c r="KBK2" s="88"/>
      <c r="KBL2" s="87"/>
      <c r="KBM2" s="87"/>
      <c r="KBN2" s="87"/>
      <c r="KBO2" s="87"/>
      <c r="KBP2" s="88"/>
      <c r="KBQ2" s="87"/>
      <c r="KBR2" s="87"/>
      <c r="KBS2" s="87"/>
      <c r="KBT2" s="87"/>
      <c r="KBU2" s="88"/>
      <c r="KBV2" s="87"/>
      <c r="KBW2" s="87"/>
      <c r="KBX2" s="87"/>
      <c r="KBY2" s="87"/>
      <c r="KBZ2" s="88"/>
      <c r="KCA2" s="87"/>
      <c r="KCB2" s="87"/>
      <c r="KCC2" s="87"/>
      <c r="KCD2" s="87"/>
      <c r="KCE2" s="88"/>
      <c r="KCF2" s="87"/>
      <c r="KCG2" s="87"/>
      <c r="KCH2" s="87"/>
      <c r="KCI2" s="87"/>
      <c r="KCJ2" s="88"/>
      <c r="KCK2" s="87"/>
      <c r="KCL2" s="87"/>
      <c r="KCM2" s="87"/>
      <c r="KCN2" s="87"/>
      <c r="KCO2" s="88"/>
      <c r="KCP2" s="87"/>
      <c r="KCQ2" s="87"/>
      <c r="KCR2" s="87"/>
      <c r="KCS2" s="87"/>
      <c r="KCT2" s="88"/>
      <c r="KCU2" s="87"/>
      <c r="KCV2" s="87"/>
      <c r="KCW2" s="87"/>
      <c r="KCX2" s="87"/>
      <c r="KCY2" s="88"/>
      <c r="KCZ2" s="87"/>
      <c r="KDA2" s="87"/>
      <c r="KDB2" s="87"/>
      <c r="KDC2" s="87"/>
      <c r="KDD2" s="88"/>
      <c r="KDE2" s="87"/>
      <c r="KDF2" s="87"/>
      <c r="KDG2" s="87"/>
      <c r="KDH2" s="87"/>
      <c r="KDI2" s="88"/>
      <c r="KDJ2" s="87"/>
      <c r="KDK2" s="87"/>
      <c r="KDL2" s="87"/>
      <c r="KDM2" s="87"/>
      <c r="KDN2" s="88"/>
      <c r="KDO2" s="87"/>
      <c r="KDP2" s="87"/>
      <c r="KDQ2" s="87"/>
      <c r="KDR2" s="87"/>
      <c r="KDS2" s="88"/>
      <c r="KDT2" s="87"/>
      <c r="KDU2" s="87"/>
      <c r="KDV2" s="87"/>
      <c r="KDW2" s="87"/>
      <c r="KDX2" s="88"/>
      <c r="KDY2" s="87"/>
      <c r="KDZ2" s="87"/>
      <c r="KEA2" s="87"/>
      <c r="KEB2" s="87"/>
      <c r="KEC2" s="88"/>
      <c r="KED2" s="87"/>
      <c r="KEE2" s="87"/>
      <c r="KEF2" s="87"/>
      <c r="KEG2" s="87"/>
      <c r="KEH2" s="88"/>
      <c r="KEI2" s="87"/>
      <c r="KEJ2" s="87"/>
      <c r="KEK2" s="87"/>
      <c r="KEL2" s="87"/>
      <c r="KEM2" s="88"/>
      <c r="KEN2" s="87"/>
      <c r="KEO2" s="87"/>
      <c r="KEP2" s="87"/>
      <c r="KEQ2" s="87"/>
      <c r="KER2" s="88"/>
      <c r="KES2" s="87"/>
      <c r="KET2" s="87"/>
      <c r="KEU2" s="87"/>
      <c r="KEV2" s="87"/>
      <c r="KEW2" s="88"/>
      <c r="KEX2" s="87"/>
      <c r="KEY2" s="87"/>
      <c r="KEZ2" s="87"/>
      <c r="KFA2" s="87"/>
      <c r="KFB2" s="88"/>
      <c r="KFC2" s="87"/>
      <c r="KFD2" s="87"/>
      <c r="KFE2" s="87"/>
      <c r="KFF2" s="87"/>
      <c r="KFG2" s="88"/>
      <c r="KFH2" s="87"/>
      <c r="KFI2" s="87"/>
      <c r="KFJ2" s="87"/>
      <c r="KFK2" s="87"/>
      <c r="KFL2" s="88"/>
      <c r="KFM2" s="87"/>
      <c r="KFN2" s="87"/>
      <c r="KFO2" s="87"/>
      <c r="KFP2" s="87"/>
      <c r="KFQ2" s="88"/>
      <c r="KFR2" s="87"/>
      <c r="KFS2" s="87"/>
      <c r="KFT2" s="87"/>
      <c r="KFU2" s="87"/>
      <c r="KFV2" s="88"/>
      <c r="KFW2" s="87"/>
      <c r="KFX2" s="87"/>
      <c r="KFY2" s="87"/>
      <c r="KFZ2" s="87"/>
      <c r="KGA2" s="88"/>
      <c r="KGB2" s="87"/>
      <c r="KGC2" s="87"/>
      <c r="KGD2" s="87"/>
      <c r="KGE2" s="87"/>
      <c r="KGF2" s="88"/>
      <c r="KGG2" s="87"/>
      <c r="KGH2" s="87"/>
      <c r="KGI2" s="87"/>
      <c r="KGJ2" s="87"/>
      <c r="KGK2" s="88"/>
      <c r="KGL2" s="87"/>
      <c r="KGM2" s="87"/>
      <c r="KGN2" s="87"/>
      <c r="KGO2" s="87"/>
      <c r="KGP2" s="88"/>
      <c r="KGQ2" s="87"/>
      <c r="KGR2" s="87"/>
      <c r="KGS2" s="87"/>
      <c r="KGT2" s="87"/>
      <c r="KGU2" s="88"/>
      <c r="KGV2" s="87"/>
      <c r="KGW2" s="87"/>
      <c r="KGX2" s="87"/>
      <c r="KGY2" s="87"/>
      <c r="KGZ2" s="88"/>
      <c r="KHA2" s="87"/>
      <c r="KHB2" s="87"/>
      <c r="KHC2" s="87"/>
      <c r="KHD2" s="87"/>
      <c r="KHE2" s="88"/>
      <c r="KHF2" s="87"/>
      <c r="KHG2" s="87"/>
      <c r="KHH2" s="87"/>
      <c r="KHI2" s="87"/>
      <c r="KHJ2" s="88"/>
      <c r="KHK2" s="87"/>
      <c r="KHL2" s="87"/>
      <c r="KHM2" s="87"/>
      <c r="KHN2" s="87"/>
      <c r="KHO2" s="88"/>
      <c r="KHP2" s="87"/>
      <c r="KHQ2" s="87"/>
      <c r="KHR2" s="87"/>
      <c r="KHS2" s="87"/>
      <c r="KHT2" s="88"/>
      <c r="KHU2" s="87"/>
      <c r="KHV2" s="87"/>
      <c r="KHW2" s="87"/>
      <c r="KHX2" s="87"/>
      <c r="KHY2" s="88"/>
      <c r="KHZ2" s="87"/>
      <c r="KIA2" s="87"/>
      <c r="KIB2" s="87"/>
      <c r="KIC2" s="87"/>
      <c r="KID2" s="88"/>
      <c r="KIE2" s="87"/>
      <c r="KIF2" s="87"/>
      <c r="KIG2" s="87"/>
      <c r="KIH2" s="87"/>
      <c r="KII2" s="88"/>
      <c r="KIJ2" s="87"/>
      <c r="KIK2" s="87"/>
      <c r="KIL2" s="87"/>
      <c r="KIM2" s="87"/>
      <c r="KIN2" s="88"/>
      <c r="KIO2" s="87"/>
      <c r="KIP2" s="87"/>
      <c r="KIQ2" s="87"/>
      <c r="KIR2" s="87"/>
      <c r="KIS2" s="88"/>
      <c r="KIT2" s="87"/>
      <c r="KIU2" s="87"/>
      <c r="KIV2" s="87"/>
      <c r="KIW2" s="87"/>
      <c r="KIX2" s="88"/>
      <c r="KIY2" s="87"/>
      <c r="KIZ2" s="87"/>
      <c r="KJA2" s="87"/>
      <c r="KJB2" s="87"/>
      <c r="KJC2" s="88"/>
      <c r="KJD2" s="87"/>
      <c r="KJE2" s="87"/>
      <c r="KJF2" s="87"/>
      <c r="KJG2" s="87"/>
      <c r="KJH2" s="88"/>
      <c r="KJI2" s="87"/>
      <c r="KJJ2" s="87"/>
      <c r="KJK2" s="87"/>
      <c r="KJL2" s="87"/>
      <c r="KJM2" s="88"/>
      <c r="KJN2" s="87"/>
      <c r="KJO2" s="87"/>
      <c r="KJP2" s="87"/>
      <c r="KJQ2" s="87"/>
      <c r="KJR2" s="88"/>
      <c r="KJS2" s="87"/>
      <c r="KJT2" s="87"/>
      <c r="KJU2" s="87"/>
      <c r="KJV2" s="87"/>
      <c r="KJW2" s="88"/>
      <c r="KJX2" s="87"/>
      <c r="KJY2" s="87"/>
      <c r="KJZ2" s="87"/>
      <c r="KKA2" s="87"/>
      <c r="KKB2" s="88"/>
      <c r="KKC2" s="87"/>
      <c r="KKD2" s="87"/>
      <c r="KKE2" s="87"/>
      <c r="KKF2" s="87"/>
      <c r="KKG2" s="88"/>
      <c r="KKH2" s="87"/>
      <c r="KKI2" s="87"/>
      <c r="KKJ2" s="87"/>
      <c r="KKK2" s="87"/>
      <c r="KKL2" s="88"/>
      <c r="KKM2" s="87"/>
      <c r="KKN2" s="87"/>
      <c r="KKO2" s="87"/>
      <c r="KKP2" s="87"/>
      <c r="KKQ2" s="88"/>
      <c r="KKR2" s="87"/>
      <c r="KKS2" s="87"/>
      <c r="KKT2" s="87"/>
      <c r="KKU2" s="87"/>
      <c r="KKV2" s="88"/>
      <c r="KKW2" s="87"/>
      <c r="KKX2" s="87"/>
      <c r="KKY2" s="87"/>
      <c r="KKZ2" s="87"/>
      <c r="KLA2" s="88"/>
      <c r="KLB2" s="87"/>
      <c r="KLC2" s="87"/>
      <c r="KLD2" s="87"/>
      <c r="KLE2" s="87"/>
      <c r="KLF2" s="88"/>
      <c r="KLG2" s="87"/>
      <c r="KLH2" s="87"/>
      <c r="KLI2" s="87"/>
      <c r="KLJ2" s="87"/>
      <c r="KLK2" s="88"/>
      <c r="KLL2" s="87"/>
      <c r="KLM2" s="87"/>
      <c r="KLN2" s="87"/>
      <c r="KLO2" s="87"/>
      <c r="KLP2" s="88"/>
      <c r="KLQ2" s="87"/>
      <c r="KLR2" s="87"/>
      <c r="KLS2" s="87"/>
      <c r="KLT2" s="87"/>
      <c r="KLU2" s="88"/>
      <c r="KLV2" s="87"/>
      <c r="KLW2" s="87"/>
      <c r="KLX2" s="87"/>
      <c r="KLY2" s="87"/>
      <c r="KLZ2" s="88"/>
      <c r="KMA2" s="87"/>
      <c r="KMB2" s="87"/>
      <c r="KMC2" s="87"/>
      <c r="KMD2" s="87"/>
      <c r="KME2" s="88"/>
      <c r="KMF2" s="87"/>
      <c r="KMG2" s="87"/>
      <c r="KMH2" s="87"/>
      <c r="KMI2" s="87"/>
      <c r="KMJ2" s="88"/>
      <c r="KMK2" s="87"/>
      <c r="KML2" s="87"/>
      <c r="KMM2" s="87"/>
      <c r="KMN2" s="87"/>
      <c r="KMO2" s="88"/>
      <c r="KMP2" s="87"/>
      <c r="KMQ2" s="87"/>
      <c r="KMR2" s="87"/>
      <c r="KMS2" s="87"/>
      <c r="KMT2" s="88"/>
      <c r="KMU2" s="87"/>
      <c r="KMV2" s="87"/>
      <c r="KMW2" s="87"/>
      <c r="KMX2" s="87"/>
      <c r="KMY2" s="88"/>
      <c r="KMZ2" s="87"/>
      <c r="KNA2" s="87"/>
      <c r="KNB2" s="87"/>
      <c r="KNC2" s="87"/>
      <c r="KND2" s="88"/>
      <c r="KNE2" s="87"/>
      <c r="KNF2" s="87"/>
      <c r="KNG2" s="87"/>
      <c r="KNH2" s="87"/>
      <c r="KNI2" s="88"/>
      <c r="KNJ2" s="87"/>
      <c r="KNK2" s="87"/>
      <c r="KNL2" s="87"/>
      <c r="KNM2" s="87"/>
      <c r="KNN2" s="88"/>
      <c r="KNO2" s="87"/>
      <c r="KNP2" s="87"/>
      <c r="KNQ2" s="87"/>
      <c r="KNR2" s="87"/>
      <c r="KNS2" s="88"/>
      <c r="KNT2" s="87"/>
      <c r="KNU2" s="87"/>
      <c r="KNV2" s="87"/>
      <c r="KNW2" s="87"/>
      <c r="KNX2" s="88"/>
      <c r="KNY2" s="87"/>
      <c r="KNZ2" s="87"/>
      <c r="KOA2" s="87"/>
      <c r="KOB2" s="87"/>
      <c r="KOC2" s="88"/>
      <c r="KOD2" s="87"/>
      <c r="KOE2" s="87"/>
      <c r="KOF2" s="87"/>
      <c r="KOG2" s="87"/>
      <c r="KOH2" s="88"/>
      <c r="KOI2" s="87"/>
      <c r="KOJ2" s="87"/>
      <c r="KOK2" s="87"/>
      <c r="KOL2" s="87"/>
      <c r="KOM2" s="88"/>
      <c r="KON2" s="87"/>
      <c r="KOO2" s="87"/>
      <c r="KOP2" s="87"/>
      <c r="KOQ2" s="87"/>
      <c r="KOR2" s="88"/>
      <c r="KOS2" s="87"/>
      <c r="KOT2" s="87"/>
      <c r="KOU2" s="87"/>
      <c r="KOV2" s="87"/>
      <c r="KOW2" s="88"/>
      <c r="KOX2" s="87"/>
      <c r="KOY2" s="87"/>
      <c r="KOZ2" s="87"/>
      <c r="KPA2" s="87"/>
      <c r="KPB2" s="88"/>
      <c r="KPC2" s="87"/>
      <c r="KPD2" s="87"/>
      <c r="KPE2" s="87"/>
      <c r="KPF2" s="87"/>
      <c r="KPG2" s="88"/>
      <c r="KPH2" s="87"/>
      <c r="KPI2" s="87"/>
      <c r="KPJ2" s="87"/>
      <c r="KPK2" s="87"/>
      <c r="KPL2" s="88"/>
      <c r="KPM2" s="87"/>
      <c r="KPN2" s="87"/>
      <c r="KPO2" s="87"/>
      <c r="KPP2" s="87"/>
      <c r="KPQ2" s="88"/>
      <c r="KPR2" s="87"/>
      <c r="KPS2" s="87"/>
      <c r="KPT2" s="87"/>
      <c r="KPU2" s="87"/>
      <c r="KPV2" s="88"/>
      <c r="KPW2" s="87"/>
      <c r="KPX2" s="87"/>
      <c r="KPY2" s="87"/>
      <c r="KPZ2" s="87"/>
      <c r="KQA2" s="88"/>
      <c r="KQB2" s="87"/>
      <c r="KQC2" s="87"/>
      <c r="KQD2" s="87"/>
      <c r="KQE2" s="87"/>
      <c r="KQF2" s="88"/>
      <c r="KQG2" s="87"/>
      <c r="KQH2" s="87"/>
      <c r="KQI2" s="87"/>
      <c r="KQJ2" s="87"/>
      <c r="KQK2" s="88"/>
      <c r="KQL2" s="87"/>
      <c r="KQM2" s="87"/>
      <c r="KQN2" s="87"/>
      <c r="KQO2" s="87"/>
      <c r="KQP2" s="88"/>
      <c r="KQQ2" s="87"/>
      <c r="KQR2" s="87"/>
      <c r="KQS2" s="87"/>
      <c r="KQT2" s="87"/>
      <c r="KQU2" s="88"/>
      <c r="KQV2" s="87"/>
      <c r="KQW2" s="87"/>
      <c r="KQX2" s="87"/>
      <c r="KQY2" s="87"/>
      <c r="KQZ2" s="88"/>
      <c r="KRA2" s="87"/>
      <c r="KRB2" s="87"/>
      <c r="KRC2" s="87"/>
      <c r="KRD2" s="87"/>
      <c r="KRE2" s="88"/>
      <c r="KRF2" s="87"/>
      <c r="KRG2" s="87"/>
      <c r="KRH2" s="87"/>
      <c r="KRI2" s="87"/>
      <c r="KRJ2" s="88"/>
      <c r="KRK2" s="87"/>
      <c r="KRL2" s="87"/>
      <c r="KRM2" s="87"/>
      <c r="KRN2" s="87"/>
      <c r="KRO2" s="88"/>
      <c r="KRP2" s="87"/>
      <c r="KRQ2" s="87"/>
      <c r="KRR2" s="87"/>
      <c r="KRS2" s="87"/>
      <c r="KRT2" s="88"/>
      <c r="KRU2" s="87"/>
      <c r="KRV2" s="87"/>
      <c r="KRW2" s="87"/>
      <c r="KRX2" s="87"/>
      <c r="KRY2" s="88"/>
      <c r="KRZ2" s="87"/>
      <c r="KSA2" s="87"/>
      <c r="KSB2" s="87"/>
      <c r="KSC2" s="87"/>
      <c r="KSD2" s="88"/>
      <c r="KSE2" s="87"/>
      <c r="KSF2" s="87"/>
      <c r="KSG2" s="87"/>
      <c r="KSH2" s="87"/>
      <c r="KSI2" s="88"/>
      <c r="KSJ2" s="87"/>
      <c r="KSK2" s="87"/>
      <c r="KSL2" s="87"/>
      <c r="KSM2" s="87"/>
      <c r="KSN2" s="88"/>
      <c r="KSO2" s="87"/>
      <c r="KSP2" s="87"/>
      <c r="KSQ2" s="87"/>
      <c r="KSR2" s="87"/>
      <c r="KSS2" s="88"/>
      <c r="KST2" s="87"/>
      <c r="KSU2" s="87"/>
      <c r="KSV2" s="87"/>
      <c r="KSW2" s="87"/>
      <c r="KSX2" s="88"/>
      <c r="KSY2" s="87"/>
      <c r="KSZ2" s="87"/>
      <c r="KTA2" s="87"/>
      <c r="KTB2" s="87"/>
      <c r="KTC2" s="88"/>
      <c r="KTD2" s="87"/>
      <c r="KTE2" s="87"/>
      <c r="KTF2" s="87"/>
      <c r="KTG2" s="87"/>
      <c r="KTH2" s="88"/>
      <c r="KTI2" s="87"/>
      <c r="KTJ2" s="87"/>
      <c r="KTK2" s="87"/>
      <c r="KTL2" s="87"/>
      <c r="KTM2" s="88"/>
      <c r="KTN2" s="87"/>
      <c r="KTO2" s="87"/>
      <c r="KTP2" s="87"/>
      <c r="KTQ2" s="87"/>
      <c r="KTR2" s="88"/>
      <c r="KTS2" s="87"/>
      <c r="KTT2" s="87"/>
      <c r="KTU2" s="87"/>
      <c r="KTV2" s="87"/>
      <c r="KTW2" s="88"/>
      <c r="KTX2" s="87"/>
      <c r="KTY2" s="87"/>
      <c r="KTZ2" s="87"/>
      <c r="KUA2" s="87"/>
      <c r="KUB2" s="88"/>
      <c r="KUC2" s="87"/>
      <c r="KUD2" s="87"/>
      <c r="KUE2" s="87"/>
      <c r="KUF2" s="87"/>
      <c r="KUG2" s="88"/>
      <c r="KUH2" s="87"/>
      <c r="KUI2" s="87"/>
      <c r="KUJ2" s="87"/>
      <c r="KUK2" s="87"/>
      <c r="KUL2" s="88"/>
      <c r="KUM2" s="87"/>
      <c r="KUN2" s="87"/>
      <c r="KUO2" s="87"/>
      <c r="KUP2" s="87"/>
      <c r="KUQ2" s="88"/>
      <c r="KUR2" s="87"/>
      <c r="KUS2" s="87"/>
      <c r="KUT2" s="87"/>
      <c r="KUU2" s="87"/>
      <c r="KUV2" s="88"/>
      <c r="KUW2" s="87"/>
      <c r="KUX2" s="87"/>
      <c r="KUY2" s="87"/>
      <c r="KUZ2" s="87"/>
      <c r="KVA2" s="88"/>
      <c r="KVB2" s="87"/>
      <c r="KVC2" s="87"/>
      <c r="KVD2" s="87"/>
      <c r="KVE2" s="87"/>
      <c r="KVF2" s="88"/>
      <c r="KVG2" s="87"/>
      <c r="KVH2" s="87"/>
      <c r="KVI2" s="87"/>
      <c r="KVJ2" s="87"/>
      <c r="KVK2" s="88"/>
      <c r="KVL2" s="87"/>
      <c r="KVM2" s="87"/>
      <c r="KVN2" s="87"/>
      <c r="KVO2" s="87"/>
      <c r="KVP2" s="88"/>
      <c r="KVQ2" s="87"/>
      <c r="KVR2" s="87"/>
      <c r="KVS2" s="87"/>
      <c r="KVT2" s="87"/>
      <c r="KVU2" s="88"/>
      <c r="KVV2" s="87"/>
      <c r="KVW2" s="87"/>
      <c r="KVX2" s="87"/>
      <c r="KVY2" s="87"/>
      <c r="KVZ2" s="88"/>
      <c r="KWA2" s="87"/>
      <c r="KWB2" s="87"/>
      <c r="KWC2" s="87"/>
      <c r="KWD2" s="87"/>
      <c r="KWE2" s="88"/>
      <c r="KWF2" s="87"/>
      <c r="KWG2" s="87"/>
      <c r="KWH2" s="87"/>
      <c r="KWI2" s="87"/>
      <c r="KWJ2" s="88"/>
      <c r="KWK2" s="87"/>
      <c r="KWL2" s="87"/>
      <c r="KWM2" s="87"/>
      <c r="KWN2" s="87"/>
      <c r="KWO2" s="88"/>
      <c r="KWP2" s="87"/>
      <c r="KWQ2" s="87"/>
      <c r="KWR2" s="87"/>
      <c r="KWS2" s="87"/>
      <c r="KWT2" s="88"/>
      <c r="KWU2" s="87"/>
      <c r="KWV2" s="87"/>
      <c r="KWW2" s="87"/>
      <c r="KWX2" s="87"/>
      <c r="KWY2" s="88"/>
      <c r="KWZ2" s="87"/>
      <c r="KXA2" s="87"/>
      <c r="KXB2" s="87"/>
      <c r="KXC2" s="87"/>
      <c r="KXD2" s="88"/>
      <c r="KXE2" s="87"/>
      <c r="KXF2" s="87"/>
      <c r="KXG2" s="87"/>
      <c r="KXH2" s="87"/>
      <c r="KXI2" s="88"/>
      <c r="KXJ2" s="87"/>
      <c r="KXK2" s="87"/>
      <c r="KXL2" s="87"/>
      <c r="KXM2" s="87"/>
      <c r="KXN2" s="88"/>
      <c r="KXO2" s="87"/>
      <c r="KXP2" s="87"/>
      <c r="KXQ2" s="87"/>
      <c r="KXR2" s="87"/>
      <c r="KXS2" s="88"/>
      <c r="KXT2" s="87"/>
      <c r="KXU2" s="87"/>
      <c r="KXV2" s="87"/>
      <c r="KXW2" s="87"/>
      <c r="KXX2" s="88"/>
      <c r="KXY2" s="87"/>
      <c r="KXZ2" s="87"/>
      <c r="KYA2" s="87"/>
      <c r="KYB2" s="87"/>
      <c r="KYC2" s="88"/>
      <c r="KYD2" s="87"/>
      <c r="KYE2" s="87"/>
      <c r="KYF2" s="87"/>
      <c r="KYG2" s="87"/>
      <c r="KYH2" s="88"/>
      <c r="KYI2" s="87"/>
      <c r="KYJ2" s="87"/>
      <c r="KYK2" s="87"/>
      <c r="KYL2" s="87"/>
      <c r="KYM2" s="88"/>
      <c r="KYN2" s="87"/>
      <c r="KYO2" s="87"/>
      <c r="KYP2" s="87"/>
      <c r="KYQ2" s="87"/>
      <c r="KYR2" s="88"/>
      <c r="KYS2" s="87"/>
      <c r="KYT2" s="87"/>
      <c r="KYU2" s="87"/>
      <c r="KYV2" s="87"/>
      <c r="KYW2" s="88"/>
      <c r="KYX2" s="87"/>
      <c r="KYY2" s="87"/>
      <c r="KYZ2" s="87"/>
      <c r="KZA2" s="87"/>
      <c r="KZB2" s="88"/>
      <c r="KZC2" s="87"/>
      <c r="KZD2" s="87"/>
      <c r="KZE2" s="87"/>
      <c r="KZF2" s="87"/>
      <c r="KZG2" s="88"/>
      <c r="KZH2" s="87"/>
      <c r="KZI2" s="87"/>
      <c r="KZJ2" s="87"/>
      <c r="KZK2" s="87"/>
      <c r="KZL2" s="88"/>
      <c r="KZM2" s="87"/>
      <c r="KZN2" s="87"/>
      <c r="KZO2" s="87"/>
      <c r="KZP2" s="87"/>
      <c r="KZQ2" s="88"/>
      <c r="KZR2" s="87"/>
      <c r="KZS2" s="87"/>
      <c r="KZT2" s="87"/>
      <c r="KZU2" s="87"/>
      <c r="KZV2" s="88"/>
      <c r="KZW2" s="87"/>
      <c r="KZX2" s="87"/>
      <c r="KZY2" s="87"/>
      <c r="KZZ2" s="87"/>
      <c r="LAA2" s="88"/>
      <c r="LAB2" s="87"/>
      <c r="LAC2" s="87"/>
      <c r="LAD2" s="87"/>
      <c r="LAE2" s="87"/>
      <c r="LAF2" s="88"/>
      <c r="LAG2" s="87"/>
      <c r="LAH2" s="87"/>
      <c r="LAI2" s="87"/>
      <c r="LAJ2" s="87"/>
      <c r="LAK2" s="88"/>
      <c r="LAL2" s="87"/>
      <c r="LAM2" s="87"/>
      <c r="LAN2" s="87"/>
      <c r="LAO2" s="87"/>
      <c r="LAP2" s="88"/>
      <c r="LAQ2" s="87"/>
      <c r="LAR2" s="87"/>
      <c r="LAS2" s="87"/>
      <c r="LAT2" s="87"/>
      <c r="LAU2" s="88"/>
      <c r="LAV2" s="87"/>
      <c r="LAW2" s="87"/>
      <c r="LAX2" s="87"/>
      <c r="LAY2" s="87"/>
      <c r="LAZ2" s="88"/>
      <c r="LBA2" s="87"/>
      <c r="LBB2" s="87"/>
      <c r="LBC2" s="87"/>
      <c r="LBD2" s="87"/>
      <c r="LBE2" s="88"/>
      <c r="LBF2" s="87"/>
      <c r="LBG2" s="87"/>
      <c r="LBH2" s="87"/>
      <c r="LBI2" s="87"/>
      <c r="LBJ2" s="88"/>
      <c r="LBK2" s="87"/>
      <c r="LBL2" s="87"/>
      <c r="LBM2" s="87"/>
      <c r="LBN2" s="87"/>
      <c r="LBO2" s="88"/>
      <c r="LBP2" s="87"/>
      <c r="LBQ2" s="87"/>
      <c r="LBR2" s="87"/>
      <c r="LBS2" s="87"/>
      <c r="LBT2" s="88"/>
      <c r="LBU2" s="87"/>
      <c r="LBV2" s="87"/>
      <c r="LBW2" s="87"/>
      <c r="LBX2" s="87"/>
      <c r="LBY2" s="88"/>
      <c r="LBZ2" s="87"/>
      <c r="LCA2" s="87"/>
      <c r="LCB2" s="87"/>
      <c r="LCC2" s="87"/>
      <c r="LCD2" s="88"/>
      <c r="LCE2" s="87"/>
      <c r="LCF2" s="87"/>
      <c r="LCG2" s="87"/>
      <c r="LCH2" s="87"/>
      <c r="LCI2" s="88"/>
      <c r="LCJ2" s="87"/>
      <c r="LCK2" s="87"/>
      <c r="LCL2" s="87"/>
      <c r="LCM2" s="87"/>
      <c r="LCN2" s="88"/>
      <c r="LCO2" s="87"/>
      <c r="LCP2" s="87"/>
      <c r="LCQ2" s="87"/>
      <c r="LCR2" s="87"/>
      <c r="LCS2" s="88"/>
      <c r="LCT2" s="87"/>
      <c r="LCU2" s="87"/>
      <c r="LCV2" s="87"/>
      <c r="LCW2" s="87"/>
      <c r="LCX2" s="88"/>
      <c r="LCY2" s="87"/>
      <c r="LCZ2" s="87"/>
      <c r="LDA2" s="87"/>
      <c r="LDB2" s="87"/>
      <c r="LDC2" s="88"/>
      <c r="LDD2" s="87"/>
      <c r="LDE2" s="87"/>
      <c r="LDF2" s="87"/>
      <c r="LDG2" s="87"/>
      <c r="LDH2" s="88"/>
      <c r="LDI2" s="87"/>
      <c r="LDJ2" s="87"/>
      <c r="LDK2" s="87"/>
      <c r="LDL2" s="87"/>
      <c r="LDM2" s="88"/>
      <c r="LDN2" s="87"/>
      <c r="LDO2" s="87"/>
      <c r="LDP2" s="87"/>
      <c r="LDQ2" s="87"/>
      <c r="LDR2" s="88"/>
      <c r="LDS2" s="87"/>
      <c r="LDT2" s="87"/>
      <c r="LDU2" s="87"/>
      <c r="LDV2" s="87"/>
      <c r="LDW2" s="88"/>
      <c r="LDX2" s="87"/>
      <c r="LDY2" s="87"/>
      <c r="LDZ2" s="87"/>
      <c r="LEA2" s="87"/>
      <c r="LEB2" s="88"/>
      <c r="LEC2" s="87"/>
      <c r="LED2" s="87"/>
      <c r="LEE2" s="87"/>
      <c r="LEF2" s="87"/>
      <c r="LEG2" s="88"/>
      <c r="LEH2" s="87"/>
      <c r="LEI2" s="87"/>
      <c r="LEJ2" s="87"/>
      <c r="LEK2" s="87"/>
      <c r="LEL2" s="88"/>
      <c r="LEM2" s="87"/>
      <c r="LEN2" s="87"/>
      <c r="LEO2" s="87"/>
      <c r="LEP2" s="87"/>
      <c r="LEQ2" s="88"/>
      <c r="LER2" s="87"/>
      <c r="LES2" s="87"/>
      <c r="LET2" s="87"/>
      <c r="LEU2" s="87"/>
      <c r="LEV2" s="88"/>
      <c r="LEW2" s="87"/>
      <c r="LEX2" s="87"/>
      <c r="LEY2" s="87"/>
      <c r="LEZ2" s="87"/>
      <c r="LFA2" s="88"/>
      <c r="LFB2" s="87"/>
      <c r="LFC2" s="87"/>
      <c r="LFD2" s="87"/>
      <c r="LFE2" s="87"/>
      <c r="LFF2" s="88"/>
      <c r="LFG2" s="87"/>
      <c r="LFH2" s="87"/>
      <c r="LFI2" s="87"/>
      <c r="LFJ2" s="87"/>
      <c r="LFK2" s="88"/>
      <c r="LFL2" s="87"/>
      <c r="LFM2" s="87"/>
      <c r="LFN2" s="87"/>
      <c r="LFO2" s="87"/>
      <c r="LFP2" s="88"/>
      <c r="LFQ2" s="87"/>
      <c r="LFR2" s="87"/>
      <c r="LFS2" s="87"/>
      <c r="LFT2" s="87"/>
      <c r="LFU2" s="88"/>
      <c r="LFV2" s="87"/>
      <c r="LFW2" s="87"/>
      <c r="LFX2" s="87"/>
      <c r="LFY2" s="87"/>
      <c r="LFZ2" s="88"/>
      <c r="LGA2" s="87"/>
      <c r="LGB2" s="87"/>
      <c r="LGC2" s="87"/>
      <c r="LGD2" s="87"/>
      <c r="LGE2" s="88"/>
      <c r="LGF2" s="87"/>
      <c r="LGG2" s="87"/>
      <c r="LGH2" s="87"/>
      <c r="LGI2" s="87"/>
      <c r="LGJ2" s="88"/>
      <c r="LGK2" s="87"/>
      <c r="LGL2" s="87"/>
      <c r="LGM2" s="87"/>
      <c r="LGN2" s="87"/>
      <c r="LGO2" s="88"/>
      <c r="LGP2" s="87"/>
      <c r="LGQ2" s="87"/>
      <c r="LGR2" s="87"/>
      <c r="LGS2" s="87"/>
      <c r="LGT2" s="88"/>
      <c r="LGU2" s="87"/>
      <c r="LGV2" s="87"/>
      <c r="LGW2" s="87"/>
      <c r="LGX2" s="87"/>
      <c r="LGY2" s="88"/>
      <c r="LGZ2" s="87"/>
      <c r="LHA2" s="87"/>
      <c r="LHB2" s="87"/>
      <c r="LHC2" s="87"/>
      <c r="LHD2" s="88"/>
      <c r="LHE2" s="87"/>
      <c r="LHF2" s="87"/>
      <c r="LHG2" s="87"/>
      <c r="LHH2" s="87"/>
      <c r="LHI2" s="88"/>
      <c r="LHJ2" s="87"/>
      <c r="LHK2" s="87"/>
      <c r="LHL2" s="87"/>
      <c r="LHM2" s="87"/>
      <c r="LHN2" s="88"/>
      <c r="LHO2" s="87"/>
      <c r="LHP2" s="87"/>
      <c r="LHQ2" s="87"/>
      <c r="LHR2" s="87"/>
      <c r="LHS2" s="88"/>
      <c r="LHT2" s="87"/>
      <c r="LHU2" s="87"/>
      <c r="LHV2" s="87"/>
      <c r="LHW2" s="87"/>
      <c r="LHX2" s="88"/>
      <c r="LHY2" s="87"/>
      <c r="LHZ2" s="87"/>
      <c r="LIA2" s="87"/>
      <c r="LIB2" s="87"/>
      <c r="LIC2" s="88"/>
      <c r="LID2" s="87"/>
      <c r="LIE2" s="87"/>
      <c r="LIF2" s="87"/>
      <c r="LIG2" s="87"/>
      <c r="LIH2" s="88"/>
      <c r="LII2" s="87"/>
      <c r="LIJ2" s="87"/>
      <c r="LIK2" s="87"/>
      <c r="LIL2" s="87"/>
      <c r="LIM2" s="88"/>
      <c r="LIN2" s="87"/>
      <c r="LIO2" s="87"/>
      <c r="LIP2" s="87"/>
      <c r="LIQ2" s="87"/>
      <c r="LIR2" s="88"/>
      <c r="LIS2" s="87"/>
      <c r="LIT2" s="87"/>
      <c r="LIU2" s="87"/>
      <c r="LIV2" s="87"/>
      <c r="LIW2" s="88"/>
      <c r="LIX2" s="87"/>
      <c r="LIY2" s="87"/>
      <c r="LIZ2" s="87"/>
      <c r="LJA2" s="87"/>
      <c r="LJB2" s="88"/>
      <c r="LJC2" s="87"/>
      <c r="LJD2" s="87"/>
      <c r="LJE2" s="87"/>
      <c r="LJF2" s="87"/>
      <c r="LJG2" s="88"/>
      <c r="LJH2" s="87"/>
      <c r="LJI2" s="87"/>
      <c r="LJJ2" s="87"/>
      <c r="LJK2" s="87"/>
      <c r="LJL2" s="88"/>
      <c r="LJM2" s="87"/>
      <c r="LJN2" s="87"/>
      <c r="LJO2" s="87"/>
      <c r="LJP2" s="87"/>
      <c r="LJQ2" s="88"/>
      <c r="LJR2" s="87"/>
      <c r="LJS2" s="87"/>
      <c r="LJT2" s="87"/>
      <c r="LJU2" s="87"/>
      <c r="LJV2" s="88"/>
      <c r="LJW2" s="87"/>
      <c r="LJX2" s="87"/>
      <c r="LJY2" s="87"/>
      <c r="LJZ2" s="87"/>
      <c r="LKA2" s="88"/>
      <c r="LKB2" s="87"/>
      <c r="LKC2" s="87"/>
      <c r="LKD2" s="87"/>
      <c r="LKE2" s="87"/>
      <c r="LKF2" s="88"/>
      <c r="LKG2" s="87"/>
      <c r="LKH2" s="87"/>
      <c r="LKI2" s="87"/>
      <c r="LKJ2" s="87"/>
      <c r="LKK2" s="88"/>
      <c r="LKL2" s="87"/>
      <c r="LKM2" s="87"/>
      <c r="LKN2" s="87"/>
      <c r="LKO2" s="87"/>
      <c r="LKP2" s="88"/>
      <c r="LKQ2" s="87"/>
      <c r="LKR2" s="87"/>
      <c r="LKS2" s="87"/>
      <c r="LKT2" s="87"/>
      <c r="LKU2" s="88"/>
      <c r="LKV2" s="87"/>
      <c r="LKW2" s="87"/>
      <c r="LKX2" s="87"/>
      <c r="LKY2" s="87"/>
      <c r="LKZ2" s="88"/>
      <c r="LLA2" s="87"/>
      <c r="LLB2" s="87"/>
      <c r="LLC2" s="87"/>
      <c r="LLD2" s="87"/>
      <c r="LLE2" s="88"/>
      <c r="LLF2" s="87"/>
      <c r="LLG2" s="87"/>
      <c r="LLH2" s="87"/>
      <c r="LLI2" s="87"/>
      <c r="LLJ2" s="88"/>
      <c r="LLK2" s="87"/>
      <c r="LLL2" s="87"/>
      <c r="LLM2" s="87"/>
      <c r="LLN2" s="87"/>
      <c r="LLO2" s="88"/>
      <c r="LLP2" s="87"/>
      <c r="LLQ2" s="87"/>
      <c r="LLR2" s="87"/>
      <c r="LLS2" s="87"/>
      <c r="LLT2" s="88"/>
      <c r="LLU2" s="87"/>
      <c r="LLV2" s="87"/>
      <c r="LLW2" s="87"/>
      <c r="LLX2" s="87"/>
      <c r="LLY2" s="88"/>
      <c r="LLZ2" s="87"/>
      <c r="LMA2" s="87"/>
      <c r="LMB2" s="87"/>
      <c r="LMC2" s="87"/>
      <c r="LMD2" s="88"/>
      <c r="LME2" s="87"/>
      <c r="LMF2" s="87"/>
      <c r="LMG2" s="87"/>
      <c r="LMH2" s="87"/>
      <c r="LMI2" s="88"/>
      <c r="LMJ2" s="87"/>
      <c r="LMK2" s="87"/>
      <c r="LML2" s="87"/>
      <c r="LMM2" s="87"/>
      <c r="LMN2" s="88"/>
      <c r="LMO2" s="87"/>
      <c r="LMP2" s="87"/>
      <c r="LMQ2" s="87"/>
      <c r="LMR2" s="87"/>
      <c r="LMS2" s="88"/>
      <c r="LMT2" s="87"/>
      <c r="LMU2" s="87"/>
      <c r="LMV2" s="87"/>
      <c r="LMW2" s="87"/>
      <c r="LMX2" s="88"/>
      <c r="LMY2" s="87"/>
      <c r="LMZ2" s="87"/>
      <c r="LNA2" s="87"/>
      <c r="LNB2" s="87"/>
      <c r="LNC2" s="88"/>
      <c r="LND2" s="87"/>
      <c r="LNE2" s="87"/>
      <c r="LNF2" s="87"/>
      <c r="LNG2" s="87"/>
      <c r="LNH2" s="88"/>
      <c r="LNI2" s="87"/>
      <c r="LNJ2" s="87"/>
      <c r="LNK2" s="87"/>
      <c r="LNL2" s="87"/>
      <c r="LNM2" s="88"/>
      <c r="LNN2" s="87"/>
      <c r="LNO2" s="87"/>
      <c r="LNP2" s="87"/>
      <c r="LNQ2" s="87"/>
      <c r="LNR2" s="88"/>
      <c r="LNS2" s="87"/>
      <c r="LNT2" s="87"/>
      <c r="LNU2" s="87"/>
      <c r="LNV2" s="87"/>
      <c r="LNW2" s="88"/>
      <c r="LNX2" s="87"/>
      <c r="LNY2" s="87"/>
      <c r="LNZ2" s="87"/>
      <c r="LOA2" s="87"/>
      <c r="LOB2" s="88"/>
      <c r="LOC2" s="87"/>
      <c r="LOD2" s="87"/>
      <c r="LOE2" s="87"/>
      <c r="LOF2" s="87"/>
      <c r="LOG2" s="88"/>
      <c r="LOH2" s="87"/>
      <c r="LOI2" s="87"/>
      <c r="LOJ2" s="87"/>
      <c r="LOK2" s="87"/>
      <c r="LOL2" s="88"/>
      <c r="LOM2" s="87"/>
      <c r="LON2" s="87"/>
      <c r="LOO2" s="87"/>
      <c r="LOP2" s="87"/>
      <c r="LOQ2" s="88"/>
      <c r="LOR2" s="87"/>
      <c r="LOS2" s="87"/>
      <c r="LOT2" s="87"/>
      <c r="LOU2" s="87"/>
      <c r="LOV2" s="88"/>
      <c r="LOW2" s="87"/>
      <c r="LOX2" s="87"/>
      <c r="LOY2" s="87"/>
      <c r="LOZ2" s="87"/>
      <c r="LPA2" s="88"/>
      <c r="LPB2" s="87"/>
      <c r="LPC2" s="87"/>
      <c r="LPD2" s="87"/>
      <c r="LPE2" s="87"/>
      <c r="LPF2" s="88"/>
      <c r="LPG2" s="87"/>
      <c r="LPH2" s="87"/>
      <c r="LPI2" s="87"/>
      <c r="LPJ2" s="87"/>
      <c r="LPK2" s="88"/>
      <c r="LPL2" s="87"/>
      <c r="LPM2" s="87"/>
      <c r="LPN2" s="87"/>
      <c r="LPO2" s="87"/>
      <c r="LPP2" s="88"/>
      <c r="LPQ2" s="87"/>
      <c r="LPR2" s="87"/>
      <c r="LPS2" s="87"/>
      <c r="LPT2" s="87"/>
      <c r="LPU2" s="88"/>
      <c r="LPV2" s="87"/>
      <c r="LPW2" s="87"/>
      <c r="LPX2" s="87"/>
      <c r="LPY2" s="87"/>
      <c r="LPZ2" s="88"/>
      <c r="LQA2" s="87"/>
      <c r="LQB2" s="87"/>
      <c r="LQC2" s="87"/>
      <c r="LQD2" s="87"/>
      <c r="LQE2" s="88"/>
      <c r="LQF2" s="87"/>
      <c r="LQG2" s="87"/>
      <c r="LQH2" s="87"/>
      <c r="LQI2" s="87"/>
      <c r="LQJ2" s="88"/>
      <c r="LQK2" s="87"/>
      <c r="LQL2" s="87"/>
      <c r="LQM2" s="87"/>
      <c r="LQN2" s="87"/>
      <c r="LQO2" s="88"/>
      <c r="LQP2" s="87"/>
      <c r="LQQ2" s="87"/>
      <c r="LQR2" s="87"/>
      <c r="LQS2" s="87"/>
      <c r="LQT2" s="88"/>
      <c r="LQU2" s="87"/>
      <c r="LQV2" s="87"/>
      <c r="LQW2" s="87"/>
      <c r="LQX2" s="87"/>
      <c r="LQY2" s="88"/>
      <c r="LQZ2" s="87"/>
      <c r="LRA2" s="87"/>
      <c r="LRB2" s="87"/>
      <c r="LRC2" s="87"/>
      <c r="LRD2" s="88"/>
      <c r="LRE2" s="87"/>
      <c r="LRF2" s="87"/>
      <c r="LRG2" s="87"/>
      <c r="LRH2" s="87"/>
      <c r="LRI2" s="88"/>
      <c r="LRJ2" s="87"/>
      <c r="LRK2" s="87"/>
      <c r="LRL2" s="87"/>
      <c r="LRM2" s="87"/>
      <c r="LRN2" s="88"/>
      <c r="LRO2" s="87"/>
      <c r="LRP2" s="87"/>
      <c r="LRQ2" s="87"/>
      <c r="LRR2" s="87"/>
      <c r="LRS2" s="88"/>
      <c r="LRT2" s="87"/>
      <c r="LRU2" s="87"/>
      <c r="LRV2" s="87"/>
      <c r="LRW2" s="87"/>
      <c r="LRX2" s="88"/>
      <c r="LRY2" s="87"/>
      <c r="LRZ2" s="87"/>
      <c r="LSA2" s="87"/>
      <c r="LSB2" s="87"/>
      <c r="LSC2" s="88"/>
      <c r="LSD2" s="87"/>
      <c r="LSE2" s="87"/>
      <c r="LSF2" s="87"/>
      <c r="LSG2" s="87"/>
      <c r="LSH2" s="88"/>
      <c r="LSI2" s="87"/>
      <c r="LSJ2" s="87"/>
      <c r="LSK2" s="87"/>
      <c r="LSL2" s="87"/>
      <c r="LSM2" s="88"/>
      <c r="LSN2" s="87"/>
      <c r="LSO2" s="87"/>
      <c r="LSP2" s="87"/>
      <c r="LSQ2" s="87"/>
      <c r="LSR2" s="88"/>
      <c r="LSS2" s="87"/>
      <c r="LST2" s="87"/>
      <c r="LSU2" s="87"/>
      <c r="LSV2" s="87"/>
      <c r="LSW2" s="88"/>
      <c r="LSX2" s="87"/>
      <c r="LSY2" s="87"/>
      <c r="LSZ2" s="87"/>
      <c r="LTA2" s="87"/>
      <c r="LTB2" s="88"/>
      <c r="LTC2" s="87"/>
      <c r="LTD2" s="87"/>
      <c r="LTE2" s="87"/>
      <c r="LTF2" s="87"/>
      <c r="LTG2" s="88"/>
      <c r="LTH2" s="87"/>
      <c r="LTI2" s="87"/>
      <c r="LTJ2" s="87"/>
      <c r="LTK2" s="87"/>
      <c r="LTL2" s="88"/>
      <c r="LTM2" s="87"/>
      <c r="LTN2" s="87"/>
      <c r="LTO2" s="87"/>
      <c r="LTP2" s="87"/>
      <c r="LTQ2" s="88"/>
      <c r="LTR2" s="87"/>
      <c r="LTS2" s="87"/>
      <c r="LTT2" s="87"/>
      <c r="LTU2" s="87"/>
      <c r="LTV2" s="88"/>
      <c r="LTW2" s="87"/>
      <c r="LTX2" s="87"/>
      <c r="LTY2" s="87"/>
      <c r="LTZ2" s="87"/>
      <c r="LUA2" s="88"/>
      <c r="LUB2" s="87"/>
      <c r="LUC2" s="87"/>
      <c r="LUD2" s="87"/>
      <c r="LUE2" s="87"/>
      <c r="LUF2" s="88"/>
      <c r="LUG2" s="87"/>
      <c r="LUH2" s="87"/>
      <c r="LUI2" s="87"/>
      <c r="LUJ2" s="87"/>
      <c r="LUK2" s="88"/>
      <c r="LUL2" s="87"/>
      <c r="LUM2" s="87"/>
      <c r="LUN2" s="87"/>
      <c r="LUO2" s="87"/>
      <c r="LUP2" s="88"/>
      <c r="LUQ2" s="87"/>
      <c r="LUR2" s="87"/>
      <c r="LUS2" s="87"/>
      <c r="LUT2" s="87"/>
      <c r="LUU2" s="88"/>
      <c r="LUV2" s="87"/>
      <c r="LUW2" s="87"/>
      <c r="LUX2" s="87"/>
      <c r="LUY2" s="87"/>
      <c r="LUZ2" s="88"/>
      <c r="LVA2" s="87"/>
      <c r="LVB2" s="87"/>
      <c r="LVC2" s="87"/>
      <c r="LVD2" s="87"/>
      <c r="LVE2" s="88"/>
      <c r="LVF2" s="87"/>
      <c r="LVG2" s="87"/>
      <c r="LVH2" s="87"/>
      <c r="LVI2" s="87"/>
      <c r="LVJ2" s="88"/>
      <c r="LVK2" s="87"/>
      <c r="LVL2" s="87"/>
      <c r="LVM2" s="87"/>
      <c r="LVN2" s="87"/>
      <c r="LVO2" s="88"/>
      <c r="LVP2" s="87"/>
      <c r="LVQ2" s="87"/>
      <c r="LVR2" s="87"/>
      <c r="LVS2" s="87"/>
      <c r="LVT2" s="88"/>
      <c r="LVU2" s="87"/>
      <c r="LVV2" s="87"/>
      <c r="LVW2" s="87"/>
      <c r="LVX2" s="87"/>
      <c r="LVY2" s="88"/>
      <c r="LVZ2" s="87"/>
      <c r="LWA2" s="87"/>
      <c r="LWB2" s="87"/>
      <c r="LWC2" s="87"/>
      <c r="LWD2" s="88"/>
      <c r="LWE2" s="87"/>
      <c r="LWF2" s="87"/>
      <c r="LWG2" s="87"/>
      <c r="LWH2" s="87"/>
      <c r="LWI2" s="88"/>
      <c r="LWJ2" s="87"/>
      <c r="LWK2" s="87"/>
      <c r="LWL2" s="87"/>
      <c r="LWM2" s="87"/>
      <c r="LWN2" s="88"/>
      <c r="LWO2" s="87"/>
      <c r="LWP2" s="87"/>
      <c r="LWQ2" s="87"/>
      <c r="LWR2" s="87"/>
      <c r="LWS2" s="88"/>
      <c r="LWT2" s="87"/>
      <c r="LWU2" s="87"/>
      <c r="LWV2" s="87"/>
      <c r="LWW2" s="87"/>
      <c r="LWX2" s="88"/>
      <c r="LWY2" s="87"/>
      <c r="LWZ2" s="87"/>
      <c r="LXA2" s="87"/>
      <c r="LXB2" s="87"/>
      <c r="LXC2" s="88"/>
      <c r="LXD2" s="87"/>
      <c r="LXE2" s="87"/>
      <c r="LXF2" s="87"/>
      <c r="LXG2" s="87"/>
      <c r="LXH2" s="88"/>
      <c r="LXI2" s="87"/>
      <c r="LXJ2" s="87"/>
      <c r="LXK2" s="87"/>
      <c r="LXL2" s="87"/>
      <c r="LXM2" s="88"/>
      <c r="LXN2" s="87"/>
      <c r="LXO2" s="87"/>
      <c r="LXP2" s="87"/>
      <c r="LXQ2" s="87"/>
      <c r="LXR2" s="88"/>
      <c r="LXS2" s="87"/>
      <c r="LXT2" s="87"/>
      <c r="LXU2" s="87"/>
      <c r="LXV2" s="87"/>
      <c r="LXW2" s="88"/>
      <c r="LXX2" s="87"/>
      <c r="LXY2" s="87"/>
      <c r="LXZ2" s="87"/>
      <c r="LYA2" s="87"/>
      <c r="LYB2" s="88"/>
      <c r="LYC2" s="87"/>
      <c r="LYD2" s="87"/>
      <c r="LYE2" s="87"/>
      <c r="LYF2" s="87"/>
      <c r="LYG2" s="88"/>
      <c r="LYH2" s="87"/>
      <c r="LYI2" s="87"/>
      <c r="LYJ2" s="87"/>
      <c r="LYK2" s="87"/>
      <c r="LYL2" s="88"/>
      <c r="LYM2" s="87"/>
      <c r="LYN2" s="87"/>
      <c r="LYO2" s="87"/>
      <c r="LYP2" s="87"/>
      <c r="LYQ2" s="88"/>
      <c r="LYR2" s="87"/>
      <c r="LYS2" s="87"/>
      <c r="LYT2" s="87"/>
      <c r="LYU2" s="87"/>
      <c r="LYV2" s="88"/>
      <c r="LYW2" s="87"/>
      <c r="LYX2" s="87"/>
      <c r="LYY2" s="87"/>
      <c r="LYZ2" s="87"/>
      <c r="LZA2" s="88"/>
      <c r="LZB2" s="87"/>
      <c r="LZC2" s="87"/>
      <c r="LZD2" s="87"/>
      <c r="LZE2" s="87"/>
      <c r="LZF2" s="88"/>
      <c r="LZG2" s="87"/>
      <c r="LZH2" s="87"/>
      <c r="LZI2" s="87"/>
      <c r="LZJ2" s="87"/>
      <c r="LZK2" s="88"/>
      <c r="LZL2" s="87"/>
      <c r="LZM2" s="87"/>
      <c r="LZN2" s="87"/>
      <c r="LZO2" s="87"/>
      <c r="LZP2" s="88"/>
      <c r="LZQ2" s="87"/>
      <c r="LZR2" s="87"/>
      <c r="LZS2" s="87"/>
      <c r="LZT2" s="87"/>
      <c r="LZU2" s="88"/>
      <c r="LZV2" s="87"/>
      <c r="LZW2" s="87"/>
      <c r="LZX2" s="87"/>
      <c r="LZY2" s="87"/>
      <c r="LZZ2" s="88"/>
      <c r="MAA2" s="87"/>
      <c r="MAB2" s="87"/>
      <c r="MAC2" s="87"/>
      <c r="MAD2" s="87"/>
      <c r="MAE2" s="88"/>
      <c r="MAF2" s="87"/>
      <c r="MAG2" s="87"/>
      <c r="MAH2" s="87"/>
      <c r="MAI2" s="87"/>
      <c r="MAJ2" s="88"/>
      <c r="MAK2" s="87"/>
      <c r="MAL2" s="87"/>
      <c r="MAM2" s="87"/>
      <c r="MAN2" s="87"/>
      <c r="MAO2" s="88"/>
      <c r="MAP2" s="87"/>
      <c r="MAQ2" s="87"/>
      <c r="MAR2" s="87"/>
      <c r="MAS2" s="87"/>
      <c r="MAT2" s="88"/>
      <c r="MAU2" s="87"/>
      <c r="MAV2" s="87"/>
      <c r="MAW2" s="87"/>
      <c r="MAX2" s="87"/>
      <c r="MAY2" s="88"/>
      <c r="MAZ2" s="87"/>
      <c r="MBA2" s="87"/>
      <c r="MBB2" s="87"/>
      <c r="MBC2" s="87"/>
      <c r="MBD2" s="88"/>
      <c r="MBE2" s="87"/>
      <c r="MBF2" s="87"/>
      <c r="MBG2" s="87"/>
      <c r="MBH2" s="87"/>
      <c r="MBI2" s="88"/>
      <c r="MBJ2" s="87"/>
      <c r="MBK2" s="87"/>
      <c r="MBL2" s="87"/>
      <c r="MBM2" s="87"/>
      <c r="MBN2" s="88"/>
      <c r="MBO2" s="87"/>
      <c r="MBP2" s="87"/>
      <c r="MBQ2" s="87"/>
      <c r="MBR2" s="87"/>
      <c r="MBS2" s="88"/>
      <c r="MBT2" s="87"/>
      <c r="MBU2" s="87"/>
      <c r="MBV2" s="87"/>
      <c r="MBW2" s="87"/>
      <c r="MBX2" s="88"/>
      <c r="MBY2" s="87"/>
      <c r="MBZ2" s="87"/>
      <c r="MCA2" s="87"/>
      <c r="MCB2" s="87"/>
      <c r="MCC2" s="88"/>
      <c r="MCD2" s="87"/>
      <c r="MCE2" s="87"/>
      <c r="MCF2" s="87"/>
      <c r="MCG2" s="87"/>
      <c r="MCH2" s="88"/>
      <c r="MCI2" s="87"/>
      <c r="MCJ2" s="87"/>
      <c r="MCK2" s="87"/>
      <c r="MCL2" s="87"/>
      <c r="MCM2" s="88"/>
      <c r="MCN2" s="87"/>
      <c r="MCO2" s="87"/>
      <c r="MCP2" s="87"/>
      <c r="MCQ2" s="87"/>
      <c r="MCR2" s="88"/>
      <c r="MCS2" s="87"/>
      <c r="MCT2" s="87"/>
      <c r="MCU2" s="87"/>
      <c r="MCV2" s="87"/>
      <c r="MCW2" s="88"/>
      <c r="MCX2" s="87"/>
      <c r="MCY2" s="87"/>
      <c r="MCZ2" s="87"/>
      <c r="MDA2" s="87"/>
      <c r="MDB2" s="88"/>
      <c r="MDC2" s="87"/>
      <c r="MDD2" s="87"/>
      <c r="MDE2" s="87"/>
      <c r="MDF2" s="87"/>
      <c r="MDG2" s="88"/>
      <c r="MDH2" s="87"/>
      <c r="MDI2" s="87"/>
      <c r="MDJ2" s="87"/>
      <c r="MDK2" s="87"/>
      <c r="MDL2" s="88"/>
      <c r="MDM2" s="87"/>
      <c r="MDN2" s="87"/>
      <c r="MDO2" s="87"/>
      <c r="MDP2" s="87"/>
      <c r="MDQ2" s="88"/>
      <c r="MDR2" s="87"/>
      <c r="MDS2" s="87"/>
      <c r="MDT2" s="87"/>
      <c r="MDU2" s="87"/>
      <c r="MDV2" s="88"/>
      <c r="MDW2" s="87"/>
      <c r="MDX2" s="87"/>
      <c r="MDY2" s="87"/>
      <c r="MDZ2" s="87"/>
      <c r="MEA2" s="88"/>
      <c r="MEB2" s="87"/>
      <c r="MEC2" s="87"/>
      <c r="MED2" s="87"/>
      <c r="MEE2" s="87"/>
      <c r="MEF2" s="88"/>
      <c r="MEG2" s="87"/>
      <c r="MEH2" s="87"/>
      <c r="MEI2" s="87"/>
      <c r="MEJ2" s="87"/>
      <c r="MEK2" s="88"/>
      <c r="MEL2" s="87"/>
      <c r="MEM2" s="87"/>
      <c r="MEN2" s="87"/>
      <c r="MEO2" s="87"/>
      <c r="MEP2" s="88"/>
      <c r="MEQ2" s="87"/>
      <c r="MER2" s="87"/>
      <c r="MES2" s="87"/>
      <c r="MET2" s="87"/>
      <c r="MEU2" s="88"/>
      <c r="MEV2" s="87"/>
      <c r="MEW2" s="87"/>
      <c r="MEX2" s="87"/>
      <c r="MEY2" s="87"/>
      <c r="MEZ2" s="88"/>
      <c r="MFA2" s="87"/>
      <c r="MFB2" s="87"/>
      <c r="MFC2" s="87"/>
      <c r="MFD2" s="87"/>
      <c r="MFE2" s="88"/>
      <c r="MFF2" s="87"/>
      <c r="MFG2" s="87"/>
      <c r="MFH2" s="87"/>
      <c r="MFI2" s="87"/>
      <c r="MFJ2" s="88"/>
      <c r="MFK2" s="87"/>
      <c r="MFL2" s="87"/>
      <c r="MFM2" s="87"/>
      <c r="MFN2" s="87"/>
      <c r="MFO2" s="88"/>
      <c r="MFP2" s="87"/>
      <c r="MFQ2" s="87"/>
      <c r="MFR2" s="87"/>
      <c r="MFS2" s="87"/>
      <c r="MFT2" s="88"/>
      <c r="MFU2" s="87"/>
      <c r="MFV2" s="87"/>
      <c r="MFW2" s="87"/>
      <c r="MFX2" s="87"/>
      <c r="MFY2" s="88"/>
      <c r="MFZ2" s="87"/>
      <c r="MGA2" s="87"/>
      <c r="MGB2" s="87"/>
      <c r="MGC2" s="87"/>
      <c r="MGD2" s="88"/>
      <c r="MGE2" s="87"/>
      <c r="MGF2" s="87"/>
      <c r="MGG2" s="87"/>
      <c r="MGH2" s="87"/>
      <c r="MGI2" s="88"/>
      <c r="MGJ2" s="87"/>
      <c r="MGK2" s="87"/>
      <c r="MGL2" s="87"/>
      <c r="MGM2" s="87"/>
      <c r="MGN2" s="88"/>
      <c r="MGO2" s="87"/>
      <c r="MGP2" s="87"/>
      <c r="MGQ2" s="87"/>
      <c r="MGR2" s="87"/>
      <c r="MGS2" s="88"/>
      <c r="MGT2" s="87"/>
      <c r="MGU2" s="87"/>
      <c r="MGV2" s="87"/>
      <c r="MGW2" s="87"/>
      <c r="MGX2" s="88"/>
      <c r="MGY2" s="87"/>
      <c r="MGZ2" s="87"/>
      <c r="MHA2" s="87"/>
      <c r="MHB2" s="87"/>
      <c r="MHC2" s="88"/>
      <c r="MHD2" s="87"/>
      <c r="MHE2" s="87"/>
      <c r="MHF2" s="87"/>
      <c r="MHG2" s="87"/>
      <c r="MHH2" s="88"/>
      <c r="MHI2" s="87"/>
      <c r="MHJ2" s="87"/>
      <c r="MHK2" s="87"/>
      <c r="MHL2" s="87"/>
      <c r="MHM2" s="88"/>
      <c r="MHN2" s="87"/>
      <c r="MHO2" s="87"/>
      <c r="MHP2" s="87"/>
      <c r="MHQ2" s="87"/>
      <c r="MHR2" s="88"/>
      <c r="MHS2" s="87"/>
      <c r="MHT2" s="87"/>
      <c r="MHU2" s="87"/>
      <c r="MHV2" s="87"/>
      <c r="MHW2" s="88"/>
      <c r="MHX2" s="87"/>
      <c r="MHY2" s="87"/>
      <c r="MHZ2" s="87"/>
      <c r="MIA2" s="87"/>
      <c r="MIB2" s="88"/>
      <c r="MIC2" s="87"/>
      <c r="MID2" s="87"/>
      <c r="MIE2" s="87"/>
      <c r="MIF2" s="87"/>
      <c r="MIG2" s="88"/>
      <c r="MIH2" s="87"/>
      <c r="MII2" s="87"/>
      <c r="MIJ2" s="87"/>
      <c r="MIK2" s="87"/>
      <c r="MIL2" s="88"/>
      <c r="MIM2" s="87"/>
      <c r="MIN2" s="87"/>
      <c r="MIO2" s="87"/>
      <c r="MIP2" s="87"/>
      <c r="MIQ2" s="88"/>
      <c r="MIR2" s="87"/>
      <c r="MIS2" s="87"/>
      <c r="MIT2" s="87"/>
      <c r="MIU2" s="87"/>
      <c r="MIV2" s="88"/>
      <c r="MIW2" s="87"/>
      <c r="MIX2" s="87"/>
      <c r="MIY2" s="87"/>
      <c r="MIZ2" s="87"/>
      <c r="MJA2" s="88"/>
      <c r="MJB2" s="87"/>
      <c r="MJC2" s="87"/>
      <c r="MJD2" s="87"/>
      <c r="MJE2" s="87"/>
      <c r="MJF2" s="88"/>
      <c r="MJG2" s="87"/>
      <c r="MJH2" s="87"/>
      <c r="MJI2" s="87"/>
      <c r="MJJ2" s="87"/>
      <c r="MJK2" s="88"/>
      <c r="MJL2" s="87"/>
      <c r="MJM2" s="87"/>
      <c r="MJN2" s="87"/>
      <c r="MJO2" s="87"/>
      <c r="MJP2" s="88"/>
      <c r="MJQ2" s="87"/>
      <c r="MJR2" s="87"/>
      <c r="MJS2" s="87"/>
      <c r="MJT2" s="87"/>
      <c r="MJU2" s="88"/>
      <c r="MJV2" s="87"/>
      <c r="MJW2" s="87"/>
      <c r="MJX2" s="87"/>
      <c r="MJY2" s="87"/>
      <c r="MJZ2" s="88"/>
      <c r="MKA2" s="87"/>
      <c r="MKB2" s="87"/>
      <c r="MKC2" s="87"/>
      <c r="MKD2" s="87"/>
      <c r="MKE2" s="88"/>
      <c r="MKF2" s="87"/>
      <c r="MKG2" s="87"/>
      <c r="MKH2" s="87"/>
      <c r="MKI2" s="87"/>
      <c r="MKJ2" s="88"/>
      <c r="MKK2" s="87"/>
      <c r="MKL2" s="87"/>
      <c r="MKM2" s="87"/>
      <c r="MKN2" s="87"/>
      <c r="MKO2" s="88"/>
      <c r="MKP2" s="87"/>
      <c r="MKQ2" s="87"/>
      <c r="MKR2" s="87"/>
      <c r="MKS2" s="87"/>
      <c r="MKT2" s="88"/>
      <c r="MKU2" s="87"/>
      <c r="MKV2" s="87"/>
      <c r="MKW2" s="87"/>
      <c r="MKX2" s="87"/>
      <c r="MKY2" s="88"/>
      <c r="MKZ2" s="87"/>
      <c r="MLA2" s="87"/>
      <c r="MLB2" s="87"/>
      <c r="MLC2" s="87"/>
      <c r="MLD2" s="88"/>
      <c r="MLE2" s="87"/>
      <c r="MLF2" s="87"/>
      <c r="MLG2" s="87"/>
      <c r="MLH2" s="87"/>
      <c r="MLI2" s="88"/>
      <c r="MLJ2" s="87"/>
      <c r="MLK2" s="87"/>
      <c r="MLL2" s="87"/>
      <c r="MLM2" s="87"/>
      <c r="MLN2" s="88"/>
      <c r="MLO2" s="87"/>
      <c r="MLP2" s="87"/>
      <c r="MLQ2" s="87"/>
      <c r="MLR2" s="87"/>
      <c r="MLS2" s="88"/>
      <c r="MLT2" s="87"/>
      <c r="MLU2" s="87"/>
      <c r="MLV2" s="87"/>
      <c r="MLW2" s="87"/>
      <c r="MLX2" s="88"/>
      <c r="MLY2" s="87"/>
      <c r="MLZ2" s="87"/>
      <c r="MMA2" s="87"/>
      <c r="MMB2" s="87"/>
      <c r="MMC2" s="88"/>
      <c r="MMD2" s="87"/>
      <c r="MME2" s="87"/>
      <c r="MMF2" s="87"/>
      <c r="MMG2" s="87"/>
      <c r="MMH2" s="88"/>
      <c r="MMI2" s="87"/>
      <c r="MMJ2" s="87"/>
      <c r="MMK2" s="87"/>
      <c r="MML2" s="87"/>
      <c r="MMM2" s="88"/>
      <c r="MMN2" s="87"/>
      <c r="MMO2" s="87"/>
      <c r="MMP2" s="87"/>
      <c r="MMQ2" s="87"/>
      <c r="MMR2" s="88"/>
      <c r="MMS2" s="87"/>
      <c r="MMT2" s="87"/>
      <c r="MMU2" s="87"/>
      <c r="MMV2" s="87"/>
      <c r="MMW2" s="88"/>
      <c r="MMX2" s="87"/>
      <c r="MMY2" s="87"/>
      <c r="MMZ2" s="87"/>
      <c r="MNA2" s="87"/>
      <c r="MNB2" s="88"/>
      <c r="MNC2" s="87"/>
      <c r="MND2" s="87"/>
      <c r="MNE2" s="87"/>
      <c r="MNF2" s="87"/>
      <c r="MNG2" s="88"/>
      <c r="MNH2" s="87"/>
      <c r="MNI2" s="87"/>
      <c r="MNJ2" s="87"/>
      <c r="MNK2" s="87"/>
      <c r="MNL2" s="88"/>
      <c r="MNM2" s="87"/>
      <c r="MNN2" s="87"/>
      <c r="MNO2" s="87"/>
      <c r="MNP2" s="87"/>
      <c r="MNQ2" s="88"/>
      <c r="MNR2" s="87"/>
      <c r="MNS2" s="87"/>
      <c r="MNT2" s="87"/>
      <c r="MNU2" s="87"/>
      <c r="MNV2" s="88"/>
      <c r="MNW2" s="87"/>
      <c r="MNX2" s="87"/>
      <c r="MNY2" s="87"/>
      <c r="MNZ2" s="87"/>
      <c r="MOA2" s="88"/>
      <c r="MOB2" s="87"/>
      <c r="MOC2" s="87"/>
      <c r="MOD2" s="87"/>
      <c r="MOE2" s="87"/>
      <c r="MOF2" s="88"/>
      <c r="MOG2" s="87"/>
      <c r="MOH2" s="87"/>
      <c r="MOI2" s="87"/>
      <c r="MOJ2" s="87"/>
      <c r="MOK2" s="88"/>
      <c r="MOL2" s="87"/>
      <c r="MOM2" s="87"/>
      <c r="MON2" s="87"/>
      <c r="MOO2" s="87"/>
      <c r="MOP2" s="88"/>
      <c r="MOQ2" s="87"/>
      <c r="MOR2" s="87"/>
      <c r="MOS2" s="87"/>
      <c r="MOT2" s="87"/>
      <c r="MOU2" s="88"/>
      <c r="MOV2" s="87"/>
      <c r="MOW2" s="87"/>
      <c r="MOX2" s="87"/>
      <c r="MOY2" s="87"/>
      <c r="MOZ2" s="88"/>
      <c r="MPA2" s="87"/>
      <c r="MPB2" s="87"/>
      <c r="MPC2" s="87"/>
      <c r="MPD2" s="87"/>
      <c r="MPE2" s="88"/>
      <c r="MPF2" s="87"/>
      <c r="MPG2" s="87"/>
      <c r="MPH2" s="87"/>
      <c r="MPI2" s="87"/>
      <c r="MPJ2" s="88"/>
      <c r="MPK2" s="87"/>
      <c r="MPL2" s="87"/>
      <c r="MPM2" s="87"/>
      <c r="MPN2" s="87"/>
      <c r="MPO2" s="88"/>
      <c r="MPP2" s="87"/>
      <c r="MPQ2" s="87"/>
      <c r="MPR2" s="87"/>
      <c r="MPS2" s="87"/>
      <c r="MPT2" s="88"/>
      <c r="MPU2" s="87"/>
      <c r="MPV2" s="87"/>
      <c r="MPW2" s="87"/>
      <c r="MPX2" s="87"/>
      <c r="MPY2" s="88"/>
      <c r="MPZ2" s="87"/>
      <c r="MQA2" s="87"/>
      <c r="MQB2" s="87"/>
      <c r="MQC2" s="87"/>
      <c r="MQD2" s="88"/>
      <c r="MQE2" s="87"/>
      <c r="MQF2" s="87"/>
      <c r="MQG2" s="87"/>
      <c r="MQH2" s="87"/>
      <c r="MQI2" s="88"/>
      <c r="MQJ2" s="87"/>
      <c r="MQK2" s="87"/>
      <c r="MQL2" s="87"/>
      <c r="MQM2" s="87"/>
      <c r="MQN2" s="88"/>
      <c r="MQO2" s="87"/>
      <c r="MQP2" s="87"/>
      <c r="MQQ2" s="87"/>
      <c r="MQR2" s="87"/>
      <c r="MQS2" s="88"/>
      <c r="MQT2" s="87"/>
      <c r="MQU2" s="87"/>
      <c r="MQV2" s="87"/>
      <c r="MQW2" s="87"/>
      <c r="MQX2" s="88"/>
      <c r="MQY2" s="87"/>
      <c r="MQZ2" s="87"/>
      <c r="MRA2" s="87"/>
      <c r="MRB2" s="87"/>
      <c r="MRC2" s="88"/>
      <c r="MRD2" s="87"/>
      <c r="MRE2" s="87"/>
      <c r="MRF2" s="87"/>
      <c r="MRG2" s="87"/>
      <c r="MRH2" s="88"/>
      <c r="MRI2" s="87"/>
      <c r="MRJ2" s="87"/>
      <c r="MRK2" s="87"/>
      <c r="MRL2" s="87"/>
      <c r="MRM2" s="88"/>
      <c r="MRN2" s="87"/>
      <c r="MRO2" s="87"/>
      <c r="MRP2" s="87"/>
      <c r="MRQ2" s="87"/>
      <c r="MRR2" s="88"/>
      <c r="MRS2" s="87"/>
      <c r="MRT2" s="87"/>
      <c r="MRU2" s="87"/>
      <c r="MRV2" s="87"/>
      <c r="MRW2" s="88"/>
      <c r="MRX2" s="87"/>
      <c r="MRY2" s="87"/>
      <c r="MRZ2" s="87"/>
      <c r="MSA2" s="87"/>
      <c r="MSB2" s="88"/>
      <c r="MSC2" s="87"/>
      <c r="MSD2" s="87"/>
      <c r="MSE2" s="87"/>
      <c r="MSF2" s="87"/>
      <c r="MSG2" s="88"/>
      <c r="MSH2" s="87"/>
      <c r="MSI2" s="87"/>
      <c r="MSJ2" s="87"/>
      <c r="MSK2" s="87"/>
      <c r="MSL2" s="88"/>
      <c r="MSM2" s="87"/>
      <c r="MSN2" s="87"/>
      <c r="MSO2" s="87"/>
      <c r="MSP2" s="87"/>
      <c r="MSQ2" s="88"/>
      <c r="MSR2" s="87"/>
      <c r="MSS2" s="87"/>
      <c r="MST2" s="87"/>
      <c r="MSU2" s="87"/>
      <c r="MSV2" s="88"/>
      <c r="MSW2" s="87"/>
      <c r="MSX2" s="87"/>
      <c r="MSY2" s="87"/>
      <c r="MSZ2" s="87"/>
      <c r="MTA2" s="88"/>
      <c r="MTB2" s="87"/>
      <c r="MTC2" s="87"/>
      <c r="MTD2" s="87"/>
      <c r="MTE2" s="87"/>
      <c r="MTF2" s="88"/>
      <c r="MTG2" s="87"/>
      <c r="MTH2" s="87"/>
      <c r="MTI2" s="87"/>
      <c r="MTJ2" s="87"/>
      <c r="MTK2" s="88"/>
      <c r="MTL2" s="87"/>
      <c r="MTM2" s="87"/>
      <c r="MTN2" s="87"/>
      <c r="MTO2" s="87"/>
      <c r="MTP2" s="88"/>
      <c r="MTQ2" s="87"/>
      <c r="MTR2" s="87"/>
      <c r="MTS2" s="87"/>
      <c r="MTT2" s="87"/>
      <c r="MTU2" s="88"/>
      <c r="MTV2" s="87"/>
      <c r="MTW2" s="87"/>
      <c r="MTX2" s="87"/>
      <c r="MTY2" s="87"/>
      <c r="MTZ2" s="88"/>
      <c r="MUA2" s="87"/>
      <c r="MUB2" s="87"/>
      <c r="MUC2" s="87"/>
      <c r="MUD2" s="87"/>
      <c r="MUE2" s="88"/>
      <c r="MUF2" s="87"/>
      <c r="MUG2" s="87"/>
      <c r="MUH2" s="87"/>
      <c r="MUI2" s="87"/>
      <c r="MUJ2" s="88"/>
      <c r="MUK2" s="87"/>
      <c r="MUL2" s="87"/>
      <c r="MUM2" s="87"/>
      <c r="MUN2" s="87"/>
      <c r="MUO2" s="88"/>
      <c r="MUP2" s="87"/>
      <c r="MUQ2" s="87"/>
      <c r="MUR2" s="87"/>
      <c r="MUS2" s="87"/>
      <c r="MUT2" s="88"/>
      <c r="MUU2" s="87"/>
      <c r="MUV2" s="87"/>
      <c r="MUW2" s="87"/>
      <c r="MUX2" s="87"/>
      <c r="MUY2" s="88"/>
      <c r="MUZ2" s="87"/>
      <c r="MVA2" s="87"/>
      <c r="MVB2" s="87"/>
      <c r="MVC2" s="87"/>
      <c r="MVD2" s="88"/>
      <c r="MVE2" s="87"/>
      <c r="MVF2" s="87"/>
      <c r="MVG2" s="87"/>
      <c r="MVH2" s="87"/>
      <c r="MVI2" s="88"/>
      <c r="MVJ2" s="87"/>
      <c r="MVK2" s="87"/>
      <c r="MVL2" s="87"/>
      <c r="MVM2" s="87"/>
      <c r="MVN2" s="88"/>
      <c r="MVO2" s="87"/>
      <c r="MVP2" s="87"/>
      <c r="MVQ2" s="87"/>
      <c r="MVR2" s="87"/>
      <c r="MVS2" s="88"/>
      <c r="MVT2" s="87"/>
      <c r="MVU2" s="87"/>
      <c r="MVV2" s="87"/>
      <c r="MVW2" s="87"/>
      <c r="MVX2" s="88"/>
      <c r="MVY2" s="87"/>
      <c r="MVZ2" s="87"/>
      <c r="MWA2" s="87"/>
      <c r="MWB2" s="87"/>
      <c r="MWC2" s="88"/>
      <c r="MWD2" s="87"/>
      <c r="MWE2" s="87"/>
      <c r="MWF2" s="87"/>
      <c r="MWG2" s="87"/>
      <c r="MWH2" s="88"/>
      <c r="MWI2" s="87"/>
      <c r="MWJ2" s="87"/>
      <c r="MWK2" s="87"/>
      <c r="MWL2" s="87"/>
      <c r="MWM2" s="88"/>
      <c r="MWN2" s="87"/>
      <c r="MWO2" s="87"/>
      <c r="MWP2" s="87"/>
      <c r="MWQ2" s="87"/>
      <c r="MWR2" s="88"/>
      <c r="MWS2" s="87"/>
      <c r="MWT2" s="87"/>
      <c r="MWU2" s="87"/>
      <c r="MWV2" s="87"/>
      <c r="MWW2" s="88"/>
      <c r="MWX2" s="87"/>
      <c r="MWY2" s="87"/>
      <c r="MWZ2" s="87"/>
      <c r="MXA2" s="87"/>
      <c r="MXB2" s="88"/>
      <c r="MXC2" s="87"/>
      <c r="MXD2" s="87"/>
      <c r="MXE2" s="87"/>
      <c r="MXF2" s="87"/>
      <c r="MXG2" s="88"/>
      <c r="MXH2" s="87"/>
      <c r="MXI2" s="87"/>
      <c r="MXJ2" s="87"/>
      <c r="MXK2" s="87"/>
      <c r="MXL2" s="88"/>
      <c r="MXM2" s="87"/>
      <c r="MXN2" s="87"/>
      <c r="MXO2" s="87"/>
      <c r="MXP2" s="87"/>
      <c r="MXQ2" s="88"/>
      <c r="MXR2" s="87"/>
      <c r="MXS2" s="87"/>
      <c r="MXT2" s="87"/>
      <c r="MXU2" s="87"/>
      <c r="MXV2" s="88"/>
      <c r="MXW2" s="87"/>
      <c r="MXX2" s="87"/>
      <c r="MXY2" s="87"/>
      <c r="MXZ2" s="87"/>
      <c r="MYA2" s="88"/>
      <c r="MYB2" s="87"/>
      <c r="MYC2" s="87"/>
      <c r="MYD2" s="87"/>
      <c r="MYE2" s="87"/>
      <c r="MYF2" s="88"/>
      <c r="MYG2" s="87"/>
      <c r="MYH2" s="87"/>
      <c r="MYI2" s="87"/>
      <c r="MYJ2" s="87"/>
      <c r="MYK2" s="88"/>
      <c r="MYL2" s="87"/>
      <c r="MYM2" s="87"/>
      <c r="MYN2" s="87"/>
      <c r="MYO2" s="87"/>
      <c r="MYP2" s="88"/>
      <c r="MYQ2" s="87"/>
      <c r="MYR2" s="87"/>
      <c r="MYS2" s="87"/>
      <c r="MYT2" s="87"/>
      <c r="MYU2" s="88"/>
      <c r="MYV2" s="87"/>
      <c r="MYW2" s="87"/>
      <c r="MYX2" s="87"/>
      <c r="MYY2" s="87"/>
      <c r="MYZ2" s="88"/>
      <c r="MZA2" s="87"/>
      <c r="MZB2" s="87"/>
      <c r="MZC2" s="87"/>
      <c r="MZD2" s="87"/>
      <c r="MZE2" s="88"/>
      <c r="MZF2" s="87"/>
      <c r="MZG2" s="87"/>
      <c r="MZH2" s="87"/>
      <c r="MZI2" s="87"/>
      <c r="MZJ2" s="88"/>
      <c r="MZK2" s="87"/>
      <c r="MZL2" s="87"/>
      <c r="MZM2" s="87"/>
      <c r="MZN2" s="87"/>
      <c r="MZO2" s="88"/>
      <c r="MZP2" s="87"/>
      <c r="MZQ2" s="87"/>
      <c r="MZR2" s="87"/>
      <c r="MZS2" s="87"/>
      <c r="MZT2" s="88"/>
      <c r="MZU2" s="87"/>
      <c r="MZV2" s="87"/>
      <c r="MZW2" s="87"/>
      <c r="MZX2" s="87"/>
      <c r="MZY2" s="88"/>
      <c r="MZZ2" s="87"/>
      <c r="NAA2" s="87"/>
      <c r="NAB2" s="87"/>
      <c r="NAC2" s="87"/>
      <c r="NAD2" s="88"/>
      <c r="NAE2" s="87"/>
      <c r="NAF2" s="87"/>
      <c r="NAG2" s="87"/>
      <c r="NAH2" s="87"/>
      <c r="NAI2" s="88"/>
      <c r="NAJ2" s="87"/>
      <c r="NAK2" s="87"/>
      <c r="NAL2" s="87"/>
      <c r="NAM2" s="87"/>
      <c r="NAN2" s="88"/>
      <c r="NAO2" s="87"/>
      <c r="NAP2" s="87"/>
      <c r="NAQ2" s="87"/>
      <c r="NAR2" s="87"/>
      <c r="NAS2" s="88"/>
      <c r="NAT2" s="87"/>
      <c r="NAU2" s="87"/>
      <c r="NAV2" s="87"/>
      <c r="NAW2" s="87"/>
      <c r="NAX2" s="88"/>
      <c r="NAY2" s="87"/>
      <c r="NAZ2" s="87"/>
      <c r="NBA2" s="87"/>
      <c r="NBB2" s="87"/>
      <c r="NBC2" s="88"/>
      <c r="NBD2" s="87"/>
      <c r="NBE2" s="87"/>
      <c r="NBF2" s="87"/>
      <c r="NBG2" s="87"/>
      <c r="NBH2" s="88"/>
      <c r="NBI2" s="87"/>
      <c r="NBJ2" s="87"/>
      <c r="NBK2" s="87"/>
      <c r="NBL2" s="87"/>
      <c r="NBM2" s="88"/>
      <c r="NBN2" s="87"/>
      <c r="NBO2" s="87"/>
      <c r="NBP2" s="87"/>
      <c r="NBQ2" s="87"/>
      <c r="NBR2" s="88"/>
      <c r="NBS2" s="87"/>
      <c r="NBT2" s="87"/>
      <c r="NBU2" s="87"/>
      <c r="NBV2" s="87"/>
      <c r="NBW2" s="88"/>
      <c r="NBX2" s="87"/>
      <c r="NBY2" s="87"/>
      <c r="NBZ2" s="87"/>
      <c r="NCA2" s="87"/>
      <c r="NCB2" s="88"/>
      <c r="NCC2" s="87"/>
      <c r="NCD2" s="87"/>
      <c r="NCE2" s="87"/>
      <c r="NCF2" s="87"/>
      <c r="NCG2" s="88"/>
      <c r="NCH2" s="87"/>
      <c r="NCI2" s="87"/>
      <c r="NCJ2" s="87"/>
      <c r="NCK2" s="87"/>
      <c r="NCL2" s="88"/>
      <c r="NCM2" s="87"/>
      <c r="NCN2" s="87"/>
      <c r="NCO2" s="87"/>
      <c r="NCP2" s="87"/>
      <c r="NCQ2" s="88"/>
      <c r="NCR2" s="87"/>
      <c r="NCS2" s="87"/>
      <c r="NCT2" s="87"/>
      <c r="NCU2" s="87"/>
      <c r="NCV2" s="88"/>
      <c r="NCW2" s="87"/>
      <c r="NCX2" s="87"/>
      <c r="NCY2" s="87"/>
      <c r="NCZ2" s="87"/>
      <c r="NDA2" s="88"/>
      <c r="NDB2" s="87"/>
      <c r="NDC2" s="87"/>
      <c r="NDD2" s="87"/>
      <c r="NDE2" s="87"/>
      <c r="NDF2" s="88"/>
      <c r="NDG2" s="87"/>
      <c r="NDH2" s="87"/>
      <c r="NDI2" s="87"/>
      <c r="NDJ2" s="87"/>
      <c r="NDK2" s="88"/>
      <c r="NDL2" s="87"/>
      <c r="NDM2" s="87"/>
      <c r="NDN2" s="87"/>
      <c r="NDO2" s="87"/>
      <c r="NDP2" s="88"/>
      <c r="NDQ2" s="87"/>
      <c r="NDR2" s="87"/>
      <c r="NDS2" s="87"/>
      <c r="NDT2" s="87"/>
      <c r="NDU2" s="88"/>
      <c r="NDV2" s="87"/>
      <c r="NDW2" s="87"/>
      <c r="NDX2" s="87"/>
      <c r="NDY2" s="87"/>
      <c r="NDZ2" s="88"/>
      <c r="NEA2" s="87"/>
      <c r="NEB2" s="87"/>
      <c r="NEC2" s="87"/>
      <c r="NED2" s="87"/>
      <c r="NEE2" s="88"/>
      <c r="NEF2" s="87"/>
      <c r="NEG2" s="87"/>
      <c r="NEH2" s="87"/>
      <c r="NEI2" s="87"/>
      <c r="NEJ2" s="88"/>
      <c r="NEK2" s="87"/>
      <c r="NEL2" s="87"/>
      <c r="NEM2" s="87"/>
      <c r="NEN2" s="87"/>
      <c r="NEO2" s="88"/>
      <c r="NEP2" s="87"/>
      <c r="NEQ2" s="87"/>
      <c r="NER2" s="87"/>
      <c r="NES2" s="87"/>
      <c r="NET2" s="88"/>
      <c r="NEU2" s="87"/>
      <c r="NEV2" s="87"/>
      <c r="NEW2" s="87"/>
      <c r="NEX2" s="87"/>
      <c r="NEY2" s="88"/>
      <c r="NEZ2" s="87"/>
      <c r="NFA2" s="87"/>
      <c r="NFB2" s="87"/>
      <c r="NFC2" s="87"/>
      <c r="NFD2" s="88"/>
      <c r="NFE2" s="87"/>
      <c r="NFF2" s="87"/>
      <c r="NFG2" s="87"/>
      <c r="NFH2" s="87"/>
      <c r="NFI2" s="88"/>
      <c r="NFJ2" s="87"/>
      <c r="NFK2" s="87"/>
      <c r="NFL2" s="87"/>
      <c r="NFM2" s="87"/>
      <c r="NFN2" s="88"/>
      <c r="NFO2" s="87"/>
      <c r="NFP2" s="87"/>
      <c r="NFQ2" s="87"/>
      <c r="NFR2" s="87"/>
      <c r="NFS2" s="88"/>
      <c r="NFT2" s="87"/>
      <c r="NFU2" s="87"/>
      <c r="NFV2" s="87"/>
      <c r="NFW2" s="87"/>
      <c r="NFX2" s="88"/>
      <c r="NFY2" s="87"/>
      <c r="NFZ2" s="87"/>
      <c r="NGA2" s="87"/>
      <c r="NGB2" s="87"/>
      <c r="NGC2" s="88"/>
      <c r="NGD2" s="87"/>
      <c r="NGE2" s="87"/>
      <c r="NGF2" s="87"/>
      <c r="NGG2" s="87"/>
      <c r="NGH2" s="88"/>
      <c r="NGI2" s="87"/>
      <c r="NGJ2" s="87"/>
      <c r="NGK2" s="87"/>
      <c r="NGL2" s="87"/>
      <c r="NGM2" s="88"/>
      <c r="NGN2" s="87"/>
      <c r="NGO2" s="87"/>
      <c r="NGP2" s="87"/>
      <c r="NGQ2" s="87"/>
      <c r="NGR2" s="88"/>
      <c r="NGS2" s="87"/>
      <c r="NGT2" s="87"/>
      <c r="NGU2" s="87"/>
      <c r="NGV2" s="87"/>
      <c r="NGW2" s="88"/>
      <c r="NGX2" s="87"/>
      <c r="NGY2" s="87"/>
      <c r="NGZ2" s="87"/>
      <c r="NHA2" s="87"/>
      <c r="NHB2" s="88"/>
      <c r="NHC2" s="87"/>
      <c r="NHD2" s="87"/>
      <c r="NHE2" s="87"/>
      <c r="NHF2" s="87"/>
      <c r="NHG2" s="88"/>
      <c r="NHH2" s="87"/>
      <c r="NHI2" s="87"/>
      <c r="NHJ2" s="87"/>
      <c r="NHK2" s="87"/>
      <c r="NHL2" s="88"/>
      <c r="NHM2" s="87"/>
      <c r="NHN2" s="87"/>
      <c r="NHO2" s="87"/>
      <c r="NHP2" s="87"/>
      <c r="NHQ2" s="88"/>
      <c r="NHR2" s="87"/>
      <c r="NHS2" s="87"/>
      <c r="NHT2" s="87"/>
      <c r="NHU2" s="87"/>
      <c r="NHV2" s="88"/>
      <c r="NHW2" s="87"/>
      <c r="NHX2" s="87"/>
      <c r="NHY2" s="87"/>
      <c r="NHZ2" s="87"/>
      <c r="NIA2" s="88"/>
      <c r="NIB2" s="87"/>
      <c r="NIC2" s="87"/>
      <c r="NID2" s="87"/>
      <c r="NIE2" s="87"/>
      <c r="NIF2" s="88"/>
      <c r="NIG2" s="87"/>
      <c r="NIH2" s="87"/>
      <c r="NII2" s="87"/>
      <c r="NIJ2" s="87"/>
      <c r="NIK2" s="88"/>
      <c r="NIL2" s="87"/>
      <c r="NIM2" s="87"/>
      <c r="NIN2" s="87"/>
      <c r="NIO2" s="87"/>
      <c r="NIP2" s="88"/>
      <c r="NIQ2" s="87"/>
      <c r="NIR2" s="87"/>
      <c r="NIS2" s="87"/>
      <c r="NIT2" s="87"/>
      <c r="NIU2" s="88"/>
      <c r="NIV2" s="87"/>
      <c r="NIW2" s="87"/>
      <c r="NIX2" s="87"/>
      <c r="NIY2" s="87"/>
      <c r="NIZ2" s="88"/>
      <c r="NJA2" s="87"/>
      <c r="NJB2" s="87"/>
      <c r="NJC2" s="87"/>
      <c r="NJD2" s="87"/>
      <c r="NJE2" s="88"/>
      <c r="NJF2" s="87"/>
      <c r="NJG2" s="87"/>
      <c r="NJH2" s="87"/>
      <c r="NJI2" s="87"/>
      <c r="NJJ2" s="88"/>
      <c r="NJK2" s="87"/>
      <c r="NJL2" s="87"/>
      <c r="NJM2" s="87"/>
      <c r="NJN2" s="87"/>
      <c r="NJO2" s="88"/>
      <c r="NJP2" s="87"/>
      <c r="NJQ2" s="87"/>
      <c r="NJR2" s="87"/>
      <c r="NJS2" s="87"/>
      <c r="NJT2" s="88"/>
      <c r="NJU2" s="87"/>
      <c r="NJV2" s="87"/>
      <c r="NJW2" s="87"/>
      <c r="NJX2" s="87"/>
      <c r="NJY2" s="88"/>
      <c r="NJZ2" s="87"/>
      <c r="NKA2" s="87"/>
      <c r="NKB2" s="87"/>
      <c r="NKC2" s="87"/>
      <c r="NKD2" s="88"/>
      <c r="NKE2" s="87"/>
      <c r="NKF2" s="87"/>
      <c r="NKG2" s="87"/>
      <c r="NKH2" s="87"/>
      <c r="NKI2" s="88"/>
      <c r="NKJ2" s="87"/>
      <c r="NKK2" s="87"/>
      <c r="NKL2" s="87"/>
      <c r="NKM2" s="87"/>
      <c r="NKN2" s="88"/>
      <c r="NKO2" s="87"/>
      <c r="NKP2" s="87"/>
      <c r="NKQ2" s="87"/>
      <c r="NKR2" s="87"/>
      <c r="NKS2" s="88"/>
      <c r="NKT2" s="87"/>
      <c r="NKU2" s="87"/>
      <c r="NKV2" s="87"/>
      <c r="NKW2" s="87"/>
      <c r="NKX2" s="88"/>
      <c r="NKY2" s="87"/>
      <c r="NKZ2" s="87"/>
      <c r="NLA2" s="87"/>
      <c r="NLB2" s="87"/>
      <c r="NLC2" s="88"/>
      <c r="NLD2" s="87"/>
      <c r="NLE2" s="87"/>
      <c r="NLF2" s="87"/>
      <c r="NLG2" s="87"/>
      <c r="NLH2" s="88"/>
      <c r="NLI2" s="87"/>
      <c r="NLJ2" s="87"/>
      <c r="NLK2" s="87"/>
      <c r="NLL2" s="87"/>
      <c r="NLM2" s="88"/>
      <c r="NLN2" s="87"/>
      <c r="NLO2" s="87"/>
      <c r="NLP2" s="87"/>
      <c r="NLQ2" s="87"/>
      <c r="NLR2" s="88"/>
      <c r="NLS2" s="87"/>
      <c r="NLT2" s="87"/>
      <c r="NLU2" s="87"/>
      <c r="NLV2" s="87"/>
      <c r="NLW2" s="88"/>
      <c r="NLX2" s="87"/>
      <c r="NLY2" s="87"/>
      <c r="NLZ2" s="87"/>
      <c r="NMA2" s="87"/>
      <c r="NMB2" s="88"/>
      <c r="NMC2" s="87"/>
      <c r="NMD2" s="87"/>
      <c r="NME2" s="87"/>
      <c r="NMF2" s="87"/>
      <c r="NMG2" s="88"/>
      <c r="NMH2" s="87"/>
      <c r="NMI2" s="87"/>
      <c r="NMJ2" s="87"/>
      <c r="NMK2" s="87"/>
      <c r="NML2" s="88"/>
      <c r="NMM2" s="87"/>
      <c r="NMN2" s="87"/>
      <c r="NMO2" s="87"/>
      <c r="NMP2" s="87"/>
      <c r="NMQ2" s="88"/>
      <c r="NMR2" s="87"/>
      <c r="NMS2" s="87"/>
      <c r="NMT2" s="87"/>
      <c r="NMU2" s="87"/>
      <c r="NMV2" s="88"/>
      <c r="NMW2" s="87"/>
      <c r="NMX2" s="87"/>
      <c r="NMY2" s="87"/>
      <c r="NMZ2" s="87"/>
      <c r="NNA2" s="88"/>
      <c r="NNB2" s="87"/>
      <c r="NNC2" s="87"/>
      <c r="NND2" s="87"/>
      <c r="NNE2" s="87"/>
      <c r="NNF2" s="88"/>
      <c r="NNG2" s="87"/>
      <c r="NNH2" s="87"/>
      <c r="NNI2" s="87"/>
      <c r="NNJ2" s="87"/>
      <c r="NNK2" s="88"/>
      <c r="NNL2" s="87"/>
      <c r="NNM2" s="87"/>
      <c r="NNN2" s="87"/>
      <c r="NNO2" s="87"/>
      <c r="NNP2" s="88"/>
      <c r="NNQ2" s="87"/>
      <c r="NNR2" s="87"/>
      <c r="NNS2" s="87"/>
      <c r="NNT2" s="87"/>
      <c r="NNU2" s="88"/>
      <c r="NNV2" s="87"/>
      <c r="NNW2" s="87"/>
      <c r="NNX2" s="87"/>
      <c r="NNY2" s="87"/>
      <c r="NNZ2" s="88"/>
      <c r="NOA2" s="87"/>
      <c r="NOB2" s="87"/>
      <c r="NOC2" s="87"/>
      <c r="NOD2" s="87"/>
      <c r="NOE2" s="88"/>
      <c r="NOF2" s="87"/>
      <c r="NOG2" s="87"/>
      <c r="NOH2" s="87"/>
      <c r="NOI2" s="87"/>
      <c r="NOJ2" s="88"/>
      <c r="NOK2" s="87"/>
      <c r="NOL2" s="87"/>
      <c r="NOM2" s="87"/>
      <c r="NON2" s="87"/>
      <c r="NOO2" s="88"/>
      <c r="NOP2" s="87"/>
      <c r="NOQ2" s="87"/>
      <c r="NOR2" s="87"/>
      <c r="NOS2" s="87"/>
      <c r="NOT2" s="88"/>
      <c r="NOU2" s="87"/>
      <c r="NOV2" s="87"/>
      <c r="NOW2" s="87"/>
      <c r="NOX2" s="87"/>
      <c r="NOY2" s="88"/>
      <c r="NOZ2" s="87"/>
      <c r="NPA2" s="87"/>
      <c r="NPB2" s="87"/>
      <c r="NPC2" s="87"/>
      <c r="NPD2" s="88"/>
      <c r="NPE2" s="87"/>
      <c r="NPF2" s="87"/>
      <c r="NPG2" s="87"/>
      <c r="NPH2" s="87"/>
      <c r="NPI2" s="88"/>
      <c r="NPJ2" s="87"/>
      <c r="NPK2" s="87"/>
      <c r="NPL2" s="87"/>
      <c r="NPM2" s="87"/>
      <c r="NPN2" s="88"/>
      <c r="NPO2" s="87"/>
      <c r="NPP2" s="87"/>
      <c r="NPQ2" s="87"/>
      <c r="NPR2" s="87"/>
      <c r="NPS2" s="88"/>
      <c r="NPT2" s="87"/>
      <c r="NPU2" s="87"/>
      <c r="NPV2" s="87"/>
      <c r="NPW2" s="87"/>
      <c r="NPX2" s="88"/>
      <c r="NPY2" s="87"/>
      <c r="NPZ2" s="87"/>
      <c r="NQA2" s="87"/>
      <c r="NQB2" s="87"/>
      <c r="NQC2" s="88"/>
      <c r="NQD2" s="87"/>
      <c r="NQE2" s="87"/>
      <c r="NQF2" s="87"/>
      <c r="NQG2" s="87"/>
      <c r="NQH2" s="88"/>
      <c r="NQI2" s="87"/>
      <c r="NQJ2" s="87"/>
      <c r="NQK2" s="87"/>
      <c r="NQL2" s="87"/>
      <c r="NQM2" s="88"/>
      <c r="NQN2" s="87"/>
      <c r="NQO2" s="87"/>
      <c r="NQP2" s="87"/>
      <c r="NQQ2" s="87"/>
      <c r="NQR2" s="88"/>
      <c r="NQS2" s="87"/>
      <c r="NQT2" s="87"/>
      <c r="NQU2" s="87"/>
      <c r="NQV2" s="87"/>
      <c r="NQW2" s="88"/>
      <c r="NQX2" s="87"/>
      <c r="NQY2" s="87"/>
      <c r="NQZ2" s="87"/>
      <c r="NRA2" s="87"/>
      <c r="NRB2" s="88"/>
      <c r="NRC2" s="87"/>
      <c r="NRD2" s="87"/>
      <c r="NRE2" s="87"/>
      <c r="NRF2" s="87"/>
      <c r="NRG2" s="88"/>
      <c r="NRH2" s="87"/>
      <c r="NRI2" s="87"/>
      <c r="NRJ2" s="87"/>
      <c r="NRK2" s="87"/>
      <c r="NRL2" s="88"/>
      <c r="NRM2" s="87"/>
      <c r="NRN2" s="87"/>
      <c r="NRO2" s="87"/>
      <c r="NRP2" s="87"/>
      <c r="NRQ2" s="88"/>
      <c r="NRR2" s="87"/>
      <c r="NRS2" s="87"/>
      <c r="NRT2" s="87"/>
      <c r="NRU2" s="87"/>
      <c r="NRV2" s="88"/>
      <c r="NRW2" s="87"/>
      <c r="NRX2" s="87"/>
      <c r="NRY2" s="87"/>
      <c r="NRZ2" s="87"/>
      <c r="NSA2" s="88"/>
      <c r="NSB2" s="87"/>
      <c r="NSC2" s="87"/>
      <c r="NSD2" s="87"/>
      <c r="NSE2" s="87"/>
      <c r="NSF2" s="88"/>
      <c r="NSG2" s="87"/>
      <c r="NSH2" s="87"/>
      <c r="NSI2" s="87"/>
      <c r="NSJ2" s="87"/>
      <c r="NSK2" s="88"/>
      <c r="NSL2" s="87"/>
      <c r="NSM2" s="87"/>
      <c r="NSN2" s="87"/>
      <c r="NSO2" s="87"/>
      <c r="NSP2" s="88"/>
      <c r="NSQ2" s="87"/>
      <c r="NSR2" s="87"/>
      <c r="NSS2" s="87"/>
      <c r="NST2" s="87"/>
      <c r="NSU2" s="88"/>
      <c r="NSV2" s="87"/>
      <c r="NSW2" s="87"/>
      <c r="NSX2" s="87"/>
      <c r="NSY2" s="87"/>
      <c r="NSZ2" s="88"/>
      <c r="NTA2" s="87"/>
      <c r="NTB2" s="87"/>
      <c r="NTC2" s="87"/>
      <c r="NTD2" s="87"/>
      <c r="NTE2" s="88"/>
      <c r="NTF2" s="87"/>
      <c r="NTG2" s="87"/>
      <c r="NTH2" s="87"/>
      <c r="NTI2" s="87"/>
      <c r="NTJ2" s="88"/>
      <c r="NTK2" s="87"/>
      <c r="NTL2" s="87"/>
      <c r="NTM2" s="87"/>
      <c r="NTN2" s="87"/>
      <c r="NTO2" s="88"/>
      <c r="NTP2" s="87"/>
      <c r="NTQ2" s="87"/>
      <c r="NTR2" s="87"/>
      <c r="NTS2" s="87"/>
      <c r="NTT2" s="88"/>
      <c r="NTU2" s="87"/>
      <c r="NTV2" s="87"/>
      <c r="NTW2" s="87"/>
      <c r="NTX2" s="87"/>
      <c r="NTY2" s="88"/>
      <c r="NTZ2" s="87"/>
      <c r="NUA2" s="87"/>
      <c r="NUB2" s="87"/>
      <c r="NUC2" s="87"/>
      <c r="NUD2" s="88"/>
      <c r="NUE2" s="87"/>
      <c r="NUF2" s="87"/>
      <c r="NUG2" s="87"/>
      <c r="NUH2" s="87"/>
      <c r="NUI2" s="88"/>
      <c r="NUJ2" s="87"/>
      <c r="NUK2" s="87"/>
      <c r="NUL2" s="87"/>
      <c r="NUM2" s="87"/>
      <c r="NUN2" s="88"/>
      <c r="NUO2" s="87"/>
      <c r="NUP2" s="87"/>
      <c r="NUQ2" s="87"/>
      <c r="NUR2" s="87"/>
      <c r="NUS2" s="88"/>
      <c r="NUT2" s="87"/>
      <c r="NUU2" s="87"/>
      <c r="NUV2" s="87"/>
      <c r="NUW2" s="87"/>
      <c r="NUX2" s="88"/>
      <c r="NUY2" s="87"/>
      <c r="NUZ2" s="87"/>
      <c r="NVA2" s="87"/>
      <c r="NVB2" s="87"/>
      <c r="NVC2" s="88"/>
      <c r="NVD2" s="87"/>
      <c r="NVE2" s="87"/>
      <c r="NVF2" s="87"/>
      <c r="NVG2" s="87"/>
      <c r="NVH2" s="88"/>
      <c r="NVI2" s="87"/>
      <c r="NVJ2" s="87"/>
      <c r="NVK2" s="87"/>
      <c r="NVL2" s="87"/>
      <c r="NVM2" s="88"/>
      <c r="NVN2" s="87"/>
      <c r="NVO2" s="87"/>
      <c r="NVP2" s="87"/>
      <c r="NVQ2" s="87"/>
      <c r="NVR2" s="88"/>
      <c r="NVS2" s="87"/>
      <c r="NVT2" s="87"/>
      <c r="NVU2" s="87"/>
      <c r="NVV2" s="87"/>
      <c r="NVW2" s="88"/>
      <c r="NVX2" s="87"/>
      <c r="NVY2" s="87"/>
      <c r="NVZ2" s="87"/>
      <c r="NWA2" s="87"/>
      <c r="NWB2" s="88"/>
      <c r="NWC2" s="87"/>
      <c r="NWD2" s="87"/>
      <c r="NWE2" s="87"/>
      <c r="NWF2" s="87"/>
      <c r="NWG2" s="88"/>
      <c r="NWH2" s="87"/>
      <c r="NWI2" s="87"/>
      <c r="NWJ2" s="87"/>
      <c r="NWK2" s="87"/>
      <c r="NWL2" s="88"/>
      <c r="NWM2" s="87"/>
      <c r="NWN2" s="87"/>
      <c r="NWO2" s="87"/>
      <c r="NWP2" s="87"/>
      <c r="NWQ2" s="88"/>
      <c r="NWR2" s="87"/>
      <c r="NWS2" s="87"/>
      <c r="NWT2" s="87"/>
      <c r="NWU2" s="87"/>
      <c r="NWV2" s="88"/>
      <c r="NWW2" s="87"/>
      <c r="NWX2" s="87"/>
      <c r="NWY2" s="87"/>
      <c r="NWZ2" s="87"/>
      <c r="NXA2" s="88"/>
      <c r="NXB2" s="87"/>
      <c r="NXC2" s="87"/>
      <c r="NXD2" s="87"/>
      <c r="NXE2" s="87"/>
      <c r="NXF2" s="88"/>
      <c r="NXG2" s="87"/>
      <c r="NXH2" s="87"/>
      <c r="NXI2" s="87"/>
      <c r="NXJ2" s="87"/>
      <c r="NXK2" s="88"/>
      <c r="NXL2" s="87"/>
      <c r="NXM2" s="87"/>
      <c r="NXN2" s="87"/>
      <c r="NXO2" s="87"/>
      <c r="NXP2" s="88"/>
      <c r="NXQ2" s="87"/>
      <c r="NXR2" s="87"/>
      <c r="NXS2" s="87"/>
      <c r="NXT2" s="87"/>
      <c r="NXU2" s="88"/>
      <c r="NXV2" s="87"/>
      <c r="NXW2" s="87"/>
      <c r="NXX2" s="87"/>
      <c r="NXY2" s="87"/>
      <c r="NXZ2" s="88"/>
      <c r="NYA2" s="87"/>
      <c r="NYB2" s="87"/>
      <c r="NYC2" s="87"/>
      <c r="NYD2" s="87"/>
      <c r="NYE2" s="88"/>
      <c r="NYF2" s="87"/>
      <c r="NYG2" s="87"/>
      <c r="NYH2" s="87"/>
      <c r="NYI2" s="87"/>
      <c r="NYJ2" s="88"/>
      <c r="NYK2" s="87"/>
      <c r="NYL2" s="87"/>
      <c r="NYM2" s="87"/>
      <c r="NYN2" s="87"/>
      <c r="NYO2" s="88"/>
      <c r="NYP2" s="87"/>
      <c r="NYQ2" s="87"/>
      <c r="NYR2" s="87"/>
      <c r="NYS2" s="87"/>
      <c r="NYT2" s="88"/>
      <c r="NYU2" s="87"/>
      <c r="NYV2" s="87"/>
      <c r="NYW2" s="87"/>
      <c r="NYX2" s="87"/>
      <c r="NYY2" s="88"/>
      <c r="NYZ2" s="87"/>
      <c r="NZA2" s="87"/>
      <c r="NZB2" s="87"/>
      <c r="NZC2" s="87"/>
      <c r="NZD2" s="88"/>
      <c r="NZE2" s="87"/>
      <c r="NZF2" s="87"/>
      <c r="NZG2" s="87"/>
      <c r="NZH2" s="87"/>
      <c r="NZI2" s="88"/>
      <c r="NZJ2" s="87"/>
      <c r="NZK2" s="87"/>
      <c r="NZL2" s="87"/>
      <c r="NZM2" s="87"/>
      <c r="NZN2" s="88"/>
      <c r="NZO2" s="87"/>
      <c r="NZP2" s="87"/>
      <c r="NZQ2" s="87"/>
      <c r="NZR2" s="87"/>
      <c r="NZS2" s="88"/>
      <c r="NZT2" s="87"/>
      <c r="NZU2" s="87"/>
      <c r="NZV2" s="87"/>
      <c r="NZW2" s="87"/>
      <c r="NZX2" s="88"/>
      <c r="NZY2" s="87"/>
      <c r="NZZ2" s="87"/>
      <c r="OAA2" s="87"/>
      <c r="OAB2" s="87"/>
      <c r="OAC2" s="88"/>
      <c r="OAD2" s="87"/>
      <c r="OAE2" s="87"/>
      <c r="OAF2" s="87"/>
      <c r="OAG2" s="87"/>
      <c r="OAH2" s="88"/>
      <c r="OAI2" s="87"/>
      <c r="OAJ2" s="87"/>
      <c r="OAK2" s="87"/>
      <c r="OAL2" s="87"/>
      <c r="OAM2" s="88"/>
      <c r="OAN2" s="87"/>
      <c r="OAO2" s="87"/>
      <c r="OAP2" s="87"/>
      <c r="OAQ2" s="87"/>
      <c r="OAR2" s="88"/>
      <c r="OAS2" s="87"/>
      <c r="OAT2" s="87"/>
      <c r="OAU2" s="87"/>
      <c r="OAV2" s="87"/>
      <c r="OAW2" s="88"/>
      <c r="OAX2" s="87"/>
      <c r="OAY2" s="87"/>
      <c r="OAZ2" s="87"/>
      <c r="OBA2" s="87"/>
      <c r="OBB2" s="88"/>
      <c r="OBC2" s="87"/>
      <c r="OBD2" s="87"/>
      <c r="OBE2" s="87"/>
      <c r="OBF2" s="87"/>
      <c r="OBG2" s="88"/>
      <c r="OBH2" s="87"/>
      <c r="OBI2" s="87"/>
      <c r="OBJ2" s="87"/>
      <c r="OBK2" s="87"/>
      <c r="OBL2" s="88"/>
      <c r="OBM2" s="87"/>
      <c r="OBN2" s="87"/>
      <c r="OBO2" s="87"/>
      <c r="OBP2" s="87"/>
      <c r="OBQ2" s="88"/>
      <c r="OBR2" s="87"/>
      <c r="OBS2" s="87"/>
      <c r="OBT2" s="87"/>
      <c r="OBU2" s="87"/>
      <c r="OBV2" s="88"/>
      <c r="OBW2" s="87"/>
      <c r="OBX2" s="87"/>
      <c r="OBY2" s="87"/>
      <c r="OBZ2" s="87"/>
      <c r="OCA2" s="88"/>
      <c r="OCB2" s="87"/>
      <c r="OCC2" s="87"/>
      <c r="OCD2" s="87"/>
      <c r="OCE2" s="87"/>
      <c r="OCF2" s="88"/>
      <c r="OCG2" s="87"/>
      <c r="OCH2" s="87"/>
      <c r="OCI2" s="87"/>
      <c r="OCJ2" s="87"/>
      <c r="OCK2" s="88"/>
      <c r="OCL2" s="87"/>
      <c r="OCM2" s="87"/>
      <c r="OCN2" s="87"/>
      <c r="OCO2" s="87"/>
      <c r="OCP2" s="88"/>
      <c r="OCQ2" s="87"/>
      <c r="OCR2" s="87"/>
      <c r="OCS2" s="87"/>
      <c r="OCT2" s="87"/>
      <c r="OCU2" s="88"/>
      <c r="OCV2" s="87"/>
      <c r="OCW2" s="87"/>
      <c r="OCX2" s="87"/>
      <c r="OCY2" s="87"/>
      <c r="OCZ2" s="88"/>
      <c r="ODA2" s="87"/>
      <c r="ODB2" s="87"/>
      <c r="ODC2" s="87"/>
      <c r="ODD2" s="87"/>
      <c r="ODE2" s="88"/>
      <c r="ODF2" s="87"/>
      <c r="ODG2" s="87"/>
      <c r="ODH2" s="87"/>
      <c r="ODI2" s="87"/>
      <c r="ODJ2" s="88"/>
      <c r="ODK2" s="87"/>
      <c r="ODL2" s="87"/>
      <c r="ODM2" s="87"/>
      <c r="ODN2" s="87"/>
      <c r="ODO2" s="88"/>
      <c r="ODP2" s="87"/>
      <c r="ODQ2" s="87"/>
      <c r="ODR2" s="87"/>
      <c r="ODS2" s="87"/>
      <c r="ODT2" s="88"/>
      <c r="ODU2" s="87"/>
      <c r="ODV2" s="87"/>
      <c r="ODW2" s="87"/>
      <c r="ODX2" s="87"/>
      <c r="ODY2" s="88"/>
      <c r="ODZ2" s="87"/>
      <c r="OEA2" s="87"/>
      <c r="OEB2" s="87"/>
      <c r="OEC2" s="87"/>
      <c r="OED2" s="88"/>
      <c r="OEE2" s="87"/>
      <c r="OEF2" s="87"/>
      <c r="OEG2" s="87"/>
      <c r="OEH2" s="87"/>
      <c r="OEI2" s="88"/>
      <c r="OEJ2" s="87"/>
      <c r="OEK2" s="87"/>
      <c r="OEL2" s="87"/>
      <c r="OEM2" s="87"/>
      <c r="OEN2" s="88"/>
      <c r="OEO2" s="87"/>
      <c r="OEP2" s="87"/>
      <c r="OEQ2" s="87"/>
      <c r="OER2" s="87"/>
      <c r="OES2" s="88"/>
      <c r="OET2" s="87"/>
      <c r="OEU2" s="87"/>
      <c r="OEV2" s="87"/>
      <c r="OEW2" s="87"/>
      <c r="OEX2" s="88"/>
      <c r="OEY2" s="87"/>
      <c r="OEZ2" s="87"/>
      <c r="OFA2" s="87"/>
      <c r="OFB2" s="87"/>
      <c r="OFC2" s="88"/>
      <c r="OFD2" s="87"/>
      <c r="OFE2" s="87"/>
      <c r="OFF2" s="87"/>
      <c r="OFG2" s="87"/>
      <c r="OFH2" s="88"/>
      <c r="OFI2" s="87"/>
      <c r="OFJ2" s="87"/>
      <c r="OFK2" s="87"/>
      <c r="OFL2" s="87"/>
      <c r="OFM2" s="88"/>
      <c r="OFN2" s="87"/>
      <c r="OFO2" s="87"/>
      <c r="OFP2" s="87"/>
      <c r="OFQ2" s="87"/>
      <c r="OFR2" s="88"/>
      <c r="OFS2" s="87"/>
      <c r="OFT2" s="87"/>
      <c r="OFU2" s="87"/>
      <c r="OFV2" s="87"/>
      <c r="OFW2" s="88"/>
      <c r="OFX2" s="87"/>
      <c r="OFY2" s="87"/>
      <c r="OFZ2" s="87"/>
      <c r="OGA2" s="87"/>
      <c r="OGB2" s="88"/>
      <c r="OGC2" s="87"/>
      <c r="OGD2" s="87"/>
      <c r="OGE2" s="87"/>
      <c r="OGF2" s="87"/>
      <c r="OGG2" s="88"/>
      <c r="OGH2" s="87"/>
      <c r="OGI2" s="87"/>
      <c r="OGJ2" s="87"/>
      <c r="OGK2" s="87"/>
      <c r="OGL2" s="88"/>
      <c r="OGM2" s="87"/>
      <c r="OGN2" s="87"/>
      <c r="OGO2" s="87"/>
      <c r="OGP2" s="87"/>
      <c r="OGQ2" s="88"/>
      <c r="OGR2" s="87"/>
      <c r="OGS2" s="87"/>
      <c r="OGT2" s="87"/>
      <c r="OGU2" s="87"/>
      <c r="OGV2" s="88"/>
      <c r="OGW2" s="87"/>
      <c r="OGX2" s="87"/>
      <c r="OGY2" s="87"/>
      <c r="OGZ2" s="87"/>
      <c r="OHA2" s="88"/>
      <c r="OHB2" s="87"/>
      <c r="OHC2" s="87"/>
      <c r="OHD2" s="87"/>
      <c r="OHE2" s="87"/>
      <c r="OHF2" s="88"/>
      <c r="OHG2" s="87"/>
      <c r="OHH2" s="87"/>
      <c r="OHI2" s="87"/>
      <c r="OHJ2" s="87"/>
      <c r="OHK2" s="88"/>
      <c r="OHL2" s="87"/>
      <c r="OHM2" s="87"/>
      <c r="OHN2" s="87"/>
      <c r="OHO2" s="87"/>
      <c r="OHP2" s="88"/>
      <c r="OHQ2" s="87"/>
      <c r="OHR2" s="87"/>
      <c r="OHS2" s="87"/>
      <c r="OHT2" s="87"/>
      <c r="OHU2" s="88"/>
      <c r="OHV2" s="87"/>
      <c r="OHW2" s="87"/>
      <c r="OHX2" s="87"/>
      <c r="OHY2" s="87"/>
      <c r="OHZ2" s="88"/>
      <c r="OIA2" s="87"/>
      <c r="OIB2" s="87"/>
      <c r="OIC2" s="87"/>
      <c r="OID2" s="87"/>
      <c r="OIE2" s="88"/>
      <c r="OIF2" s="87"/>
      <c r="OIG2" s="87"/>
      <c r="OIH2" s="87"/>
      <c r="OII2" s="87"/>
      <c r="OIJ2" s="88"/>
      <c r="OIK2" s="87"/>
      <c r="OIL2" s="87"/>
      <c r="OIM2" s="87"/>
      <c r="OIN2" s="87"/>
      <c r="OIO2" s="88"/>
      <c r="OIP2" s="87"/>
      <c r="OIQ2" s="87"/>
      <c r="OIR2" s="87"/>
      <c r="OIS2" s="87"/>
      <c r="OIT2" s="88"/>
      <c r="OIU2" s="87"/>
      <c r="OIV2" s="87"/>
      <c r="OIW2" s="87"/>
      <c r="OIX2" s="87"/>
      <c r="OIY2" s="88"/>
      <c r="OIZ2" s="87"/>
      <c r="OJA2" s="87"/>
      <c r="OJB2" s="87"/>
      <c r="OJC2" s="87"/>
      <c r="OJD2" s="88"/>
      <c r="OJE2" s="87"/>
      <c r="OJF2" s="87"/>
      <c r="OJG2" s="87"/>
      <c r="OJH2" s="87"/>
      <c r="OJI2" s="88"/>
      <c r="OJJ2" s="87"/>
      <c r="OJK2" s="87"/>
      <c r="OJL2" s="87"/>
      <c r="OJM2" s="87"/>
      <c r="OJN2" s="88"/>
      <c r="OJO2" s="87"/>
      <c r="OJP2" s="87"/>
      <c r="OJQ2" s="87"/>
      <c r="OJR2" s="87"/>
      <c r="OJS2" s="88"/>
      <c r="OJT2" s="87"/>
      <c r="OJU2" s="87"/>
      <c r="OJV2" s="87"/>
      <c r="OJW2" s="87"/>
      <c r="OJX2" s="88"/>
      <c r="OJY2" s="87"/>
      <c r="OJZ2" s="87"/>
      <c r="OKA2" s="87"/>
      <c r="OKB2" s="87"/>
      <c r="OKC2" s="88"/>
      <c r="OKD2" s="87"/>
      <c r="OKE2" s="87"/>
      <c r="OKF2" s="87"/>
      <c r="OKG2" s="87"/>
      <c r="OKH2" s="88"/>
      <c r="OKI2" s="87"/>
      <c r="OKJ2" s="87"/>
      <c r="OKK2" s="87"/>
      <c r="OKL2" s="87"/>
      <c r="OKM2" s="88"/>
      <c r="OKN2" s="87"/>
      <c r="OKO2" s="87"/>
      <c r="OKP2" s="87"/>
      <c r="OKQ2" s="87"/>
      <c r="OKR2" s="88"/>
      <c r="OKS2" s="87"/>
      <c r="OKT2" s="87"/>
      <c r="OKU2" s="87"/>
      <c r="OKV2" s="87"/>
      <c r="OKW2" s="88"/>
      <c r="OKX2" s="87"/>
      <c r="OKY2" s="87"/>
      <c r="OKZ2" s="87"/>
      <c r="OLA2" s="87"/>
      <c r="OLB2" s="88"/>
      <c r="OLC2" s="87"/>
      <c r="OLD2" s="87"/>
      <c r="OLE2" s="87"/>
      <c r="OLF2" s="87"/>
      <c r="OLG2" s="88"/>
      <c r="OLH2" s="87"/>
      <c r="OLI2" s="87"/>
      <c r="OLJ2" s="87"/>
      <c r="OLK2" s="87"/>
      <c r="OLL2" s="88"/>
      <c r="OLM2" s="87"/>
      <c r="OLN2" s="87"/>
      <c r="OLO2" s="87"/>
      <c r="OLP2" s="87"/>
      <c r="OLQ2" s="88"/>
      <c r="OLR2" s="87"/>
      <c r="OLS2" s="87"/>
      <c r="OLT2" s="87"/>
      <c r="OLU2" s="87"/>
      <c r="OLV2" s="88"/>
      <c r="OLW2" s="87"/>
      <c r="OLX2" s="87"/>
      <c r="OLY2" s="87"/>
      <c r="OLZ2" s="87"/>
      <c r="OMA2" s="88"/>
      <c r="OMB2" s="87"/>
      <c r="OMC2" s="87"/>
      <c r="OMD2" s="87"/>
      <c r="OME2" s="87"/>
      <c r="OMF2" s="88"/>
      <c r="OMG2" s="87"/>
      <c r="OMH2" s="87"/>
      <c r="OMI2" s="87"/>
      <c r="OMJ2" s="87"/>
      <c r="OMK2" s="88"/>
      <c r="OML2" s="87"/>
      <c r="OMM2" s="87"/>
      <c r="OMN2" s="87"/>
      <c r="OMO2" s="87"/>
      <c r="OMP2" s="88"/>
      <c r="OMQ2" s="87"/>
      <c r="OMR2" s="87"/>
      <c r="OMS2" s="87"/>
      <c r="OMT2" s="87"/>
      <c r="OMU2" s="88"/>
      <c r="OMV2" s="87"/>
      <c r="OMW2" s="87"/>
      <c r="OMX2" s="87"/>
      <c r="OMY2" s="87"/>
      <c r="OMZ2" s="88"/>
      <c r="ONA2" s="87"/>
      <c r="ONB2" s="87"/>
      <c r="ONC2" s="87"/>
      <c r="OND2" s="87"/>
      <c r="ONE2" s="88"/>
      <c r="ONF2" s="87"/>
      <c r="ONG2" s="87"/>
      <c r="ONH2" s="87"/>
      <c r="ONI2" s="87"/>
      <c r="ONJ2" s="88"/>
      <c r="ONK2" s="87"/>
      <c r="ONL2" s="87"/>
      <c r="ONM2" s="87"/>
      <c r="ONN2" s="87"/>
      <c r="ONO2" s="88"/>
      <c r="ONP2" s="87"/>
      <c r="ONQ2" s="87"/>
      <c r="ONR2" s="87"/>
      <c r="ONS2" s="87"/>
      <c r="ONT2" s="88"/>
      <c r="ONU2" s="87"/>
      <c r="ONV2" s="87"/>
      <c r="ONW2" s="87"/>
      <c r="ONX2" s="87"/>
      <c r="ONY2" s="88"/>
      <c r="ONZ2" s="87"/>
      <c r="OOA2" s="87"/>
      <c r="OOB2" s="87"/>
      <c r="OOC2" s="87"/>
      <c r="OOD2" s="88"/>
      <c r="OOE2" s="87"/>
      <c r="OOF2" s="87"/>
      <c r="OOG2" s="87"/>
      <c r="OOH2" s="87"/>
      <c r="OOI2" s="88"/>
      <c r="OOJ2" s="87"/>
      <c r="OOK2" s="87"/>
      <c r="OOL2" s="87"/>
      <c r="OOM2" s="87"/>
      <c r="OON2" s="88"/>
      <c r="OOO2" s="87"/>
      <c r="OOP2" s="87"/>
      <c r="OOQ2" s="87"/>
      <c r="OOR2" s="87"/>
      <c r="OOS2" s="88"/>
      <c r="OOT2" s="87"/>
      <c r="OOU2" s="87"/>
      <c r="OOV2" s="87"/>
      <c r="OOW2" s="87"/>
      <c r="OOX2" s="88"/>
      <c r="OOY2" s="87"/>
      <c r="OOZ2" s="87"/>
      <c r="OPA2" s="87"/>
      <c r="OPB2" s="87"/>
      <c r="OPC2" s="88"/>
      <c r="OPD2" s="87"/>
      <c r="OPE2" s="87"/>
      <c r="OPF2" s="87"/>
      <c r="OPG2" s="87"/>
      <c r="OPH2" s="88"/>
      <c r="OPI2" s="87"/>
      <c r="OPJ2" s="87"/>
      <c r="OPK2" s="87"/>
      <c r="OPL2" s="87"/>
      <c r="OPM2" s="88"/>
      <c r="OPN2" s="87"/>
      <c r="OPO2" s="87"/>
      <c r="OPP2" s="87"/>
      <c r="OPQ2" s="87"/>
      <c r="OPR2" s="88"/>
      <c r="OPS2" s="87"/>
      <c r="OPT2" s="87"/>
      <c r="OPU2" s="87"/>
      <c r="OPV2" s="87"/>
      <c r="OPW2" s="88"/>
      <c r="OPX2" s="87"/>
      <c r="OPY2" s="87"/>
      <c r="OPZ2" s="87"/>
      <c r="OQA2" s="87"/>
      <c r="OQB2" s="88"/>
      <c r="OQC2" s="87"/>
      <c r="OQD2" s="87"/>
      <c r="OQE2" s="87"/>
      <c r="OQF2" s="87"/>
      <c r="OQG2" s="88"/>
      <c r="OQH2" s="87"/>
      <c r="OQI2" s="87"/>
      <c r="OQJ2" s="87"/>
      <c r="OQK2" s="87"/>
      <c r="OQL2" s="88"/>
      <c r="OQM2" s="87"/>
      <c r="OQN2" s="87"/>
      <c r="OQO2" s="87"/>
      <c r="OQP2" s="87"/>
      <c r="OQQ2" s="88"/>
      <c r="OQR2" s="87"/>
      <c r="OQS2" s="87"/>
      <c r="OQT2" s="87"/>
      <c r="OQU2" s="87"/>
      <c r="OQV2" s="88"/>
      <c r="OQW2" s="87"/>
      <c r="OQX2" s="87"/>
      <c r="OQY2" s="87"/>
      <c r="OQZ2" s="87"/>
      <c r="ORA2" s="88"/>
      <c r="ORB2" s="87"/>
      <c r="ORC2" s="87"/>
      <c r="ORD2" s="87"/>
      <c r="ORE2" s="87"/>
      <c r="ORF2" s="88"/>
      <c r="ORG2" s="87"/>
      <c r="ORH2" s="87"/>
      <c r="ORI2" s="87"/>
      <c r="ORJ2" s="87"/>
      <c r="ORK2" s="88"/>
      <c r="ORL2" s="87"/>
      <c r="ORM2" s="87"/>
      <c r="ORN2" s="87"/>
      <c r="ORO2" s="87"/>
      <c r="ORP2" s="88"/>
      <c r="ORQ2" s="87"/>
      <c r="ORR2" s="87"/>
      <c r="ORS2" s="87"/>
      <c r="ORT2" s="87"/>
      <c r="ORU2" s="88"/>
      <c r="ORV2" s="87"/>
      <c r="ORW2" s="87"/>
      <c r="ORX2" s="87"/>
      <c r="ORY2" s="87"/>
      <c r="ORZ2" s="88"/>
      <c r="OSA2" s="87"/>
      <c r="OSB2" s="87"/>
      <c r="OSC2" s="87"/>
      <c r="OSD2" s="87"/>
      <c r="OSE2" s="88"/>
      <c r="OSF2" s="87"/>
      <c r="OSG2" s="87"/>
      <c r="OSH2" s="87"/>
      <c r="OSI2" s="87"/>
      <c r="OSJ2" s="88"/>
      <c r="OSK2" s="87"/>
      <c r="OSL2" s="87"/>
      <c r="OSM2" s="87"/>
      <c r="OSN2" s="87"/>
      <c r="OSO2" s="88"/>
      <c r="OSP2" s="87"/>
      <c r="OSQ2" s="87"/>
      <c r="OSR2" s="87"/>
      <c r="OSS2" s="87"/>
      <c r="OST2" s="88"/>
      <c r="OSU2" s="87"/>
      <c r="OSV2" s="87"/>
      <c r="OSW2" s="87"/>
      <c r="OSX2" s="87"/>
      <c r="OSY2" s="88"/>
      <c r="OSZ2" s="87"/>
      <c r="OTA2" s="87"/>
      <c r="OTB2" s="87"/>
      <c r="OTC2" s="87"/>
      <c r="OTD2" s="88"/>
      <c r="OTE2" s="87"/>
      <c r="OTF2" s="87"/>
      <c r="OTG2" s="87"/>
      <c r="OTH2" s="87"/>
      <c r="OTI2" s="88"/>
      <c r="OTJ2" s="87"/>
      <c r="OTK2" s="87"/>
      <c r="OTL2" s="87"/>
      <c r="OTM2" s="87"/>
      <c r="OTN2" s="88"/>
      <c r="OTO2" s="87"/>
      <c r="OTP2" s="87"/>
      <c r="OTQ2" s="87"/>
      <c r="OTR2" s="87"/>
      <c r="OTS2" s="88"/>
      <c r="OTT2" s="87"/>
      <c r="OTU2" s="87"/>
      <c r="OTV2" s="87"/>
      <c r="OTW2" s="87"/>
      <c r="OTX2" s="88"/>
      <c r="OTY2" s="87"/>
      <c r="OTZ2" s="87"/>
      <c r="OUA2" s="87"/>
      <c r="OUB2" s="87"/>
      <c r="OUC2" s="88"/>
      <c r="OUD2" s="87"/>
      <c r="OUE2" s="87"/>
      <c r="OUF2" s="87"/>
      <c r="OUG2" s="87"/>
      <c r="OUH2" s="88"/>
      <c r="OUI2" s="87"/>
      <c r="OUJ2" s="87"/>
      <c r="OUK2" s="87"/>
      <c r="OUL2" s="87"/>
      <c r="OUM2" s="88"/>
      <c r="OUN2" s="87"/>
      <c r="OUO2" s="87"/>
      <c r="OUP2" s="87"/>
      <c r="OUQ2" s="87"/>
      <c r="OUR2" s="88"/>
      <c r="OUS2" s="87"/>
      <c r="OUT2" s="87"/>
      <c r="OUU2" s="87"/>
      <c r="OUV2" s="87"/>
      <c r="OUW2" s="88"/>
      <c r="OUX2" s="87"/>
      <c r="OUY2" s="87"/>
      <c r="OUZ2" s="87"/>
      <c r="OVA2" s="87"/>
      <c r="OVB2" s="88"/>
      <c r="OVC2" s="87"/>
      <c r="OVD2" s="87"/>
      <c r="OVE2" s="87"/>
      <c r="OVF2" s="87"/>
      <c r="OVG2" s="88"/>
      <c r="OVH2" s="87"/>
      <c r="OVI2" s="87"/>
      <c r="OVJ2" s="87"/>
      <c r="OVK2" s="87"/>
      <c r="OVL2" s="88"/>
      <c r="OVM2" s="87"/>
      <c r="OVN2" s="87"/>
      <c r="OVO2" s="87"/>
      <c r="OVP2" s="87"/>
      <c r="OVQ2" s="88"/>
      <c r="OVR2" s="87"/>
      <c r="OVS2" s="87"/>
      <c r="OVT2" s="87"/>
      <c r="OVU2" s="87"/>
      <c r="OVV2" s="88"/>
      <c r="OVW2" s="87"/>
      <c r="OVX2" s="87"/>
      <c r="OVY2" s="87"/>
      <c r="OVZ2" s="87"/>
      <c r="OWA2" s="88"/>
      <c r="OWB2" s="87"/>
      <c r="OWC2" s="87"/>
      <c r="OWD2" s="87"/>
      <c r="OWE2" s="87"/>
      <c r="OWF2" s="88"/>
      <c r="OWG2" s="87"/>
      <c r="OWH2" s="87"/>
      <c r="OWI2" s="87"/>
      <c r="OWJ2" s="87"/>
      <c r="OWK2" s="88"/>
      <c r="OWL2" s="87"/>
      <c r="OWM2" s="87"/>
      <c r="OWN2" s="87"/>
      <c r="OWO2" s="87"/>
      <c r="OWP2" s="88"/>
      <c r="OWQ2" s="87"/>
      <c r="OWR2" s="87"/>
      <c r="OWS2" s="87"/>
      <c r="OWT2" s="87"/>
      <c r="OWU2" s="88"/>
      <c r="OWV2" s="87"/>
      <c r="OWW2" s="87"/>
      <c r="OWX2" s="87"/>
      <c r="OWY2" s="87"/>
      <c r="OWZ2" s="88"/>
      <c r="OXA2" s="87"/>
      <c r="OXB2" s="87"/>
      <c r="OXC2" s="87"/>
      <c r="OXD2" s="87"/>
      <c r="OXE2" s="88"/>
      <c r="OXF2" s="87"/>
      <c r="OXG2" s="87"/>
      <c r="OXH2" s="87"/>
      <c r="OXI2" s="87"/>
      <c r="OXJ2" s="88"/>
      <c r="OXK2" s="87"/>
      <c r="OXL2" s="87"/>
      <c r="OXM2" s="87"/>
      <c r="OXN2" s="87"/>
      <c r="OXO2" s="88"/>
      <c r="OXP2" s="87"/>
      <c r="OXQ2" s="87"/>
      <c r="OXR2" s="87"/>
      <c r="OXS2" s="87"/>
      <c r="OXT2" s="88"/>
      <c r="OXU2" s="87"/>
      <c r="OXV2" s="87"/>
      <c r="OXW2" s="87"/>
      <c r="OXX2" s="87"/>
      <c r="OXY2" s="88"/>
      <c r="OXZ2" s="87"/>
      <c r="OYA2" s="87"/>
      <c r="OYB2" s="87"/>
      <c r="OYC2" s="87"/>
      <c r="OYD2" s="88"/>
      <c r="OYE2" s="87"/>
      <c r="OYF2" s="87"/>
      <c r="OYG2" s="87"/>
      <c r="OYH2" s="87"/>
      <c r="OYI2" s="88"/>
      <c r="OYJ2" s="87"/>
      <c r="OYK2" s="87"/>
      <c r="OYL2" s="87"/>
      <c r="OYM2" s="87"/>
      <c r="OYN2" s="88"/>
      <c r="OYO2" s="87"/>
      <c r="OYP2" s="87"/>
      <c r="OYQ2" s="87"/>
      <c r="OYR2" s="87"/>
      <c r="OYS2" s="88"/>
      <c r="OYT2" s="87"/>
      <c r="OYU2" s="87"/>
      <c r="OYV2" s="87"/>
      <c r="OYW2" s="87"/>
      <c r="OYX2" s="88"/>
      <c r="OYY2" s="87"/>
      <c r="OYZ2" s="87"/>
      <c r="OZA2" s="87"/>
      <c r="OZB2" s="87"/>
      <c r="OZC2" s="88"/>
      <c r="OZD2" s="87"/>
      <c r="OZE2" s="87"/>
      <c r="OZF2" s="87"/>
      <c r="OZG2" s="87"/>
      <c r="OZH2" s="88"/>
      <c r="OZI2" s="87"/>
      <c r="OZJ2" s="87"/>
      <c r="OZK2" s="87"/>
      <c r="OZL2" s="87"/>
      <c r="OZM2" s="88"/>
      <c r="OZN2" s="87"/>
      <c r="OZO2" s="87"/>
      <c r="OZP2" s="87"/>
      <c r="OZQ2" s="87"/>
      <c r="OZR2" s="88"/>
      <c r="OZS2" s="87"/>
      <c r="OZT2" s="87"/>
      <c r="OZU2" s="87"/>
      <c r="OZV2" s="87"/>
      <c r="OZW2" s="88"/>
      <c r="OZX2" s="87"/>
      <c r="OZY2" s="87"/>
      <c r="OZZ2" s="87"/>
      <c r="PAA2" s="87"/>
      <c r="PAB2" s="88"/>
      <c r="PAC2" s="87"/>
      <c r="PAD2" s="87"/>
      <c r="PAE2" s="87"/>
      <c r="PAF2" s="87"/>
      <c r="PAG2" s="88"/>
      <c r="PAH2" s="87"/>
      <c r="PAI2" s="87"/>
      <c r="PAJ2" s="87"/>
      <c r="PAK2" s="87"/>
      <c r="PAL2" s="88"/>
      <c r="PAM2" s="87"/>
      <c r="PAN2" s="87"/>
      <c r="PAO2" s="87"/>
      <c r="PAP2" s="87"/>
      <c r="PAQ2" s="88"/>
      <c r="PAR2" s="87"/>
      <c r="PAS2" s="87"/>
      <c r="PAT2" s="87"/>
      <c r="PAU2" s="87"/>
      <c r="PAV2" s="88"/>
      <c r="PAW2" s="87"/>
      <c r="PAX2" s="87"/>
      <c r="PAY2" s="87"/>
      <c r="PAZ2" s="87"/>
      <c r="PBA2" s="88"/>
      <c r="PBB2" s="87"/>
      <c r="PBC2" s="87"/>
      <c r="PBD2" s="87"/>
      <c r="PBE2" s="87"/>
      <c r="PBF2" s="88"/>
      <c r="PBG2" s="87"/>
      <c r="PBH2" s="87"/>
      <c r="PBI2" s="87"/>
      <c r="PBJ2" s="87"/>
      <c r="PBK2" s="88"/>
      <c r="PBL2" s="87"/>
      <c r="PBM2" s="87"/>
      <c r="PBN2" s="87"/>
      <c r="PBO2" s="87"/>
      <c r="PBP2" s="88"/>
      <c r="PBQ2" s="87"/>
      <c r="PBR2" s="87"/>
      <c r="PBS2" s="87"/>
      <c r="PBT2" s="87"/>
      <c r="PBU2" s="88"/>
      <c r="PBV2" s="87"/>
      <c r="PBW2" s="87"/>
      <c r="PBX2" s="87"/>
      <c r="PBY2" s="87"/>
      <c r="PBZ2" s="88"/>
      <c r="PCA2" s="87"/>
      <c r="PCB2" s="87"/>
      <c r="PCC2" s="87"/>
      <c r="PCD2" s="87"/>
      <c r="PCE2" s="88"/>
      <c r="PCF2" s="87"/>
      <c r="PCG2" s="87"/>
      <c r="PCH2" s="87"/>
      <c r="PCI2" s="87"/>
      <c r="PCJ2" s="88"/>
      <c r="PCK2" s="87"/>
      <c r="PCL2" s="87"/>
      <c r="PCM2" s="87"/>
      <c r="PCN2" s="87"/>
      <c r="PCO2" s="88"/>
      <c r="PCP2" s="87"/>
      <c r="PCQ2" s="87"/>
      <c r="PCR2" s="87"/>
      <c r="PCS2" s="87"/>
      <c r="PCT2" s="88"/>
      <c r="PCU2" s="87"/>
      <c r="PCV2" s="87"/>
      <c r="PCW2" s="87"/>
      <c r="PCX2" s="87"/>
      <c r="PCY2" s="88"/>
      <c r="PCZ2" s="87"/>
      <c r="PDA2" s="87"/>
      <c r="PDB2" s="87"/>
      <c r="PDC2" s="87"/>
      <c r="PDD2" s="88"/>
      <c r="PDE2" s="87"/>
      <c r="PDF2" s="87"/>
      <c r="PDG2" s="87"/>
      <c r="PDH2" s="87"/>
      <c r="PDI2" s="88"/>
      <c r="PDJ2" s="87"/>
      <c r="PDK2" s="87"/>
      <c r="PDL2" s="87"/>
      <c r="PDM2" s="87"/>
      <c r="PDN2" s="88"/>
      <c r="PDO2" s="87"/>
      <c r="PDP2" s="87"/>
      <c r="PDQ2" s="87"/>
      <c r="PDR2" s="87"/>
      <c r="PDS2" s="88"/>
      <c r="PDT2" s="87"/>
      <c r="PDU2" s="87"/>
      <c r="PDV2" s="87"/>
      <c r="PDW2" s="87"/>
      <c r="PDX2" s="88"/>
      <c r="PDY2" s="87"/>
      <c r="PDZ2" s="87"/>
      <c r="PEA2" s="87"/>
      <c r="PEB2" s="87"/>
      <c r="PEC2" s="88"/>
      <c r="PED2" s="87"/>
      <c r="PEE2" s="87"/>
      <c r="PEF2" s="87"/>
      <c r="PEG2" s="87"/>
      <c r="PEH2" s="88"/>
      <c r="PEI2" s="87"/>
      <c r="PEJ2" s="87"/>
      <c r="PEK2" s="87"/>
      <c r="PEL2" s="87"/>
      <c r="PEM2" s="88"/>
      <c r="PEN2" s="87"/>
      <c r="PEO2" s="87"/>
      <c r="PEP2" s="87"/>
      <c r="PEQ2" s="87"/>
      <c r="PER2" s="88"/>
      <c r="PES2" s="87"/>
      <c r="PET2" s="87"/>
      <c r="PEU2" s="87"/>
      <c r="PEV2" s="87"/>
      <c r="PEW2" s="88"/>
      <c r="PEX2" s="87"/>
      <c r="PEY2" s="87"/>
      <c r="PEZ2" s="87"/>
      <c r="PFA2" s="87"/>
      <c r="PFB2" s="88"/>
      <c r="PFC2" s="87"/>
      <c r="PFD2" s="87"/>
      <c r="PFE2" s="87"/>
      <c r="PFF2" s="87"/>
      <c r="PFG2" s="88"/>
      <c r="PFH2" s="87"/>
      <c r="PFI2" s="87"/>
      <c r="PFJ2" s="87"/>
      <c r="PFK2" s="87"/>
      <c r="PFL2" s="88"/>
      <c r="PFM2" s="87"/>
      <c r="PFN2" s="87"/>
      <c r="PFO2" s="87"/>
      <c r="PFP2" s="87"/>
      <c r="PFQ2" s="88"/>
      <c r="PFR2" s="87"/>
      <c r="PFS2" s="87"/>
      <c r="PFT2" s="87"/>
      <c r="PFU2" s="87"/>
      <c r="PFV2" s="88"/>
      <c r="PFW2" s="87"/>
      <c r="PFX2" s="87"/>
      <c r="PFY2" s="87"/>
      <c r="PFZ2" s="87"/>
      <c r="PGA2" s="88"/>
      <c r="PGB2" s="87"/>
      <c r="PGC2" s="87"/>
      <c r="PGD2" s="87"/>
      <c r="PGE2" s="87"/>
      <c r="PGF2" s="88"/>
      <c r="PGG2" s="87"/>
      <c r="PGH2" s="87"/>
      <c r="PGI2" s="87"/>
      <c r="PGJ2" s="87"/>
      <c r="PGK2" s="88"/>
      <c r="PGL2" s="87"/>
      <c r="PGM2" s="87"/>
      <c r="PGN2" s="87"/>
      <c r="PGO2" s="87"/>
      <c r="PGP2" s="88"/>
      <c r="PGQ2" s="87"/>
      <c r="PGR2" s="87"/>
      <c r="PGS2" s="87"/>
      <c r="PGT2" s="87"/>
      <c r="PGU2" s="88"/>
      <c r="PGV2" s="87"/>
      <c r="PGW2" s="87"/>
      <c r="PGX2" s="87"/>
      <c r="PGY2" s="87"/>
      <c r="PGZ2" s="88"/>
      <c r="PHA2" s="87"/>
      <c r="PHB2" s="87"/>
      <c r="PHC2" s="87"/>
      <c r="PHD2" s="87"/>
      <c r="PHE2" s="88"/>
      <c r="PHF2" s="87"/>
      <c r="PHG2" s="87"/>
      <c r="PHH2" s="87"/>
      <c r="PHI2" s="87"/>
      <c r="PHJ2" s="88"/>
      <c r="PHK2" s="87"/>
      <c r="PHL2" s="87"/>
      <c r="PHM2" s="87"/>
      <c r="PHN2" s="87"/>
      <c r="PHO2" s="88"/>
      <c r="PHP2" s="87"/>
      <c r="PHQ2" s="87"/>
      <c r="PHR2" s="87"/>
      <c r="PHS2" s="87"/>
      <c r="PHT2" s="88"/>
      <c r="PHU2" s="87"/>
      <c r="PHV2" s="87"/>
      <c r="PHW2" s="87"/>
      <c r="PHX2" s="87"/>
      <c r="PHY2" s="88"/>
      <c r="PHZ2" s="87"/>
      <c r="PIA2" s="87"/>
      <c r="PIB2" s="87"/>
      <c r="PIC2" s="87"/>
      <c r="PID2" s="88"/>
      <c r="PIE2" s="87"/>
      <c r="PIF2" s="87"/>
      <c r="PIG2" s="87"/>
      <c r="PIH2" s="87"/>
      <c r="PII2" s="88"/>
      <c r="PIJ2" s="87"/>
      <c r="PIK2" s="87"/>
      <c r="PIL2" s="87"/>
      <c r="PIM2" s="87"/>
      <c r="PIN2" s="88"/>
      <c r="PIO2" s="87"/>
      <c r="PIP2" s="87"/>
      <c r="PIQ2" s="87"/>
      <c r="PIR2" s="87"/>
      <c r="PIS2" s="88"/>
      <c r="PIT2" s="87"/>
      <c r="PIU2" s="87"/>
      <c r="PIV2" s="87"/>
      <c r="PIW2" s="87"/>
      <c r="PIX2" s="88"/>
      <c r="PIY2" s="87"/>
      <c r="PIZ2" s="87"/>
      <c r="PJA2" s="87"/>
      <c r="PJB2" s="87"/>
      <c r="PJC2" s="88"/>
      <c r="PJD2" s="87"/>
      <c r="PJE2" s="87"/>
      <c r="PJF2" s="87"/>
      <c r="PJG2" s="87"/>
      <c r="PJH2" s="88"/>
      <c r="PJI2" s="87"/>
      <c r="PJJ2" s="87"/>
      <c r="PJK2" s="87"/>
      <c r="PJL2" s="87"/>
      <c r="PJM2" s="88"/>
      <c r="PJN2" s="87"/>
      <c r="PJO2" s="87"/>
      <c r="PJP2" s="87"/>
      <c r="PJQ2" s="87"/>
      <c r="PJR2" s="88"/>
      <c r="PJS2" s="87"/>
      <c r="PJT2" s="87"/>
      <c r="PJU2" s="87"/>
      <c r="PJV2" s="87"/>
      <c r="PJW2" s="88"/>
      <c r="PJX2" s="87"/>
      <c r="PJY2" s="87"/>
      <c r="PJZ2" s="87"/>
      <c r="PKA2" s="87"/>
      <c r="PKB2" s="88"/>
      <c r="PKC2" s="87"/>
      <c r="PKD2" s="87"/>
      <c r="PKE2" s="87"/>
      <c r="PKF2" s="87"/>
      <c r="PKG2" s="88"/>
      <c r="PKH2" s="87"/>
      <c r="PKI2" s="87"/>
      <c r="PKJ2" s="87"/>
      <c r="PKK2" s="87"/>
      <c r="PKL2" s="88"/>
      <c r="PKM2" s="87"/>
      <c r="PKN2" s="87"/>
      <c r="PKO2" s="87"/>
      <c r="PKP2" s="87"/>
      <c r="PKQ2" s="88"/>
      <c r="PKR2" s="87"/>
      <c r="PKS2" s="87"/>
      <c r="PKT2" s="87"/>
      <c r="PKU2" s="87"/>
      <c r="PKV2" s="88"/>
      <c r="PKW2" s="87"/>
      <c r="PKX2" s="87"/>
      <c r="PKY2" s="87"/>
      <c r="PKZ2" s="87"/>
      <c r="PLA2" s="88"/>
      <c r="PLB2" s="87"/>
      <c r="PLC2" s="87"/>
      <c r="PLD2" s="87"/>
      <c r="PLE2" s="87"/>
      <c r="PLF2" s="88"/>
      <c r="PLG2" s="87"/>
      <c r="PLH2" s="87"/>
      <c r="PLI2" s="87"/>
      <c r="PLJ2" s="87"/>
      <c r="PLK2" s="88"/>
      <c r="PLL2" s="87"/>
      <c r="PLM2" s="87"/>
      <c r="PLN2" s="87"/>
      <c r="PLO2" s="87"/>
      <c r="PLP2" s="88"/>
      <c r="PLQ2" s="87"/>
      <c r="PLR2" s="87"/>
      <c r="PLS2" s="87"/>
      <c r="PLT2" s="87"/>
      <c r="PLU2" s="88"/>
      <c r="PLV2" s="87"/>
      <c r="PLW2" s="87"/>
      <c r="PLX2" s="87"/>
      <c r="PLY2" s="87"/>
      <c r="PLZ2" s="88"/>
      <c r="PMA2" s="87"/>
      <c r="PMB2" s="87"/>
      <c r="PMC2" s="87"/>
      <c r="PMD2" s="87"/>
      <c r="PME2" s="88"/>
      <c r="PMF2" s="87"/>
      <c r="PMG2" s="87"/>
      <c r="PMH2" s="87"/>
      <c r="PMI2" s="87"/>
      <c r="PMJ2" s="88"/>
      <c r="PMK2" s="87"/>
      <c r="PML2" s="87"/>
      <c r="PMM2" s="87"/>
      <c r="PMN2" s="87"/>
      <c r="PMO2" s="88"/>
      <c r="PMP2" s="87"/>
      <c r="PMQ2" s="87"/>
      <c r="PMR2" s="87"/>
      <c r="PMS2" s="87"/>
      <c r="PMT2" s="88"/>
      <c r="PMU2" s="87"/>
      <c r="PMV2" s="87"/>
      <c r="PMW2" s="87"/>
      <c r="PMX2" s="87"/>
      <c r="PMY2" s="88"/>
      <c r="PMZ2" s="87"/>
      <c r="PNA2" s="87"/>
      <c r="PNB2" s="87"/>
      <c r="PNC2" s="87"/>
      <c r="PND2" s="88"/>
      <c r="PNE2" s="87"/>
      <c r="PNF2" s="87"/>
      <c r="PNG2" s="87"/>
      <c r="PNH2" s="87"/>
      <c r="PNI2" s="88"/>
      <c r="PNJ2" s="87"/>
      <c r="PNK2" s="87"/>
      <c r="PNL2" s="87"/>
      <c r="PNM2" s="87"/>
      <c r="PNN2" s="88"/>
      <c r="PNO2" s="87"/>
      <c r="PNP2" s="87"/>
      <c r="PNQ2" s="87"/>
      <c r="PNR2" s="87"/>
      <c r="PNS2" s="88"/>
      <c r="PNT2" s="87"/>
      <c r="PNU2" s="87"/>
      <c r="PNV2" s="87"/>
      <c r="PNW2" s="87"/>
      <c r="PNX2" s="88"/>
      <c r="PNY2" s="87"/>
      <c r="PNZ2" s="87"/>
      <c r="POA2" s="87"/>
      <c r="POB2" s="87"/>
      <c r="POC2" s="88"/>
      <c r="POD2" s="87"/>
      <c r="POE2" s="87"/>
      <c r="POF2" s="87"/>
      <c r="POG2" s="87"/>
      <c r="POH2" s="88"/>
      <c r="POI2" s="87"/>
      <c r="POJ2" s="87"/>
      <c r="POK2" s="87"/>
      <c r="POL2" s="87"/>
      <c r="POM2" s="88"/>
      <c r="PON2" s="87"/>
      <c r="POO2" s="87"/>
      <c r="POP2" s="87"/>
      <c r="POQ2" s="87"/>
      <c r="POR2" s="88"/>
      <c r="POS2" s="87"/>
      <c r="POT2" s="87"/>
      <c r="POU2" s="87"/>
      <c r="POV2" s="87"/>
      <c r="POW2" s="88"/>
      <c r="POX2" s="87"/>
      <c r="POY2" s="87"/>
      <c r="POZ2" s="87"/>
      <c r="PPA2" s="87"/>
      <c r="PPB2" s="88"/>
      <c r="PPC2" s="87"/>
      <c r="PPD2" s="87"/>
      <c r="PPE2" s="87"/>
      <c r="PPF2" s="87"/>
      <c r="PPG2" s="88"/>
      <c r="PPH2" s="87"/>
      <c r="PPI2" s="87"/>
      <c r="PPJ2" s="87"/>
      <c r="PPK2" s="87"/>
      <c r="PPL2" s="88"/>
      <c r="PPM2" s="87"/>
      <c r="PPN2" s="87"/>
      <c r="PPO2" s="87"/>
      <c r="PPP2" s="87"/>
      <c r="PPQ2" s="88"/>
      <c r="PPR2" s="87"/>
      <c r="PPS2" s="87"/>
      <c r="PPT2" s="87"/>
      <c r="PPU2" s="87"/>
      <c r="PPV2" s="88"/>
      <c r="PPW2" s="87"/>
      <c r="PPX2" s="87"/>
      <c r="PPY2" s="87"/>
      <c r="PPZ2" s="87"/>
      <c r="PQA2" s="88"/>
      <c r="PQB2" s="87"/>
      <c r="PQC2" s="87"/>
      <c r="PQD2" s="87"/>
      <c r="PQE2" s="87"/>
      <c r="PQF2" s="88"/>
      <c r="PQG2" s="87"/>
      <c r="PQH2" s="87"/>
      <c r="PQI2" s="87"/>
      <c r="PQJ2" s="87"/>
      <c r="PQK2" s="88"/>
      <c r="PQL2" s="87"/>
      <c r="PQM2" s="87"/>
      <c r="PQN2" s="87"/>
      <c r="PQO2" s="87"/>
      <c r="PQP2" s="88"/>
      <c r="PQQ2" s="87"/>
      <c r="PQR2" s="87"/>
      <c r="PQS2" s="87"/>
      <c r="PQT2" s="87"/>
      <c r="PQU2" s="88"/>
      <c r="PQV2" s="87"/>
      <c r="PQW2" s="87"/>
      <c r="PQX2" s="87"/>
      <c r="PQY2" s="87"/>
      <c r="PQZ2" s="88"/>
      <c r="PRA2" s="87"/>
      <c r="PRB2" s="87"/>
      <c r="PRC2" s="87"/>
      <c r="PRD2" s="87"/>
      <c r="PRE2" s="88"/>
      <c r="PRF2" s="87"/>
      <c r="PRG2" s="87"/>
      <c r="PRH2" s="87"/>
      <c r="PRI2" s="87"/>
      <c r="PRJ2" s="88"/>
      <c r="PRK2" s="87"/>
      <c r="PRL2" s="87"/>
      <c r="PRM2" s="87"/>
      <c r="PRN2" s="87"/>
      <c r="PRO2" s="88"/>
      <c r="PRP2" s="87"/>
      <c r="PRQ2" s="87"/>
      <c r="PRR2" s="87"/>
      <c r="PRS2" s="87"/>
      <c r="PRT2" s="88"/>
      <c r="PRU2" s="87"/>
      <c r="PRV2" s="87"/>
      <c r="PRW2" s="87"/>
      <c r="PRX2" s="87"/>
      <c r="PRY2" s="88"/>
      <c r="PRZ2" s="87"/>
      <c r="PSA2" s="87"/>
      <c r="PSB2" s="87"/>
      <c r="PSC2" s="87"/>
      <c r="PSD2" s="88"/>
      <c r="PSE2" s="87"/>
      <c r="PSF2" s="87"/>
      <c r="PSG2" s="87"/>
      <c r="PSH2" s="87"/>
      <c r="PSI2" s="88"/>
      <c r="PSJ2" s="87"/>
      <c r="PSK2" s="87"/>
      <c r="PSL2" s="87"/>
      <c r="PSM2" s="87"/>
      <c r="PSN2" s="88"/>
      <c r="PSO2" s="87"/>
      <c r="PSP2" s="87"/>
      <c r="PSQ2" s="87"/>
      <c r="PSR2" s="87"/>
      <c r="PSS2" s="88"/>
      <c r="PST2" s="87"/>
      <c r="PSU2" s="87"/>
      <c r="PSV2" s="87"/>
      <c r="PSW2" s="87"/>
      <c r="PSX2" s="88"/>
      <c r="PSY2" s="87"/>
      <c r="PSZ2" s="87"/>
      <c r="PTA2" s="87"/>
      <c r="PTB2" s="87"/>
      <c r="PTC2" s="88"/>
      <c r="PTD2" s="87"/>
      <c r="PTE2" s="87"/>
      <c r="PTF2" s="87"/>
      <c r="PTG2" s="87"/>
      <c r="PTH2" s="88"/>
      <c r="PTI2" s="87"/>
      <c r="PTJ2" s="87"/>
      <c r="PTK2" s="87"/>
      <c r="PTL2" s="87"/>
      <c r="PTM2" s="88"/>
      <c r="PTN2" s="87"/>
      <c r="PTO2" s="87"/>
      <c r="PTP2" s="87"/>
      <c r="PTQ2" s="87"/>
      <c r="PTR2" s="88"/>
      <c r="PTS2" s="87"/>
      <c r="PTT2" s="87"/>
      <c r="PTU2" s="87"/>
      <c r="PTV2" s="87"/>
      <c r="PTW2" s="88"/>
      <c r="PTX2" s="87"/>
      <c r="PTY2" s="87"/>
      <c r="PTZ2" s="87"/>
      <c r="PUA2" s="87"/>
      <c r="PUB2" s="88"/>
      <c r="PUC2" s="87"/>
      <c r="PUD2" s="87"/>
      <c r="PUE2" s="87"/>
      <c r="PUF2" s="87"/>
      <c r="PUG2" s="88"/>
      <c r="PUH2" s="87"/>
      <c r="PUI2" s="87"/>
      <c r="PUJ2" s="87"/>
      <c r="PUK2" s="87"/>
      <c r="PUL2" s="88"/>
      <c r="PUM2" s="87"/>
      <c r="PUN2" s="87"/>
      <c r="PUO2" s="87"/>
      <c r="PUP2" s="87"/>
      <c r="PUQ2" s="88"/>
      <c r="PUR2" s="87"/>
      <c r="PUS2" s="87"/>
      <c r="PUT2" s="87"/>
      <c r="PUU2" s="87"/>
      <c r="PUV2" s="88"/>
      <c r="PUW2" s="87"/>
      <c r="PUX2" s="87"/>
      <c r="PUY2" s="87"/>
      <c r="PUZ2" s="87"/>
      <c r="PVA2" s="88"/>
      <c r="PVB2" s="87"/>
      <c r="PVC2" s="87"/>
      <c r="PVD2" s="87"/>
      <c r="PVE2" s="87"/>
      <c r="PVF2" s="88"/>
      <c r="PVG2" s="87"/>
      <c r="PVH2" s="87"/>
      <c r="PVI2" s="87"/>
      <c r="PVJ2" s="87"/>
      <c r="PVK2" s="88"/>
      <c r="PVL2" s="87"/>
      <c r="PVM2" s="87"/>
      <c r="PVN2" s="87"/>
      <c r="PVO2" s="87"/>
      <c r="PVP2" s="88"/>
      <c r="PVQ2" s="87"/>
      <c r="PVR2" s="87"/>
      <c r="PVS2" s="87"/>
      <c r="PVT2" s="87"/>
      <c r="PVU2" s="88"/>
      <c r="PVV2" s="87"/>
      <c r="PVW2" s="87"/>
      <c r="PVX2" s="87"/>
      <c r="PVY2" s="87"/>
      <c r="PVZ2" s="88"/>
      <c r="PWA2" s="87"/>
      <c r="PWB2" s="87"/>
      <c r="PWC2" s="87"/>
      <c r="PWD2" s="87"/>
      <c r="PWE2" s="88"/>
      <c r="PWF2" s="87"/>
      <c r="PWG2" s="87"/>
      <c r="PWH2" s="87"/>
      <c r="PWI2" s="87"/>
      <c r="PWJ2" s="88"/>
      <c r="PWK2" s="87"/>
      <c r="PWL2" s="87"/>
      <c r="PWM2" s="87"/>
      <c r="PWN2" s="87"/>
      <c r="PWO2" s="88"/>
      <c r="PWP2" s="87"/>
      <c r="PWQ2" s="87"/>
      <c r="PWR2" s="87"/>
      <c r="PWS2" s="87"/>
      <c r="PWT2" s="88"/>
      <c r="PWU2" s="87"/>
      <c r="PWV2" s="87"/>
      <c r="PWW2" s="87"/>
      <c r="PWX2" s="87"/>
      <c r="PWY2" s="88"/>
      <c r="PWZ2" s="87"/>
      <c r="PXA2" s="87"/>
      <c r="PXB2" s="87"/>
      <c r="PXC2" s="87"/>
      <c r="PXD2" s="88"/>
      <c r="PXE2" s="87"/>
      <c r="PXF2" s="87"/>
      <c r="PXG2" s="87"/>
      <c r="PXH2" s="87"/>
      <c r="PXI2" s="88"/>
      <c r="PXJ2" s="87"/>
      <c r="PXK2" s="87"/>
      <c r="PXL2" s="87"/>
      <c r="PXM2" s="87"/>
      <c r="PXN2" s="88"/>
      <c r="PXO2" s="87"/>
      <c r="PXP2" s="87"/>
      <c r="PXQ2" s="87"/>
      <c r="PXR2" s="87"/>
      <c r="PXS2" s="88"/>
      <c r="PXT2" s="87"/>
      <c r="PXU2" s="87"/>
      <c r="PXV2" s="87"/>
      <c r="PXW2" s="87"/>
      <c r="PXX2" s="88"/>
      <c r="PXY2" s="87"/>
      <c r="PXZ2" s="87"/>
      <c r="PYA2" s="87"/>
      <c r="PYB2" s="87"/>
      <c r="PYC2" s="88"/>
      <c r="PYD2" s="87"/>
      <c r="PYE2" s="87"/>
      <c r="PYF2" s="87"/>
      <c r="PYG2" s="87"/>
      <c r="PYH2" s="88"/>
      <c r="PYI2" s="87"/>
      <c r="PYJ2" s="87"/>
      <c r="PYK2" s="87"/>
      <c r="PYL2" s="87"/>
      <c r="PYM2" s="88"/>
      <c r="PYN2" s="87"/>
      <c r="PYO2" s="87"/>
      <c r="PYP2" s="87"/>
      <c r="PYQ2" s="87"/>
      <c r="PYR2" s="88"/>
      <c r="PYS2" s="87"/>
      <c r="PYT2" s="87"/>
      <c r="PYU2" s="87"/>
      <c r="PYV2" s="87"/>
      <c r="PYW2" s="88"/>
      <c r="PYX2" s="87"/>
      <c r="PYY2" s="87"/>
      <c r="PYZ2" s="87"/>
      <c r="PZA2" s="87"/>
      <c r="PZB2" s="88"/>
      <c r="PZC2" s="87"/>
      <c r="PZD2" s="87"/>
      <c r="PZE2" s="87"/>
      <c r="PZF2" s="87"/>
      <c r="PZG2" s="88"/>
      <c r="PZH2" s="87"/>
      <c r="PZI2" s="87"/>
      <c r="PZJ2" s="87"/>
      <c r="PZK2" s="87"/>
      <c r="PZL2" s="88"/>
      <c r="PZM2" s="87"/>
      <c r="PZN2" s="87"/>
      <c r="PZO2" s="87"/>
      <c r="PZP2" s="87"/>
      <c r="PZQ2" s="88"/>
      <c r="PZR2" s="87"/>
      <c r="PZS2" s="87"/>
      <c r="PZT2" s="87"/>
      <c r="PZU2" s="87"/>
      <c r="PZV2" s="88"/>
      <c r="PZW2" s="87"/>
      <c r="PZX2" s="87"/>
      <c r="PZY2" s="87"/>
      <c r="PZZ2" s="87"/>
      <c r="QAA2" s="88"/>
      <c r="QAB2" s="87"/>
      <c r="QAC2" s="87"/>
      <c r="QAD2" s="87"/>
      <c r="QAE2" s="87"/>
      <c r="QAF2" s="88"/>
      <c r="QAG2" s="87"/>
      <c r="QAH2" s="87"/>
      <c r="QAI2" s="87"/>
      <c r="QAJ2" s="87"/>
      <c r="QAK2" s="88"/>
      <c r="QAL2" s="87"/>
      <c r="QAM2" s="87"/>
      <c r="QAN2" s="87"/>
      <c r="QAO2" s="87"/>
      <c r="QAP2" s="88"/>
      <c r="QAQ2" s="87"/>
      <c r="QAR2" s="87"/>
      <c r="QAS2" s="87"/>
      <c r="QAT2" s="87"/>
      <c r="QAU2" s="88"/>
      <c r="QAV2" s="87"/>
      <c r="QAW2" s="87"/>
      <c r="QAX2" s="87"/>
      <c r="QAY2" s="87"/>
      <c r="QAZ2" s="88"/>
      <c r="QBA2" s="87"/>
      <c r="QBB2" s="87"/>
      <c r="QBC2" s="87"/>
      <c r="QBD2" s="87"/>
      <c r="QBE2" s="88"/>
      <c r="QBF2" s="87"/>
      <c r="QBG2" s="87"/>
      <c r="QBH2" s="87"/>
      <c r="QBI2" s="87"/>
      <c r="QBJ2" s="88"/>
      <c r="QBK2" s="87"/>
      <c r="QBL2" s="87"/>
      <c r="QBM2" s="87"/>
      <c r="QBN2" s="87"/>
      <c r="QBO2" s="88"/>
      <c r="QBP2" s="87"/>
      <c r="QBQ2" s="87"/>
      <c r="QBR2" s="87"/>
      <c r="QBS2" s="87"/>
      <c r="QBT2" s="88"/>
      <c r="QBU2" s="87"/>
      <c r="QBV2" s="87"/>
      <c r="QBW2" s="87"/>
      <c r="QBX2" s="87"/>
      <c r="QBY2" s="88"/>
      <c r="QBZ2" s="87"/>
      <c r="QCA2" s="87"/>
      <c r="QCB2" s="87"/>
      <c r="QCC2" s="87"/>
      <c r="QCD2" s="88"/>
      <c r="QCE2" s="87"/>
      <c r="QCF2" s="87"/>
      <c r="QCG2" s="87"/>
      <c r="QCH2" s="87"/>
      <c r="QCI2" s="88"/>
      <c r="QCJ2" s="87"/>
      <c r="QCK2" s="87"/>
      <c r="QCL2" s="87"/>
      <c r="QCM2" s="87"/>
      <c r="QCN2" s="88"/>
      <c r="QCO2" s="87"/>
      <c r="QCP2" s="87"/>
      <c r="QCQ2" s="87"/>
      <c r="QCR2" s="87"/>
      <c r="QCS2" s="88"/>
      <c r="QCT2" s="87"/>
      <c r="QCU2" s="87"/>
      <c r="QCV2" s="87"/>
      <c r="QCW2" s="87"/>
      <c r="QCX2" s="88"/>
      <c r="QCY2" s="87"/>
      <c r="QCZ2" s="87"/>
      <c r="QDA2" s="87"/>
      <c r="QDB2" s="87"/>
      <c r="QDC2" s="88"/>
      <c r="QDD2" s="87"/>
      <c r="QDE2" s="87"/>
      <c r="QDF2" s="87"/>
      <c r="QDG2" s="87"/>
      <c r="QDH2" s="88"/>
      <c r="QDI2" s="87"/>
      <c r="QDJ2" s="87"/>
      <c r="QDK2" s="87"/>
      <c r="QDL2" s="87"/>
      <c r="QDM2" s="88"/>
      <c r="QDN2" s="87"/>
      <c r="QDO2" s="87"/>
      <c r="QDP2" s="87"/>
      <c r="QDQ2" s="87"/>
      <c r="QDR2" s="88"/>
      <c r="QDS2" s="87"/>
      <c r="QDT2" s="87"/>
      <c r="QDU2" s="87"/>
      <c r="QDV2" s="87"/>
      <c r="QDW2" s="88"/>
      <c r="QDX2" s="87"/>
      <c r="QDY2" s="87"/>
      <c r="QDZ2" s="87"/>
      <c r="QEA2" s="87"/>
      <c r="QEB2" s="88"/>
      <c r="QEC2" s="87"/>
      <c r="QED2" s="87"/>
      <c r="QEE2" s="87"/>
      <c r="QEF2" s="87"/>
      <c r="QEG2" s="88"/>
      <c r="QEH2" s="87"/>
      <c r="QEI2" s="87"/>
      <c r="QEJ2" s="87"/>
      <c r="QEK2" s="87"/>
      <c r="QEL2" s="88"/>
      <c r="QEM2" s="87"/>
      <c r="QEN2" s="87"/>
      <c r="QEO2" s="87"/>
      <c r="QEP2" s="87"/>
      <c r="QEQ2" s="88"/>
      <c r="QER2" s="87"/>
      <c r="QES2" s="87"/>
      <c r="QET2" s="87"/>
      <c r="QEU2" s="87"/>
      <c r="QEV2" s="88"/>
      <c r="QEW2" s="87"/>
      <c r="QEX2" s="87"/>
      <c r="QEY2" s="87"/>
      <c r="QEZ2" s="87"/>
      <c r="QFA2" s="88"/>
      <c r="QFB2" s="87"/>
      <c r="QFC2" s="87"/>
      <c r="QFD2" s="87"/>
      <c r="QFE2" s="87"/>
      <c r="QFF2" s="88"/>
      <c r="QFG2" s="87"/>
      <c r="QFH2" s="87"/>
      <c r="QFI2" s="87"/>
      <c r="QFJ2" s="87"/>
      <c r="QFK2" s="88"/>
      <c r="QFL2" s="87"/>
      <c r="QFM2" s="87"/>
      <c r="QFN2" s="87"/>
      <c r="QFO2" s="87"/>
      <c r="QFP2" s="88"/>
      <c r="QFQ2" s="87"/>
      <c r="QFR2" s="87"/>
      <c r="QFS2" s="87"/>
      <c r="QFT2" s="87"/>
      <c r="QFU2" s="88"/>
      <c r="QFV2" s="87"/>
      <c r="QFW2" s="87"/>
      <c r="QFX2" s="87"/>
      <c r="QFY2" s="87"/>
      <c r="QFZ2" s="88"/>
      <c r="QGA2" s="87"/>
      <c r="QGB2" s="87"/>
      <c r="QGC2" s="87"/>
      <c r="QGD2" s="87"/>
      <c r="QGE2" s="88"/>
      <c r="QGF2" s="87"/>
      <c r="QGG2" s="87"/>
      <c r="QGH2" s="87"/>
      <c r="QGI2" s="87"/>
      <c r="QGJ2" s="88"/>
      <c r="QGK2" s="87"/>
      <c r="QGL2" s="87"/>
      <c r="QGM2" s="87"/>
      <c r="QGN2" s="87"/>
      <c r="QGO2" s="88"/>
      <c r="QGP2" s="87"/>
      <c r="QGQ2" s="87"/>
      <c r="QGR2" s="87"/>
      <c r="QGS2" s="87"/>
      <c r="QGT2" s="88"/>
      <c r="QGU2" s="87"/>
      <c r="QGV2" s="87"/>
      <c r="QGW2" s="87"/>
      <c r="QGX2" s="87"/>
      <c r="QGY2" s="88"/>
      <c r="QGZ2" s="87"/>
      <c r="QHA2" s="87"/>
      <c r="QHB2" s="87"/>
      <c r="QHC2" s="87"/>
      <c r="QHD2" s="88"/>
      <c r="QHE2" s="87"/>
      <c r="QHF2" s="87"/>
      <c r="QHG2" s="87"/>
      <c r="QHH2" s="87"/>
      <c r="QHI2" s="88"/>
      <c r="QHJ2" s="87"/>
      <c r="QHK2" s="87"/>
      <c r="QHL2" s="87"/>
      <c r="QHM2" s="87"/>
      <c r="QHN2" s="88"/>
      <c r="QHO2" s="87"/>
      <c r="QHP2" s="87"/>
      <c r="QHQ2" s="87"/>
      <c r="QHR2" s="87"/>
      <c r="QHS2" s="88"/>
      <c r="QHT2" s="87"/>
      <c r="QHU2" s="87"/>
      <c r="QHV2" s="87"/>
      <c r="QHW2" s="87"/>
      <c r="QHX2" s="88"/>
      <c r="QHY2" s="87"/>
      <c r="QHZ2" s="87"/>
      <c r="QIA2" s="87"/>
      <c r="QIB2" s="87"/>
      <c r="QIC2" s="88"/>
      <c r="QID2" s="87"/>
      <c r="QIE2" s="87"/>
      <c r="QIF2" s="87"/>
      <c r="QIG2" s="87"/>
      <c r="QIH2" s="88"/>
      <c r="QII2" s="87"/>
      <c r="QIJ2" s="87"/>
      <c r="QIK2" s="87"/>
      <c r="QIL2" s="87"/>
      <c r="QIM2" s="88"/>
      <c r="QIN2" s="87"/>
      <c r="QIO2" s="87"/>
      <c r="QIP2" s="87"/>
      <c r="QIQ2" s="87"/>
      <c r="QIR2" s="88"/>
      <c r="QIS2" s="87"/>
      <c r="QIT2" s="87"/>
      <c r="QIU2" s="87"/>
      <c r="QIV2" s="87"/>
      <c r="QIW2" s="88"/>
      <c r="QIX2" s="87"/>
      <c r="QIY2" s="87"/>
      <c r="QIZ2" s="87"/>
      <c r="QJA2" s="87"/>
      <c r="QJB2" s="88"/>
      <c r="QJC2" s="87"/>
      <c r="QJD2" s="87"/>
      <c r="QJE2" s="87"/>
      <c r="QJF2" s="87"/>
      <c r="QJG2" s="88"/>
      <c r="QJH2" s="87"/>
      <c r="QJI2" s="87"/>
      <c r="QJJ2" s="87"/>
      <c r="QJK2" s="87"/>
      <c r="QJL2" s="88"/>
      <c r="QJM2" s="87"/>
      <c r="QJN2" s="87"/>
      <c r="QJO2" s="87"/>
      <c r="QJP2" s="87"/>
      <c r="QJQ2" s="88"/>
      <c r="QJR2" s="87"/>
      <c r="QJS2" s="87"/>
      <c r="QJT2" s="87"/>
      <c r="QJU2" s="87"/>
      <c r="QJV2" s="88"/>
      <c r="QJW2" s="87"/>
      <c r="QJX2" s="87"/>
      <c r="QJY2" s="87"/>
      <c r="QJZ2" s="87"/>
      <c r="QKA2" s="88"/>
      <c r="QKB2" s="87"/>
      <c r="QKC2" s="87"/>
      <c r="QKD2" s="87"/>
      <c r="QKE2" s="87"/>
      <c r="QKF2" s="88"/>
      <c r="QKG2" s="87"/>
      <c r="QKH2" s="87"/>
      <c r="QKI2" s="87"/>
      <c r="QKJ2" s="87"/>
      <c r="QKK2" s="88"/>
      <c r="QKL2" s="87"/>
      <c r="QKM2" s="87"/>
      <c r="QKN2" s="87"/>
      <c r="QKO2" s="87"/>
      <c r="QKP2" s="88"/>
      <c r="QKQ2" s="87"/>
      <c r="QKR2" s="87"/>
      <c r="QKS2" s="87"/>
      <c r="QKT2" s="87"/>
      <c r="QKU2" s="88"/>
      <c r="QKV2" s="87"/>
      <c r="QKW2" s="87"/>
      <c r="QKX2" s="87"/>
      <c r="QKY2" s="87"/>
      <c r="QKZ2" s="88"/>
      <c r="QLA2" s="87"/>
      <c r="QLB2" s="87"/>
      <c r="QLC2" s="87"/>
      <c r="QLD2" s="87"/>
      <c r="QLE2" s="88"/>
      <c r="QLF2" s="87"/>
      <c r="QLG2" s="87"/>
      <c r="QLH2" s="87"/>
      <c r="QLI2" s="87"/>
      <c r="QLJ2" s="88"/>
      <c r="QLK2" s="87"/>
      <c r="QLL2" s="87"/>
      <c r="QLM2" s="87"/>
      <c r="QLN2" s="87"/>
      <c r="QLO2" s="88"/>
      <c r="QLP2" s="87"/>
      <c r="QLQ2" s="87"/>
      <c r="QLR2" s="87"/>
      <c r="QLS2" s="87"/>
      <c r="QLT2" s="88"/>
      <c r="QLU2" s="87"/>
      <c r="QLV2" s="87"/>
      <c r="QLW2" s="87"/>
      <c r="QLX2" s="87"/>
      <c r="QLY2" s="88"/>
      <c r="QLZ2" s="87"/>
      <c r="QMA2" s="87"/>
      <c r="QMB2" s="87"/>
      <c r="QMC2" s="87"/>
      <c r="QMD2" s="88"/>
      <c r="QME2" s="87"/>
      <c r="QMF2" s="87"/>
      <c r="QMG2" s="87"/>
      <c r="QMH2" s="87"/>
      <c r="QMI2" s="88"/>
      <c r="QMJ2" s="87"/>
      <c r="QMK2" s="87"/>
      <c r="QML2" s="87"/>
      <c r="QMM2" s="87"/>
      <c r="QMN2" s="88"/>
      <c r="QMO2" s="87"/>
      <c r="QMP2" s="87"/>
      <c r="QMQ2" s="87"/>
      <c r="QMR2" s="87"/>
      <c r="QMS2" s="88"/>
      <c r="QMT2" s="87"/>
      <c r="QMU2" s="87"/>
      <c r="QMV2" s="87"/>
      <c r="QMW2" s="87"/>
      <c r="QMX2" s="88"/>
      <c r="QMY2" s="87"/>
      <c r="QMZ2" s="87"/>
      <c r="QNA2" s="87"/>
      <c r="QNB2" s="87"/>
      <c r="QNC2" s="88"/>
      <c r="QND2" s="87"/>
      <c r="QNE2" s="87"/>
      <c r="QNF2" s="87"/>
      <c r="QNG2" s="87"/>
      <c r="QNH2" s="88"/>
      <c r="QNI2" s="87"/>
      <c r="QNJ2" s="87"/>
      <c r="QNK2" s="87"/>
      <c r="QNL2" s="87"/>
      <c r="QNM2" s="88"/>
      <c r="QNN2" s="87"/>
      <c r="QNO2" s="87"/>
      <c r="QNP2" s="87"/>
      <c r="QNQ2" s="87"/>
      <c r="QNR2" s="88"/>
      <c r="QNS2" s="87"/>
      <c r="QNT2" s="87"/>
      <c r="QNU2" s="87"/>
      <c r="QNV2" s="87"/>
      <c r="QNW2" s="88"/>
      <c r="QNX2" s="87"/>
      <c r="QNY2" s="87"/>
      <c r="QNZ2" s="87"/>
      <c r="QOA2" s="87"/>
      <c r="QOB2" s="88"/>
      <c r="QOC2" s="87"/>
      <c r="QOD2" s="87"/>
      <c r="QOE2" s="87"/>
      <c r="QOF2" s="87"/>
      <c r="QOG2" s="88"/>
      <c r="QOH2" s="87"/>
      <c r="QOI2" s="87"/>
      <c r="QOJ2" s="87"/>
      <c r="QOK2" s="87"/>
      <c r="QOL2" s="88"/>
      <c r="QOM2" s="87"/>
      <c r="QON2" s="87"/>
      <c r="QOO2" s="87"/>
      <c r="QOP2" s="87"/>
      <c r="QOQ2" s="88"/>
      <c r="QOR2" s="87"/>
      <c r="QOS2" s="87"/>
      <c r="QOT2" s="87"/>
      <c r="QOU2" s="87"/>
      <c r="QOV2" s="88"/>
      <c r="QOW2" s="87"/>
      <c r="QOX2" s="87"/>
      <c r="QOY2" s="87"/>
      <c r="QOZ2" s="87"/>
      <c r="QPA2" s="88"/>
      <c r="QPB2" s="87"/>
      <c r="QPC2" s="87"/>
      <c r="QPD2" s="87"/>
      <c r="QPE2" s="87"/>
      <c r="QPF2" s="88"/>
      <c r="QPG2" s="87"/>
      <c r="QPH2" s="87"/>
      <c r="QPI2" s="87"/>
      <c r="QPJ2" s="87"/>
      <c r="QPK2" s="88"/>
      <c r="QPL2" s="87"/>
      <c r="QPM2" s="87"/>
      <c r="QPN2" s="87"/>
      <c r="QPO2" s="87"/>
      <c r="QPP2" s="88"/>
      <c r="QPQ2" s="87"/>
      <c r="QPR2" s="87"/>
      <c r="QPS2" s="87"/>
      <c r="QPT2" s="87"/>
      <c r="QPU2" s="88"/>
      <c r="QPV2" s="87"/>
      <c r="QPW2" s="87"/>
      <c r="QPX2" s="87"/>
      <c r="QPY2" s="87"/>
      <c r="QPZ2" s="88"/>
      <c r="QQA2" s="87"/>
      <c r="QQB2" s="87"/>
      <c r="QQC2" s="87"/>
      <c r="QQD2" s="87"/>
      <c r="QQE2" s="88"/>
      <c r="QQF2" s="87"/>
      <c r="QQG2" s="87"/>
      <c r="QQH2" s="87"/>
      <c r="QQI2" s="87"/>
      <c r="QQJ2" s="88"/>
      <c r="QQK2" s="87"/>
      <c r="QQL2" s="87"/>
      <c r="QQM2" s="87"/>
      <c r="QQN2" s="87"/>
      <c r="QQO2" s="88"/>
      <c r="QQP2" s="87"/>
      <c r="QQQ2" s="87"/>
      <c r="QQR2" s="87"/>
      <c r="QQS2" s="87"/>
      <c r="QQT2" s="88"/>
      <c r="QQU2" s="87"/>
      <c r="QQV2" s="87"/>
      <c r="QQW2" s="87"/>
      <c r="QQX2" s="87"/>
      <c r="QQY2" s="88"/>
      <c r="QQZ2" s="87"/>
      <c r="QRA2" s="87"/>
      <c r="QRB2" s="87"/>
      <c r="QRC2" s="87"/>
      <c r="QRD2" s="88"/>
      <c r="QRE2" s="87"/>
      <c r="QRF2" s="87"/>
      <c r="QRG2" s="87"/>
      <c r="QRH2" s="87"/>
      <c r="QRI2" s="88"/>
      <c r="QRJ2" s="87"/>
      <c r="QRK2" s="87"/>
      <c r="QRL2" s="87"/>
      <c r="QRM2" s="87"/>
      <c r="QRN2" s="88"/>
      <c r="QRO2" s="87"/>
      <c r="QRP2" s="87"/>
      <c r="QRQ2" s="87"/>
      <c r="QRR2" s="87"/>
      <c r="QRS2" s="88"/>
      <c r="QRT2" s="87"/>
      <c r="QRU2" s="87"/>
      <c r="QRV2" s="87"/>
      <c r="QRW2" s="87"/>
      <c r="QRX2" s="88"/>
      <c r="QRY2" s="87"/>
      <c r="QRZ2" s="87"/>
      <c r="QSA2" s="87"/>
      <c r="QSB2" s="87"/>
      <c r="QSC2" s="88"/>
      <c r="QSD2" s="87"/>
      <c r="QSE2" s="87"/>
      <c r="QSF2" s="87"/>
      <c r="QSG2" s="87"/>
      <c r="QSH2" s="88"/>
      <c r="QSI2" s="87"/>
      <c r="QSJ2" s="87"/>
      <c r="QSK2" s="87"/>
      <c r="QSL2" s="87"/>
      <c r="QSM2" s="88"/>
      <c r="QSN2" s="87"/>
      <c r="QSO2" s="87"/>
      <c r="QSP2" s="87"/>
      <c r="QSQ2" s="87"/>
      <c r="QSR2" s="88"/>
      <c r="QSS2" s="87"/>
      <c r="QST2" s="87"/>
      <c r="QSU2" s="87"/>
      <c r="QSV2" s="87"/>
      <c r="QSW2" s="88"/>
      <c r="QSX2" s="87"/>
      <c r="QSY2" s="87"/>
      <c r="QSZ2" s="87"/>
      <c r="QTA2" s="87"/>
      <c r="QTB2" s="88"/>
      <c r="QTC2" s="87"/>
      <c r="QTD2" s="87"/>
      <c r="QTE2" s="87"/>
      <c r="QTF2" s="87"/>
      <c r="QTG2" s="88"/>
      <c r="QTH2" s="87"/>
      <c r="QTI2" s="87"/>
      <c r="QTJ2" s="87"/>
      <c r="QTK2" s="87"/>
      <c r="QTL2" s="88"/>
      <c r="QTM2" s="87"/>
      <c r="QTN2" s="87"/>
      <c r="QTO2" s="87"/>
      <c r="QTP2" s="87"/>
      <c r="QTQ2" s="88"/>
      <c r="QTR2" s="87"/>
      <c r="QTS2" s="87"/>
      <c r="QTT2" s="87"/>
      <c r="QTU2" s="87"/>
      <c r="QTV2" s="88"/>
      <c r="QTW2" s="87"/>
      <c r="QTX2" s="87"/>
      <c r="QTY2" s="87"/>
      <c r="QTZ2" s="87"/>
      <c r="QUA2" s="88"/>
      <c r="QUB2" s="87"/>
      <c r="QUC2" s="87"/>
      <c r="QUD2" s="87"/>
      <c r="QUE2" s="87"/>
      <c r="QUF2" s="88"/>
      <c r="QUG2" s="87"/>
      <c r="QUH2" s="87"/>
      <c r="QUI2" s="87"/>
      <c r="QUJ2" s="87"/>
      <c r="QUK2" s="88"/>
      <c r="QUL2" s="87"/>
      <c r="QUM2" s="87"/>
      <c r="QUN2" s="87"/>
      <c r="QUO2" s="87"/>
      <c r="QUP2" s="88"/>
      <c r="QUQ2" s="87"/>
      <c r="QUR2" s="87"/>
      <c r="QUS2" s="87"/>
      <c r="QUT2" s="87"/>
      <c r="QUU2" s="88"/>
      <c r="QUV2" s="87"/>
      <c r="QUW2" s="87"/>
      <c r="QUX2" s="87"/>
      <c r="QUY2" s="87"/>
      <c r="QUZ2" s="88"/>
      <c r="QVA2" s="87"/>
      <c r="QVB2" s="87"/>
      <c r="QVC2" s="87"/>
      <c r="QVD2" s="87"/>
      <c r="QVE2" s="88"/>
      <c r="QVF2" s="87"/>
      <c r="QVG2" s="87"/>
      <c r="QVH2" s="87"/>
      <c r="QVI2" s="87"/>
      <c r="QVJ2" s="88"/>
      <c r="QVK2" s="87"/>
      <c r="QVL2" s="87"/>
      <c r="QVM2" s="87"/>
      <c r="QVN2" s="87"/>
      <c r="QVO2" s="88"/>
      <c r="QVP2" s="87"/>
      <c r="QVQ2" s="87"/>
      <c r="QVR2" s="87"/>
      <c r="QVS2" s="87"/>
      <c r="QVT2" s="88"/>
      <c r="QVU2" s="87"/>
      <c r="QVV2" s="87"/>
      <c r="QVW2" s="87"/>
      <c r="QVX2" s="87"/>
      <c r="QVY2" s="88"/>
      <c r="QVZ2" s="87"/>
      <c r="QWA2" s="87"/>
      <c r="QWB2" s="87"/>
      <c r="QWC2" s="87"/>
      <c r="QWD2" s="88"/>
      <c r="QWE2" s="87"/>
      <c r="QWF2" s="87"/>
      <c r="QWG2" s="87"/>
      <c r="QWH2" s="87"/>
      <c r="QWI2" s="88"/>
      <c r="QWJ2" s="87"/>
      <c r="QWK2" s="87"/>
      <c r="QWL2" s="87"/>
      <c r="QWM2" s="87"/>
      <c r="QWN2" s="88"/>
      <c r="QWO2" s="87"/>
      <c r="QWP2" s="87"/>
      <c r="QWQ2" s="87"/>
      <c r="QWR2" s="87"/>
      <c r="QWS2" s="88"/>
      <c r="QWT2" s="87"/>
      <c r="QWU2" s="87"/>
      <c r="QWV2" s="87"/>
      <c r="QWW2" s="87"/>
      <c r="QWX2" s="88"/>
      <c r="QWY2" s="87"/>
      <c r="QWZ2" s="87"/>
      <c r="QXA2" s="87"/>
      <c r="QXB2" s="87"/>
      <c r="QXC2" s="88"/>
      <c r="QXD2" s="87"/>
      <c r="QXE2" s="87"/>
      <c r="QXF2" s="87"/>
      <c r="QXG2" s="87"/>
      <c r="QXH2" s="88"/>
      <c r="QXI2" s="87"/>
      <c r="QXJ2" s="87"/>
      <c r="QXK2" s="87"/>
      <c r="QXL2" s="87"/>
      <c r="QXM2" s="88"/>
      <c r="QXN2" s="87"/>
      <c r="QXO2" s="87"/>
      <c r="QXP2" s="87"/>
      <c r="QXQ2" s="87"/>
      <c r="QXR2" s="88"/>
      <c r="QXS2" s="87"/>
      <c r="QXT2" s="87"/>
      <c r="QXU2" s="87"/>
      <c r="QXV2" s="87"/>
      <c r="QXW2" s="88"/>
      <c r="QXX2" s="87"/>
      <c r="QXY2" s="87"/>
      <c r="QXZ2" s="87"/>
      <c r="QYA2" s="87"/>
      <c r="QYB2" s="88"/>
      <c r="QYC2" s="87"/>
      <c r="QYD2" s="87"/>
      <c r="QYE2" s="87"/>
      <c r="QYF2" s="87"/>
      <c r="QYG2" s="88"/>
      <c r="QYH2" s="87"/>
      <c r="QYI2" s="87"/>
      <c r="QYJ2" s="87"/>
      <c r="QYK2" s="87"/>
      <c r="QYL2" s="88"/>
      <c r="QYM2" s="87"/>
      <c r="QYN2" s="87"/>
      <c r="QYO2" s="87"/>
      <c r="QYP2" s="87"/>
      <c r="QYQ2" s="88"/>
      <c r="QYR2" s="87"/>
      <c r="QYS2" s="87"/>
      <c r="QYT2" s="87"/>
      <c r="QYU2" s="87"/>
      <c r="QYV2" s="88"/>
      <c r="QYW2" s="87"/>
      <c r="QYX2" s="87"/>
      <c r="QYY2" s="87"/>
      <c r="QYZ2" s="87"/>
      <c r="QZA2" s="88"/>
      <c r="QZB2" s="87"/>
      <c r="QZC2" s="87"/>
      <c r="QZD2" s="87"/>
      <c r="QZE2" s="87"/>
      <c r="QZF2" s="88"/>
      <c r="QZG2" s="87"/>
      <c r="QZH2" s="87"/>
      <c r="QZI2" s="87"/>
      <c r="QZJ2" s="87"/>
      <c r="QZK2" s="88"/>
      <c r="QZL2" s="87"/>
      <c r="QZM2" s="87"/>
      <c r="QZN2" s="87"/>
      <c r="QZO2" s="87"/>
      <c r="QZP2" s="88"/>
      <c r="QZQ2" s="87"/>
      <c r="QZR2" s="87"/>
      <c r="QZS2" s="87"/>
      <c r="QZT2" s="87"/>
      <c r="QZU2" s="88"/>
      <c r="QZV2" s="87"/>
      <c r="QZW2" s="87"/>
      <c r="QZX2" s="87"/>
      <c r="QZY2" s="87"/>
      <c r="QZZ2" s="88"/>
      <c r="RAA2" s="87"/>
      <c r="RAB2" s="87"/>
      <c r="RAC2" s="87"/>
      <c r="RAD2" s="87"/>
      <c r="RAE2" s="88"/>
      <c r="RAF2" s="87"/>
      <c r="RAG2" s="87"/>
      <c r="RAH2" s="87"/>
      <c r="RAI2" s="87"/>
      <c r="RAJ2" s="88"/>
      <c r="RAK2" s="87"/>
      <c r="RAL2" s="87"/>
      <c r="RAM2" s="87"/>
      <c r="RAN2" s="87"/>
      <c r="RAO2" s="88"/>
      <c r="RAP2" s="87"/>
      <c r="RAQ2" s="87"/>
      <c r="RAR2" s="87"/>
      <c r="RAS2" s="87"/>
      <c r="RAT2" s="88"/>
      <c r="RAU2" s="87"/>
      <c r="RAV2" s="87"/>
      <c r="RAW2" s="87"/>
      <c r="RAX2" s="87"/>
      <c r="RAY2" s="88"/>
      <c r="RAZ2" s="87"/>
      <c r="RBA2" s="87"/>
      <c r="RBB2" s="87"/>
      <c r="RBC2" s="87"/>
      <c r="RBD2" s="88"/>
      <c r="RBE2" s="87"/>
      <c r="RBF2" s="87"/>
      <c r="RBG2" s="87"/>
      <c r="RBH2" s="87"/>
      <c r="RBI2" s="88"/>
      <c r="RBJ2" s="87"/>
      <c r="RBK2" s="87"/>
      <c r="RBL2" s="87"/>
      <c r="RBM2" s="87"/>
      <c r="RBN2" s="88"/>
      <c r="RBO2" s="87"/>
      <c r="RBP2" s="87"/>
      <c r="RBQ2" s="87"/>
      <c r="RBR2" s="87"/>
      <c r="RBS2" s="88"/>
      <c r="RBT2" s="87"/>
      <c r="RBU2" s="87"/>
      <c r="RBV2" s="87"/>
      <c r="RBW2" s="87"/>
      <c r="RBX2" s="88"/>
      <c r="RBY2" s="87"/>
      <c r="RBZ2" s="87"/>
      <c r="RCA2" s="87"/>
      <c r="RCB2" s="87"/>
      <c r="RCC2" s="88"/>
      <c r="RCD2" s="87"/>
      <c r="RCE2" s="87"/>
      <c r="RCF2" s="87"/>
      <c r="RCG2" s="87"/>
      <c r="RCH2" s="88"/>
      <c r="RCI2" s="87"/>
      <c r="RCJ2" s="87"/>
      <c r="RCK2" s="87"/>
      <c r="RCL2" s="87"/>
      <c r="RCM2" s="88"/>
      <c r="RCN2" s="87"/>
      <c r="RCO2" s="87"/>
      <c r="RCP2" s="87"/>
      <c r="RCQ2" s="87"/>
      <c r="RCR2" s="88"/>
      <c r="RCS2" s="87"/>
      <c r="RCT2" s="87"/>
      <c r="RCU2" s="87"/>
      <c r="RCV2" s="87"/>
      <c r="RCW2" s="88"/>
      <c r="RCX2" s="87"/>
      <c r="RCY2" s="87"/>
      <c r="RCZ2" s="87"/>
      <c r="RDA2" s="87"/>
      <c r="RDB2" s="88"/>
      <c r="RDC2" s="87"/>
      <c r="RDD2" s="87"/>
      <c r="RDE2" s="87"/>
      <c r="RDF2" s="87"/>
      <c r="RDG2" s="88"/>
      <c r="RDH2" s="87"/>
      <c r="RDI2" s="87"/>
      <c r="RDJ2" s="87"/>
      <c r="RDK2" s="87"/>
      <c r="RDL2" s="88"/>
      <c r="RDM2" s="87"/>
      <c r="RDN2" s="87"/>
      <c r="RDO2" s="87"/>
      <c r="RDP2" s="87"/>
      <c r="RDQ2" s="88"/>
      <c r="RDR2" s="87"/>
      <c r="RDS2" s="87"/>
      <c r="RDT2" s="87"/>
      <c r="RDU2" s="87"/>
      <c r="RDV2" s="88"/>
      <c r="RDW2" s="87"/>
      <c r="RDX2" s="87"/>
      <c r="RDY2" s="87"/>
      <c r="RDZ2" s="87"/>
      <c r="REA2" s="88"/>
      <c r="REB2" s="87"/>
      <c r="REC2" s="87"/>
      <c r="RED2" s="87"/>
      <c r="REE2" s="87"/>
      <c r="REF2" s="88"/>
      <c r="REG2" s="87"/>
      <c r="REH2" s="87"/>
      <c r="REI2" s="87"/>
      <c r="REJ2" s="87"/>
      <c r="REK2" s="88"/>
      <c r="REL2" s="87"/>
      <c r="REM2" s="87"/>
      <c r="REN2" s="87"/>
      <c r="REO2" s="87"/>
      <c r="REP2" s="88"/>
      <c r="REQ2" s="87"/>
      <c r="RER2" s="87"/>
      <c r="RES2" s="87"/>
      <c r="RET2" s="87"/>
      <c r="REU2" s="88"/>
      <c r="REV2" s="87"/>
      <c r="REW2" s="87"/>
      <c r="REX2" s="87"/>
      <c r="REY2" s="87"/>
      <c r="REZ2" s="88"/>
      <c r="RFA2" s="87"/>
      <c r="RFB2" s="87"/>
      <c r="RFC2" s="87"/>
      <c r="RFD2" s="87"/>
      <c r="RFE2" s="88"/>
      <c r="RFF2" s="87"/>
      <c r="RFG2" s="87"/>
      <c r="RFH2" s="87"/>
      <c r="RFI2" s="87"/>
      <c r="RFJ2" s="88"/>
      <c r="RFK2" s="87"/>
      <c r="RFL2" s="87"/>
      <c r="RFM2" s="87"/>
      <c r="RFN2" s="87"/>
      <c r="RFO2" s="88"/>
      <c r="RFP2" s="87"/>
      <c r="RFQ2" s="87"/>
      <c r="RFR2" s="87"/>
      <c r="RFS2" s="87"/>
      <c r="RFT2" s="88"/>
      <c r="RFU2" s="87"/>
      <c r="RFV2" s="87"/>
      <c r="RFW2" s="87"/>
      <c r="RFX2" s="87"/>
      <c r="RFY2" s="88"/>
      <c r="RFZ2" s="87"/>
      <c r="RGA2" s="87"/>
      <c r="RGB2" s="87"/>
      <c r="RGC2" s="87"/>
      <c r="RGD2" s="88"/>
      <c r="RGE2" s="87"/>
      <c r="RGF2" s="87"/>
      <c r="RGG2" s="87"/>
      <c r="RGH2" s="87"/>
      <c r="RGI2" s="88"/>
      <c r="RGJ2" s="87"/>
      <c r="RGK2" s="87"/>
      <c r="RGL2" s="87"/>
      <c r="RGM2" s="87"/>
      <c r="RGN2" s="88"/>
      <c r="RGO2" s="87"/>
      <c r="RGP2" s="87"/>
      <c r="RGQ2" s="87"/>
      <c r="RGR2" s="87"/>
      <c r="RGS2" s="88"/>
      <c r="RGT2" s="87"/>
      <c r="RGU2" s="87"/>
      <c r="RGV2" s="87"/>
      <c r="RGW2" s="87"/>
      <c r="RGX2" s="88"/>
      <c r="RGY2" s="87"/>
      <c r="RGZ2" s="87"/>
      <c r="RHA2" s="87"/>
      <c r="RHB2" s="87"/>
      <c r="RHC2" s="88"/>
      <c r="RHD2" s="87"/>
      <c r="RHE2" s="87"/>
      <c r="RHF2" s="87"/>
      <c r="RHG2" s="87"/>
      <c r="RHH2" s="88"/>
      <c r="RHI2" s="87"/>
      <c r="RHJ2" s="87"/>
      <c r="RHK2" s="87"/>
      <c r="RHL2" s="87"/>
      <c r="RHM2" s="88"/>
      <c r="RHN2" s="87"/>
      <c r="RHO2" s="87"/>
      <c r="RHP2" s="87"/>
      <c r="RHQ2" s="87"/>
      <c r="RHR2" s="88"/>
      <c r="RHS2" s="87"/>
      <c r="RHT2" s="87"/>
      <c r="RHU2" s="87"/>
      <c r="RHV2" s="87"/>
      <c r="RHW2" s="88"/>
      <c r="RHX2" s="87"/>
      <c r="RHY2" s="87"/>
      <c r="RHZ2" s="87"/>
      <c r="RIA2" s="87"/>
      <c r="RIB2" s="88"/>
      <c r="RIC2" s="87"/>
      <c r="RID2" s="87"/>
      <c r="RIE2" s="87"/>
      <c r="RIF2" s="87"/>
      <c r="RIG2" s="88"/>
      <c r="RIH2" s="87"/>
      <c r="RII2" s="87"/>
      <c r="RIJ2" s="87"/>
      <c r="RIK2" s="87"/>
      <c r="RIL2" s="88"/>
      <c r="RIM2" s="87"/>
      <c r="RIN2" s="87"/>
      <c r="RIO2" s="87"/>
      <c r="RIP2" s="87"/>
      <c r="RIQ2" s="88"/>
      <c r="RIR2" s="87"/>
      <c r="RIS2" s="87"/>
      <c r="RIT2" s="87"/>
      <c r="RIU2" s="87"/>
      <c r="RIV2" s="88"/>
      <c r="RIW2" s="87"/>
      <c r="RIX2" s="87"/>
      <c r="RIY2" s="87"/>
      <c r="RIZ2" s="87"/>
      <c r="RJA2" s="88"/>
      <c r="RJB2" s="87"/>
      <c r="RJC2" s="87"/>
      <c r="RJD2" s="87"/>
      <c r="RJE2" s="87"/>
      <c r="RJF2" s="88"/>
      <c r="RJG2" s="87"/>
      <c r="RJH2" s="87"/>
      <c r="RJI2" s="87"/>
      <c r="RJJ2" s="87"/>
      <c r="RJK2" s="88"/>
      <c r="RJL2" s="87"/>
      <c r="RJM2" s="87"/>
      <c r="RJN2" s="87"/>
      <c r="RJO2" s="87"/>
      <c r="RJP2" s="88"/>
      <c r="RJQ2" s="87"/>
      <c r="RJR2" s="87"/>
      <c r="RJS2" s="87"/>
      <c r="RJT2" s="87"/>
      <c r="RJU2" s="88"/>
      <c r="RJV2" s="87"/>
      <c r="RJW2" s="87"/>
      <c r="RJX2" s="87"/>
      <c r="RJY2" s="87"/>
      <c r="RJZ2" s="88"/>
      <c r="RKA2" s="87"/>
      <c r="RKB2" s="87"/>
      <c r="RKC2" s="87"/>
      <c r="RKD2" s="87"/>
      <c r="RKE2" s="88"/>
      <c r="RKF2" s="87"/>
      <c r="RKG2" s="87"/>
      <c r="RKH2" s="87"/>
      <c r="RKI2" s="87"/>
      <c r="RKJ2" s="88"/>
      <c r="RKK2" s="87"/>
      <c r="RKL2" s="87"/>
      <c r="RKM2" s="87"/>
      <c r="RKN2" s="87"/>
      <c r="RKO2" s="88"/>
      <c r="RKP2" s="87"/>
      <c r="RKQ2" s="87"/>
      <c r="RKR2" s="87"/>
      <c r="RKS2" s="87"/>
      <c r="RKT2" s="88"/>
      <c r="RKU2" s="87"/>
      <c r="RKV2" s="87"/>
      <c r="RKW2" s="87"/>
      <c r="RKX2" s="87"/>
      <c r="RKY2" s="88"/>
      <c r="RKZ2" s="87"/>
      <c r="RLA2" s="87"/>
      <c r="RLB2" s="87"/>
      <c r="RLC2" s="87"/>
      <c r="RLD2" s="88"/>
      <c r="RLE2" s="87"/>
      <c r="RLF2" s="87"/>
      <c r="RLG2" s="87"/>
      <c r="RLH2" s="87"/>
      <c r="RLI2" s="88"/>
      <c r="RLJ2" s="87"/>
      <c r="RLK2" s="87"/>
      <c r="RLL2" s="87"/>
      <c r="RLM2" s="87"/>
      <c r="RLN2" s="88"/>
      <c r="RLO2" s="87"/>
      <c r="RLP2" s="87"/>
      <c r="RLQ2" s="87"/>
      <c r="RLR2" s="87"/>
      <c r="RLS2" s="88"/>
      <c r="RLT2" s="87"/>
      <c r="RLU2" s="87"/>
      <c r="RLV2" s="87"/>
      <c r="RLW2" s="87"/>
      <c r="RLX2" s="88"/>
      <c r="RLY2" s="87"/>
      <c r="RLZ2" s="87"/>
      <c r="RMA2" s="87"/>
      <c r="RMB2" s="87"/>
      <c r="RMC2" s="88"/>
      <c r="RMD2" s="87"/>
      <c r="RME2" s="87"/>
      <c r="RMF2" s="87"/>
      <c r="RMG2" s="87"/>
      <c r="RMH2" s="88"/>
      <c r="RMI2" s="87"/>
      <c r="RMJ2" s="87"/>
      <c r="RMK2" s="87"/>
      <c r="RML2" s="87"/>
      <c r="RMM2" s="88"/>
      <c r="RMN2" s="87"/>
      <c r="RMO2" s="87"/>
      <c r="RMP2" s="87"/>
      <c r="RMQ2" s="87"/>
      <c r="RMR2" s="88"/>
      <c r="RMS2" s="87"/>
      <c r="RMT2" s="87"/>
      <c r="RMU2" s="87"/>
      <c r="RMV2" s="87"/>
      <c r="RMW2" s="88"/>
      <c r="RMX2" s="87"/>
      <c r="RMY2" s="87"/>
      <c r="RMZ2" s="87"/>
      <c r="RNA2" s="87"/>
      <c r="RNB2" s="88"/>
      <c r="RNC2" s="87"/>
      <c r="RND2" s="87"/>
      <c r="RNE2" s="87"/>
      <c r="RNF2" s="87"/>
      <c r="RNG2" s="88"/>
      <c r="RNH2" s="87"/>
      <c r="RNI2" s="87"/>
      <c r="RNJ2" s="87"/>
      <c r="RNK2" s="87"/>
      <c r="RNL2" s="88"/>
      <c r="RNM2" s="87"/>
      <c r="RNN2" s="87"/>
      <c r="RNO2" s="87"/>
      <c r="RNP2" s="87"/>
      <c r="RNQ2" s="88"/>
      <c r="RNR2" s="87"/>
      <c r="RNS2" s="87"/>
      <c r="RNT2" s="87"/>
      <c r="RNU2" s="87"/>
      <c r="RNV2" s="88"/>
      <c r="RNW2" s="87"/>
      <c r="RNX2" s="87"/>
      <c r="RNY2" s="87"/>
      <c r="RNZ2" s="87"/>
      <c r="ROA2" s="88"/>
      <c r="ROB2" s="87"/>
      <c r="ROC2" s="87"/>
      <c r="ROD2" s="87"/>
      <c r="ROE2" s="87"/>
      <c r="ROF2" s="88"/>
      <c r="ROG2" s="87"/>
      <c r="ROH2" s="87"/>
      <c r="ROI2" s="87"/>
      <c r="ROJ2" s="87"/>
      <c r="ROK2" s="88"/>
      <c r="ROL2" s="87"/>
      <c r="ROM2" s="87"/>
      <c r="RON2" s="87"/>
      <c r="ROO2" s="87"/>
      <c r="ROP2" s="88"/>
      <c r="ROQ2" s="87"/>
      <c r="ROR2" s="87"/>
      <c r="ROS2" s="87"/>
      <c r="ROT2" s="87"/>
      <c r="ROU2" s="88"/>
      <c r="ROV2" s="87"/>
      <c r="ROW2" s="87"/>
      <c r="ROX2" s="87"/>
      <c r="ROY2" s="87"/>
      <c r="ROZ2" s="88"/>
      <c r="RPA2" s="87"/>
      <c r="RPB2" s="87"/>
      <c r="RPC2" s="87"/>
      <c r="RPD2" s="87"/>
      <c r="RPE2" s="88"/>
      <c r="RPF2" s="87"/>
      <c r="RPG2" s="87"/>
      <c r="RPH2" s="87"/>
      <c r="RPI2" s="87"/>
      <c r="RPJ2" s="88"/>
      <c r="RPK2" s="87"/>
      <c r="RPL2" s="87"/>
      <c r="RPM2" s="87"/>
      <c r="RPN2" s="87"/>
      <c r="RPO2" s="88"/>
      <c r="RPP2" s="87"/>
      <c r="RPQ2" s="87"/>
      <c r="RPR2" s="87"/>
      <c r="RPS2" s="87"/>
      <c r="RPT2" s="88"/>
      <c r="RPU2" s="87"/>
      <c r="RPV2" s="87"/>
      <c r="RPW2" s="87"/>
      <c r="RPX2" s="87"/>
      <c r="RPY2" s="88"/>
      <c r="RPZ2" s="87"/>
      <c r="RQA2" s="87"/>
      <c r="RQB2" s="87"/>
      <c r="RQC2" s="87"/>
      <c r="RQD2" s="88"/>
      <c r="RQE2" s="87"/>
      <c r="RQF2" s="87"/>
      <c r="RQG2" s="87"/>
      <c r="RQH2" s="87"/>
      <c r="RQI2" s="88"/>
      <c r="RQJ2" s="87"/>
      <c r="RQK2" s="87"/>
      <c r="RQL2" s="87"/>
      <c r="RQM2" s="87"/>
      <c r="RQN2" s="88"/>
      <c r="RQO2" s="87"/>
      <c r="RQP2" s="87"/>
      <c r="RQQ2" s="87"/>
      <c r="RQR2" s="87"/>
      <c r="RQS2" s="88"/>
      <c r="RQT2" s="87"/>
      <c r="RQU2" s="87"/>
      <c r="RQV2" s="87"/>
      <c r="RQW2" s="87"/>
      <c r="RQX2" s="88"/>
      <c r="RQY2" s="87"/>
      <c r="RQZ2" s="87"/>
      <c r="RRA2" s="87"/>
      <c r="RRB2" s="87"/>
      <c r="RRC2" s="88"/>
      <c r="RRD2" s="87"/>
      <c r="RRE2" s="87"/>
      <c r="RRF2" s="87"/>
      <c r="RRG2" s="87"/>
      <c r="RRH2" s="88"/>
      <c r="RRI2" s="87"/>
      <c r="RRJ2" s="87"/>
      <c r="RRK2" s="87"/>
      <c r="RRL2" s="87"/>
      <c r="RRM2" s="88"/>
      <c r="RRN2" s="87"/>
      <c r="RRO2" s="87"/>
      <c r="RRP2" s="87"/>
      <c r="RRQ2" s="87"/>
      <c r="RRR2" s="88"/>
      <c r="RRS2" s="87"/>
      <c r="RRT2" s="87"/>
      <c r="RRU2" s="87"/>
      <c r="RRV2" s="87"/>
      <c r="RRW2" s="88"/>
      <c r="RRX2" s="87"/>
      <c r="RRY2" s="87"/>
      <c r="RRZ2" s="87"/>
      <c r="RSA2" s="87"/>
      <c r="RSB2" s="88"/>
      <c r="RSC2" s="87"/>
      <c r="RSD2" s="87"/>
      <c r="RSE2" s="87"/>
      <c r="RSF2" s="87"/>
      <c r="RSG2" s="88"/>
      <c r="RSH2" s="87"/>
      <c r="RSI2" s="87"/>
      <c r="RSJ2" s="87"/>
      <c r="RSK2" s="87"/>
      <c r="RSL2" s="88"/>
      <c r="RSM2" s="87"/>
      <c r="RSN2" s="87"/>
      <c r="RSO2" s="87"/>
      <c r="RSP2" s="87"/>
      <c r="RSQ2" s="88"/>
      <c r="RSR2" s="87"/>
      <c r="RSS2" s="87"/>
      <c r="RST2" s="87"/>
      <c r="RSU2" s="87"/>
      <c r="RSV2" s="88"/>
      <c r="RSW2" s="87"/>
      <c r="RSX2" s="87"/>
      <c r="RSY2" s="87"/>
      <c r="RSZ2" s="87"/>
      <c r="RTA2" s="88"/>
      <c r="RTB2" s="87"/>
      <c r="RTC2" s="87"/>
      <c r="RTD2" s="87"/>
      <c r="RTE2" s="87"/>
      <c r="RTF2" s="88"/>
      <c r="RTG2" s="87"/>
      <c r="RTH2" s="87"/>
      <c r="RTI2" s="87"/>
      <c r="RTJ2" s="87"/>
      <c r="RTK2" s="88"/>
      <c r="RTL2" s="87"/>
      <c r="RTM2" s="87"/>
      <c r="RTN2" s="87"/>
      <c r="RTO2" s="87"/>
      <c r="RTP2" s="88"/>
      <c r="RTQ2" s="87"/>
      <c r="RTR2" s="87"/>
      <c r="RTS2" s="87"/>
      <c r="RTT2" s="87"/>
      <c r="RTU2" s="88"/>
      <c r="RTV2" s="87"/>
      <c r="RTW2" s="87"/>
      <c r="RTX2" s="87"/>
      <c r="RTY2" s="87"/>
      <c r="RTZ2" s="88"/>
      <c r="RUA2" s="87"/>
      <c r="RUB2" s="87"/>
      <c r="RUC2" s="87"/>
      <c r="RUD2" s="87"/>
      <c r="RUE2" s="88"/>
      <c r="RUF2" s="87"/>
      <c r="RUG2" s="87"/>
      <c r="RUH2" s="87"/>
      <c r="RUI2" s="87"/>
      <c r="RUJ2" s="88"/>
      <c r="RUK2" s="87"/>
      <c r="RUL2" s="87"/>
      <c r="RUM2" s="87"/>
      <c r="RUN2" s="87"/>
      <c r="RUO2" s="88"/>
      <c r="RUP2" s="87"/>
      <c r="RUQ2" s="87"/>
      <c r="RUR2" s="87"/>
      <c r="RUS2" s="87"/>
      <c r="RUT2" s="88"/>
      <c r="RUU2" s="87"/>
      <c r="RUV2" s="87"/>
      <c r="RUW2" s="87"/>
      <c r="RUX2" s="87"/>
      <c r="RUY2" s="88"/>
      <c r="RUZ2" s="87"/>
      <c r="RVA2" s="87"/>
      <c r="RVB2" s="87"/>
      <c r="RVC2" s="87"/>
      <c r="RVD2" s="88"/>
      <c r="RVE2" s="87"/>
      <c r="RVF2" s="87"/>
      <c r="RVG2" s="87"/>
      <c r="RVH2" s="87"/>
      <c r="RVI2" s="88"/>
      <c r="RVJ2" s="87"/>
      <c r="RVK2" s="87"/>
      <c r="RVL2" s="87"/>
      <c r="RVM2" s="87"/>
      <c r="RVN2" s="88"/>
      <c r="RVO2" s="87"/>
      <c r="RVP2" s="87"/>
      <c r="RVQ2" s="87"/>
      <c r="RVR2" s="87"/>
      <c r="RVS2" s="88"/>
      <c r="RVT2" s="87"/>
      <c r="RVU2" s="87"/>
      <c r="RVV2" s="87"/>
      <c r="RVW2" s="87"/>
      <c r="RVX2" s="88"/>
      <c r="RVY2" s="87"/>
      <c r="RVZ2" s="87"/>
      <c r="RWA2" s="87"/>
      <c r="RWB2" s="87"/>
      <c r="RWC2" s="88"/>
      <c r="RWD2" s="87"/>
      <c r="RWE2" s="87"/>
      <c r="RWF2" s="87"/>
      <c r="RWG2" s="87"/>
      <c r="RWH2" s="88"/>
      <c r="RWI2" s="87"/>
      <c r="RWJ2" s="87"/>
      <c r="RWK2" s="87"/>
      <c r="RWL2" s="87"/>
      <c r="RWM2" s="88"/>
      <c r="RWN2" s="87"/>
      <c r="RWO2" s="87"/>
      <c r="RWP2" s="87"/>
      <c r="RWQ2" s="87"/>
      <c r="RWR2" s="88"/>
      <c r="RWS2" s="87"/>
      <c r="RWT2" s="87"/>
      <c r="RWU2" s="87"/>
      <c r="RWV2" s="87"/>
      <c r="RWW2" s="88"/>
      <c r="RWX2" s="87"/>
      <c r="RWY2" s="87"/>
      <c r="RWZ2" s="87"/>
      <c r="RXA2" s="87"/>
      <c r="RXB2" s="88"/>
      <c r="RXC2" s="87"/>
      <c r="RXD2" s="87"/>
      <c r="RXE2" s="87"/>
      <c r="RXF2" s="87"/>
      <c r="RXG2" s="88"/>
      <c r="RXH2" s="87"/>
      <c r="RXI2" s="87"/>
      <c r="RXJ2" s="87"/>
      <c r="RXK2" s="87"/>
      <c r="RXL2" s="88"/>
      <c r="RXM2" s="87"/>
      <c r="RXN2" s="87"/>
      <c r="RXO2" s="87"/>
      <c r="RXP2" s="87"/>
      <c r="RXQ2" s="88"/>
      <c r="RXR2" s="87"/>
      <c r="RXS2" s="87"/>
      <c r="RXT2" s="87"/>
      <c r="RXU2" s="87"/>
      <c r="RXV2" s="88"/>
      <c r="RXW2" s="87"/>
      <c r="RXX2" s="87"/>
      <c r="RXY2" s="87"/>
      <c r="RXZ2" s="87"/>
      <c r="RYA2" s="88"/>
      <c r="RYB2" s="87"/>
      <c r="RYC2" s="87"/>
      <c r="RYD2" s="87"/>
      <c r="RYE2" s="87"/>
      <c r="RYF2" s="88"/>
      <c r="RYG2" s="87"/>
      <c r="RYH2" s="87"/>
      <c r="RYI2" s="87"/>
      <c r="RYJ2" s="87"/>
      <c r="RYK2" s="88"/>
      <c r="RYL2" s="87"/>
      <c r="RYM2" s="87"/>
      <c r="RYN2" s="87"/>
      <c r="RYO2" s="87"/>
      <c r="RYP2" s="88"/>
      <c r="RYQ2" s="87"/>
      <c r="RYR2" s="87"/>
      <c r="RYS2" s="87"/>
      <c r="RYT2" s="87"/>
      <c r="RYU2" s="88"/>
      <c r="RYV2" s="87"/>
      <c r="RYW2" s="87"/>
      <c r="RYX2" s="87"/>
      <c r="RYY2" s="87"/>
      <c r="RYZ2" s="88"/>
      <c r="RZA2" s="87"/>
      <c r="RZB2" s="87"/>
      <c r="RZC2" s="87"/>
      <c r="RZD2" s="87"/>
      <c r="RZE2" s="88"/>
      <c r="RZF2" s="87"/>
      <c r="RZG2" s="87"/>
      <c r="RZH2" s="87"/>
      <c r="RZI2" s="87"/>
      <c r="RZJ2" s="88"/>
      <c r="RZK2" s="87"/>
      <c r="RZL2" s="87"/>
      <c r="RZM2" s="87"/>
      <c r="RZN2" s="87"/>
      <c r="RZO2" s="88"/>
      <c r="RZP2" s="87"/>
      <c r="RZQ2" s="87"/>
      <c r="RZR2" s="87"/>
      <c r="RZS2" s="87"/>
      <c r="RZT2" s="88"/>
      <c r="RZU2" s="87"/>
      <c r="RZV2" s="87"/>
      <c r="RZW2" s="87"/>
      <c r="RZX2" s="87"/>
      <c r="RZY2" s="88"/>
      <c r="RZZ2" s="87"/>
      <c r="SAA2" s="87"/>
      <c r="SAB2" s="87"/>
      <c r="SAC2" s="87"/>
      <c r="SAD2" s="88"/>
      <c r="SAE2" s="87"/>
      <c r="SAF2" s="87"/>
      <c r="SAG2" s="87"/>
      <c r="SAH2" s="87"/>
      <c r="SAI2" s="88"/>
      <c r="SAJ2" s="87"/>
      <c r="SAK2" s="87"/>
      <c r="SAL2" s="87"/>
      <c r="SAM2" s="87"/>
      <c r="SAN2" s="88"/>
      <c r="SAO2" s="87"/>
      <c r="SAP2" s="87"/>
      <c r="SAQ2" s="87"/>
      <c r="SAR2" s="87"/>
      <c r="SAS2" s="88"/>
      <c r="SAT2" s="87"/>
      <c r="SAU2" s="87"/>
      <c r="SAV2" s="87"/>
      <c r="SAW2" s="87"/>
      <c r="SAX2" s="88"/>
      <c r="SAY2" s="87"/>
      <c r="SAZ2" s="87"/>
      <c r="SBA2" s="87"/>
      <c r="SBB2" s="87"/>
      <c r="SBC2" s="88"/>
      <c r="SBD2" s="87"/>
      <c r="SBE2" s="87"/>
      <c r="SBF2" s="87"/>
      <c r="SBG2" s="87"/>
      <c r="SBH2" s="88"/>
      <c r="SBI2" s="87"/>
      <c r="SBJ2" s="87"/>
      <c r="SBK2" s="87"/>
      <c r="SBL2" s="87"/>
      <c r="SBM2" s="88"/>
      <c r="SBN2" s="87"/>
      <c r="SBO2" s="87"/>
      <c r="SBP2" s="87"/>
      <c r="SBQ2" s="87"/>
      <c r="SBR2" s="88"/>
      <c r="SBS2" s="87"/>
      <c r="SBT2" s="87"/>
      <c r="SBU2" s="87"/>
      <c r="SBV2" s="87"/>
      <c r="SBW2" s="88"/>
      <c r="SBX2" s="87"/>
      <c r="SBY2" s="87"/>
      <c r="SBZ2" s="87"/>
      <c r="SCA2" s="87"/>
      <c r="SCB2" s="88"/>
      <c r="SCC2" s="87"/>
      <c r="SCD2" s="87"/>
      <c r="SCE2" s="87"/>
      <c r="SCF2" s="87"/>
      <c r="SCG2" s="88"/>
      <c r="SCH2" s="87"/>
      <c r="SCI2" s="87"/>
      <c r="SCJ2" s="87"/>
      <c r="SCK2" s="87"/>
      <c r="SCL2" s="88"/>
      <c r="SCM2" s="87"/>
      <c r="SCN2" s="87"/>
      <c r="SCO2" s="87"/>
      <c r="SCP2" s="87"/>
      <c r="SCQ2" s="88"/>
      <c r="SCR2" s="87"/>
      <c r="SCS2" s="87"/>
      <c r="SCT2" s="87"/>
      <c r="SCU2" s="87"/>
      <c r="SCV2" s="88"/>
      <c r="SCW2" s="87"/>
      <c r="SCX2" s="87"/>
      <c r="SCY2" s="87"/>
      <c r="SCZ2" s="87"/>
      <c r="SDA2" s="88"/>
      <c r="SDB2" s="87"/>
      <c r="SDC2" s="87"/>
      <c r="SDD2" s="87"/>
      <c r="SDE2" s="87"/>
      <c r="SDF2" s="88"/>
      <c r="SDG2" s="87"/>
      <c r="SDH2" s="87"/>
      <c r="SDI2" s="87"/>
      <c r="SDJ2" s="87"/>
      <c r="SDK2" s="88"/>
      <c r="SDL2" s="87"/>
      <c r="SDM2" s="87"/>
      <c r="SDN2" s="87"/>
      <c r="SDO2" s="87"/>
      <c r="SDP2" s="88"/>
      <c r="SDQ2" s="87"/>
      <c r="SDR2" s="87"/>
      <c r="SDS2" s="87"/>
      <c r="SDT2" s="87"/>
      <c r="SDU2" s="88"/>
      <c r="SDV2" s="87"/>
      <c r="SDW2" s="87"/>
      <c r="SDX2" s="87"/>
      <c r="SDY2" s="87"/>
      <c r="SDZ2" s="88"/>
      <c r="SEA2" s="87"/>
      <c r="SEB2" s="87"/>
      <c r="SEC2" s="87"/>
      <c r="SED2" s="87"/>
      <c r="SEE2" s="88"/>
      <c r="SEF2" s="87"/>
      <c r="SEG2" s="87"/>
      <c r="SEH2" s="87"/>
      <c r="SEI2" s="87"/>
      <c r="SEJ2" s="88"/>
      <c r="SEK2" s="87"/>
      <c r="SEL2" s="87"/>
      <c r="SEM2" s="87"/>
      <c r="SEN2" s="87"/>
      <c r="SEO2" s="88"/>
      <c r="SEP2" s="87"/>
      <c r="SEQ2" s="87"/>
      <c r="SER2" s="87"/>
      <c r="SES2" s="87"/>
      <c r="SET2" s="88"/>
      <c r="SEU2" s="87"/>
      <c r="SEV2" s="87"/>
      <c r="SEW2" s="87"/>
      <c r="SEX2" s="87"/>
      <c r="SEY2" s="88"/>
      <c r="SEZ2" s="87"/>
      <c r="SFA2" s="87"/>
      <c r="SFB2" s="87"/>
      <c r="SFC2" s="87"/>
      <c r="SFD2" s="88"/>
      <c r="SFE2" s="87"/>
      <c r="SFF2" s="87"/>
      <c r="SFG2" s="87"/>
      <c r="SFH2" s="87"/>
      <c r="SFI2" s="88"/>
      <c r="SFJ2" s="87"/>
      <c r="SFK2" s="87"/>
      <c r="SFL2" s="87"/>
      <c r="SFM2" s="87"/>
      <c r="SFN2" s="88"/>
      <c r="SFO2" s="87"/>
      <c r="SFP2" s="87"/>
      <c r="SFQ2" s="87"/>
      <c r="SFR2" s="87"/>
      <c r="SFS2" s="88"/>
      <c r="SFT2" s="87"/>
      <c r="SFU2" s="87"/>
      <c r="SFV2" s="87"/>
      <c r="SFW2" s="87"/>
      <c r="SFX2" s="88"/>
      <c r="SFY2" s="87"/>
      <c r="SFZ2" s="87"/>
      <c r="SGA2" s="87"/>
      <c r="SGB2" s="87"/>
      <c r="SGC2" s="88"/>
      <c r="SGD2" s="87"/>
      <c r="SGE2" s="87"/>
      <c r="SGF2" s="87"/>
      <c r="SGG2" s="87"/>
      <c r="SGH2" s="88"/>
      <c r="SGI2" s="87"/>
      <c r="SGJ2" s="87"/>
      <c r="SGK2" s="87"/>
      <c r="SGL2" s="87"/>
      <c r="SGM2" s="88"/>
      <c r="SGN2" s="87"/>
      <c r="SGO2" s="87"/>
      <c r="SGP2" s="87"/>
      <c r="SGQ2" s="87"/>
      <c r="SGR2" s="88"/>
      <c r="SGS2" s="87"/>
      <c r="SGT2" s="87"/>
      <c r="SGU2" s="87"/>
      <c r="SGV2" s="87"/>
      <c r="SGW2" s="88"/>
      <c r="SGX2" s="87"/>
      <c r="SGY2" s="87"/>
      <c r="SGZ2" s="87"/>
      <c r="SHA2" s="87"/>
      <c r="SHB2" s="88"/>
      <c r="SHC2" s="87"/>
      <c r="SHD2" s="87"/>
      <c r="SHE2" s="87"/>
      <c r="SHF2" s="87"/>
      <c r="SHG2" s="88"/>
      <c r="SHH2" s="87"/>
      <c r="SHI2" s="87"/>
      <c r="SHJ2" s="87"/>
      <c r="SHK2" s="87"/>
      <c r="SHL2" s="88"/>
      <c r="SHM2" s="87"/>
      <c r="SHN2" s="87"/>
      <c r="SHO2" s="87"/>
      <c r="SHP2" s="87"/>
      <c r="SHQ2" s="88"/>
      <c r="SHR2" s="87"/>
      <c r="SHS2" s="87"/>
      <c r="SHT2" s="87"/>
      <c r="SHU2" s="87"/>
      <c r="SHV2" s="88"/>
      <c r="SHW2" s="87"/>
      <c r="SHX2" s="87"/>
      <c r="SHY2" s="87"/>
      <c r="SHZ2" s="87"/>
      <c r="SIA2" s="88"/>
      <c r="SIB2" s="87"/>
      <c r="SIC2" s="87"/>
      <c r="SID2" s="87"/>
      <c r="SIE2" s="87"/>
      <c r="SIF2" s="88"/>
      <c r="SIG2" s="87"/>
      <c r="SIH2" s="87"/>
      <c r="SII2" s="87"/>
      <c r="SIJ2" s="87"/>
      <c r="SIK2" s="88"/>
      <c r="SIL2" s="87"/>
      <c r="SIM2" s="87"/>
      <c r="SIN2" s="87"/>
      <c r="SIO2" s="87"/>
      <c r="SIP2" s="88"/>
      <c r="SIQ2" s="87"/>
      <c r="SIR2" s="87"/>
      <c r="SIS2" s="87"/>
      <c r="SIT2" s="87"/>
      <c r="SIU2" s="88"/>
      <c r="SIV2" s="87"/>
      <c r="SIW2" s="87"/>
      <c r="SIX2" s="87"/>
      <c r="SIY2" s="87"/>
      <c r="SIZ2" s="88"/>
      <c r="SJA2" s="87"/>
      <c r="SJB2" s="87"/>
      <c r="SJC2" s="87"/>
      <c r="SJD2" s="87"/>
      <c r="SJE2" s="88"/>
      <c r="SJF2" s="87"/>
      <c r="SJG2" s="87"/>
      <c r="SJH2" s="87"/>
      <c r="SJI2" s="87"/>
      <c r="SJJ2" s="88"/>
      <c r="SJK2" s="87"/>
      <c r="SJL2" s="87"/>
      <c r="SJM2" s="87"/>
      <c r="SJN2" s="87"/>
      <c r="SJO2" s="88"/>
      <c r="SJP2" s="87"/>
      <c r="SJQ2" s="87"/>
      <c r="SJR2" s="87"/>
      <c r="SJS2" s="87"/>
      <c r="SJT2" s="88"/>
      <c r="SJU2" s="87"/>
      <c r="SJV2" s="87"/>
      <c r="SJW2" s="87"/>
      <c r="SJX2" s="87"/>
      <c r="SJY2" s="88"/>
      <c r="SJZ2" s="87"/>
      <c r="SKA2" s="87"/>
      <c r="SKB2" s="87"/>
      <c r="SKC2" s="87"/>
      <c r="SKD2" s="88"/>
      <c r="SKE2" s="87"/>
      <c r="SKF2" s="87"/>
      <c r="SKG2" s="87"/>
      <c r="SKH2" s="87"/>
      <c r="SKI2" s="88"/>
      <c r="SKJ2" s="87"/>
      <c r="SKK2" s="87"/>
      <c r="SKL2" s="87"/>
      <c r="SKM2" s="87"/>
      <c r="SKN2" s="88"/>
      <c r="SKO2" s="87"/>
      <c r="SKP2" s="87"/>
      <c r="SKQ2" s="87"/>
      <c r="SKR2" s="87"/>
      <c r="SKS2" s="88"/>
      <c r="SKT2" s="87"/>
      <c r="SKU2" s="87"/>
      <c r="SKV2" s="87"/>
      <c r="SKW2" s="87"/>
      <c r="SKX2" s="88"/>
      <c r="SKY2" s="87"/>
      <c r="SKZ2" s="87"/>
      <c r="SLA2" s="87"/>
      <c r="SLB2" s="87"/>
      <c r="SLC2" s="88"/>
      <c r="SLD2" s="87"/>
      <c r="SLE2" s="87"/>
      <c r="SLF2" s="87"/>
      <c r="SLG2" s="87"/>
      <c r="SLH2" s="88"/>
      <c r="SLI2" s="87"/>
      <c r="SLJ2" s="87"/>
      <c r="SLK2" s="87"/>
      <c r="SLL2" s="87"/>
      <c r="SLM2" s="88"/>
      <c r="SLN2" s="87"/>
      <c r="SLO2" s="87"/>
      <c r="SLP2" s="87"/>
      <c r="SLQ2" s="87"/>
      <c r="SLR2" s="88"/>
      <c r="SLS2" s="87"/>
      <c r="SLT2" s="87"/>
      <c r="SLU2" s="87"/>
      <c r="SLV2" s="87"/>
      <c r="SLW2" s="88"/>
      <c r="SLX2" s="87"/>
      <c r="SLY2" s="87"/>
      <c r="SLZ2" s="87"/>
      <c r="SMA2" s="87"/>
      <c r="SMB2" s="88"/>
      <c r="SMC2" s="87"/>
      <c r="SMD2" s="87"/>
      <c r="SME2" s="87"/>
      <c r="SMF2" s="87"/>
      <c r="SMG2" s="88"/>
      <c r="SMH2" s="87"/>
      <c r="SMI2" s="87"/>
      <c r="SMJ2" s="87"/>
      <c r="SMK2" s="87"/>
      <c r="SML2" s="88"/>
      <c r="SMM2" s="87"/>
      <c r="SMN2" s="87"/>
      <c r="SMO2" s="87"/>
      <c r="SMP2" s="87"/>
      <c r="SMQ2" s="88"/>
      <c r="SMR2" s="87"/>
      <c r="SMS2" s="87"/>
      <c r="SMT2" s="87"/>
      <c r="SMU2" s="87"/>
      <c r="SMV2" s="88"/>
      <c r="SMW2" s="87"/>
      <c r="SMX2" s="87"/>
      <c r="SMY2" s="87"/>
      <c r="SMZ2" s="87"/>
      <c r="SNA2" s="88"/>
      <c r="SNB2" s="87"/>
      <c r="SNC2" s="87"/>
      <c r="SND2" s="87"/>
      <c r="SNE2" s="87"/>
      <c r="SNF2" s="88"/>
      <c r="SNG2" s="87"/>
      <c r="SNH2" s="87"/>
      <c r="SNI2" s="87"/>
      <c r="SNJ2" s="87"/>
      <c r="SNK2" s="88"/>
      <c r="SNL2" s="87"/>
      <c r="SNM2" s="87"/>
      <c r="SNN2" s="87"/>
      <c r="SNO2" s="87"/>
      <c r="SNP2" s="88"/>
      <c r="SNQ2" s="87"/>
      <c r="SNR2" s="87"/>
      <c r="SNS2" s="87"/>
      <c r="SNT2" s="87"/>
      <c r="SNU2" s="88"/>
      <c r="SNV2" s="87"/>
      <c r="SNW2" s="87"/>
      <c r="SNX2" s="87"/>
      <c r="SNY2" s="87"/>
      <c r="SNZ2" s="88"/>
      <c r="SOA2" s="87"/>
      <c r="SOB2" s="87"/>
      <c r="SOC2" s="87"/>
      <c r="SOD2" s="87"/>
      <c r="SOE2" s="88"/>
      <c r="SOF2" s="87"/>
      <c r="SOG2" s="87"/>
      <c r="SOH2" s="87"/>
      <c r="SOI2" s="87"/>
      <c r="SOJ2" s="88"/>
      <c r="SOK2" s="87"/>
      <c r="SOL2" s="87"/>
      <c r="SOM2" s="87"/>
      <c r="SON2" s="87"/>
      <c r="SOO2" s="88"/>
      <c r="SOP2" s="87"/>
      <c r="SOQ2" s="87"/>
      <c r="SOR2" s="87"/>
      <c r="SOS2" s="87"/>
      <c r="SOT2" s="88"/>
      <c r="SOU2" s="87"/>
      <c r="SOV2" s="87"/>
      <c r="SOW2" s="87"/>
      <c r="SOX2" s="87"/>
      <c r="SOY2" s="88"/>
      <c r="SOZ2" s="87"/>
      <c r="SPA2" s="87"/>
      <c r="SPB2" s="87"/>
      <c r="SPC2" s="87"/>
      <c r="SPD2" s="88"/>
      <c r="SPE2" s="87"/>
      <c r="SPF2" s="87"/>
      <c r="SPG2" s="87"/>
      <c r="SPH2" s="87"/>
      <c r="SPI2" s="88"/>
      <c r="SPJ2" s="87"/>
      <c r="SPK2" s="87"/>
      <c r="SPL2" s="87"/>
      <c r="SPM2" s="87"/>
      <c r="SPN2" s="88"/>
      <c r="SPO2" s="87"/>
      <c r="SPP2" s="87"/>
      <c r="SPQ2" s="87"/>
      <c r="SPR2" s="87"/>
      <c r="SPS2" s="88"/>
      <c r="SPT2" s="87"/>
      <c r="SPU2" s="87"/>
      <c r="SPV2" s="87"/>
      <c r="SPW2" s="87"/>
      <c r="SPX2" s="88"/>
      <c r="SPY2" s="87"/>
      <c r="SPZ2" s="87"/>
      <c r="SQA2" s="87"/>
      <c r="SQB2" s="87"/>
      <c r="SQC2" s="88"/>
      <c r="SQD2" s="87"/>
      <c r="SQE2" s="87"/>
      <c r="SQF2" s="87"/>
      <c r="SQG2" s="87"/>
      <c r="SQH2" s="88"/>
      <c r="SQI2" s="87"/>
      <c r="SQJ2" s="87"/>
      <c r="SQK2" s="87"/>
      <c r="SQL2" s="87"/>
      <c r="SQM2" s="88"/>
      <c r="SQN2" s="87"/>
      <c r="SQO2" s="87"/>
      <c r="SQP2" s="87"/>
      <c r="SQQ2" s="87"/>
      <c r="SQR2" s="88"/>
      <c r="SQS2" s="87"/>
      <c r="SQT2" s="87"/>
      <c r="SQU2" s="87"/>
      <c r="SQV2" s="87"/>
      <c r="SQW2" s="88"/>
      <c r="SQX2" s="87"/>
      <c r="SQY2" s="87"/>
      <c r="SQZ2" s="87"/>
      <c r="SRA2" s="87"/>
      <c r="SRB2" s="88"/>
      <c r="SRC2" s="87"/>
      <c r="SRD2" s="87"/>
      <c r="SRE2" s="87"/>
      <c r="SRF2" s="87"/>
      <c r="SRG2" s="88"/>
      <c r="SRH2" s="87"/>
      <c r="SRI2" s="87"/>
      <c r="SRJ2" s="87"/>
      <c r="SRK2" s="87"/>
      <c r="SRL2" s="88"/>
      <c r="SRM2" s="87"/>
      <c r="SRN2" s="87"/>
      <c r="SRO2" s="87"/>
      <c r="SRP2" s="87"/>
      <c r="SRQ2" s="88"/>
      <c r="SRR2" s="87"/>
      <c r="SRS2" s="87"/>
      <c r="SRT2" s="87"/>
      <c r="SRU2" s="87"/>
      <c r="SRV2" s="88"/>
      <c r="SRW2" s="87"/>
      <c r="SRX2" s="87"/>
      <c r="SRY2" s="87"/>
      <c r="SRZ2" s="87"/>
      <c r="SSA2" s="88"/>
      <c r="SSB2" s="87"/>
      <c r="SSC2" s="87"/>
      <c r="SSD2" s="87"/>
      <c r="SSE2" s="87"/>
      <c r="SSF2" s="88"/>
      <c r="SSG2" s="87"/>
      <c r="SSH2" s="87"/>
      <c r="SSI2" s="87"/>
      <c r="SSJ2" s="87"/>
      <c r="SSK2" s="88"/>
      <c r="SSL2" s="87"/>
      <c r="SSM2" s="87"/>
      <c r="SSN2" s="87"/>
      <c r="SSO2" s="87"/>
      <c r="SSP2" s="88"/>
      <c r="SSQ2" s="87"/>
      <c r="SSR2" s="87"/>
      <c r="SSS2" s="87"/>
      <c r="SST2" s="87"/>
      <c r="SSU2" s="88"/>
      <c r="SSV2" s="87"/>
      <c r="SSW2" s="87"/>
      <c r="SSX2" s="87"/>
      <c r="SSY2" s="87"/>
      <c r="SSZ2" s="88"/>
      <c r="STA2" s="87"/>
      <c r="STB2" s="87"/>
      <c r="STC2" s="87"/>
      <c r="STD2" s="87"/>
      <c r="STE2" s="88"/>
      <c r="STF2" s="87"/>
      <c r="STG2" s="87"/>
      <c r="STH2" s="87"/>
      <c r="STI2" s="87"/>
      <c r="STJ2" s="88"/>
      <c r="STK2" s="87"/>
      <c r="STL2" s="87"/>
      <c r="STM2" s="87"/>
      <c r="STN2" s="87"/>
      <c r="STO2" s="88"/>
      <c r="STP2" s="87"/>
      <c r="STQ2" s="87"/>
      <c r="STR2" s="87"/>
      <c r="STS2" s="87"/>
      <c r="STT2" s="88"/>
      <c r="STU2" s="87"/>
      <c r="STV2" s="87"/>
      <c r="STW2" s="87"/>
      <c r="STX2" s="87"/>
      <c r="STY2" s="88"/>
      <c r="STZ2" s="87"/>
      <c r="SUA2" s="87"/>
      <c r="SUB2" s="87"/>
      <c r="SUC2" s="87"/>
      <c r="SUD2" s="88"/>
      <c r="SUE2" s="87"/>
      <c r="SUF2" s="87"/>
      <c r="SUG2" s="87"/>
      <c r="SUH2" s="87"/>
      <c r="SUI2" s="88"/>
      <c r="SUJ2" s="87"/>
      <c r="SUK2" s="87"/>
      <c r="SUL2" s="87"/>
      <c r="SUM2" s="87"/>
      <c r="SUN2" s="88"/>
      <c r="SUO2" s="87"/>
      <c r="SUP2" s="87"/>
      <c r="SUQ2" s="87"/>
      <c r="SUR2" s="87"/>
      <c r="SUS2" s="88"/>
      <c r="SUT2" s="87"/>
      <c r="SUU2" s="87"/>
      <c r="SUV2" s="87"/>
      <c r="SUW2" s="87"/>
      <c r="SUX2" s="88"/>
      <c r="SUY2" s="87"/>
      <c r="SUZ2" s="87"/>
      <c r="SVA2" s="87"/>
      <c r="SVB2" s="87"/>
      <c r="SVC2" s="88"/>
      <c r="SVD2" s="87"/>
      <c r="SVE2" s="87"/>
      <c r="SVF2" s="87"/>
      <c r="SVG2" s="87"/>
      <c r="SVH2" s="88"/>
      <c r="SVI2" s="87"/>
      <c r="SVJ2" s="87"/>
      <c r="SVK2" s="87"/>
      <c r="SVL2" s="87"/>
      <c r="SVM2" s="88"/>
      <c r="SVN2" s="87"/>
      <c r="SVO2" s="87"/>
      <c r="SVP2" s="87"/>
      <c r="SVQ2" s="87"/>
      <c r="SVR2" s="88"/>
      <c r="SVS2" s="87"/>
      <c r="SVT2" s="87"/>
      <c r="SVU2" s="87"/>
      <c r="SVV2" s="87"/>
      <c r="SVW2" s="88"/>
      <c r="SVX2" s="87"/>
      <c r="SVY2" s="87"/>
      <c r="SVZ2" s="87"/>
      <c r="SWA2" s="87"/>
      <c r="SWB2" s="88"/>
      <c r="SWC2" s="87"/>
      <c r="SWD2" s="87"/>
      <c r="SWE2" s="87"/>
      <c r="SWF2" s="87"/>
      <c r="SWG2" s="88"/>
      <c r="SWH2" s="87"/>
      <c r="SWI2" s="87"/>
      <c r="SWJ2" s="87"/>
      <c r="SWK2" s="87"/>
      <c r="SWL2" s="88"/>
      <c r="SWM2" s="87"/>
      <c r="SWN2" s="87"/>
      <c r="SWO2" s="87"/>
      <c r="SWP2" s="87"/>
      <c r="SWQ2" s="88"/>
      <c r="SWR2" s="87"/>
      <c r="SWS2" s="87"/>
      <c r="SWT2" s="87"/>
      <c r="SWU2" s="87"/>
      <c r="SWV2" s="88"/>
      <c r="SWW2" s="87"/>
      <c r="SWX2" s="87"/>
      <c r="SWY2" s="87"/>
      <c r="SWZ2" s="87"/>
      <c r="SXA2" s="88"/>
      <c r="SXB2" s="87"/>
      <c r="SXC2" s="87"/>
      <c r="SXD2" s="87"/>
      <c r="SXE2" s="87"/>
      <c r="SXF2" s="88"/>
      <c r="SXG2" s="87"/>
      <c r="SXH2" s="87"/>
      <c r="SXI2" s="87"/>
      <c r="SXJ2" s="87"/>
      <c r="SXK2" s="88"/>
      <c r="SXL2" s="87"/>
      <c r="SXM2" s="87"/>
      <c r="SXN2" s="87"/>
      <c r="SXO2" s="87"/>
      <c r="SXP2" s="88"/>
      <c r="SXQ2" s="87"/>
      <c r="SXR2" s="87"/>
      <c r="SXS2" s="87"/>
      <c r="SXT2" s="87"/>
      <c r="SXU2" s="88"/>
      <c r="SXV2" s="87"/>
      <c r="SXW2" s="87"/>
      <c r="SXX2" s="87"/>
      <c r="SXY2" s="87"/>
      <c r="SXZ2" s="88"/>
      <c r="SYA2" s="87"/>
      <c r="SYB2" s="87"/>
      <c r="SYC2" s="87"/>
      <c r="SYD2" s="87"/>
      <c r="SYE2" s="88"/>
      <c r="SYF2" s="87"/>
      <c r="SYG2" s="87"/>
      <c r="SYH2" s="87"/>
      <c r="SYI2" s="87"/>
      <c r="SYJ2" s="88"/>
      <c r="SYK2" s="87"/>
      <c r="SYL2" s="87"/>
      <c r="SYM2" s="87"/>
      <c r="SYN2" s="87"/>
      <c r="SYO2" s="88"/>
      <c r="SYP2" s="87"/>
      <c r="SYQ2" s="87"/>
      <c r="SYR2" s="87"/>
      <c r="SYS2" s="87"/>
      <c r="SYT2" s="88"/>
      <c r="SYU2" s="87"/>
      <c r="SYV2" s="87"/>
      <c r="SYW2" s="87"/>
      <c r="SYX2" s="87"/>
      <c r="SYY2" s="88"/>
      <c r="SYZ2" s="87"/>
      <c r="SZA2" s="87"/>
      <c r="SZB2" s="87"/>
      <c r="SZC2" s="87"/>
      <c r="SZD2" s="88"/>
      <c r="SZE2" s="87"/>
      <c r="SZF2" s="87"/>
      <c r="SZG2" s="87"/>
      <c r="SZH2" s="87"/>
      <c r="SZI2" s="88"/>
      <c r="SZJ2" s="87"/>
      <c r="SZK2" s="87"/>
      <c r="SZL2" s="87"/>
      <c r="SZM2" s="87"/>
      <c r="SZN2" s="88"/>
      <c r="SZO2" s="87"/>
      <c r="SZP2" s="87"/>
      <c r="SZQ2" s="87"/>
      <c r="SZR2" s="87"/>
      <c r="SZS2" s="88"/>
      <c r="SZT2" s="87"/>
      <c r="SZU2" s="87"/>
      <c r="SZV2" s="87"/>
      <c r="SZW2" s="87"/>
      <c r="SZX2" s="88"/>
      <c r="SZY2" s="87"/>
      <c r="SZZ2" s="87"/>
      <c r="TAA2" s="87"/>
      <c r="TAB2" s="87"/>
      <c r="TAC2" s="88"/>
      <c r="TAD2" s="87"/>
      <c r="TAE2" s="87"/>
      <c r="TAF2" s="87"/>
      <c r="TAG2" s="87"/>
      <c r="TAH2" s="88"/>
      <c r="TAI2" s="87"/>
      <c r="TAJ2" s="87"/>
      <c r="TAK2" s="87"/>
      <c r="TAL2" s="87"/>
      <c r="TAM2" s="88"/>
      <c r="TAN2" s="87"/>
      <c r="TAO2" s="87"/>
      <c r="TAP2" s="87"/>
      <c r="TAQ2" s="87"/>
      <c r="TAR2" s="88"/>
      <c r="TAS2" s="87"/>
      <c r="TAT2" s="87"/>
      <c r="TAU2" s="87"/>
      <c r="TAV2" s="87"/>
      <c r="TAW2" s="88"/>
      <c r="TAX2" s="87"/>
      <c r="TAY2" s="87"/>
      <c r="TAZ2" s="87"/>
      <c r="TBA2" s="87"/>
      <c r="TBB2" s="88"/>
      <c r="TBC2" s="87"/>
      <c r="TBD2" s="87"/>
      <c r="TBE2" s="87"/>
      <c r="TBF2" s="87"/>
      <c r="TBG2" s="88"/>
      <c r="TBH2" s="87"/>
      <c r="TBI2" s="87"/>
      <c r="TBJ2" s="87"/>
      <c r="TBK2" s="87"/>
      <c r="TBL2" s="88"/>
      <c r="TBM2" s="87"/>
      <c r="TBN2" s="87"/>
      <c r="TBO2" s="87"/>
      <c r="TBP2" s="87"/>
      <c r="TBQ2" s="88"/>
      <c r="TBR2" s="87"/>
      <c r="TBS2" s="87"/>
      <c r="TBT2" s="87"/>
      <c r="TBU2" s="87"/>
      <c r="TBV2" s="88"/>
      <c r="TBW2" s="87"/>
      <c r="TBX2" s="87"/>
      <c r="TBY2" s="87"/>
      <c r="TBZ2" s="87"/>
      <c r="TCA2" s="88"/>
      <c r="TCB2" s="87"/>
      <c r="TCC2" s="87"/>
      <c r="TCD2" s="87"/>
      <c r="TCE2" s="87"/>
      <c r="TCF2" s="88"/>
      <c r="TCG2" s="87"/>
      <c r="TCH2" s="87"/>
      <c r="TCI2" s="87"/>
      <c r="TCJ2" s="87"/>
      <c r="TCK2" s="88"/>
      <c r="TCL2" s="87"/>
      <c r="TCM2" s="87"/>
      <c r="TCN2" s="87"/>
      <c r="TCO2" s="87"/>
      <c r="TCP2" s="88"/>
      <c r="TCQ2" s="87"/>
      <c r="TCR2" s="87"/>
      <c r="TCS2" s="87"/>
      <c r="TCT2" s="87"/>
      <c r="TCU2" s="88"/>
      <c r="TCV2" s="87"/>
      <c r="TCW2" s="87"/>
      <c r="TCX2" s="87"/>
      <c r="TCY2" s="87"/>
      <c r="TCZ2" s="88"/>
      <c r="TDA2" s="87"/>
      <c r="TDB2" s="87"/>
      <c r="TDC2" s="87"/>
      <c r="TDD2" s="87"/>
      <c r="TDE2" s="88"/>
      <c r="TDF2" s="87"/>
      <c r="TDG2" s="87"/>
      <c r="TDH2" s="87"/>
      <c r="TDI2" s="87"/>
      <c r="TDJ2" s="88"/>
      <c r="TDK2" s="87"/>
      <c r="TDL2" s="87"/>
      <c r="TDM2" s="87"/>
      <c r="TDN2" s="87"/>
      <c r="TDO2" s="88"/>
      <c r="TDP2" s="87"/>
      <c r="TDQ2" s="87"/>
      <c r="TDR2" s="87"/>
      <c r="TDS2" s="87"/>
      <c r="TDT2" s="88"/>
      <c r="TDU2" s="87"/>
      <c r="TDV2" s="87"/>
      <c r="TDW2" s="87"/>
      <c r="TDX2" s="87"/>
      <c r="TDY2" s="88"/>
      <c r="TDZ2" s="87"/>
      <c r="TEA2" s="87"/>
      <c r="TEB2" s="87"/>
      <c r="TEC2" s="87"/>
      <c r="TED2" s="88"/>
      <c r="TEE2" s="87"/>
      <c r="TEF2" s="87"/>
      <c r="TEG2" s="87"/>
      <c r="TEH2" s="87"/>
      <c r="TEI2" s="88"/>
      <c r="TEJ2" s="87"/>
      <c r="TEK2" s="87"/>
      <c r="TEL2" s="87"/>
      <c r="TEM2" s="87"/>
      <c r="TEN2" s="88"/>
      <c r="TEO2" s="87"/>
      <c r="TEP2" s="87"/>
      <c r="TEQ2" s="87"/>
      <c r="TER2" s="87"/>
      <c r="TES2" s="88"/>
      <c r="TET2" s="87"/>
      <c r="TEU2" s="87"/>
      <c r="TEV2" s="87"/>
      <c r="TEW2" s="87"/>
      <c r="TEX2" s="88"/>
      <c r="TEY2" s="87"/>
      <c r="TEZ2" s="87"/>
      <c r="TFA2" s="87"/>
      <c r="TFB2" s="87"/>
      <c r="TFC2" s="88"/>
      <c r="TFD2" s="87"/>
      <c r="TFE2" s="87"/>
      <c r="TFF2" s="87"/>
      <c r="TFG2" s="87"/>
      <c r="TFH2" s="88"/>
      <c r="TFI2" s="87"/>
      <c r="TFJ2" s="87"/>
      <c r="TFK2" s="87"/>
      <c r="TFL2" s="87"/>
      <c r="TFM2" s="88"/>
      <c r="TFN2" s="87"/>
      <c r="TFO2" s="87"/>
      <c r="TFP2" s="87"/>
      <c r="TFQ2" s="87"/>
      <c r="TFR2" s="88"/>
      <c r="TFS2" s="87"/>
      <c r="TFT2" s="87"/>
      <c r="TFU2" s="87"/>
      <c r="TFV2" s="87"/>
      <c r="TFW2" s="88"/>
      <c r="TFX2" s="87"/>
      <c r="TFY2" s="87"/>
      <c r="TFZ2" s="87"/>
      <c r="TGA2" s="87"/>
      <c r="TGB2" s="88"/>
      <c r="TGC2" s="87"/>
      <c r="TGD2" s="87"/>
      <c r="TGE2" s="87"/>
      <c r="TGF2" s="87"/>
      <c r="TGG2" s="88"/>
      <c r="TGH2" s="87"/>
      <c r="TGI2" s="87"/>
      <c r="TGJ2" s="87"/>
      <c r="TGK2" s="87"/>
      <c r="TGL2" s="88"/>
      <c r="TGM2" s="87"/>
      <c r="TGN2" s="87"/>
      <c r="TGO2" s="87"/>
      <c r="TGP2" s="87"/>
      <c r="TGQ2" s="88"/>
      <c r="TGR2" s="87"/>
      <c r="TGS2" s="87"/>
      <c r="TGT2" s="87"/>
      <c r="TGU2" s="87"/>
      <c r="TGV2" s="88"/>
      <c r="TGW2" s="87"/>
      <c r="TGX2" s="87"/>
      <c r="TGY2" s="87"/>
      <c r="TGZ2" s="87"/>
      <c r="THA2" s="88"/>
      <c r="THB2" s="87"/>
      <c r="THC2" s="87"/>
      <c r="THD2" s="87"/>
      <c r="THE2" s="87"/>
      <c r="THF2" s="88"/>
      <c r="THG2" s="87"/>
      <c r="THH2" s="87"/>
      <c r="THI2" s="87"/>
      <c r="THJ2" s="87"/>
      <c r="THK2" s="88"/>
      <c r="THL2" s="87"/>
      <c r="THM2" s="87"/>
      <c r="THN2" s="87"/>
      <c r="THO2" s="87"/>
      <c r="THP2" s="88"/>
      <c r="THQ2" s="87"/>
      <c r="THR2" s="87"/>
      <c r="THS2" s="87"/>
      <c r="THT2" s="87"/>
      <c r="THU2" s="88"/>
      <c r="THV2" s="87"/>
      <c r="THW2" s="87"/>
      <c r="THX2" s="87"/>
      <c r="THY2" s="87"/>
      <c r="THZ2" s="88"/>
      <c r="TIA2" s="87"/>
      <c r="TIB2" s="87"/>
      <c r="TIC2" s="87"/>
      <c r="TID2" s="87"/>
      <c r="TIE2" s="88"/>
      <c r="TIF2" s="87"/>
      <c r="TIG2" s="87"/>
      <c r="TIH2" s="87"/>
      <c r="TII2" s="87"/>
      <c r="TIJ2" s="88"/>
      <c r="TIK2" s="87"/>
      <c r="TIL2" s="87"/>
      <c r="TIM2" s="87"/>
      <c r="TIN2" s="87"/>
      <c r="TIO2" s="88"/>
      <c r="TIP2" s="87"/>
      <c r="TIQ2" s="87"/>
      <c r="TIR2" s="87"/>
      <c r="TIS2" s="87"/>
      <c r="TIT2" s="88"/>
      <c r="TIU2" s="87"/>
      <c r="TIV2" s="87"/>
      <c r="TIW2" s="87"/>
      <c r="TIX2" s="87"/>
      <c r="TIY2" s="88"/>
      <c r="TIZ2" s="87"/>
      <c r="TJA2" s="87"/>
      <c r="TJB2" s="87"/>
      <c r="TJC2" s="87"/>
      <c r="TJD2" s="88"/>
      <c r="TJE2" s="87"/>
      <c r="TJF2" s="87"/>
      <c r="TJG2" s="87"/>
      <c r="TJH2" s="87"/>
      <c r="TJI2" s="88"/>
      <c r="TJJ2" s="87"/>
      <c r="TJK2" s="87"/>
      <c r="TJL2" s="87"/>
      <c r="TJM2" s="87"/>
      <c r="TJN2" s="88"/>
      <c r="TJO2" s="87"/>
      <c r="TJP2" s="87"/>
      <c r="TJQ2" s="87"/>
      <c r="TJR2" s="87"/>
      <c r="TJS2" s="88"/>
      <c r="TJT2" s="87"/>
      <c r="TJU2" s="87"/>
      <c r="TJV2" s="87"/>
      <c r="TJW2" s="87"/>
      <c r="TJX2" s="88"/>
      <c r="TJY2" s="87"/>
      <c r="TJZ2" s="87"/>
      <c r="TKA2" s="87"/>
      <c r="TKB2" s="87"/>
      <c r="TKC2" s="88"/>
      <c r="TKD2" s="87"/>
      <c r="TKE2" s="87"/>
      <c r="TKF2" s="87"/>
      <c r="TKG2" s="87"/>
      <c r="TKH2" s="88"/>
      <c r="TKI2" s="87"/>
      <c r="TKJ2" s="87"/>
      <c r="TKK2" s="87"/>
      <c r="TKL2" s="87"/>
      <c r="TKM2" s="88"/>
      <c r="TKN2" s="87"/>
      <c r="TKO2" s="87"/>
      <c r="TKP2" s="87"/>
      <c r="TKQ2" s="87"/>
      <c r="TKR2" s="88"/>
      <c r="TKS2" s="87"/>
      <c r="TKT2" s="87"/>
      <c r="TKU2" s="87"/>
      <c r="TKV2" s="87"/>
      <c r="TKW2" s="88"/>
      <c r="TKX2" s="87"/>
      <c r="TKY2" s="87"/>
      <c r="TKZ2" s="87"/>
      <c r="TLA2" s="87"/>
      <c r="TLB2" s="88"/>
      <c r="TLC2" s="87"/>
      <c r="TLD2" s="87"/>
      <c r="TLE2" s="87"/>
      <c r="TLF2" s="87"/>
      <c r="TLG2" s="88"/>
      <c r="TLH2" s="87"/>
      <c r="TLI2" s="87"/>
      <c r="TLJ2" s="87"/>
      <c r="TLK2" s="87"/>
      <c r="TLL2" s="88"/>
      <c r="TLM2" s="87"/>
      <c r="TLN2" s="87"/>
      <c r="TLO2" s="87"/>
      <c r="TLP2" s="87"/>
      <c r="TLQ2" s="88"/>
      <c r="TLR2" s="87"/>
      <c r="TLS2" s="87"/>
      <c r="TLT2" s="87"/>
      <c r="TLU2" s="87"/>
      <c r="TLV2" s="88"/>
      <c r="TLW2" s="87"/>
      <c r="TLX2" s="87"/>
      <c r="TLY2" s="87"/>
      <c r="TLZ2" s="87"/>
      <c r="TMA2" s="88"/>
      <c r="TMB2" s="87"/>
      <c r="TMC2" s="87"/>
      <c r="TMD2" s="87"/>
      <c r="TME2" s="87"/>
      <c r="TMF2" s="88"/>
      <c r="TMG2" s="87"/>
      <c r="TMH2" s="87"/>
      <c r="TMI2" s="87"/>
      <c r="TMJ2" s="87"/>
      <c r="TMK2" s="88"/>
      <c r="TML2" s="87"/>
      <c r="TMM2" s="87"/>
      <c r="TMN2" s="87"/>
      <c r="TMO2" s="87"/>
      <c r="TMP2" s="88"/>
      <c r="TMQ2" s="87"/>
      <c r="TMR2" s="87"/>
      <c r="TMS2" s="87"/>
      <c r="TMT2" s="87"/>
      <c r="TMU2" s="88"/>
      <c r="TMV2" s="87"/>
      <c r="TMW2" s="87"/>
      <c r="TMX2" s="87"/>
      <c r="TMY2" s="87"/>
      <c r="TMZ2" s="88"/>
      <c r="TNA2" s="87"/>
      <c r="TNB2" s="87"/>
      <c r="TNC2" s="87"/>
      <c r="TND2" s="87"/>
      <c r="TNE2" s="88"/>
      <c r="TNF2" s="87"/>
      <c r="TNG2" s="87"/>
      <c r="TNH2" s="87"/>
      <c r="TNI2" s="87"/>
      <c r="TNJ2" s="88"/>
      <c r="TNK2" s="87"/>
      <c r="TNL2" s="87"/>
      <c r="TNM2" s="87"/>
      <c r="TNN2" s="87"/>
      <c r="TNO2" s="88"/>
      <c r="TNP2" s="87"/>
      <c r="TNQ2" s="87"/>
      <c r="TNR2" s="87"/>
      <c r="TNS2" s="87"/>
      <c r="TNT2" s="88"/>
      <c r="TNU2" s="87"/>
      <c r="TNV2" s="87"/>
      <c r="TNW2" s="87"/>
      <c r="TNX2" s="87"/>
      <c r="TNY2" s="88"/>
      <c r="TNZ2" s="87"/>
      <c r="TOA2" s="87"/>
      <c r="TOB2" s="87"/>
      <c r="TOC2" s="87"/>
      <c r="TOD2" s="88"/>
      <c r="TOE2" s="87"/>
      <c r="TOF2" s="87"/>
      <c r="TOG2" s="87"/>
      <c r="TOH2" s="87"/>
      <c r="TOI2" s="88"/>
      <c r="TOJ2" s="87"/>
      <c r="TOK2" s="87"/>
      <c r="TOL2" s="87"/>
      <c r="TOM2" s="87"/>
      <c r="TON2" s="88"/>
      <c r="TOO2" s="87"/>
      <c r="TOP2" s="87"/>
      <c r="TOQ2" s="87"/>
      <c r="TOR2" s="87"/>
      <c r="TOS2" s="88"/>
      <c r="TOT2" s="87"/>
      <c r="TOU2" s="87"/>
      <c r="TOV2" s="87"/>
      <c r="TOW2" s="87"/>
      <c r="TOX2" s="88"/>
      <c r="TOY2" s="87"/>
      <c r="TOZ2" s="87"/>
      <c r="TPA2" s="87"/>
      <c r="TPB2" s="87"/>
      <c r="TPC2" s="88"/>
      <c r="TPD2" s="87"/>
      <c r="TPE2" s="87"/>
      <c r="TPF2" s="87"/>
      <c r="TPG2" s="87"/>
      <c r="TPH2" s="88"/>
      <c r="TPI2" s="87"/>
      <c r="TPJ2" s="87"/>
      <c r="TPK2" s="87"/>
      <c r="TPL2" s="87"/>
      <c r="TPM2" s="88"/>
      <c r="TPN2" s="87"/>
      <c r="TPO2" s="87"/>
      <c r="TPP2" s="87"/>
      <c r="TPQ2" s="87"/>
      <c r="TPR2" s="88"/>
      <c r="TPS2" s="87"/>
      <c r="TPT2" s="87"/>
      <c r="TPU2" s="87"/>
      <c r="TPV2" s="87"/>
      <c r="TPW2" s="88"/>
      <c r="TPX2" s="87"/>
      <c r="TPY2" s="87"/>
      <c r="TPZ2" s="87"/>
      <c r="TQA2" s="87"/>
      <c r="TQB2" s="88"/>
      <c r="TQC2" s="87"/>
      <c r="TQD2" s="87"/>
      <c r="TQE2" s="87"/>
      <c r="TQF2" s="87"/>
      <c r="TQG2" s="88"/>
      <c r="TQH2" s="87"/>
      <c r="TQI2" s="87"/>
      <c r="TQJ2" s="87"/>
      <c r="TQK2" s="87"/>
      <c r="TQL2" s="88"/>
      <c r="TQM2" s="87"/>
      <c r="TQN2" s="87"/>
      <c r="TQO2" s="87"/>
      <c r="TQP2" s="87"/>
      <c r="TQQ2" s="88"/>
      <c r="TQR2" s="87"/>
      <c r="TQS2" s="87"/>
      <c r="TQT2" s="87"/>
      <c r="TQU2" s="87"/>
      <c r="TQV2" s="88"/>
      <c r="TQW2" s="87"/>
      <c r="TQX2" s="87"/>
      <c r="TQY2" s="87"/>
      <c r="TQZ2" s="87"/>
      <c r="TRA2" s="88"/>
      <c r="TRB2" s="87"/>
      <c r="TRC2" s="87"/>
      <c r="TRD2" s="87"/>
      <c r="TRE2" s="87"/>
      <c r="TRF2" s="88"/>
      <c r="TRG2" s="87"/>
      <c r="TRH2" s="87"/>
      <c r="TRI2" s="87"/>
      <c r="TRJ2" s="87"/>
      <c r="TRK2" s="88"/>
      <c r="TRL2" s="87"/>
      <c r="TRM2" s="87"/>
      <c r="TRN2" s="87"/>
      <c r="TRO2" s="87"/>
      <c r="TRP2" s="88"/>
      <c r="TRQ2" s="87"/>
      <c r="TRR2" s="87"/>
      <c r="TRS2" s="87"/>
      <c r="TRT2" s="87"/>
      <c r="TRU2" s="88"/>
      <c r="TRV2" s="87"/>
      <c r="TRW2" s="87"/>
      <c r="TRX2" s="87"/>
      <c r="TRY2" s="87"/>
      <c r="TRZ2" s="88"/>
      <c r="TSA2" s="87"/>
      <c r="TSB2" s="87"/>
      <c r="TSC2" s="87"/>
      <c r="TSD2" s="87"/>
      <c r="TSE2" s="88"/>
      <c r="TSF2" s="87"/>
      <c r="TSG2" s="87"/>
      <c r="TSH2" s="87"/>
      <c r="TSI2" s="87"/>
      <c r="TSJ2" s="88"/>
      <c r="TSK2" s="87"/>
      <c r="TSL2" s="87"/>
      <c r="TSM2" s="87"/>
      <c r="TSN2" s="87"/>
      <c r="TSO2" s="88"/>
      <c r="TSP2" s="87"/>
      <c r="TSQ2" s="87"/>
      <c r="TSR2" s="87"/>
      <c r="TSS2" s="87"/>
      <c r="TST2" s="88"/>
      <c r="TSU2" s="87"/>
      <c r="TSV2" s="87"/>
      <c r="TSW2" s="87"/>
      <c r="TSX2" s="87"/>
      <c r="TSY2" s="88"/>
      <c r="TSZ2" s="87"/>
      <c r="TTA2" s="87"/>
      <c r="TTB2" s="87"/>
      <c r="TTC2" s="87"/>
      <c r="TTD2" s="88"/>
      <c r="TTE2" s="87"/>
      <c r="TTF2" s="87"/>
      <c r="TTG2" s="87"/>
      <c r="TTH2" s="87"/>
      <c r="TTI2" s="88"/>
      <c r="TTJ2" s="87"/>
      <c r="TTK2" s="87"/>
      <c r="TTL2" s="87"/>
      <c r="TTM2" s="87"/>
      <c r="TTN2" s="88"/>
      <c r="TTO2" s="87"/>
      <c r="TTP2" s="87"/>
      <c r="TTQ2" s="87"/>
      <c r="TTR2" s="87"/>
      <c r="TTS2" s="88"/>
      <c r="TTT2" s="87"/>
      <c r="TTU2" s="87"/>
      <c r="TTV2" s="87"/>
      <c r="TTW2" s="87"/>
      <c r="TTX2" s="88"/>
      <c r="TTY2" s="87"/>
      <c r="TTZ2" s="87"/>
      <c r="TUA2" s="87"/>
      <c r="TUB2" s="87"/>
      <c r="TUC2" s="88"/>
      <c r="TUD2" s="87"/>
      <c r="TUE2" s="87"/>
      <c r="TUF2" s="87"/>
      <c r="TUG2" s="87"/>
      <c r="TUH2" s="88"/>
      <c r="TUI2" s="87"/>
      <c r="TUJ2" s="87"/>
      <c r="TUK2" s="87"/>
      <c r="TUL2" s="87"/>
      <c r="TUM2" s="88"/>
      <c r="TUN2" s="87"/>
      <c r="TUO2" s="87"/>
      <c r="TUP2" s="87"/>
      <c r="TUQ2" s="87"/>
      <c r="TUR2" s="88"/>
      <c r="TUS2" s="87"/>
      <c r="TUT2" s="87"/>
      <c r="TUU2" s="87"/>
      <c r="TUV2" s="87"/>
      <c r="TUW2" s="88"/>
      <c r="TUX2" s="87"/>
      <c r="TUY2" s="87"/>
      <c r="TUZ2" s="87"/>
      <c r="TVA2" s="87"/>
      <c r="TVB2" s="88"/>
      <c r="TVC2" s="87"/>
      <c r="TVD2" s="87"/>
      <c r="TVE2" s="87"/>
      <c r="TVF2" s="87"/>
      <c r="TVG2" s="88"/>
      <c r="TVH2" s="87"/>
      <c r="TVI2" s="87"/>
      <c r="TVJ2" s="87"/>
      <c r="TVK2" s="87"/>
      <c r="TVL2" s="88"/>
      <c r="TVM2" s="87"/>
      <c r="TVN2" s="87"/>
      <c r="TVO2" s="87"/>
      <c r="TVP2" s="87"/>
      <c r="TVQ2" s="88"/>
      <c r="TVR2" s="87"/>
      <c r="TVS2" s="87"/>
      <c r="TVT2" s="87"/>
      <c r="TVU2" s="87"/>
      <c r="TVV2" s="88"/>
      <c r="TVW2" s="87"/>
      <c r="TVX2" s="87"/>
      <c r="TVY2" s="87"/>
      <c r="TVZ2" s="87"/>
      <c r="TWA2" s="88"/>
      <c r="TWB2" s="87"/>
      <c r="TWC2" s="87"/>
      <c r="TWD2" s="87"/>
      <c r="TWE2" s="87"/>
      <c r="TWF2" s="88"/>
      <c r="TWG2" s="87"/>
      <c r="TWH2" s="87"/>
      <c r="TWI2" s="87"/>
      <c r="TWJ2" s="87"/>
      <c r="TWK2" s="88"/>
      <c r="TWL2" s="87"/>
      <c r="TWM2" s="87"/>
      <c r="TWN2" s="87"/>
      <c r="TWO2" s="87"/>
      <c r="TWP2" s="88"/>
      <c r="TWQ2" s="87"/>
      <c r="TWR2" s="87"/>
      <c r="TWS2" s="87"/>
      <c r="TWT2" s="87"/>
      <c r="TWU2" s="88"/>
      <c r="TWV2" s="87"/>
      <c r="TWW2" s="87"/>
      <c r="TWX2" s="87"/>
      <c r="TWY2" s="87"/>
      <c r="TWZ2" s="88"/>
      <c r="TXA2" s="87"/>
      <c r="TXB2" s="87"/>
      <c r="TXC2" s="87"/>
      <c r="TXD2" s="87"/>
      <c r="TXE2" s="88"/>
      <c r="TXF2" s="87"/>
      <c r="TXG2" s="87"/>
      <c r="TXH2" s="87"/>
      <c r="TXI2" s="87"/>
      <c r="TXJ2" s="88"/>
      <c r="TXK2" s="87"/>
      <c r="TXL2" s="87"/>
      <c r="TXM2" s="87"/>
      <c r="TXN2" s="87"/>
      <c r="TXO2" s="88"/>
      <c r="TXP2" s="87"/>
      <c r="TXQ2" s="87"/>
      <c r="TXR2" s="87"/>
      <c r="TXS2" s="87"/>
      <c r="TXT2" s="88"/>
      <c r="TXU2" s="87"/>
      <c r="TXV2" s="87"/>
      <c r="TXW2" s="87"/>
      <c r="TXX2" s="87"/>
      <c r="TXY2" s="88"/>
      <c r="TXZ2" s="87"/>
      <c r="TYA2" s="87"/>
      <c r="TYB2" s="87"/>
      <c r="TYC2" s="87"/>
      <c r="TYD2" s="88"/>
      <c r="TYE2" s="87"/>
      <c r="TYF2" s="87"/>
      <c r="TYG2" s="87"/>
      <c r="TYH2" s="87"/>
      <c r="TYI2" s="88"/>
      <c r="TYJ2" s="87"/>
      <c r="TYK2" s="87"/>
      <c r="TYL2" s="87"/>
      <c r="TYM2" s="87"/>
      <c r="TYN2" s="88"/>
      <c r="TYO2" s="87"/>
      <c r="TYP2" s="87"/>
      <c r="TYQ2" s="87"/>
      <c r="TYR2" s="87"/>
      <c r="TYS2" s="88"/>
      <c r="TYT2" s="87"/>
      <c r="TYU2" s="87"/>
      <c r="TYV2" s="87"/>
      <c r="TYW2" s="87"/>
      <c r="TYX2" s="88"/>
      <c r="TYY2" s="87"/>
      <c r="TYZ2" s="87"/>
      <c r="TZA2" s="87"/>
      <c r="TZB2" s="87"/>
      <c r="TZC2" s="88"/>
      <c r="TZD2" s="87"/>
      <c r="TZE2" s="87"/>
      <c r="TZF2" s="87"/>
      <c r="TZG2" s="87"/>
      <c r="TZH2" s="88"/>
      <c r="TZI2" s="87"/>
      <c r="TZJ2" s="87"/>
      <c r="TZK2" s="87"/>
      <c r="TZL2" s="87"/>
      <c r="TZM2" s="88"/>
      <c r="TZN2" s="87"/>
      <c r="TZO2" s="87"/>
      <c r="TZP2" s="87"/>
      <c r="TZQ2" s="87"/>
      <c r="TZR2" s="88"/>
      <c r="TZS2" s="87"/>
      <c r="TZT2" s="87"/>
      <c r="TZU2" s="87"/>
      <c r="TZV2" s="87"/>
      <c r="TZW2" s="88"/>
      <c r="TZX2" s="87"/>
      <c r="TZY2" s="87"/>
      <c r="TZZ2" s="87"/>
      <c r="UAA2" s="87"/>
      <c r="UAB2" s="88"/>
      <c r="UAC2" s="87"/>
      <c r="UAD2" s="87"/>
      <c r="UAE2" s="87"/>
      <c r="UAF2" s="87"/>
      <c r="UAG2" s="88"/>
      <c r="UAH2" s="87"/>
      <c r="UAI2" s="87"/>
      <c r="UAJ2" s="87"/>
      <c r="UAK2" s="87"/>
      <c r="UAL2" s="88"/>
      <c r="UAM2" s="87"/>
      <c r="UAN2" s="87"/>
      <c r="UAO2" s="87"/>
      <c r="UAP2" s="87"/>
      <c r="UAQ2" s="88"/>
      <c r="UAR2" s="87"/>
      <c r="UAS2" s="87"/>
      <c r="UAT2" s="87"/>
      <c r="UAU2" s="87"/>
      <c r="UAV2" s="88"/>
      <c r="UAW2" s="87"/>
      <c r="UAX2" s="87"/>
      <c r="UAY2" s="87"/>
      <c r="UAZ2" s="87"/>
      <c r="UBA2" s="88"/>
      <c r="UBB2" s="87"/>
      <c r="UBC2" s="87"/>
      <c r="UBD2" s="87"/>
      <c r="UBE2" s="87"/>
      <c r="UBF2" s="88"/>
      <c r="UBG2" s="87"/>
      <c r="UBH2" s="87"/>
      <c r="UBI2" s="87"/>
      <c r="UBJ2" s="87"/>
      <c r="UBK2" s="88"/>
      <c r="UBL2" s="87"/>
      <c r="UBM2" s="87"/>
      <c r="UBN2" s="87"/>
      <c r="UBO2" s="87"/>
      <c r="UBP2" s="88"/>
      <c r="UBQ2" s="87"/>
      <c r="UBR2" s="87"/>
      <c r="UBS2" s="87"/>
      <c r="UBT2" s="87"/>
      <c r="UBU2" s="88"/>
      <c r="UBV2" s="87"/>
      <c r="UBW2" s="87"/>
      <c r="UBX2" s="87"/>
      <c r="UBY2" s="87"/>
      <c r="UBZ2" s="88"/>
      <c r="UCA2" s="87"/>
      <c r="UCB2" s="87"/>
      <c r="UCC2" s="87"/>
      <c r="UCD2" s="87"/>
      <c r="UCE2" s="88"/>
      <c r="UCF2" s="87"/>
      <c r="UCG2" s="87"/>
      <c r="UCH2" s="87"/>
      <c r="UCI2" s="87"/>
      <c r="UCJ2" s="88"/>
      <c r="UCK2" s="87"/>
      <c r="UCL2" s="87"/>
      <c r="UCM2" s="87"/>
      <c r="UCN2" s="87"/>
      <c r="UCO2" s="88"/>
      <c r="UCP2" s="87"/>
      <c r="UCQ2" s="87"/>
      <c r="UCR2" s="87"/>
      <c r="UCS2" s="87"/>
      <c r="UCT2" s="88"/>
      <c r="UCU2" s="87"/>
      <c r="UCV2" s="87"/>
      <c r="UCW2" s="87"/>
      <c r="UCX2" s="87"/>
      <c r="UCY2" s="88"/>
      <c r="UCZ2" s="87"/>
      <c r="UDA2" s="87"/>
      <c r="UDB2" s="87"/>
      <c r="UDC2" s="87"/>
      <c r="UDD2" s="88"/>
      <c r="UDE2" s="87"/>
      <c r="UDF2" s="87"/>
      <c r="UDG2" s="87"/>
      <c r="UDH2" s="87"/>
      <c r="UDI2" s="88"/>
      <c r="UDJ2" s="87"/>
      <c r="UDK2" s="87"/>
      <c r="UDL2" s="87"/>
      <c r="UDM2" s="87"/>
      <c r="UDN2" s="88"/>
      <c r="UDO2" s="87"/>
      <c r="UDP2" s="87"/>
      <c r="UDQ2" s="87"/>
      <c r="UDR2" s="87"/>
      <c r="UDS2" s="88"/>
      <c r="UDT2" s="87"/>
      <c r="UDU2" s="87"/>
      <c r="UDV2" s="87"/>
      <c r="UDW2" s="87"/>
      <c r="UDX2" s="88"/>
      <c r="UDY2" s="87"/>
      <c r="UDZ2" s="87"/>
      <c r="UEA2" s="87"/>
      <c r="UEB2" s="87"/>
      <c r="UEC2" s="88"/>
      <c r="UED2" s="87"/>
      <c r="UEE2" s="87"/>
      <c r="UEF2" s="87"/>
      <c r="UEG2" s="87"/>
      <c r="UEH2" s="88"/>
      <c r="UEI2" s="87"/>
      <c r="UEJ2" s="87"/>
      <c r="UEK2" s="87"/>
      <c r="UEL2" s="87"/>
      <c r="UEM2" s="88"/>
      <c r="UEN2" s="87"/>
      <c r="UEO2" s="87"/>
      <c r="UEP2" s="87"/>
      <c r="UEQ2" s="87"/>
      <c r="UER2" s="88"/>
      <c r="UES2" s="87"/>
      <c r="UET2" s="87"/>
      <c r="UEU2" s="87"/>
      <c r="UEV2" s="87"/>
      <c r="UEW2" s="88"/>
      <c r="UEX2" s="87"/>
      <c r="UEY2" s="87"/>
      <c r="UEZ2" s="87"/>
      <c r="UFA2" s="87"/>
      <c r="UFB2" s="88"/>
      <c r="UFC2" s="87"/>
      <c r="UFD2" s="87"/>
      <c r="UFE2" s="87"/>
      <c r="UFF2" s="87"/>
      <c r="UFG2" s="88"/>
      <c r="UFH2" s="87"/>
      <c r="UFI2" s="87"/>
      <c r="UFJ2" s="87"/>
      <c r="UFK2" s="87"/>
      <c r="UFL2" s="88"/>
      <c r="UFM2" s="87"/>
      <c r="UFN2" s="87"/>
      <c r="UFO2" s="87"/>
      <c r="UFP2" s="87"/>
      <c r="UFQ2" s="88"/>
      <c r="UFR2" s="87"/>
      <c r="UFS2" s="87"/>
      <c r="UFT2" s="87"/>
      <c r="UFU2" s="87"/>
      <c r="UFV2" s="88"/>
      <c r="UFW2" s="87"/>
      <c r="UFX2" s="87"/>
      <c r="UFY2" s="87"/>
      <c r="UFZ2" s="87"/>
      <c r="UGA2" s="88"/>
      <c r="UGB2" s="87"/>
      <c r="UGC2" s="87"/>
      <c r="UGD2" s="87"/>
      <c r="UGE2" s="87"/>
      <c r="UGF2" s="88"/>
      <c r="UGG2" s="87"/>
      <c r="UGH2" s="87"/>
      <c r="UGI2" s="87"/>
      <c r="UGJ2" s="87"/>
      <c r="UGK2" s="88"/>
      <c r="UGL2" s="87"/>
      <c r="UGM2" s="87"/>
      <c r="UGN2" s="87"/>
      <c r="UGO2" s="87"/>
      <c r="UGP2" s="88"/>
      <c r="UGQ2" s="87"/>
      <c r="UGR2" s="87"/>
      <c r="UGS2" s="87"/>
      <c r="UGT2" s="87"/>
      <c r="UGU2" s="88"/>
      <c r="UGV2" s="87"/>
      <c r="UGW2" s="87"/>
      <c r="UGX2" s="87"/>
      <c r="UGY2" s="87"/>
      <c r="UGZ2" s="88"/>
      <c r="UHA2" s="87"/>
      <c r="UHB2" s="87"/>
      <c r="UHC2" s="87"/>
      <c r="UHD2" s="87"/>
      <c r="UHE2" s="88"/>
      <c r="UHF2" s="87"/>
      <c r="UHG2" s="87"/>
      <c r="UHH2" s="87"/>
      <c r="UHI2" s="87"/>
      <c r="UHJ2" s="88"/>
      <c r="UHK2" s="87"/>
      <c r="UHL2" s="87"/>
      <c r="UHM2" s="87"/>
      <c r="UHN2" s="87"/>
      <c r="UHO2" s="88"/>
      <c r="UHP2" s="87"/>
      <c r="UHQ2" s="87"/>
      <c r="UHR2" s="87"/>
      <c r="UHS2" s="87"/>
      <c r="UHT2" s="88"/>
      <c r="UHU2" s="87"/>
      <c r="UHV2" s="87"/>
      <c r="UHW2" s="87"/>
      <c r="UHX2" s="87"/>
      <c r="UHY2" s="88"/>
      <c r="UHZ2" s="87"/>
      <c r="UIA2" s="87"/>
      <c r="UIB2" s="87"/>
      <c r="UIC2" s="87"/>
      <c r="UID2" s="88"/>
      <c r="UIE2" s="87"/>
      <c r="UIF2" s="87"/>
      <c r="UIG2" s="87"/>
      <c r="UIH2" s="87"/>
      <c r="UII2" s="88"/>
      <c r="UIJ2" s="87"/>
      <c r="UIK2" s="87"/>
      <c r="UIL2" s="87"/>
      <c r="UIM2" s="87"/>
      <c r="UIN2" s="88"/>
      <c r="UIO2" s="87"/>
      <c r="UIP2" s="87"/>
      <c r="UIQ2" s="87"/>
      <c r="UIR2" s="87"/>
      <c r="UIS2" s="88"/>
      <c r="UIT2" s="87"/>
      <c r="UIU2" s="87"/>
      <c r="UIV2" s="87"/>
      <c r="UIW2" s="87"/>
      <c r="UIX2" s="88"/>
      <c r="UIY2" s="87"/>
      <c r="UIZ2" s="87"/>
      <c r="UJA2" s="87"/>
      <c r="UJB2" s="87"/>
      <c r="UJC2" s="88"/>
      <c r="UJD2" s="87"/>
      <c r="UJE2" s="87"/>
      <c r="UJF2" s="87"/>
      <c r="UJG2" s="87"/>
      <c r="UJH2" s="88"/>
      <c r="UJI2" s="87"/>
      <c r="UJJ2" s="87"/>
      <c r="UJK2" s="87"/>
      <c r="UJL2" s="87"/>
      <c r="UJM2" s="88"/>
      <c r="UJN2" s="87"/>
      <c r="UJO2" s="87"/>
      <c r="UJP2" s="87"/>
      <c r="UJQ2" s="87"/>
      <c r="UJR2" s="88"/>
      <c r="UJS2" s="87"/>
      <c r="UJT2" s="87"/>
      <c r="UJU2" s="87"/>
      <c r="UJV2" s="87"/>
      <c r="UJW2" s="88"/>
      <c r="UJX2" s="87"/>
      <c r="UJY2" s="87"/>
      <c r="UJZ2" s="87"/>
      <c r="UKA2" s="87"/>
      <c r="UKB2" s="88"/>
      <c r="UKC2" s="87"/>
      <c r="UKD2" s="87"/>
      <c r="UKE2" s="87"/>
      <c r="UKF2" s="87"/>
      <c r="UKG2" s="88"/>
      <c r="UKH2" s="87"/>
      <c r="UKI2" s="87"/>
      <c r="UKJ2" s="87"/>
      <c r="UKK2" s="87"/>
      <c r="UKL2" s="88"/>
      <c r="UKM2" s="87"/>
      <c r="UKN2" s="87"/>
      <c r="UKO2" s="87"/>
      <c r="UKP2" s="87"/>
      <c r="UKQ2" s="88"/>
      <c r="UKR2" s="87"/>
      <c r="UKS2" s="87"/>
      <c r="UKT2" s="87"/>
      <c r="UKU2" s="87"/>
      <c r="UKV2" s="88"/>
      <c r="UKW2" s="87"/>
      <c r="UKX2" s="87"/>
      <c r="UKY2" s="87"/>
      <c r="UKZ2" s="87"/>
      <c r="ULA2" s="88"/>
      <c r="ULB2" s="87"/>
      <c r="ULC2" s="87"/>
      <c r="ULD2" s="87"/>
      <c r="ULE2" s="87"/>
      <c r="ULF2" s="88"/>
      <c r="ULG2" s="87"/>
      <c r="ULH2" s="87"/>
      <c r="ULI2" s="87"/>
      <c r="ULJ2" s="87"/>
      <c r="ULK2" s="88"/>
      <c r="ULL2" s="87"/>
      <c r="ULM2" s="87"/>
      <c r="ULN2" s="87"/>
      <c r="ULO2" s="87"/>
      <c r="ULP2" s="88"/>
      <c r="ULQ2" s="87"/>
      <c r="ULR2" s="87"/>
      <c r="ULS2" s="87"/>
      <c r="ULT2" s="87"/>
      <c r="ULU2" s="88"/>
      <c r="ULV2" s="87"/>
      <c r="ULW2" s="87"/>
      <c r="ULX2" s="87"/>
      <c r="ULY2" s="87"/>
      <c r="ULZ2" s="88"/>
      <c r="UMA2" s="87"/>
      <c r="UMB2" s="87"/>
      <c r="UMC2" s="87"/>
      <c r="UMD2" s="87"/>
      <c r="UME2" s="88"/>
      <c r="UMF2" s="87"/>
      <c r="UMG2" s="87"/>
      <c r="UMH2" s="87"/>
      <c r="UMI2" s="87"/>
      <c r="UMJ2" s="88"/>
      <c r="UMK2" s="87"/>
      <c r="UML2" s="87"/>
      <c r="UMM2" s="87"/>
      <c r="UMN2" s="87"/>
      <c r="UMO2" s="88"/>
      <c r="UMP2" s="87"/>
      <c r="UMQ2" s="87"/>
      <c r="UMR2" s="87"/>
      <c r="UMS2" s="87"/>
      <c r="UMT2" s="88"/>
      <c r="UMU2" s="87"/>
      <c r="UMV2" s="87"/>
      <c r="UMW2" s="87"/>
      <c r="UMX2" s="87"/>
      <c r="UMY2" s="88"/>
      <c r="UMZ2" s="87"/>
      <c r="UNA2" s="87"/>
      <c r="UNB2" s="87"/>
      <c r="UNC2" s="87"/>
      <c r="UND2" s="88"/>
      <c r="UNE2" s="87"/>
      <c r="UNF2" s="87"/>
      <c r="UNG2" s="87"/>
      <c r="UNH2" s="87"/>
      <c r="UNI2" s="88"/>
      <c r="UNJ2" s="87"/>
      <c r="UNK2" s="87"/>
      <c r="UNL2" s="87"/>
      <c r="UNM2" s="87"/>
      <c r="UNN2" s="88"/>
      <c r="UNO2" s="87"/>
      <c r="UNP2" s="87"/>
      <c r="UNQ2" s="87"/>
      <c r="UNR2" s="87"/>
      <c r="UNS2" s="88"/>
      <c r="UNT2" s="87"/>
      <c r="UNU2" s="87"/>
      <c r="UNV2" s="87"/>
      <c r="UNW2" s="87"/>
      <c r="UNX2" s="88"/>
      <c r="UNY2" s="87"/>
      <c r="UNZ2" s="87"/>
      <c r="UOA2" s="87"/>
      <c r="UOB2" s="87"/>
      <c r="UOC2" s="88"/>
      <c r="UOD2" s="87"/>
      <c r="UOE2" s="87"/>
      <c r="UOF2" s="87"/>
      <c r="UOG2" s="87"/>
      <c r="UOH2" s="88"/>
      <c r="UOI2" s="87"/>
      <c r="UOJ2" s="87"/>
      <c r="UOK2" s="87"/>
      <c r="UOL2" s="87"/>
      <c r="UOM2" s="88"/>
      <c r="UON2" s="87"/>
      <c r="UOO2" s="87"/>
      <c r="UOP2" s="87"/>
      <c r="UOQ2" s="87"/>
      <c r="UOR2" s="88"/>
      <c r="UOS2" s="87"/>
      <c r="UOT2" s="87"/>
      <c r="UOU2" s="87"/>
      <c r="UOV2" s="87"/>
      <c r="UOW2" s="88"/>
      <c r="UOX2" s="87"/>
      <c r="UOY2" s="87"/>
      <c r="UOZ2" s="87"/>
      <c r="UPA2" s="87"/>
      <c r="UPB2" s="88"/>
      <c r="UPC2" s="87"/>
      <c r="UPD2" s="87"/>
      <c r="UPE2" s="87"/>
      <c r="UPF2" s="87"/>
      <c r="UPG2" s="88"/>
      <c r="UPH2" s="87"/>
      <c r="UPI2" s="87"/>
      <c r="UPJ2" s="87"/>
      <c r="UPK2" s="87"/>
      <c r="UPL2" s="88"/>
      <c r="UPM2" s="87"/>
      <c r="UPN2" s="87"/>
      <c r="UPO2" s="87"/>
      <c r="UPP2" s="87"/>
      <c r="UPQ2" s="88"/>
      <c r="UPR2" s="87"/>
      <c r="UPS2" s="87"/>
      <c r="UPT2" s="87"/>
      <c r="UPU2" s="87"/>
      <c r="UPV2" s="88"/>
      <c r="UPW2" s="87"/>
      <c r="UPX2" s="87"/>
      <c r="UPY2" s="87"/>
      <c r="UPZ2" s="87"/>
      <c r="UQA2" s="88"/>
      <c r="UQB2" s="87"/>
      <c r="UQC2" s="87"/>
      <c r="UQD2" s="87"/>
      <c r="UQE2" s="87"/>
      <c r="UQF2" s="88"/>
      <c r="UQG2" s="87"/>
      <c r="UQH2" s="87"/>
      <c r="UQI2" s="87"/>
      <c r="UQJ2" s="87"/>
      <c r="UQK2" s="88"/>
      <c r="UQL2" s="87"/>
      <c r="UQM2" s="87"/>
      <c r="UQN2" s="87"/>
      <c r="UQO2" s="87"/>
      <c r="UQP2" s="88"/>
      <c r="UQQ2" s="87"/>
      <c r="UQR2" s="87"/>
      <c r="UQS2" s="87"/>
      <c r="UQT2" s="87"/>
      <c r="UQU2" s="88"/>
      <c r="UQV2" s="87"/>
      <c r="UQW2" s="87"/>
      <c r="UQX2" s="87"/>
      <c r="UQY2" s="87"/>
      <c r="UQZ2" s="88"/>
      <c r="URA2" s="87"/>
      <c r="URB2" s="87"/>
      <c r="URC2" s="87"/>
      <c r="URD2" s="87"/>
      <c r="URE2" s="88"/>
      <c r="URF2" s="87"/>
      <c r="URG2" s="87"/>
      <c r="URH2" s="87"/>
      <c r="URI2" s="87"/>
      <c r="URJ2" s="88"/>
      <c r="URK2" s="87"/>
      <c r="URL2" s="87"/>
      <c r="URM2" s="87"/>
      <c r="URN2" s="87"/>
      <c r="URO2" s="88"/>
      <c r="URP2" s="87"/>
      <c r="URQ2" s="87"/>
      <c r="URR2" s="87"/>
      <c r="URS2" s="87"/>
      <c r="URT2" s="88"/>
      <c r="URU2" s="87"/>
      <c r="URV2" s="87"/>
      <c r="URW2" s="87"/>
      <c r="URX2" s="87"/>
      <c r="URY2" s="88"/>
      <c r="URZ2" s="87"/>
      <c r="USA2" s="87"/>
      <c r="USB2" s="87"/>
      <c r="USC2" s="87"/>
      <c r="USD2" s="88"/>
      <c r="USE2" s="87"/>
      <c r="USF2" s="87"/>
      <c r="USG2" s="87"/>
      <c r="USH2" s="87"/>
      <c r="USI2" s="88"/>
      <c r="USJ2" s="87"/>
      <c r="USK2" s="87"/>
      <c r="USL2" s="87"/>
      <c r="USM2" s="87"/>
      <c r="USN2" s="88"/>
      <c r="USO2" s="87"/>
      <c r="USP2" s="87"/>
      <c r="USQ2" s="87"/>
      <c r="USR2" s="87"/>
      <c r="USS2" s="88"/>
      <c r="UST2" s="87"/>
      <c r="USU2" s="87"/>
      <c r="USV2" s="87"/>
      <c r="USW2" s="87"/>
      <c r="USX2" s="88"/>
      <c r="USY2" s="87"/>
      <c r="USZ2" s="87"/>
      <c r="UTA2" s="87"/>
      <c r="UTB2" s="87"/>
      <c r="UTC2" s="88"/>
      <c r="UTD2" s="87"/>
      <c r="UTE2" s="87"/>
      <c r="UTF2" s="87"/>
      <c r="UTG2" s="87"/>
      <c r="UTH2" s="88"/>
      <c r="UTI2" s="87"/>
      <c r="UTJ2" s="87"/>
      <c r="UTK2" s="87"/>
      <c r="UTL2" s="87"/>
      <c r="UTM2" s="88"/>
      <c r="UTN2" s="87"/>
      <c r="UTO2" s="87"/>
      <c r="UTP2" s="87"/>
      <c r="UTQ2" s="87"/>
      <c r="UTR2" s="88"/>
      <c r="UTS2" s="87"/>
      <c r="UTT2" s="87"/>
      <c r="UTU2" s="87"/>
      <c r="UTV2" s="87"/>
      <c r="UTW2" s="88"/>
      <c r="UTX2" s="87"/>
      <c r="UTY2" s="87"/>
      <c r="UTZ2" s="87"/>
      <c r="UUA2" s="87"/>
      <c r="UUB2" s="88"/>
      <c r="UUC2" s="87"/>
      <c r="UUD2" s="87"/>
      <c r="UUE2" s="87"/>
      <c r="UUF2" s="87"/>
      <c r="UUG2" s="88"/>
      <c r="UUH2" s="87"/>
      <c r="UUI2" s="87"/>
      <c r="UUJ2" s="87"/>
      <c r="UUK2" s="87"/>
      <c r="UUL2" s="88"/>
      <c r="UUM2" s="87"/>
      <c r="UUN2" s="87"/>
      <c r="UUO2" s="87"/>
      <c r="UUP2" s="87"/>
      <c r="UUQ2" s="88"/>
      <c r="UUR2" s="87"/>
      <c r="UUS2" s="87"/>
      <c r="UUT2" s="87"/>
      <c r="UUU2" s="87"/>
      <c r="UUV2" s="88"/>
      <c r="UUW2" s="87"/>
      <c r="UUX2" s="87"/>
      <c r="UUY2" s="87"/>
      <c r="UUZ2" s="87"/>
      <c r="UVA2" s="88"/>
      <c r="UVB2" s="87"/>
      <c r="UVC2" s="87"/>
      <c r="UVD2" s="87"/>
      <c r="UVE2" s="87"/>
      <c r="UVF2" s="88"/>
      <c r="UVG2" s="87"/>
      <c r="UVH2" s="87"/>
      <c r="UVI2" s="87"/>
      <c r="UVJ2" s="87"/>
      <c r="UVK2" s="88"/>
      <c r="UVL2" s="87"/>
      <c r="UVM2" s="87"/>
      <c r="UVN2" s="87"/>
      <c r="UVO2" s="87"/>
      <c r="UVP2" s="88"/>
      <c r="UVQ2" s="87"/>
      <c r="UVR2" s="87"/>
      <c r="UVS2" s="87"/>
      <c r="UVT2" s="87"/>
      <c r="UVU2" s="88"/>
      <c r="UVV2" s="87"/>
      <c r="UVW2" s="87"/>
      <c r="UVX2" s="87"/>
      <c r="UVY2" s="87"/>
      <c r="UVZ2" s="88"/>
      <c r="UWA2" s="87"/>
      <c r="UWB2" s="87"/>
      <c r="UWC2" s="87"/>
      <c r="UWD2" s="87"/>
      <c r="UWE2" s="88"/>
      <c r="UWF2" s="87"/>
      <c r="UWG2" s="87"/>
      <c r="UWH2" s="87"/>
      <c r="UWI2" s="87"/>
      <c r="UWJ2" s="88"/>
      <c r="UWK2" s="87"/>
      <c r="UWL2" s="87"/>
      <c r="UWM2" s="87"/>
      <c r="UWN2" s="87"/>
      <c r="UWO2" s="88"/>
      <c r="UWP2" s="87"/>
      <c r="UWQ2" s="87"/>
      <c r="UWR2" s="87"/>
      <c r="UWS2" s="87"/>
      <c r="UWT2" s="88"/>
      <c r="UWU2" s="87"/>
      <c r="UWV2" s="87"/>
      <c r="UWW2" s="87"/>
      <c r="UWX2" s="87"/>
      <c r="UWY2" s="88"/>
      <c r="UWZ2" s="87"/>
      <c r="UXA2" s="87"/>
      <c r="UXB2" s="87"/>
      <c r="UXC2" s="87"/>
      <c r="UXD2" s="88"/>
      <c r="UXE2" s="87"/>
      <c r="UXF2" s="87"/>
      <c r="UXG2" s="87"/>
      <c r="UXH2" s="87"/>
      <c r="UXI2" s="88"/>
      <c r="UXJ2" s="87"/>
      <c r="UXK2" s="87"/>
      <c r="UXL2" s="87"/>
      <c r="UXM2" s="87"/>
      <c r="UXN2" s="88"/>
      <c r="UXO2" s="87"/>
      <c r="UXP2" s="87"/>
      <c r="UXQ2" s="87"/>
      <c r="UXR2" s="87"/>
      <c r="UXS2" s="88"/>
      <c r="UXT2" s="87"/>
      <c r="UXU2" s="87"/>
      <c r="UXV2" s="87"/>
      <c r="UXW2" s="87"/>
      <c r="UXX2" s="88"/>
      <c r="UXY2" s="87"/>
      <c r="UXZ2" s="87"/>
      <c r="UYA2" s="87"/>
      <c r="UYB2" s="87"/>
      <c r="UYC2" s="88"/>
      <c r="UYD2" s="87"/>
      <c r="UYE2" s="87"/>
      <c r="UYF2" s="87"/>
      <c r="UYG2" s="87"/>
      <c r="UYH2" s="88"/>
      <c r="UYI2" s="87"/>
      <c r="UYJ2" s="87"/>
      <c r="UYK2" s="87"/>
      <c r="UYL2" s="87"/>
      <c r="UYM2" s="88"/>
      <c r="UYN2" s="87"/>
      <c r="UYO2" s="87"/>
      <c r="UYP2" s="87"/>
      <c r="UYQ2" s="87"/>
      <c r="UYR2" s="88"/>
      <c r="UYS2" s="87"/>
      <c r="UYT2" s="87"/>
      <c r="UYU2" s="87"/>
      <c r="UYV2" s="87"/>
      <c r="UYW2" s="88"/>
      <c r="UYX2" s="87"/>
      <c r="UYY2" s="87"/>
      <c r="UYZ2" s="87"/>
      <c r="UZA2" s="87"/>
      <c r="UZB2" s="88"/>
      <c r="UZC2" s="87"/>
      <c r="UZD2" s="87"/>
      <c r="UZE2" s="87"/>
      <c r="UZF2" s="87"/>
      <c r="UZG2" s="88"/>
      <c r="UZH2" s="87"/>
      <c r="UZI2" s="87"/>
      <c r="UZJ2" s="87"/>
      <c r="UZK2" s="87"/>
      <c r="UZL2" s="88"/>
      <c r="UZM2" s="87"/>
      <c r="UZN2" s="87"/>
      <c r="UZO2" s="87"/>
      <c r="UZP2" s="87"/>
      <c r="UZQ2" s="88"/>
      <c r="UZR2" s="87"/>
      <c r="UZS2" s="87"/>
      <c r="UZT2" s="87"/>
      <c r="UZU2" s="87"/>
      <c r="UZV2" s="88"/>
      <c r="UZW2" s="87"/>
      <c r="UZX2" s="87"/>
      <c r="UZY2" s="87"/>
      <c r="UZZ2" s="87"/>
      <c r="VAA2" s="88"/>
      <c r="VAB2" s="87"/>
      <c r="VAC2" s="87"/>
      <c r="VAD2" s="87"/>
      <c r="VAE2" s="87"/>
      <c r="VAF2" s="88"/>
      <c r="VAG2" s="87"/>
      <c r="VAH2" s="87"/>
      <c r="VAI2" s="87"/>
      <c r="VAJ2" s="87"/>
      <c r="VAK2" s="88"/>
      <c r="VAL2" s="87"/>
      <c r="VAM2" s="87"/>
      <c r="VAN2" s="87"/>
      <c r="VAO2" s="87"/>
      <c r="VAP2" s="88"/>
      <c r="VAQ2" s="87"/>
      <c r="VAR2" s="87"/>
      <c r="VAS2" s="87"/>
      <c r="VAT2" s="87"/>
      <c r="VAU2" s="88"/>
      <c r="VAV2" s="87"/>
      <c r="VAW2" s="87"/>
      <c r="VAX2" s="87"/>
      <c r="VAY2" s="87"/>
      <c r="VAZ2" s="88"/>
      <c r="VBA2" s="87"/>
      <c r="VBB2" s="87"/>
      <c r="VBC2" s="87"/>
      <c r="VBD2" s="87"/>
      <c r="VBE2" s="88"/>
      <c r="VBF2" s="87"/>
      <c r="VBG2" s="87"/>
      <c r="VBH2" s="87"/>
      <c r="VBI2" s="87"/>
      <c r="VBJ2" s="88"/>
      <c r="VBK2" s="87"/>
      <c r="VBL2" s="87"/>
      <c r="VBM2" s="87"/>
      <c r="VBN2" s="87"/>
      <c r="VBO2" s="88"/>
      <c r="VBP2" s="87"/>
      <c r="VBQ2" s="87"/>
      <c r="VBR2" s="87"/>
      <c r="VBS2" s="87"/>
      <c r="VBT2" s="88"/>
      <c r="VBU2" s="87"/>
      <c r="VBV2" s="87"/>
      <c r="VBW2" s="87"/>
      <c r="VBX2" s="87"/>
      <c r="VBY2" s="88"/>
      <c r="VBZ2" s="87"/>
      <c r="VCA2" s="87"/>
      <c r="VCB2" s="87"/>
      <c r="VCC2" s="87"/>
      <c r="VCD2" s="88"/>
      <c r="VCE2" s="87"/>
      <c r="VCF2" s="87"/>
      <c r="VCG2" s="87"/>
      <c r="VCH2" s="87"/>
      <c r="VCI2" s="88"/>
      <c r="VCJ2" s="87"/>
      <c r="VCK2" s="87"/>
      <c r="VCL2" s="87"/>
      <c r="VCM2" s="87"/>
      <c r="VCN2" s="88"/>
      <c r="VCO2" s="87"/>
      <c r="VCP2" s="87"/>
      <c r="VCQ2" s="87"/>
      <c r="VCR2" s="87"/>
      <c r="VCS2" s="88"/>
      <c r="VCT2" s="87"/>
      <c r="VCU2" s="87"/>
      <c r="VCV2" s="87"/>
      <c r="VCW2" s="87"/>
      <c r="VCX2" s="88"/>
      <c r="VCY2" s="87"/>
      <c r="VCZ2" s="87"/>
      <c r="VDA2" s="87"/>
      <c r="VDB2" s="87"/>
      <c r="VDC2" s="88"/>
      <c r="VDD2" s="87"/>
      <c r="VDE2" s="87"/>
      <c r="VDF2" s="87"/>
      <c r="VDG2" s="87"/>
      <c r="VDH2" s="88"/>
      <c r="VDI2" s="87"/>
      <c r="VDJ2" s="87"/>
      <c r="VDK2" s="87"/>
      <c r="VDL2" s="87"/>
      <c r="VDM2" s="88"/>
      <c r="VDN2" s="87"/>
      <c r="VDO2" s="87"/>
      <c r="VDP2" s="87"/>
      <c r="VDQ2" s="87"/>
      <c r="VDR2" s="88"/>
      <c r="VDS2" s="87"/>
      <c r="VDT2" s="87"/>
      <c r="VDU2" s="87"/>
      <c r="VDV2" s="87"/>
      <c r="VDW2" s="88"/>
      <c r="VDX2" s="87"/>
      <c r="VDY2" s="87"/>
      <c r="VDZ2" s="87"/>
      <c r="VEA2" s="87"/>
      <c r="VEB2" s="88"/>
      <c r="VEC2" s="87"/>
      <c r="VED2" s="87"/>
      <c r="VEE2" s="87"/>
      <c r="VEF2" s="87"/>
      <c r="VEG2" s="88"/>
      <c r="VEH2" s="87"/>
      <c r="VEI2" s="87"/>
      <c r="VEJ2" s="87"/>
      <c r="VEK2" s="87"/>
      <c r="VEL2" s="88"/>
      <c r="VEM2" s="87"/>
      <c r="VEN2" s="87"/>
      <c r="VEO2" s="87"/>
      <c r="VEP2" s="87"/>
      <c r="VEQ2" s="88"/>
      <c r="VER2" s="87"/>
      <c r="VES2" s="87"/>
      <c r="VET2" s="87"/>
      <c r="VEU2" s="87"/>
      <c r="VEV2" s="88"/>
      <c r="VEW2" s="87"/>
      <c r="VEX2" s="87"/>
      <c r="VEY2" s="87"/>
      <c r="VEZ2" s="87"/>
      <c r="VFA2" s="88"/>
      <c r="VFB2" s="87"/>
      <c r="VFC2" s="87"/>
      <c r="VFD2" s="87"/>
      <c r="VFE2" s="87"/>
      <c r="VFF2" s="88"/>
      <c r="VFG2" s="87"/>
      <c r="VFH2" s="87"/>
      <c r="VFI2" s="87"/>
      <c r="VFJ2" s="87"/>
      <c r="VFK2" s="88"/>
      <c r="VFL2" s="87"/>
      <c r="VFM2" s="87"/>
      <c r="VFN2" s="87"/>
      <c r="VFO2" s="87"/>
      <c r="VFP2" s="88"/>
      <c r="VFQ2" s="87"/>
      <c r="VFR2" s="87"/>
      <c r="VFS2" s="87"/>
      <c r="VFT2" s="87"/>
      <c r="VFU2" s="88"/>
      <c r="VFV2" s="87"/>
      <c r="VFW2" s="87"/>
      <c r="VFX2" s="87"/>
      <c r="VFY2" s="87"/>
      <c r="VFZ2" s="88"/>
      <c r="VGA2" s="87"/>
      <c r="VGB2" s="87"/>
      <c r="VGC2" s="87"/>
      <c r="VGD2" s="87"/>
      <c r="VGE2" s="88"/>
      <c r="VGF2" s="87"/>
      <c r="VGG2" s="87"/>
      <c r="VGH2" s="87"/>
      <c r="VGI2" s="87"/>
      <c r="VGJ2" s="88"/>
      <c r="VGK2" s="87"/>
      <c r="VGL2" s="87"/>
      <c r="VGM2" s="87"/>
      <c r="VGN2" s="87"/>
      <c r="VGO2" s="88"/>
      <c r="VGP2" s="87"/>
      <c r="VGQ2" s="87"/>
      <c r="VGR2" s="87"/>
      <c r="VGS2" s="87"/>
      <c r="VGT2" s="88"/>
      <c r="VGU2" s="87"/>
      <c r="VGV2" s="87"/>
      <c r="VGW2" s="87"/>
      <c r="VGX2" s="87"/>
      <c r="VGY2" s="88"/>
      <c r="VGZ2" s="87"/>
      <c r="VHA2" s="87"/>
      <c r="VHB2" s="87"/>
      <c r="VHC2" s="87"/>
      <c r="VHD2" s="88"/>
      <c r="VHE2" s="87"/>
      <c r="VHF2" s="87"/>
      <c r="VHG2" s="87"/>
      <c r="VHH2" s="87"/>
      <c r="VHI2" s="88"/>
      <c r="VHJ2" s="87"/>
      <c r="VHK2" s="87"/>
      <c r="VHL2" s="87"/>
      <c r="VHM2" s="87"/>
      <c r="VHN2" s="88"/>
      <c r="VHO2" s="87"/>
      <c r="VHP2" s="87"/>
      <c r="VHQ2" s="87"/>
      <c r="VHR2" s="87"/>
      <c r="VHS2" s="88"/>
      <c r="VHT2" s="87"/>
      <c r="VHU2" s="87"/>
      <c r="VHV2" s="87"/>
      <c r="VHW2" s="87"/>
      <c r="VHX2" s="88"/>
      <c r="VHY2" s="87"/>
      <c r="VHZ2" s="87"/>
      <c r="VIA2" s="87"/>
      <c r="VIB2" s="87"/>
      <c r="VIC2" s="88"/>
      <c r="VID2" s="87"/>
      <c r="VIE2" s="87"/>
      <c r="VIF2" s="87"/>
      <c r="VIG2" s="87"/>
      <c r="VIH2" s="88"/>
      <c r="VII2" s="87"/>
      <c r="VIJ2" s="87"/>
      <c r="VIK2" s="87"/>
      <c r="VIL2" s="87"/>
      <c r="VIM2" s="88"/>
      <c r="VIN2" s="87"/>
      <c r="VIO2" s="87"/>
      <c r="VIP2" s="87"/>
      <c r="VIQ2" s="87"/>
      <c r="VIR2" s="88"/>
      <c r="VIS2" s="87"/>
      <c r="VIT2" s="87"/>
      <c r="VIU2" s="87"/>
      <c r="VIV2" s="87"/>
      <c r="VIW2" s="88"/>
      <c r="VIX2" s="87"/>
      <c r="VIY2" s="87"/>
      <c r="VIZ2" s="87"/>
      <c r="VJA2" s="87"/>
      <c r="VJB2" s="88"/>
      <c r="VJC2" s="87"/>
      <c r="VJD2" s="87"/>
      <c r="VJE2" s="87"/>
      <c r="VJF2" s="87"/>
      <c r="VJG2" s="88"/>
      <c r="VJH2" s="87"/>
      <c r="VJI2" s="87"/>
      <c r="VJJ2" s="87"/>
      <c r="VJK2" s="87"/>
      <c r="VJL2" s="88"/>
      <c r="VJM2" s="87"/>
      <c r="VJN2" s="87"/>
      <c r="VJO2" s="87"/>
      <c r="VJP2" s="87"/>
      <c r="VJQ2" s="88"/>
      <c r="VJR2" s="87"/>
      <c r="VJS2" s="87"/>
      <c r="VJT2" s="87"/>
      <c r="VJU2" s="87"/>
      <c r="VJV2" s="88"/>
      <c r="VJW2" s="87"/>
      <c r="VJX2" s="87"/>
      <c r="VJY2" s="87"/>
      <c r="VJZ2" s="87"/>
      <c r="VKA2" s="88"/>
      <c r="VKB2" s="87"/>
      <c r="VKC2" s="87"/>
      <c r="VKD2" s="87"/>
      <c r="VKE2" s="87"/>
      <c r="VKF2" s="88"/>
      <c r="VKG2" s="87"/>
      <c r="VKH2" s="87"/>
      <c r="VKI2" s="87"/>
      <c r="VKJ2" s="87"/>
      <c r="VKK2" s="88"/>
      <c r="VKL2" s="87"/>
      <c r="VKM2" s="87"/>
      <c r="VKN2" s="87"/>
      <c r="VKO2" s="87"/>
      <c r="VKP2" s="88"/>
      <c r="VKQ2" s="87"/>
      <c r="VKR2" s="87"/>
      <c r="VKS2" s="87"/>
      <c r="VKT2" s="87"/>
      <c r="VKU2" s="88"/>
      <c r="VKV2" s="87"/>
      <c r="VKW2" s="87"/>
      <c r="VKX2" s="87"/>
      <c r="VKY2" s="87"/>
      <c r="VKZ2" s="88"/>
      <c r="VLA2" s="87"/>
      <c r="VLB2" s="87"/>
      <c r="VLC2" s="87"/>
      <c r="VLD2" s="87"/>
      <c r="VLE2" s="88"/>
      <c r="VLF2" s="87"/>
      <c r="VLG2" s="87"/>
      <c r="VLH2" s="87"/>
      <c r="VLI2" s="87"/>
      <c r="VLJ2" s="88"/>
      <c r="VLK2" s="87"/>
      <c r="VLL2" s="87"/>
      <c r="VLM2" s="87"/>
      <c r="VLN2" s="87"/>
      <c r="VLO2" s="88"/>
      <c r="VLP2" s="87"/>
      <c r="VLQ2" s="87"/>
      <c r="VLR2" s="87"/>
      <c r="VLS2" s="87"/>
      <c r="VLT2" s="88"/>
      <c r="VLU2" s="87"/>
      <c r="VLV2" s="87"/>
      <c r="VLW2" s="87"/>
      <c r="VLX2" s="87"/>
      <c r="VLY2" s="88"/>
      <c r="VLZ2" s="87"/>
      <c r="VMA2" s="87"/>
      <c r="VMB2" s="87"/>
      <c r="VMC2" s="87"/>
      <c r="VMD2" s="88"/>
      <c r="VME2" s="87"/>
      <c r="VMF2" s="87"/>
      <c r="VMG2" s="87"/>
      <c r="VMH2" s="87"/>
      <c r="VMI2" s="88"/>
      <c r="VMJ2" s="87"/>
      <c r="VMK2" s="87"/>
      <c r="VML2" s="87"/>
      <c r="VMM2" s="87"/>
      <c r="VMN2" s="88"/>
      <c r="VMO2" s="87"/>
      <c r="VMP2" s="87"/>
      <c r="VMQ2" s="87"/>
      <c r="VMR2" s="87"/>
      <c r="VMS2" s="88"/>
      <c r="VMT2" s="87"/>
      <c r="VMU2" s="87"/>
      <c r="VMV2" s="87"/>
      <c r="VMW2" s="87"/>
      <c r="VMX2" s="88"/>
      <c r="VMY2" s="87"/>
      <c r="VMZ2" s="87"/>
      <c r="VNA2" s="87"/>
      <c r="VNB2" s="87"/>
      <c r="VNC2" s="88"/>
      <c r="VND2" s="87"/>
      <c r="VNE2" s="87"/>
      <c r="VNF2" s="87"/>
      <c r="VNG2" s="87"/>
      <c r="VNH2" s="88"/>
      <c r="VNI2" s="87"/>
      <c r="VNJ2" s="87"/>
      <c r="VNK2" s="87"/>
      <c r="VNL2" s="87"/>
      <c r="VNM2" s="88"/>
      <c r="VNN2" s="87"/>
      <c r="VNO2" s="87"/>
      <c r="VNP2" s="87"/>
      <c r="VNQ2" s="87"/>
      <c r="VNR2" s="88"/>
      <c r="VNS2" s="87"/>
      <c r="VNT2" s="87"/>
      <c r="VNU2" s="87"/>
      <c r="VNV2" s="87"/>
      <c r="VNW2" s="88"/>
      <c r="VNX2" s="87"/>
      <c r="VNY2" s="87"/>
      <c r="VNZ2" s="87"/>
      <c r="VOA2" s="87"/>
      <c r="VOB2" s="88"/>
      <c r="VOC2" s="87"/>
      <c r="VOD2" s="87"/>
      <c r="VOE2" s="87"/>
      <c r="VOF2" s="87"/>
      <c r="VOG2" s="88"/>
      <c r="VOH2" s="87"/>
      <c r="VOI2" s="87"/>
      <c r="VOJ2" s="87"/>
      <c r="VOK2" s="87"/>
      <c r="VOL2" s="88"/>
      <c r="VOM2" s="87"/>
      <c r="VON2" s="87"/>
      <c r="VOO2" s="87"/>
      <c r="VOP2" s="87"/>
      <c r="VOQ2" s="88"/>
      <c r="VOR2" s="87"/>
      <c r="VOS2" s="87"/>
      <c r="VOT2" s="87"/>
      <c r="VOU2" s="87"/>
      <c r="VOV2" s="88"/>
      <c r="VOW2" s="87"/>
      <c r="VOX2" s="87"/>
      <c r="VOY2" s="87"/>
      <c r="VOZ2" s="87"/>
      <c r="VPA2" s="88"/>
      <c r="VPB2" s="87"/>
      <c r="VPC2" s="87"/>
      <c r="VPD2" s="87"/>
      <c r="VPE2" s="87"/>
      <c r="VPF2" s="88"/>
      <c r="VPG2" s="87"/>
      <c r="VPH2" s="87"/>
      <c r="VPI2" s="87"/>
      <c r="VPJ2" s="87"/>
      <c r="VPK2" s="88"/>
      <c r="VPL2" s="87"/>
      <c r="VPM2" s="87"/>
      <c r="VPN2" s="87"/>
      <c r="VPO2" s="87"/>
      <c r="VPP2" s="88"/>
      <c r="VPQ2" s="87"/>
      <c r="VPR2" s="87"/>
      <c r="VPS2" s="87"/>
      <c r="VPT2" s="87"/>
      <c r="VPU2" s="88"/>
      <c r="VPV2" s="87"/>
      <c r="VPW2" s="87"/>
      <c r="VPX2" s="87"/>
      <c r="VPY2" s="87"/>
      <c r="VPZ2" s="88"/>
      <c r="VQA2" s="87"/>
      <c r="VQB2" s="87"/>
      <c r="VQC2" s="87"/>
      <c r="VQD2" s="87"/>
      <c r="VQE2" s="88"/>
      <c r="VQF2" s="87"/>
      <c r="VQG2" s="87"/>
      <c r="VQH2" s="87"/>
      <c r="VQI2" s="87"/>
      <c r="VQJ2" s="88"/>
      <c r="VQK2" s="87"/>
      <c r="VQL2" s="87"/>
      <c r="VQM2" s="87"/>
      <c r="VQN2" s="87"/>
      <c r="VQO2" s="88"/>
      <c r="VQP2" s="87"/>
      <c r="VQQ2" s="87"/>
      <c r="VQR2" s="87"/>
      <c r="VQS2" s="87"/>
      <c r="VQT2" s="88"/>
      <c r="VQU2" s="87"/>
      <c r="VQV2" s="87"/>
      <c r="VQW2" s="87"/>
      <c r="VQX2" s="87"/>
      <c r="VQY2" s="88"/>
      <c r="VQZ2" s="87"/>
      <c r="VRA2" s="87"/>
      <c r="VRB2" s="87"/>
      <c r="VRC2" s="87"/>
      <c r="VRD2" s="88"/>
      <c r="VRE2" s="87"/>
      <c r="VRF2" s="87"/>
      <c r="VRG2" s="87"/>
      <c r="VRH2" s="87"/>
      <c r="VRI2" s="88"/>
      <c r="VRJ2" s="87"/>
      <c r="VRK2" s="87"/>
      <c r="VRL2" s="87"/>
      <c r="VRM2" s="87"/>
      <c r="VRN2" s="88"/>
      <c r="VRO2" s="87"/>
      <c r="VRP2" s="87"/>
      <c r="VRQ2" s="87"/>
      <c r="VRR2" s="87"/>
      <c r="VRS2" s="88"/>
      <c r="VRT2" s="87"/>
      <c r="VRU2" s="87"/>
      <c r="VRV2" s="87"/>
      <c r="VRW2" s="87"/>
      <c r="VRX2" s="88"/>
      <c r="VRY2" s="87"/>
      <c r="VRZ2" s="87"/>
      <c r="VSA2" s="87"/>
      <c r="VSB2" s="87"/>
      <c r="VSC2" s="88"/>
      <c r="VSD2" s="87"/>
      <c r="VSE2" s="87"/>
      <c r="VSF2" s="87"/>
      <c r="VSG2" s="87"/>
      <c r="VSH2" s="88"/>
      <c r="VSI2" s="87"/>
      <c r="VSJ2" s="87"/>
      <c r="VSK2" s="87"/>
      <c r="VSL2" s="87"/>
      <c r="VSM2" s="88"/>
      <c r="VSN2" s="87"/>
      <c r="VSO2" s="87"/>
      <c r="VSP2" s="87"/>
      <c r="VSQ2" s="87"/>
      <c r="VSR2" s="88"/>
      <c r="VSS2" s="87"/>
      <c r="VST2" s="87"/>
      <c r="VSU2" s="87"/>
      <c r="VSV2" s="87"/>
      <c r="VSW2" s="88"/>
      <c r="VSX2" s="87"/>
      <c r="VSY2" s="87"/>
      <c r="VSZ2" s="87"/>
      <c r="VTA2" s="87"/>
      <c r="VTB2" s="88"/>
      <c r="VTC2" s="87"/>
      <c r="VTD2" s="87"/>
      <c r="VTE2" s="87"/>
      <c r="VTF2" s="87"/>
      <c r="VTG2" s="88"/>
      <c r="VTH2" s="87"/>
      <c r="VTI2" s="87"/>
      <c r="VTJ2" s="87"/>
      <c r="VTK2" s="87"/>
      <c r="VTL2" s="88"/>
      <c r="VTM2" s="87"/>
      <c r="VTN2" s="87"/>
      <c r="VTO2" s="87"/>
      <c r="VTP2" s="87"/>
      <c r="VTQ2" s="88"/>
      <c r="VTR2" s="87"/>
      <c r="VTS2" s="87"/>
      <c r="VTT2" s="87"/>
      <c r="VTU2" s="87"/>
      <c r="VTV2" s="88"/>
      <c r="VTW2" s="87"/>
      <c r="VTX2" s="87"/>
      <c r="VTY2" s="87"/>
      <c r="VTZ2" s="87"/>
      <c r="VUA2" s="88"/>
      <c r="VUB2" s="87"/>
      <c r="VUC2" s="87"/>
      <c r="VUD2" s="87"/>
      <c r="VUE2" s="87"/>
      <c r="VUF2" s="88"/>
      <c r="VUG2" s="87"/>
      <c r="VUH2" s="87"/>
      <c r="VUI2" s="87"/>
      <c r="VUJ2" s="87"/>
      <c r="VUK2" s="88"/>
      <c r="VUL2" s="87"/>
      <c r="VUM2" s="87"/>
      <c r="VUN2" s="87"/>
      <c r="VUO2" s="87"/>
      <c r="VUP2" s="88"/>
      <c r="VUQ2" s="87"/>
      <c r="VUR2" s="87"/>
      <c r="VUS2" s="87"/>
      <c r="VUT2" s="87"/>
      <c r="VUU2" s="88"/>
      <c r="VUV2" s="87"/>
      <c r="VUW2" s="87"/>
      <c r="VUX2" s="87"/>
      <c r="VUY2" s="87"/>
      <c r="VUZ2" s="88"/>
      <c r="VVA2" s="87"/>
      <c r="VVB2" s="87"/>
      <c r="VVC2" s="87"/>
      <c r="VVD2" s="87"/>
      <c r="VVE2" s="88"/>
      <c r="VVF2" s="87"/>
      <c r="VVG2" s="87"/>
      <c r="VVH2" s="87"/>
      <c r="VVI2" s="87"/>
      <c r="VVJ2" s="88"/>
      <c r="VVK2" s="87"/>
      <c r="VVL2" s="87"/>
      <c r="VVM2" s="87"/>
      <c r="VVN2" s="87"/>
      <c r="VVO2" s="88"/>
      <c r="VVP2" s="87"/>
      <c r="VVQ2" s="87"/>
      <c r="VVR2" s="87"/>
      <c r="VVS2" s="87"/>
      <c r="VVT2" s="88"/>
      <c r="VVU2" s="87"/>
      <c r="VVV2" s="87"/>
      <c r="VVW2" s="87"/>
      <c r="VVX2" s="87"/>
      <c r="VVY2" s="88"/>
      <c r="VVZ2" s="87"/>
      <c r="VWA2" s="87"/>
      <c r="VWB2" s="87"/>
      <c r="VWC2" s="87"/>
      <c r="VWD2" s="88"/>
      <c r="VWE2" s="87"/>
      <c r="VWF2" s="87"/>
      <c r="VWG2" s="87"/>
      <c r="VWH2" s="87"/>
      <c r="VWI2" s="88"/>
      <c r="VWJ2" s="87"/>
      <c r="VWK2" s="87"/>
      <c r="VWL2" s="87"/>
      <c r="VWM2" s="87"/>
      <c r="VWN2" s="88"/>
      <c r="VWO2" s="87"/>
      <c r="VWP2" s="87"/>
      <c r="VWQ2" s="87"/>
      <c r="VWR2" s="87"/>
      <c r="VWS2" s="88"/>
      <c r="VWT2" s="87"/>
      <c r="VWU2" s="87"/>
      <c r="VWV2" s="87"/>
      <c r="VWW2" s="87"/>
      <c r="VWX2" s="88"/>
      <c r="VWY2" s="87"/>
      <c r="VWZ2" s="87"/>
      <c r="VXA2" s="87"/>
      <c r="VXB2" s="87"/>
      <c r="VXC2" s="88"/>
      <c r="VXD2" s="87"/>
      <c r="VXE2" s="87"/>
      <c r="VXF2" s="87"/>
      <c r="VXG2" s="87"/>
      <c r="VXH2" s="88"/>
      <c r="VXI2" s="87"/>
      <c r="VXJ2" s="87"/>
      <c r="VXK2" s="87"/>
      <c r="VXL2" s="87"/>
      <c r="VXM2" s="88"/>
      <c r="VXN2" s="87"/>
      <c r="VXO2" s="87"/>
      <c r="VXP2" s="87"/>
      <c r="VXQ2" s="87"/>
      <c r="VXR2" s="88"/>
      <c r="VXS2" s="87"/>
      <c r="VXT2" s="87"/>
      <c r="VXU2" s="87"/>
      <c r="VXV2" s="87"/>
      <c r="VXW2" s="88"/>
      <c r="VXX2" s="87"/>
      <c r="VXY2" s="87"/>
      <c r="VXZ2" s="87"/>
      <c r="VYA2" s="87"/>
      <c r="VYB2" s="88"/>
      <c r="VYC2" s="87"/>
      <c r="VYD2" s="87"/>
      <c r="VYE2" s="87"/>
      <c r="VYF2" s="87"/>
      <c r="VYG2" s="88"/>
      <c r="VYH2" s="87"/>
      <c r="VYI2" s="87"/>
      <c r="VYJ2" s="87"/>
      <c r="VYK2" s="87"/>
      <c r="VYL2" s="88"/>
      <c r="VYM2" s="87"/>
      <c r="VYN2" s="87"/>
      <c r="VYO2" s="87"/>
      <c r="VYP2" s="87"/>
      <c r="VYQ2" s="88"/>
      <c r="VYR2" s="87"/>
      <c r="VYS2" s="87"/>
      <c r="VYT2" s="87"/>
      <c r="VYU2" s="87"/>
      <c r="VYV2" s="88"/>
      <c r="VYW2" s="87"/>
      <c r="VYX2" s="87"/>
      <c r="VYY2" s="87"/>
      <c r="VYZ2" s="87"/>
      <c r="VZA2" s="88"/>
      <c r="VZB2" s="87"/>
      <c r="VZC2" s="87"/>
      <c r="VZD2" s="87"/>
      <c r="VZE2" s="87"/>
      <c r="VZF2" s="88"/>
      <c r="VZG2" s="87"/>
      <c r="VZH2" s="87"/>
      <c r="VZI2" s="87"/>
      <c r="VZJ2" s="87"/>
      <c r="VZK2" s="88"/>
      <c r="VZL2" s="87"/>
      <c r="VZM2" s="87"/>
      <c r="VZN2" s="87"/>
      <c r="VZO2" s="87"/>
      <c r="VZP2" s="88"/>
      <c r="VZQ2" s="87"/>
      <c r="VZR2" s="87"/>
      <c r="VZS2" s="87"/>
      <c r="VZT2" s="87"/>
      <c r="VZU2" s="88"/>
      <c r="VZV2" s="87"/>
      <c r="VZW2" s="87"/>
      <c r="VZX2" s="87"/>
      <c r="VZY2" s="87"/>
      <c r="VZZ2" s="88"/>
      <c r="WAA2" s="87"/>
      <c r="WAB2" s="87"/>
      <c r="WAC2" s="87"/>
      <c r="WAD2" s="87"/>
      <c r="WAE2" s="88"/>
      <c r="WAF2" s="87"/>
      <c r="WAG2" s="87"/>
      <c r="WAH2" s="87"/>
      <c r="WAI2" s="87"/>
      <c r="WAJ2" s="88"/>
      <c r="WAK2" s="87"/>
      <c r="WAL2" s="87"/>
      <c r="WAM2" s="87"/>
      <c r="WAN2" s="87"/>
      <c r="WAO2" s="88"/>
      <c r="WAP2" s="87"/>
      <c r="WAQ2" s="87"/>
      <c r="WAR2" s="87"/>
      <c r="WAS2" s="87"/>
      <c r="WAT2" s="88"/>
      <c r="WAU2" s="87"/>
      <c r="WAV2" s="87"/>
      <c r="WAW2" s="87"/>
      <c r="WAX2" s="87"/>
      <c r="WAY2" s="88"/>
      <c r="WAZ2" s="87"/>
      <c r="WBA2" s="87"/>
      <c r="WBB2" s="87"/>
      <c r="WBC2" s="87"/>
      <c r="WBD2" s="88"/>
      <c r="WBE2" s="87"/>
      <c r="WBF2" s="87"/>
      <c r="WBG2" s="87"/>
      <c r="WBH2" s="87"/>
      <c r="WBI2" s="88"/>
      <c r="WBJ2" s="87"/>
      <c r="WBK2" s="87"/>
      <c r="WBL2" s="87"/>
      <c r="WBM2" s="87"/>
      <c r="WBN2" s="88"/>
      <c r="WBO2" s="87"/>
      <c r="WBP2" s="87"/>
      <c r="WBQ2" s="87"/>
      <c r="WBR2" s="87"/>
      <c r="WBS2" s="88"/>
      <c r="WBT2" s="87"/>
      <c r="WBU2" s="87"/>
      <c r="WBV2" s="87"/>
      <c r="WBW2" s="87"/>
      <c r="WBX2" s="88"/>
      <c r="WBY2" s="87"/>
      <c r="WBZ2" s="87"/>
      <c r="WCA2" s="87"/>
      <c r="WCB2" s="87"/>
      <c r="WCC2" s="88"/>
      <c r="WCD2" s="87"/>
      <c r="WCE2" s="87"/>
      <c r="WCF2" s="87"/>
      <c r="WCG2" s="87"/>
      <c r="WCH2" s="88"/>
      <c r="WCI2" s="87"/>
      <c r="WCJ2" s="87"/>
      <c r="WCK2" s="87"/>
      <c r="WCL2" s="87"/>
      <c r="WCM2" s="88"/>
      <c r="WCN2" s="87"/>
      <c r="WCO2" s="87"/>
      <c r="WCP2" s="87"/>
      <c r="WCQ2" s="87"/>
      <c r="WCR2" s="88"/>
      <c r="WCS2" s="87"/>
      <c r="WCT2" s="87"/>
      <c r="WCU2" s="87"/>
      <c r="WCV2" s="87"/>
      <c r="WCW2" s="88"/>
      <c r="WCX2" s="87"/>
      <c r="WCY2" s="87"/>
      <c r="WCZ2" s="87"/>
      <c r="WDA2" s="87"/>
      <c r="WDB2" s="88"/>
      <c r="WDC2" s="87"/>
      <c r="WDD2" s="87"/>
      <c r="WDE2" s="87"/>
      <c r="WDF2" s="87"/>
      <c r="WDG2" s="88"/>
      <c r="WDH2" s="87"/>
      <c r="WDI2" s="87"/>
      <c r="WDJ2" s="87"/>
      <c r="WDK2" s="87"/>
      <c r="WDL2" s="88"/>
      <c r="WDM2" s="87"/>
      <c r="WDN2" s="87"/>
      <c r="WDO2" s="87"/>
      <c r="WDP2" s="87"/>
      <c r="WDQ2" s="88"/>
      <c r="WDR2" s="87"/>
      <c r="WDS2" s="87"/>
      <c r="WDT2" s="87"/>
      <c r="WDU2" s="87"/>
      <c r="WDV2" s="88"/>
      <c r="WDW2" s="87"/>
      <c r="WDX2" s="87"/>
      <c r="WDY2" s="87"/>
      <c r="WDZ2" s="87"/>
      <c r="WEA2" s="88"/>
      <c r="WEB2" s="87"/>
      <c r="WEC2" s="87"/>
      <c r="WED2" s="87"/>
      <c r="WEE2" s="87"/>
      <c r="WEF2" s="88"/>
      <c r="WEG2" s="87"/>
      <c r="WEH2" s="87"/>
      <c r="WEI2" s="87"/>
      <c r="WEJ2" s="87"/>
      <c r="WEK2" s="88"/>
      <c r="WEL2" s="87"/>
      <c r="WEM2" s="87"/>
      <c r="WEN2" s="87"/>
      <c r="WEO2" s="87"/>
      <c r="WEP2" s="88"/>
      <c r="WEQ2" s="87"/>
      <c r="WER2" s="87"/>
      <c r="WES2" s="87"/>
      <c r="WET2" s="87"/>
      <c r="WEU2" s="88"/>
      <c r="WEV2" s="87"/>
      <c r="WEW2" s="87"/>
      <c r="WEX2" s="87"/>
      <c r="WEY2" s="87"/>
      <c r="WEZ2" s="88"/>
      <c r="WFA2" s="87"/>
      <c r="WFB2" s="87"/>
      <c r="WFC2" s="87"/>
      <c r="WFD2" s="87"/>
      <c r="WFE2" s="88"/>
      <c r="WFF2" s="87"/>
      <c r="WFG2" s="87"/>
      <c r="WFH2" s="87"/>
      <c r="WFI2" s="87"/>
      <c r="WFJ2" s="88"/>
      <c r="WFK2" s="87"/>
      <c r="WFL2" s="87"/>
      <c r="WFM2" s="87"/>
      <c r="WFN2" s="87"/>
      <c r="WFO2" s="88"/>
      <c r="WFP2" s="87"/>
      <c r="WFQ2" s="87"/>
      <c r="WFR2" s="87"/>
      <c r="WFS2" s="87"/>
      <c r="WFT2" s="88"/>
      <c r="WFU2" s="87"/>
      <c r="WFV2" s="87"/>
      <c r="WFW2" s="87"/>
      <c r="WFX2" s="87"/>
      <c r="WFY2" s="88"/>
      <c r="WFZ2" s="87"/>
      <c r="WGA2" s="87"/>
      <c r="WGB2" s="87"/>
      <c r="WGC2" s="87"/>
      <c r="WGD2" s="88"/>
      <c r="WGE2" s="87"/>
      <c r="WGF2" s="87"/>
      <c r="WGG2" s="87"/>
      <c r="WGH2" s="87"/>
      <c r="WGI2" s="88"/>
      <c r="WGJ2" s="87"/>
      <c r="WGK2" s="87"/>
      <c r="WGL2" s="87"/>
      <c r="WGM2" s="87"/>
      <c r="WGN2" s="88"/>
      <c r="WGO2" s="87"/>
      <c r="WGP2" s="87"/>
      <c r="WGQ2" s="87"/>
      <c r="WGR2" s="87"/>
      <c r="WGS2" s="88"/>
      <c r="WGT2" s="87"/>
      <c r="WGU2" s="87"/>
      <c r="WGV2" s="87"/>
      <c r="WGW2" s="87"/>
      <c r="WGX2" s="88"/>
      <c r="WGY2" s="87"/>
      <c r="WGZ2" s="87"/>
      <c r="WHA2" s="87"/>
      <c r="WHB2" s="87"/>
      <c r="WHC2" s="88"/>
      <c r="WHD2" s="87"/>
      <c r="WHE2" s="87"/>
      <c r="WHF2" s="87"/>
      <c r="WHG2" s="87"/>
      <c r="WHH2" s="88"/>
      <c r="WHI2" s="87"/>
      <c r="WHJ2" s="87"/>
      <c r="WHK2" s="87"/>
      <c r="WHL2" s="87"/>
      <c r="WHM2" s="88"/>
      <c r="WHN2" s="87"/>
      <c r="WHO2" s="87"/>
      <c r="WHP2" s="87"/>
      <c r="WHQ2" s="87"/>
      <c r="WHR2" s="88"/>
      <c r="WHS2" s="87"/>
      <c r="WHT2" s="87"/>
      <c r="WHU2" s="87"/>
      <c r="WHV2" s="87"/>
      <c r="WHW2" s="88"/>
      <c r="WHX2" s="87"/>
      <c r="WHY2" s="87"/>
      <c r="WHZ2" s="87"/>
      <c r="WIA2" s="87"/>
      <c r="WIB2" s="88"/>
      <c r="WIC2" s="87"/>
      <c r="WID2" s="87"/>
      <c r="WIE2" s="87"/>
      <c r="WIF2" s="87"/>
      <c r="WIG2" s="88"/>
      <c r="WIH2" s="87"/>
      <c r="WII2" s="87"/>
      <c r="WIJ2" s="87"/>
      <c r="WIK2" s="87"/>
      <c r="WIL2" s="88"/>
      <c r="WIM2" s="87"/>
      <c r="WIN2" s="87"/>
      <c r="WIO2" s="87"/>
      <c r="WIP2" s="87"/>
      <c r="WIQ2" s="88"/>
      <c r="WIR2" s="87"/>
      <c r="WIS2" s="87"/>
      <c r="WIT2" s="87"/>
      <c r="WIU2" s="87"/>
      <c r="WIV2" s="88"/>
      <c r="WIW2" s="87"/>
      <c r="WIX2" s="87"/>
      <c r="WIY2" s="87"/>
      <c r="WIZ2" s="87"/>
      <c r="WJA2" s="88"/>
      <c r="WJB2" s="87"/>
      <c r="WJC2" s="87"/>
      <c r="WJD2" s="87"/>
      <c r="WJE2" s="87"/>
      <c r="WJF2" s="88"/>
      <c r="WJG2" s="87"/>
      <c r="WJH2" s="87"/>
      <c r="WJI2" s="87"/>
      <c r="WJJ2" s="87"/>
      <c r="WJK2" s="88"/>
      <c r="WJL2" s="87"/>
      <c r="WJM2" s="87"/>
      <c r="WJN2" s="87"/>
      <c r="WJO2" s="87"/>
      <c r="WJP2" s="88"/>
      <c r="WJQ2" s="87"/>
      <c r="WJR2" s="87"/>
      <c r="WJS2" s="87"/>
      <c r="WJT2" s="87"/>
      <c r="WJU2" s="88"/>
      <c r="WJV2" s="87"/>
      <c r="WJW2" s="87"/>
      <c r="WJX2" s="87"/>
      <c r="WJY2" s="87"/>
      <c r="WJZ2" s="88"/>
      <c r="WKA2" s="87"/>
      <c r="WKB2" s="87"/>
      <c r="WKC2" s="87"/>
      <c r="WKD2" s="87"/>
      <c r="WKE2" s="88"/>
      <c r="WKF2" s="87"/>
      <c r="WKG2" s="87"/>
      <c r="WKH2" s="87"/>
      <c r="WKI2" s="87"/>
      <c r="WKJ2" s="88"/>
      <c r="WKK2" s="87"/>
      <c r="WKL2" s="87"/>
      <c r="WKM2" s="87"/>
      <c r="WKN2" s="87"/>
      <c r="WKO2" s="88"/>
      <c r="WKP2" s="87"/>
      <c r="WKQ2" s="87"/>
      <c r="WKR2" s="87"/>
      <c r="WKS2" s="87"/>
      <c r="WKT2" s="88"/>
      <c r="WKU2" s="87"/>
      <c r="WKV2" s="87"/>
      <c r="WKW2" s="87"/>
      <c r="WKX2" s="87"/>
      <c r="WKY2" s="88"/>
      <c r="WKZ2" s="87"/>
      <c r="WLA2" s="87"/>
      <c r="WLB2" s="87"/>
      <c r="WLC2" s="87"/>
      <c r="WLD2" s="88"/>
      <c r="WLE2" s="87"/>
      <c r="WLF2" s="87"/>
      <c r="WLG2" s="87"/>
      <c r="WLH2" s="87"/>
      <c r="WLI2" s="88"/>
      <c r="WLJ2" s="87"/>
      <c r="WLK2" s="87"/>
      <c r="WLL2" s="87"/>
      <c r="WLM2" s="87"/>
      <c r="WLN2" s="88"/>
      <c r="WLO2" s="87"/>
      <c r="WLP2" s="87"/>
      <c r="WLQ2" s="87"/>
      <c r="WLR2" s="87"/>
      <c r="WLS2" s="88"/>
      <c r="WLT2" s="87"/>
      <c r="WLU2" s="87"/>
      <c r="WLV2" s="87"/>
      <c r="WLW2" s="87"/>
      <c r="WLX2" s="88"/>
      <c r="WLY2" s="87"/>
      <c r="WLZ2" s="87"/>
      <c r="WMA2" s="87"/>
      <c r="WMB2" s="87"/>
      <c r="WMC2" s="88"/>
      <c r="WMD2" s="87"/>
      <c r="WME2" s="87"/>
      <c r="WMF2" s="87"/>
      <c r="WMG2" s="87"/>
      <c r="WMH2" s="88"/>
      <c r="WMI2" s="87"/>
      <c r="WMJ2" s="87"/>
      <c r="WMK2" s="87"/>
      <c r="WML2" s="87"/>
      <c r="WMM2" s="88"/>
      <c r="WMN2" s="87"/>
      <c r="WMO2" s="87"/>
      <c r="WMP2" s="87"/>
      <c r="WMQ2" s="87"/>
      <c r="WMR2" s="88"/>
      <c r="WMS2" s="87"/>
      <c r="WMT2" s="87"/>
      <c r="WMU2" s="87"/>
      <c r="WMV2" s="87"/>
      <c r="WMW2" s="88"/>
      <c r="WMX2" s="87"/>
      <c r="WMY2" s="87"/>
      <c r="WMZ2" s="87"/>
      <c r="WNA2" s="87"/>
      <c r="WNB2" s="88"/>
      <c r="WNC2" s="87"/>
      <c r="WND2" s="87"/>
      <c r="WNE2" s="87"/>
      <c r="WNF2" s="87"/>
      <c r="WNG2" s="88"/>
      <c r="WNH2" s="87"/>
      <c r="WNI2" s="87"/>
      <c r="WNJ2" s="87"/>
      <c r="WNK2" s="87"/>
      <c r="WNL2" s="88"/>
      <c r="WNM2" s="87"/>
      <c r="WNN2" s="87"/>
      <c r="WNO2" s="87"/>
      <c r="WNP2" s="87"/>
      <c r="WNQ2" s="88"/>
      <c r="WNR2" s="87"/>
      <c r="WNS2" s="87"/>
      <c r="WNT2" s="87"/>
      <c r="WNU2" s="87"/>
      <c r="WNV2" s="88"/>
      <c r="WNW2" s="87"/>
      <c r="WNX2" s="87"/>
      <c r="WNY2" s="87"/>
      <c r="WNZ2" s="87"/>
      <c r="WOA2" s="88"/>
      <c r="WOB2" s="87"/>
      <c r="WOC2" s="87"/>
      <c r="WOD2" s="87"/>
      <c r="WOE2" s="87"/>
      <c r="WOF2" s="88"/>
      <c r="WOG2" s="87"/>
      <c r="WOH2" s="87"/>
      <c r="WOI2" s="87"/>
      <c r="WOJ2" s="87"/>
      <c r="WOK2" s="88"/>
      <c r="WOL2" s="87"/>
      <c r="WOM2" s="87"/>
      <c r="WON2" s="87"/>
      <c r="WOO2" s="87"/>
      <c r="WOP2" s="88"/>
      <c r="WOQ2" s="87"/>
      <c r="WOR2" s="87"/>
      <c r="WOS2" s="87"/>
      <c r="WOT2" s="87"/>
      <c r="WOU2" s="88"/>
      <c r="WOV2" s="87"/>
      <c r="WOW2" s="87"/>
      <c r="WOX2" s="87"/>
      <c r="WOY2" s="87"/>
      <c r="WOZ2" s="88"/>
      <c r="WPA2" s="87"/>
      <c r="WPB2" s="87"/>
      <c r="WPC2" s="87"/>
      <c r="WPD2" s="87"/>
      <c r="WPE2" s="88"/>
      <c r="WPF2" s="87"/>
      <c r="WPG2" s="87"/>
      <c r="WPH2" s="87"/>
      <c r="WPI2" s="87"/>
      <c r="WPJ2" s="88"/>
      <c r="WPK2" s="87"/>
      <c r="WPL2" s="87"/>
      <c r="WPM2" s="87"/>
      <c r="WPN2" s="87"/>
      <c r="WPO2" s="88"/>
      <c r="WPP2" s="87"/>
      <c r="WPQ2" s="87"/>
      <c r="WPR2" s="87"/>
      <c r="WPS2" s="87"/>
      <c r="WPT2" s="88"/>
      <c r="WPU2" s="87"/>
      <c r="WPV2" s="87"/>
      <c r="WPW2" s="87"/>
      <c r="WPX2" s="87"/>
      <c r="WPY2" s="88"/>
      <c r="WPZ2" s="87"/>
      <c r="WQA2" s="87"/>
      <c r="WQB2" s="87"/>
      <c r="WQC2" s="87"/>
      <c r="WQD2" s="88"/>
      <c r="WQE2" s="87"/>
      <c r="WQF2" s="87"/>
      <c r="WQG2" s="87"/>
      <c r="WQH2" s="87"/>
      <c r="WQI2" s="88"/>
      <c r="WQJ2" s="87"/>
      <c r="WQK2" s="87"/>
      <c r="WQL2" s="87"/>
      <c r="WQM2" s="87"/>
      <c r="WQN2" s="88"/>
      <c r="WQO2" s="87"/>
      <c r="WQP2" s="87"/>
      <c r="WQQ2" s="87"/>
      <c r="WQR2" s="87"/>
      <c r="WQS2" s="88"/>
      <c r="WQT2" s="87"/>
      <c r="WQU2" s="87"/>
      <c r="WQV2" s="87"/>
      <c r="WQW2" s="87"/>
      <c r="WQX2" s="88"/>
      <c r="WQY2" s="87"/>
      <c r="WQZ2" s="87"/>
      <c r="WRA2" s="87"/>
      <c r="WRB2" s="87"/>
      <c r="WRC2" s="88"/>
      <c r="WRD2" s="87"/>
      <c r="WRE2" s="87"/>
      <c r="WRF2" s="87"/>
      <c r="WRG2" s="87"/>
      <c r="WRH2" s="88"/>
      <c r="WRI2" s="87"/>
      <c r="WRJ2" s="87"/>
      <c r="WRK2" s="87"/>
      <c r="WRL2" s="87"/>
      <c r="WRM2" s="88"/>
      <c r="WRN2" s="87"/>
      <c r="WRO2" s="87"/>
      <c r="WRP2" s="87"/>
      <c r="WRQ2" s="87"/>
      <c r="WRR2" s="88"/>
      <c r="WRS2" s="87"/>
      <c r="WRT2" s="87"/>
      <c r="WRU2" s="87"/>
      <c r="WRV2" s="87"/>
      <c r="WRW2" s="88"/>
      <c r="WRX2" s="87"/>
      <c r="WRY2" s="87"/>
      <c r="WRZ2" s="87"/>
      <c r="WSA2" s="87"/>
      <c r="WSB2" s="88"/>
      <c r="WSC2" s="87"/>
      <c r="WSD2" s="87"/>
      <c r="WSE2" s="87"/>
      <c r="WSF2" s="87"/>
      <c r="WSG2" s="88"/>
      <c r="WSH2" s="87"/>
      <c r="WSI2" s="87"/>
      <c r="WSJ2" s="87"/>
      <c r="WSK2" s="87"/>
      <c r="WSL2" s="88"/>
      <c r="WSM2" s="87"/>
      <c r="WSN2" s="87"/>
      <c r="WSO2" s="87"/>
      <c r="WSP2" s="87"/>
      <c r="WSQ2" s="88"/>
      <c r="WSR2" s="87"/>
      <c r="WSS2" s="87"/>
      <c r="WST2" s="87"/>
      <c r="WSU2" s="87"/>
      <c r="WSV2" s="88"/>
      <c r="WSW2" s="87"/>
      <c r="WSX2" s="87"/>
      <c r="WSY2" s="87"/>
      <c r="WSZ2" s="87"/>
      <c r="WTA2" s="88"/>
      <c r="WTB2" s="87"/>
      <c r="WTC2" s="87"/>
      <c r="WTD2" s="87"/>
      <c r="WTE2" s="87"/>
      <c r="WTF2" s="88"/>
      <c r="WTG2" s="87"/>
      <c r="WTH2" s="87"/>
      <c r="WTI2" s="87"/>
      <c r="WTJ2" s="87"/>
      <c r="WTK2" s="88"/>
      <c r="WTL2" s="87"/>
      <c r="WTM2" s="87"/>
      <c r="WTN2" s="87"/>
      <c r="WTO2" s="87"/>
      <c r="WTP2" s="88"/>
      <c r="WTQ2" s="87"/>
      <c r="WTR2" s="87"/>
      <c r="WTS2" s="87"/>
      <c r="WTT2" s="87"/>
      <c r="WTU2" s="88"/>
      <c r="WTV2" s="87"/>
      <c r="WTW2" s="87"/>
      <c r="WTX2" s="87"/>
      <c r="WTY2" s="87"/>
      <c r="WTZ2" s="88"/>
      <c r="WUA2" s="87"/>
      <c r="WUB2" s="87"/>
      <c r="WUC2" s="87"/>
      <c r="WUD2" s="87"/>
      <c r="WUE2" s="88"/>
      <c r="WUF2" s="87"/>
      <c r="WUG2" s="87"/>
      <c r="WUH2" s="87"/>
      <c r="WUI2" s="87"/>
      <c r="WUJ2" s="88"/>
      <c r="WUK2" s="87"/>
      <c r="WUL2" s="87"/>
      <c r="WUM2" s="87"/>
      <c r="WUN2" s="87"/>
      <c r="WUO2" s="88"/>
      <c r="WUP2" s="87"/>
      <c r="WUQ2" s="87"/>
      <c r="WUR2" s="87"/>
      <c r="WUS2" s="87"/>
      <c r="WUT2" s="88"/>
      <c r="WUU2" s="87"/>
      <c r="WUV2" s="87"/>
      <c r="WUW2" s="87"/>
      <c r="WUX2" s="87"/>
      <c r="WUY2" s="88"/>
      <c r="WUZ2" s="87"/>
      <c r="WVA2" s="87"/>
      <c r="WVB2" s="87"/>
      <c r="WVC2" s="87"/>
      <c r="WVD2" s="88"/>
      <c r="WVE2" s="87"/>
      <c r="WVF2" s="87"/>
      <c r="WVG2" s="87"/>
      <c r="WVH2" s="87"/>
      <c r="WVI2" s="88"/>
      <c r="WVJ2" s="87"/>
      <c r="WVK2" s="87"/>
      <c r="WVL2" s="87"/>
      <c r="WVM2" s="87"/>
      <c r="WVN2" s="88"/>
      <c r="WVO2" s="87"/>
      <c r="WVP2" s="87"/>
      <c r="WVQ2" s="87"/>
      <c r="WVR2" s="87"/>
      <c r="WVS2" s="88"/>
      <c r="WVT2" s="87"/>
      <c r="WVU2" s="87"/>
      <c r="WVV2" s="87"/>
      <c r="WVW2" s="87"/>
      <c r="WVX2" s="88"/>
      <c r="WVY2" s="87"/>
      <c r="WVZ2" s="87"/>
      <c r="WWA2" s="87"/>
      <c r="WWB2" s="87"/>
      <c r="WWC2" s="88"/>
      <c r="WWD2" s="87"/>
      <c r="WWE2" s="87"/>
      <c r="WWF2" s="87"/>
      <c r="WWG2" s="87"/>
      <c r="WWH2" s="88"/>
      <c r="WWI2" s="87"/>
      <c r="WWJ2" s="87"/>
      <c r="WWK2" s="87"/>
      <c r="WWL2" s="87"/>
      <c r="WWM2" s="88"/>
      <c r="WWN2" s="87"/>
      <c r="WWO2" s="87"/>
      <c r="WWP2" s="87"/>
      <c r="WWQ2" s="87"/>
      <c r="WWR2" s="88"/>
      <c r="WWS2" s="87"/>
      <c r="WWT2" s="87"/>
      <c r="WWU2" s="87"/>
      <c r="WWV2" s="87"/>
      <c r="WWW2" s="88"/>
      <c r="WWX2" s="87"/>
      <c r="WWY2" s="87"/>
      <c r="WWZ2" s="87"/>
      <c r="WXA2" s="87"/>
      <c r="WXB2" s="88"/>
      <c r="WXC2" s="87"/>
      <c r="WXD2" s="87"/>
      <c r="WXE2" s="87"/>
      <c r="WXF2" s="87"/>
      <c r="WXG2" s="88"/>
      <c r="WXH2" s="87"/>
      <c r="WXI2" s="87"/>
      <c r="WXJ2" s="87"/>
      <c r="WXK2" s="87"/>
      <c r="WXL2" s="88"/>
      <c r="WXM2" s="87"/>
      <c r="WXN2" s="87"/>
      <c r="WXO2" s="87"/>
      <c r="WXP2" s="87"/>
      <c r="WXQ2" s="88"/>
      <c r="WXR2" s="87"/>
      <c r="WXS2" s="87"/>
      <c r="WXT2" s="87"/>
      <c r="WXU2" s="87"/>
      <c r="WXV2" s="88"/>
      <c r="WXW2" s="87"/>
      <c r="WXX2" s="87"/>
      <c r="WXY2" s="87"/>
      <c r="WXZ2" s="87"/>
      <c r="WYA2" s="88"/>
      <c r="WYB2" s="87"/>
      <c r="WYC2" s="87"/>
      <c r="WYD2" s="87"/>
      <c r="WYE2" s="87"/>
      <c r="WYF2" s="88"/>
      <c r="WYG2" s="87"/>
      <c r="WYH2" s="87"/>
      <c r="WYI2" s="87"/>
      <c r="WYJ2" s="87"/>
      <c r="WYK2" s="88"/>
      <c r="WYL2" s="87"/>
      <c r="WYM2" s="87"/>
      <c r="WYN2" s="87"/>
      <c r="WYO2" s="87"/>
      <c r="WYP2" s="88"/>
      <c r="WYQ2" s="87"/>
      <c r="WYR2" s="87"/>
      <c r="WYS2" s="87"/>
      <c r="WYT2" s="87"/>
      <c r="WYU2" s="88"/>
      <c r="WYV2" s="87"/>
      <c r="WYW2" s="87"/>
      <c r="WYX2" s="87"/>
      <c r="WYY2" s="87"/>
      <c r="WYZ2" s="88"/>
      <c r="WZA2" s="87"/>
      <c r="WZB2" s="87"/>
      <c r="WZC2" s="87"/>
      <c r="WZD2" s="87"/>
      <c r="WZE2" s="88"/>
      <c r="WZF2" s="87"/>
      <c r="WZG2" s="87"/>
      <c r="WZH2" s="87"/>
      <c r="WZI2" s="87"/>
      <c r="WZJ2" s="88"/>
      <c r="WZK2" s="87"/>
      <c r="WZL2" s="87"/>
      <c r="WZM2" s="87"/>
      <c r="WZN2" s="87"/>
      <c r="WZO2" s="88"/>
      <c r="WZP2" s="87"/>
      <c r="WZQ2" s="87"/>
      <c r="WZR2" s="87"/>
      <c r="WZS2" s="87"/>
      <c r="WZT2" s="88"/>
      <c r="WZU2" s="87"/>
      <c r="WZV2" s="87"/>
      <c r="WZW2" s="87"/>
      <c r="WZX2" s="87"/>
      <c r="WZY2" s="88"/>
      <c r="WZZ2" s="87"/>
      <c r="XAA2" s="87"/>
      <c r="XAB2" s="87"/>
      <c r="XAC2" s="87"/>
      <c r="XAD2" s="88"/>
      <c r="XAE2" s="87"/>
      <c r="XAF2" s="87"/>
      <c r="XAG2" s="87"/>
      <c r="XAH2" s="87"/>
      <c r="XAI2" s="88"/>
      <c r="XAJ2" s="87"/>
      <c r="XAK2" s="87"/>
      <c r="XAL2" s="87"/>
      <c r="XAM2" s="87"/>
      <c r="XAN2" s="88"/>
      <c r="XAO2" s="87"/>
      <c r="XAP2" s="87"/>
      <c r="XAQ2" s="87"/>
      <c r="XAR2" s="87"/>
      <c r="XAS2" s="88"/>
      <c r="XAT2" s="87"/>
      <c r="XAU2" s="87"/>
      <c r="XAV2" s="87"/>
      <c r="XAW2" s="87"/>
      <c r="XAX2" s="88"/>
      <c r="XAY2" s="87"/>
      <c r="XAZ2" s="87"/>
      <c r="XBA2" s="87"/>
      <c r="XBB2" s="87"/>
      <c r="XBC2" s="88"/>
      <c r="XBD2" s="87"/>
      <c r="XBE2" s="87"/>
      <c r="XBF2" s="87"/>
      <c r="XBG2" s="87"/>
      <c r="XBH2" s="88"/>
      <c r="XBI2" s="87"/>
      <c r="XBJ2" s="87"/>
      <c r="XBK2" s="87"/>
      <c r="XBL2" s="87"/>
      <c r="XBM2" s="88"/>
      <c r="XBN2" s="87"/>
      <c r="XBO2" s="87"/>
      <c r="XBP2" s="87"/>
      <c r="XBQ2" s="87"/>
      <c r="XBR2" s="88"/>
      <c r="XBS2" s="87"/>
      <c r="XBT2" s="87"/>
      <c r="XBU2" s="87"/>
      <c r="XBV2" s="87"/>
      <c r="XBW2" s="88"/>
      <c r="XBX2" s="87"/>
      <c r="XBY2" s="87"/>
      <c r="XBZ2" s="87"/>
      <c r="XCA2" s="87"/>
      <c r="XCB2" s="88"/>
      <c r="XCC2" s="87"/>
      <c r="XCD2" s="87"/>
      <c r="XCE2" s="87"/>
      <c r="XCF2" s="87"/>
      <c r="XCG2" s="88"/>
      <c r="XCH2" s="87"/>
      <c r="XCI2" s="87"/>
      <c r="XCJ2" s="87"/>
      <c r="XCK2" s="87"/>
      <c r="XCL2" s="88"/>
      <c r="XCM2" s="87"/>
      <c r="XCN2" s="87"/>
      <c r="XCO2" s="87"/>
      <c r="XCP2" s="87"/>
      <c r="XCQ2" s="88"/>
      <c r="XCR2" s="87"/>
      <c r="XCS2" s="87"/>
      <c r="XCT2" s="87"/>
      <c r="XCU2" s="87"/>
      <c r="XCV2" s="88"/>
      <c r="XCW2" s="87"/>
      <c r="XCX2" s="87"/>
      <c r="XCY2" s="87"/>
      <c r="XCZ2" s="87"/>
      <c r="XDA2" s="88"/>
      <c r="XDB2" s="87"/>
      <c r="XDC2" s="87"/>
      <c r="XDD2" s="87"/>
      <c r="XDE2" s="87"/>
      <c r="XDF2" s="88"/>
      <c r="XDG2" s="87"/>
      <c r="XDH2" s="87"/>
      <c r="XDI2" s="87"/>
      <c r="XDJ2" s="87"/>
      <c r="XDK2" s="88"/>
      <c r="XDL2" s="87"/>
      <c r="XDM2" s="87"/>
      <c r="XDN2" s="87"/>
      <c r="XDO2" s="87"/>
      <c r="XDP2" s="88"/>
      <c r="XDQ2" s="87"/>
      <c r="XDR2" s="87"/>
      <c r="XDS2" s="87"/>
      <c r="XDT2" s="87"/>
      <c r="XDU2" s="88"/>
      <c r="XDV2" s="87"/>
      <c r="XDW2" s="87"/>
      <c r="XDX2" s="87"/>
      <c r="XDY2" s="87"/>
      <c r="XDZ2" s="88"/>
      <c r="XEA2" s="87"/>
      <c r="XEB2" s="87"/>
      <c r="XEC2" s="87"/>
      <c r="XED2" s="87"/>
      <c r="XEE2" s="88"/>
      <c r="XEF2" s="87"/>
      <c r="XEG2" s="87"/>
      <c r="XEH2" s="87"/>
    </row>
    <row r="3" spans="1:16362" s="112" customFormat="1" ht="11.25" x14ac:dyDescent="0.3">
      <c r="A3" s="58" t="s">
        <v>1062</v>
      </c>
      <c r="B3" s="142" t="s">
        <v>6</v>
      </c>
      <c r="C3" s="176">
        <v>8.9039999999999999</v>
      </c>
      <c r="D3" s="177">
        <v>8.9039999999999999</v>
      </c>
      <c r="E3" s="177">
        <v>9.7943999999999996</v>
      </c>
      <c r="F3" s="22" t="s">
        <v>87</v>
      </c>
      <c r="G3" s="20" t="s">
        <v>8</v>
      </c>
      <c r="H3" s="176">
        <v>8.9039999999999999</v>
      </c>
      <c r="I3" s="177">
        <v>8.9039999999999999</v>
      </c>
      <c r="J3" s="177">
        <v>9.7943999999999996</v>
      </c>
      <c r="K3" s="22" t="s">
        <v>87</v>
      </c>
      <c r="L3" s="59" t="s">
        <v>8</v>
      </c>
      <c r="M3" s="21">
        <v>8.1620000000000008</v>
      </c>
      <c r="N3" s="22">
        <v>8.1620000000000008</v>
      </c>
      <c r="O3" s="22">
        <v>8.5701000000000001</v>
      </c>
      <c r="P3" s="22" t="s">
        <v>87</v>
      </c>
      <c r="Q3" s="20" t="s">
        <v>8</v>
      </c>
      <c r="R3" s="21">
        <v>8.9039999999999999</v>
      </c>
      <c r="S3" s="22">
        <v>8.9039999999999999</v>
      </c>
      <c r="T3" s="22">
        <v>9.7943999999999996</v>
      </c>
      <c r="U3" s="22" t="s">
        <v>87</v>
      </c>
      <c r="V3" s="59" t="s">
        <v>8</v>
      </c>
      <c r="W3" s="21"/>
      <c r="X3" s="22"/>
      <c r="Y3" s="22"/>
      <c r="Z3" s="22"/>
      <c r="AA3" s="20"/>
      <c r="AB3" s="21"/>
      <c r="AC3" s="22"/>
      <c r="AD3" s="22"/>
      <c r="AE3" s="22"/>
      <c r="AF3" s="59"/>
      <c r="AG3" s="21"/>
      <c r="AH3" s="22"/>
      <c r="AI3" s="22"/>
      <c r="AJ3" s="22"/>
      <c r="AK3" s="20"/>
      <c r="AL3" s="21"/>
      <c r="AM3" s="22"/>
      <c r="AN3" s="22"/>
      <c r="AO3" s="22"/>
      <c r="AP3" s="59" t="s">
        <v>119</v>
      </c>
    </row>
    <row r="4" spans="1:16362" s="129" customFormat="1" ht="11.25" x14ac:dyDescent="0.3">
      <c r="A4" s="53" t="s">
        <v>9</v>
      </c>
      <c r="B4" s="140" t="s">
        <v>120</v>
      </c>
      <c r="C4" s="178">
        <v>1400</v>
      </c>
      <c r="D4" s="179">
        <v>1400</v>
      </c>
      <c r="E4" s="179">
        <v>1400</v>
      </c>
      <c r="F4" s="25" t="s">
        <v>932</v>
      </c>
      <c r="G4" s="26" t="s">
        <v>8</v>
      </c>
      <c r="H4" s="178">
        <v>1400</v>
      </c>
      <c r="I4" s="179">
        <v>1400</v>
      </c>
      <c r="J4" s="179">
        <v>1400</v>
      </c>
      <c r="K4" s="25" t="s">
        <v>932</v>
      </c>
      <c r="L4" s="54" t="s">
        <v>8</v>
      </c>
      <c r="M4" s="24">
        <v>1400</v>
      </c>
      <c r="N4" s="25">
        <v>1400</v>
      </c>
      <c r="O4" s="25">
        <v>1400</v>
      </c>
      <c r="P4" s="25" t="s">
        <v>932</v>
      </c>
      <c r="Q4" s="26" t="s">
        <v>8</v>
      </c>
      <c r="R4" s="24">
        <v>1400</v>
      </c>
      <c r="S4" s="25">
        <v>1400</v>
      </c>
      <c r="T4" s="25">
        <v>1400</v>
      </c>
      <c r="U4" s="25" t="s">
        <v>933</v>
      </c>
      <c r="V4" s="54" t="s">
        <v>8</v>
      </c>
      <c r="W4" s="24"/>
      <c r="X4" s="25"/>
      <c r="Y4" s="25"/>
      <c r="Z4" s="25"/>
      <c r="AA4" s="26"/>
      <c r="AB4" s="24"/>
      <c r="AC4" s="25"/>
      <c r="AD4" s="25"/>
      <c r="AE4" s="25"/>
      <c r="AF4" s="54"/>
      <c r="AG4" s="24"/>
      <c r="AH4" s="25"/>
      <c r="AI4" s="25"/>
      <c r="AJ4" s="25"/>
      <c r="AK4" s="26"/>
      <c r="AL4" s="24"/>
      <c r="AM4" s="25"/>
      <c r="AN4" s="25"/>
      <c r="AO4" s="25"/>
      <c r="AP4" s="54"/>
    </row>
    <row r="5" spans="1:16362" s="129" customFormat="1" ht="11.25" x14ac:dyDescent="0.3">
      <c r="A5" s="51" t="s">
        <v>9</v>
      </c>
      <c r="B5" s="141" t="s">
        <v>121</v>
      </c>
      <c r="C5" s="180">
        <f>C37</f>
        <v>9313.92</v>
      </c>
      <c r="D5" s="181">
        <f>D37</f>
        <v>9313.92</v>
      </c>
      <c r="E5" s="181">
        <f>E37</f>
        <v>7916.8320000000003</v>
      </c>
      <c r="F5" s="28"/>
      <c r="G5" s="29"/>
      <c r="H5" s="180">
        <f>H37</f>
        <v>9313.92</v>
      </c>
      <c r="I5" s="181">
        <f>I37</f>
        <v>9313.92</v>
      </c>
      <c r="J5" s="181">
        <f>J37</f>
        <v>7916.8320000000003</v>
      </c>
      <c r="K5" s="28"/>
      <c r="L5" s="52"/>
      <c r="M5" s="27">
        <f>M37</f>
        <v>10478.16</v>
      </c>
      <c r="N5" s="28">
        <f>N37</f>
        <v>10478.16</v>
      </c>
      <c r="O5" s="28">
        <f>O37</f>
        <v>9837.8279999999977</v>
      </c>
      <c r="P5" s="28"/>
      <c r="Q5" s="29"/>
      <c r="R5" s="27">
        <f>R37</f>
        <v>9313.92</v>
      </c>
      <c r="S5" s="28">
        <f>S37</f>
        <v>9313.92</v>
      </c>
      <c r="T5" s="28">
        <f>T37</f>
        <v>7916.8320000000003</v>
      </c>
      <c r="U5" s="28"/>
      <c r="V5" s="52"/>
      <c r="W5" s="27">
        <v>1800</v>
      </c>
      <c r="X5" s="27">
        <v>1800</v>
      </c>
      <c r="Y5" s="27">
        <v>1800</v>
      </c>
      <c r="Z5" s="28"/>
      <c r="AA5" s="29" t="s">
        <v>122</v>
      </c>
      <c r="AB5" s="27" t="s">
        <v>931</v>
      </c>
      <c r="AC5" s="28"/>
      <c r="AD5" s="28"/>
      <c r="AE5" s="28"/>
      <c r="AF5" s="52"/>
      <c r="AG5" s="27">
        <f>AG37</f>
        <v>202000</v>
      </c>
      <c r="AH5" s="28">
        <f>AH37</f>
        <v>202000</v>
      </c>
      <c r="AI5" s="28">
        <f>AI37</f>
        <v>202000</v>
      </c>
      <c r="AJ5" s="28"/>
      <c r="AK5" s="29"/>
      <c r="AL5" s="27">
        <f>AL37</f>
        <v>202000</v>
      </c>
      <c r="AM5" s="28">
        <f>AM37</f>
        <v>202000</v>
      </c>
      <c r="AN5" s="28">
        <f>AN37</f>
        <v>202000</v>
      </c>
      <c r="AO5" s="28"/>
      <c r="AP5" s="52"/>
    </row>
    <row r="6" spans="1:16362" s="129" customFormat="1" ht="11.25" x14ac:dyDescent="0.3">
      <c r="A6" s="53" t="s">
        <v>12</v>
      </c>
      <c r="B6" s="140" t="s">
        <v>13</v>
      </c>
      <c r="C6" s="178">
        <v>8400</v>
      </c>
      <c r="D6" s="179">
        <v>8400</v>
      </c>
      <c r="E6" s="179">
        <v>8400</v>
      </c>
      <c r="F6" s="25"/>
      <c r="G6" s="26" t="s">
        <v>14</v>
      </c>
      <c r="H6" s="178">
        <v>8400</v>
      </c>
      <c r="I6" s="179">
        <v>8400</v>
      </c>
      <c r="J6" s="179">
        <v>8400</v>
      </c>
      <c r="K6" s="25"/>
      <c r="L6" s="54" t="s">
        <v>14</v>
      </c>
      <c r="M6" s="24">
        <v>8400</v>
      </c>
      <c r="N6" s="25">
        <v>8400</v>
      </c>
      <c r="O6" s="25">
        <v>8400</v>
      </c>
      <c r="P6" s="25"/>
      <c r="Q6" s="26" t="s">
        <v>14</v>
      </c>
      <c r="R6" s="24">
        <v>8400</v>
      </c>
      <c r="S6" s="25">
        <v>8400</v>
      </c>
      <c r="T6" s="25">
        <v>8400</v>
      </c>
      <c r="U6" s="25"/>
      <c r="V6" s="54" t="s">
        <v>14</v>
      </c>
      <c r="W6" s="24"/>
      <c r="X6" s="25"/>
      <c r="Y6" s="25"/>
      <c r="Z6" s="25"/>
      <c r="AA6" s="26"/>
      <c r="AB6" s="24"/>
      <c r="AC6" s="25"/>
      <c r="AD6" s="25"/>
      <c r="AE6" s="25"/>
      <c r="AF6" s="54"/>
      <c r="AG6" s="24">
        <v>7884</v>
      </c>
      <c r="AH6" s="25">
        <v>7884</v>
      </c>
      <c r="AI6" s="25">
        <v>7884</v>
      </c>
      <c r="AJ6" s="25" t="s">
        <v>123</v>
      </c>
      <c r="AK6" s="26" t="s">
        <v>119</v>
      </c>
      <c r="AL6" s="24">
        <v>7884</v>
      </c>
      <c r="AM6" s="25">
        <v>7884</v>
      </c>
      <c r="AN6" s="25">
        <v>7884</v>
      </c>
      <c r="AO6" s="25" t="s">
        <v>123</v>
      </c>
      <c r="AP6" s="54" t="s">
        <v>119</v>
      </c>
    </row>
    <row r="7" spans="1:16362" s="129" customFormat="1" ht="11.25" x14ac:dyDescent="0.3">
      <c r="A7" s="51" t="s">
        <v>124</v>
      </c>
      <c r="B7" s="141" t="s">
        <v>13</v>
      </c>
      <c r="C7" s="180">
        <v>8400</v>
      </c>
      <c r="D7" s="181">
        <v>8400</v>
      </c>
      <c r="E7" s="181">
        <v>8400</v>
      </c>
      <c r="F7" s="28"/>
      <c r="G7" s="29" t="s">
        <v>14</v>
      </c>
      <c r="H7" s="180">
        <v>8400</v>
      </c>
      <c r="I7" s="181">
        <v>8400</v>
      </c>
      <c r="J7" s="181">
        <v>8400</v>
      </c>
      <c r="K7" s="28"/>
      <c r="L7" s="52" t="s">
        <v>14</v>
      </c>
      <c r="M7" s="27">
        <v>8400</v>
      </c>
      <c r="N7" s="28">
        <v>8400</v>
      </c>
      <c r="O7" s="28">
        <v>8400</v>
      </c>
      <c r="P7" s="28"/>
      <c r="Q7" s="29" t="s">
        <v>14</v>
      </c>
      <c r="R7" s="27">
        <v>8400</v>
      </c>
      <c r="S7" s="28">
        <v>8400</v>
      </c>
      <c r="T7" s="28">
        <v>8400</v>
      </c>
      <c r="U7" s="28"/>
      <c r="V7" s="52" t="s">
        <v>14</v>
      </c>
      <c r="W7" s="27"/>
      <c r="X7" s="28"/>
      <c r="Y7" s="28"/>
      <c r="Z7" s="28"/>
      <c r="AA7" s="29"/>
      <c r="AB7" s="27"/>
      <c r="AC7" s="28"/>
      <c r="AD7" s="28"/>
      <c r="AE7" s="28"/>
      <c r="AF7" s="52"/>
      <c r="AG7" s="27">
        <v>7884</v>
      </c>
      <c r="AH7" s="28">
        <v>7884</v>
      </c>
      <c r="AI7" s="28">
        <v>7884</v>
      </c>
      <c r="AJ7" s="28" t="s">
        <v>123</v>
      </c>
      <c r="AK7" s="29" t="s">
        <v>119</v>
      </c>
      <c r="AL7" s="27">
        <v>7884</v>
      </c>
      <c r="AM7" s="28">
        <v>7884</v>
      </c>
      <c r="AN7" s="28">
        <v>7884</v>
      </c>
      <c r="AO7" s="28" t="s">
        <v>123</v>
      </c>
      <c r="AP7" s="52" t="s">
        <v>119</v>
      </c>
    </row>
    <row r="8" spans="1:16362" s="129" customFormat="1" ht="11.25" x14ac:dyDescent="0.3">
      <c r="A8" s="53" t="s">
        <v>125</v>
      </c>
      <c r="B8" s="140" t="s">
        <v>25</v>
      </c>
      <c r="C8" s="178"/>
      <c r="D8" s="179"/>
      <c r="E8" s="179"/>
      <c r="F8" s="25"/>
      <c r="G8" s="26"/>
      <c r="H8" s="178"/>
      <c r="I8" s="179"/>
      <c r="J8" s="179"/>
      <c r="K8" s="25"/>
      <c r="L8" s="54"/>
      <c r="M8" s="24"/>
      <c r="N8" s="25"/>
      <c r="O8" s="25"/>
      <c r="P8" s="25"/>
      <c r="Q8" s="26"/>
      <c r="R8" s="24"/>
      <c r="S8" s="25"/>
      <c r="T8" s="25"/>
      <c r="U8" s="25"/>
      <c r="V8" s="54"/>
      <c r="W8" s="24"/>
      <c r="X8" s="25"/>
      <c r="Y8" s="25"/>
      <c r="Z8" s="25"/>
      <c r="AA8" s="26"/>
      <c r="AB8" s="24"/>
      <c r="AC8" s="25"/>
      <c r="AD8" s="25"/>
      <c r="AE8" s="25"/>
      <c r="AF8" s="54"/>
      <c r="AG8" s="24"/>
      <c r="AH8" s="25"/>
      <c r="AI8" s="25"/>
      <c r="AJ8" s="25"/>
      <c r="AK8" s="26"/>
      <c r="AL8" s="24"/>
      <c r="AM8" s="25"/>
      <c r="AN8" s="25"/>
      <c r="AO8" s="25"/>
      <c r="AP8" s="54"/>
    </row>
    <row r="9" spans="1:16362" s="112" customFormat="1" ht="11.25" x14ac:dyDescent="0.3">
      <c r="A9" s="58" t="s">
        <v>126</v>
      </c>
      <c r="B9" s="142" t="s">
        <v>25</v>
      </c>
      <c r="C9" s="176"/>
      <c r="D9" s="177"/>
      <c r="E9" s="177"/>
      <c r="F9" s="22"/>
      <c r="G9" s="20"/>
      <c r="H9" s="176"/>
      <c r="I9" s="177"/>
      <c r="J9" s="177"/>
      <c r="K9" s="22"/>
      <c r="L9" s="59"/>
      <c r="M9" s="21"/>
      <c r="N9" s="22"/>
      <c r="O9" s="22"/>
      <c r="P9" s="22"/>
      <c r="Q9" s="20"/>
      <c r="R9" s="21"/>
      <c r="S9" s="22"/>
      <c r="T9" s="22"/>
      <c r="U9" s="22"/>
      <c r="V9" s="59"/>
      <c r="W9" s="21"/>
      <c r="X9" s="22"/>
      <c r="Y9" s="22"/>
      <c r="Z9" s="22"/>
      <c r="AA9" s="20"/>
      <c r="AB9" s="21"/>
      <c r="AC9" s="22"/>
      <c r="AD9" s="22"/>
      <c r="AE9" s="22"/>
      <c r="AF9" s="59"/>
      <c r="AG9" s="21">
        <v>97</v>
      </c>
      <c r="AH9" s="22">
        <v>97</v>
      </c>
      <c r="AI9" s="22">
        <v>97</v>
      </c>
      <c r="AJ9" s="22" t="s">
        <v>127</v>
      </c>
      <c r="AK9" s="20" t="s">
        <v>119</v>
      </c>
      <c r="AL9" s="21">
        <v>97</v>
      </c>
      <c r="AM9" s="22">
        <v>97</v>
      </c>
      <c r="AN9" s="22">
        <v>97</v>
      </c>
      <c r="AO9" s="22" t="s">
        <v>127</v>
      </c>
      <c r="AP9" s="59" t="s">
        <v>119</v>
      </c>
    </row>
    <row r="10" spans="1:16362" s="129" customFormat="1" ht="11.25" x14ac:dyDescent="0.3">
      <c r="A10" s="53" t="s">
        <v>20</v>
      </c>
      <c r="B10" s="140" t="s">
        <v>21</v>
      </c>
      <c r="C10" s="178"/>
      <c r="D10" s="179"/>
      <c r="E10" s="179"/>
      <c r="F10" s="25"/>
      <c r="G10" s="26"/>
      <c r="H10" s="178"/>
      <c r="I10" s="179"/>
      <c r="J10" s="179"/>
      <c r="K10" s="25"/>
      <c r="L10" s="54"/>
      <c r="M10" s="24"/>
      <c r="N10" s="25"/>
      <c r="O10" s="25"/>
      <c r="P10" s="25"/>
      <c r="Q10" s="26"/>
      <c r="R10" s="24"/>
      <c r="S10" s="25"/>
      <c r="T10" s="25"/>
      <c r="U10" s="25"/>
      <c r="V10" s="54"/>
      <c r="W10" s="24">
        <v>80</v>
      </c>
      <c r="X10" s="25">
        <v>80</v>
      </c>
      <c r="Y10" s="25">
        <v>80</v>
      </c>
      <c r="Z10" s="25"/>
      <c r="AA10" s="26" t="s">
        <v>128</v>
      </c>
      <c r="AB10" s="24">
        <v>0</v>
      </c>
      <c r="AC10" s="25"/>
      <c r="AD10" s="25"/>
      <c r="AE10" s="25"/>
      <c r="AF10" s="54" t="s">
        <v>129</v>
      </c>
      <c r="AG10" s="24">
        <v>0</v>
      </c>
      <c r="AH10" s="25">
        <v>0</v>
      </c>
      <c r="AI10" s="25">
        <v>0</v>
      </c>
      <c r="AJ10" s="25"/>
      <c r="AK10" s="26" t="s">
        <v>119</v>
      </c>
      <c r="AL10" s="24">
        <v>40</v>
      </c>
      <c r="AM10" s="25">
        <v>40</v>
      </c>
      <c r="AN10" s="25">
        <v>40</v>
      </c>
      <c r="AO10" s="25"/>
      <c r="AP10" s="54" t="s">
        <v>130</v>
      </c>
    </row>
    <row r="11" spans="1:16362" s="129" customFormat="1" ht="11.25" x14ac:dyDescent="0.3">
      <c r="A11" s="51" t="s">
        <v>23</v>
      </c>
      <c r="B11" s="141" t="s">
        <v>21</v>
      </c>
      <c r="C11" s="180"/>
      <c r="D11" s="181"/>
      <c r="E11" s="181"/>
      <c r="F11" s="28"/>
      <c r="G11" s="29"/>
      <c r="H11" s="180"/>
      <c r="I11" s="181"/>
      <c r="J11" s="181"/>
      <c r="K11" s="28"/>
      <c r="L11" s="52"/>
      <c r="M11" s="27"/>
      <c r="N11" s="28"/>
      <c r="O11" s="28"/>
      <c r="P11" s="28"/>
      <c r="Q11" s="29"/>
      <c r="R11" s="27"/>
      <c r="S11" s="28"/>
      <c r="T11" s="28"/>
      <c r="U11" s="28"/>
      <c r="V11" s="52"/>
      <c r="W11" s="27">
        <v>120</v>
      </c>
      <c r="X11" s="28">
        <v>120</v>
      </c>
      <c r="Y11" s="28">
        <v>120</v>
      </c>
      <c r="Z11" s="28"/>
      <c r="AA11" s="29" t="s">
        <v>128</v>
      </c>
      <c r="AB11" s="27">
        <v>850</v>
      </c>
      <c r="AC11" s="28"/>
      <c r="AD11" s="28"/>
      <c r="AE11" s="28"/>
      <c r="AF11" s="52" t="s">
        <v>129</v>
      </c>
      <c r="AG11" s="27">
        <v>25</v>
      </c>
      <c r="AH11" s="28">
        <v>25</v>
      </c>
      <c r="AI11" s="28">
        <v>25</v>
      </c>
      <c r="AJ11" s="28"/>
      <c r="AK11" s="29" t="s">
        <v>119</v>
      </c>
      <c r="AL11" s="27">
        <v>100</v>
      </c>
      <c r="AM11" s="28">
        <v>100</v>
      </c>
      <c r="AN11" s="28">
        <v>100</v>
      </c>
      <c r="AO11" s="28"/>
      <c r="AP11" s="52" t="s">
        <v>130</v>
      </c>
    </row>
    <row r="12" spans="1:16362" s="129" customFormat="1" ht="11.25" x14ac:dyDescent="0.3">
      <c r="A12" s="53" t="s">
        <v>24</v>
      </c>
      <c r="B12" s="140" t="s">
        <v>17</v>
      </c>
      <c r="C12" s="178">
        <v>20</v>
      </c>
      <c r="D12" s="179">
        <v>20</v>
      </c>
      <c r="E12" s="179">
        <v>20</v>
      </c>
      <c r="F12" s="25"/>
      <c r="G12" s="26" t="s">
        <v>14</v>
      </c>
      <c r="H12" s="178">
        <v>20</v>
      </c>
      <c r="I12" s="179">
        <v>20</v>
      </c>
      <c r="J12" s="179">
        <v>20</v>
      </c>
      <c r="K12" s="25"/>
      <c r="L12" s="54" t="s">
        <v>14</v>
      </c>
      <c r="M12" s="24">
        <v>20</v>
      </c>
      <c r="N12" s="25">
        <v>20</v>
      </c>
      <c r="O12" s="25">
        <v>20</v>
      </c>
      <c r="P12" s="25"/>
      <c r="Q12" s="26" t="s">
        <v>14</v>
      </c>
      <c r="R12" s="24">
        <v>20</v>
      </c>
      <c r="S12" s="25">
        <v>20</v>
      </c>
      <c r="T12" s="25">
        <v>20</v>
      </c>
      <c r="U12" s="25"/>
      <c r="V12" s="54" t="s">
        <v>14</v>
      </c>
      <c r="W12" s="24">
        <v>12</v>
      </c>
      <c r="X12" s="25">
        <v>12</v>
      </c>
      <c r="Y12" s="25">
        <v>12</v>
      </c>
      <c r="Z12" s="25"/>
      <c r="AA12" s="26" t="s">
        <v>122</v>
      </c>
      <c r="AB12" s="24">
        <v>20</v>
      </c>
      <c r="AC12" s="25"/>
      <c r="AD12" s="25"/>
      <c r="AE12" s="25"/>
      <c r="AF12" s="54" t="s">
        <v>936</v>
      </c>
      <c r="AG12" s="24">
        <v>25</v>
      </c>
      <c r="AH12" s="25">
        <v>25</v>
      </c>
      <c r="AI12" s="25">
        <v>25</v>
      </c>
      <c r="AJ12" s="25"/>
      <c r="AK12" s="26" t="s">
        <v>119</v>
      </c>
      <c r="AL12" s="24">
        <v>25</v>
      </c>
      <c r="AM12" s="25">
        <v>25</v>
      </c>
      <c r="AN12" s="25">
        <v>25</v>
      </c>
      <c r="AO12" s="25"/>
      <c r="AP12" s="54" t="s">
        <v>131</v>
      </c>
    </row>
    <row r="13" spans="1:16362" s="112" customFormat="1" ht="11.25" x14ac:dyDescent="0.3">
      <c r="A13" s="58" t="s">
        <v>88</v>
      </c>
      <c r="B13" s="142" t="s">
        <v>25</v>
      </c>
      <c r="C13" s="176"/>
      <c r="D13" s="177"/>
      <c r="E13" s="177"/>
      <c r="F13" s="22"/>
      <c r="G13" s="20"/>
      <c r="H13" s="176"/>
      <c r="I13" s="177"/>
      <c r="J13" s="177"/>
      <c r="K13" s="22"/>
      <c r="L13" s="59"/>
      <c r="M13" s="21"/>
      <c r="N13" s="22"/>
      <c r="O13" s="22"/>
      <c r="P13" s="22"/>
      <c r="Q13" s="20"/>
      <c r="R13" s="21"/>
      <c r="S13" s="22"/>
      <c r="T13" s="22"/>
      <c r="U13" s="22"/>
      <c r="V13" s="59"/>
      <c r="W13" s="21">
        <v>0.02</v>
      </c>
      <c r="X13" s="22">
        <v>0.02</v>
      </c>
      <c r="Y13" s="22">
        <v>0.02</v>
      </c>
      <c r="Z13" s="22" t="s">
        <v>132</v>
      </c>
      <c r="AA13" s="20" t="s">
        <v>133</v>
      </c>
      <c r="AB13" s="21"/>
      <c r="AC13" s="22"/>
      <c r="AD13" s="22"/>
      <c r="AE13" s="22"/>
      <c r="AF13" s="59"/>
      <c r="AG13" s="21"/>
      <c r="AH13" s="22"/>
      <c r="AI13" s="22"/>
      <c r="AJ13" s="22"/>
      <c r="AK13" s="20"/>
      <c r="AL13" s="21"/>
      <c r="AM13" s="22"/>
      <c r="AN13" s="22"/>
      <c r="AO13" s="22"/>
      <c r="AP13" s="59"/>
    </row>
    <row r="14" spans="1:16362" s="130" customFormat="1" ht="33.75" x14ac:dyDescent="0.3">
      <c r="A14" s="89" t="s">
        <v>891</v>
      </c>
      <c r="B14" s="148" t="s">
        <v>25</v>
      </c>
      <c r="C14" s="182">
        <v>1.9</v>
      </c>
      <c r="D14" s="183">
        <v>1.9</v>
      </c>
      <c r="E14" s="183">
        <v>1.9</v>
      </c>
      <c r="F14" s="90" t="s">
        <v>90</v>
      </c>
      <c r="G14" s="91" t="s">
        <v>8</v>
      </c>
      <c r="H14" s="182">
        <v>1.9</v>
      </c>
      <c r="I14" s="183">
        <v>1.9</v>
      </c>
      <c r="J14" s="183">
        <v>1.9</v>
      </c>
      <c r="K14" s="90" t="s">
        <v>90</v>
      </c>
      <c r="L14" s="92" t="s">
        <v>8</v>
      </c>
      <c r="M14" s="110">
        <v>0.1</v>
      </c>
      <c r="N14" s="90">
        <v>0.1</v>
      </c>
      <c r="O14" s="90">
        <v>0.1</v>
      </c>
      <c r="P14" s="90" t="s">
        <v>93</v>
      </c>
      <c r="Q14" s="91" t="s">
        <v>8</v>
      </c>
      <c r="R14" s="110">
        <v>0.1</v>
      </c>
      <c r="S14" s="90">
        <v>0.1</v>
      </c>
      <c r="T14" s="90">
        <v>0.1</v>
      </c>
      <c r="U14" s="90" t="s">
        <v>93</v>
      </c>
      <c r="V14" s="92" t="s">
        <v>8</v>
      </c>
      <c r="W14" s="110"/>
      <c r="X14" s="90"/>
      <c r="Y14" s="90"/>
      <c r="Z14" s="90"/>
      <c r="AA14" s="91"/>
      <c r="AB14" s="110"/>
      <c r="AC14" s="90"/>
      <c r="AD14" s="90"/>
      <c r="AE14" s="90"/>
      <c r="AF14" s="92"/>
      <c r="AG14" s="110"/>
      <c r="AH14" s="90"/>
      <c r="AI14" s="90"/>
      <c r="AJ14" s="90"/>
      <c r="AK14" s="91"/>
      <c r="AL14" s="110"/>
      <c r="AM14" s="90"/>
      <c r="AN14" s="90"/>
      <c r="AO14" s="90"/>
      <c r="AP14" s="92"/>
    </row>
    <row r="15" spans="1:16362" s="129" customFormat="1" ht="22.5" x14ac:dyDescent="0.3">
      <c r="A15" s="51" t="s">
        <v>94</v>
      </c>
      <c r="B15" s="141" t="s">
        <v>25</v>
      </c>
      <c r="C15" s="180">
        <v>71</v>
      </c>
      <c r="D15" s="181">
        <v>71</v>
      </c>
      <c r="E15" s="181">
        <v>71</v>
      </c>
      <c r="F15" s="28" t="s">
        <v>913</v>
      </c>
      <c r="G15" s="29" t="s">
        <v>8</v>
      </c>
      <c r="H15" s="180">
        <v>71</v>
      </c>
      <c r="I15" s="181">
        <v>71</v>
      </c>
      <c r="J15" s="181">
        <v>71</v>
      </c>
      <c r="K15" s="28" t="s">
        <v>913</v>
      </c>
      <c r="L15" s="52" t="s">
        <v>8</v>
      </c>
      <c r="M15" s="27">
        <v>65</v>
      </c>
      <c r="N15" s="28">
        <v>65</v>
      </c>
      <c r="O15" s="28">
        <v>65</v>
      </c>
      <c r="P15" s="28" t="s">
        <v>913</v>
      </c>
      <c r="Q15" s="29" t="s">
        <v>8</v>
      </c>
      <c r="R15" s="27">
        <v>74</v>
      </c>
      <c r="S15" s="28">
        <v>74</v>
      </c>
      <c r="T15" s="28">
        <v>74</v>
      </c>
      <c r="U15" s="28" t="s">
        <v>913</v>
      </c>
      <c r="V15" s="52" t="s">
        <v>8</v>
      </c>
      <c r="W15" s="27"/>
      <c r="X15" s="28"/>
      <c r="Y15" s="28"/>
      <c r="Z15" s="28"/>
      <c r="AA15" s="29"/>
      <c r="AB15" s="27"/>
      <c r="AC15" s="28"/>
      <c r="AD15" s="28"/>
      <c r="AE15" s="28"/>
      <c r="AF15" s="52"/>
      <c r="AG15" s="27"/>
      <c r="AH15" s="28"/>
      <c r="AI15" s="28"/>
      <c r="AJ15" s="28"/>
      <c r="AK15" s="29" t="s">
        <v>119</v>
      </c>
      <c r="AL15" s="27"/>
      <c r="AM15" s="28"/>
      <c r="AN15" s="28"/>
      <c r="AO15" s="28"/>
      <c r="AP15" s="52"/>
    </row>
    <row r="16" spans="1:16362" s="134" customFormat="1" ht="11.25" x14ac:dyDescent="0.3">
      <c r="A16" s="93" t="s">
        <v>134</v>
      </c>
      <c r="B16" s="151" t="s">
        <v>135</v>
      </c>
      <c r="C16" s="189"/>
      <c r="D16" s="190"/>
      <c r="E16" s="190"/>
      <c r="F16" s="94"/>
      <c r="G16" s="95"/>
      <c r="H16" s="189"/>
      <c r="I16" s="190"/>
      <c r="J16" s="190"/>
      <c r="K16" s="94"/>
      <c r="L16" s="96"/>
      <c r="M16" s="133"/>
      <c r="N16" s="94"/>
      <c r="O16" s="94"/>
      <c r="P16" s="94"/>
      <c r="Q16" s="95"/>
      <c r="R16" s="133"/>
      <c r="S16" s="94"/>
      <c r="T16" s="94"/>
      <c r="U16" s="94"/>
      <c r="V16" s="96"/>
      <c r="W16" s="133">
        <v>1.01</v>
      </c>
      <c r="X16" s="94">
        <v>1.01</v>
      </c>
      <c r="Y16" s="94">
        <v>1.01</v>
      </c>
      <c r="Z16" s="94"/>
      <c r="AA16" s="95" t="s">
        <v>136</v>
      </c>
      <c r="AB16" s="133">
        <v>1.0649999999999999</v>
      </c>
      <c r="AC16" s="94"/>
      <c r="AD16" s="94"/>
      <c r="AE16" s="94"/>
      <c r="AF16" s="96" t="s">
        <v>137</v>
      </c>
      <c r="AG16" s="133">
        <v>20</v>
      </c>
      <c r="AH16" s="94">
        <v>20</v>
      </c>
      <c r="AI16" s="94">
        <v>20</v>
      </c>
      <c r="AJ16" s="94"/>
      <c r="AK16" s="95" t="s">
        <v>119</v>
      </c>
      <c r="AL16" s="133">
        <v>25</v>
      </c>
      <c r="AM16" s="94">
        <v>25</v>
      </c>
      <c r="AN16" s="94">
        <v>25</v>
      </c>
      <c r="AO16" s="94"/>
      <c r="AP16" s="96" t="s">
        <v>130</v>
      </c>
    </row>
    <row r="17" spans="1:16362" s="128" customFormat="1" ht="11.25" x14ac:dyDescent="0.3">
      <c r="A17" s="84" t="s">
        <v>1</v>
      </c>
      <c r="B17" s="147" t="s">
        <v>2</v>
      </c>
      <c r="C17" s="84" t="s">
        <v>3</v>
      </c>
      <c r="D17" s="84">
        <v>2030</v>
      </c>
      <c r="E17" s="84">
        <v>2050</v>
      </c>
      <c r="F17" s="84" t="s">
        <v>4</v>
      </c>
      <c r="G17" s="85" t="s">
        <v>5</v>
      </c>
      <c r="H17" s="84" t="s">
        <v>3</v>
      </c>
      <c r="I17" s="84">
        <v>2030</v>
      </c>
      <c r="J17" s="84">
        <v>2050</v>
      </c>
      <c r="K17" s="84" t="s">
        <v>4</v>
      </c>
      <c r="L17" s="85" t="s">
        <v>5</v>
      </c>
      <c r="M17" s="85" t="s">
        <v>3</v>
      </c>
      <c r="N17" s="85">
        <v>2030</v>
      </c>
      <c r="O17" s="85">
        <v>2050</v>
      </c>
      <c r="P17" s="84" t="s">
        <v>4</v>
      </c>
      <c r="Q17" s="85" t="s">
        <v>5</v>
      </c>
      <c r="R17" s="85" t="s">
        <v>3</v>
      </c>
      <c r="S17" s="85">
        <v>2030</v>
      </c>
      <c r="T17" s="85">
        <v>2050</v>
      </c>
      <c r="U17" s="84" t="s">
        <v>4</v>
      </c>
      <c r="V17" s="85" t="s">
        <v>5</v>
      </c>
      <c r="W17" s="85" t="s">
        <v>3</v>
      </c>
      <c r="X17" s="85">
        <v>2030</v>
      </c>
      <c r="Y17" s="85">
        <v>2050</v>
      </c>
      <c r="Z17" s="84" t="s">
        <v>4</v>
      </c>
      <c r="AA17" s="85" t="s">
        <v>5</v>
      </c>
      <c r="AB17" s="85" t="s">
        <v>3</v>
      </c>
      <c r="AC17" s="85">
        <v>2030</v>
      </c>
      <c r="AD17" s="85">
        <v>2050</v>
      </c>
      <c r="AE17" s="84" t="s">
        <v>4</v>
      </c>
      <c r="AF17" s="85" t="s">
        <v>5</v>
      </c>
      <c r="AG17" s="85" t="s">
        <v>3</v>
      </c>
      <c r="AH17" s="85">
        <v>2030</v>
      </c>
      <c r="AI17" s="85">
        <v>2050</v>
      </c>
      <c r="AJ17" s="84" t="s">
        <v>4</v>
      </c>
      <c r="AK17" s="85" t="s">
        <v>5</v>
      </c>
      <c r="AL17" s="85" t="s">
        <v>3</v>
      </c>
      <c r="AM17" s="85">
        <v>2030</v>
      </c>
      <c r="AN17" s="85">
        <v>2050</v>
      </c>
      <c r="AO17" s="84" t="s">
        <v>4</v>
      </c>
      <c r="AP17" s="86" t="s">
        <v>5</v>
      </c>
      <c r="AQ17" s="87"/>
      <c r="AR17" s="88"/>
      <c r="AS17" s="87"/>
      <c r="AT17" s="87"/>
      <c r="AU17" s="87"/>
      <c r="AV17" s="87"/>
      <c r="AW17" s="88"/>
      <c r="AX17" s="87"/>
      <c r="AY17" s="87"/>
      <c r="AZ17" s="87"/>
      <c r="BA17" s="87"/>
      <c r="BB17" s="88"/>
      <c r="BC17" s="87"/>
      <c r="BD17" s="87"/>
      <c r="BE17" s="87"/>
      <c r="BF17" s="87"/>
      <c r="BG17" s="88"/>
      <c r="BH17" s="87"/>
      <c r="BI17" s="87"/>
      <c r="BJ17" s="87"/>
      <c r="BK17" s="87"/>
      <c r="BL17" s="88"/>
      <c r="BM17" s="87"/>
      <c r="BN17" s="87"/>
      <c r="BO17" s="87"/>
      <c r="BP17" s="87"/>
      <c r="BQ17" s="88"/>
      <c r="BR17" s="87"/>
      <c r="BS17" s="87"/>
      <c r="BT17" s="87"/>
      <c r="BU17" s="87"/>
      <c r="BV17" s="88"/>
      <c r="BW17" s="87"/>
      <c r="BX17" s="87"/>
      <c r="BY17" s="87"/>
      <c r="BZ17" s="87"/>
      <c r="CA17" s="88"/>
      <c r="CB17" s="87"/>
      <c r="CC17" s="87"/>
      <c r="CD17" s="87"/>
      <c r="CE17" s="87"/>
      <c r="CF17" s="88"/>
      <c r="CG17" s="87"/>
      <c r="CH17" s="87"/>
      <c r="CI17" s="87"/>
      <c r="CJ17" s="87"/>
      <c r="CK17" s="88"/>
      <c r="CL17" s="87"/>
      <c r="CM17" s="87"/>
      <c r="CN17" s="87"/>
      <c r="CO17" s="87"/>
      <c r="CP17" s="88"/>
      <c r="CQ17" s="87"/>
      <c r="CR17" s="87"/>
      <c r="CS17" s="87"/>
      <c r="CT17" s="87"/>
      <c r="CU17" s="88"/>
      <c r="CV17" s="87"/>
      <c r="CW17" s="87"/>
      <c r="CX17" s="87"/>
      <c r="CY17" s="87"/>
      <c r="CZ17" s="88"/>
      <c r="DA17" s="87"/>
      <c r="DB17" s="87"/>
      <c r="DC17" s="87"/>
      <c r="DD17" s="87"/>
      <c r="DE17" s="88"/>
      <c r="DF17" s="87"/>
      <c r="DG17" s="87"/>
      <c r="DH17" s="87"/>
      <c r="DI17" s="87"/>
      <c r="DJ17" s="88"/>
      <c r="DK17" s="87"/>
      <c r="DL17" s="87"/>
      <c r="DM17" s="87"/>
      <c r="DN17" s="87"/>
      <c r="DO17" s="88"/>
      <c r="DP17" s="87"/>
      <c r="DQ17" s="87"/>
      <c r="DR17" s="87"/>
      <c r="DS17" s="87"/>
      <c r="DT17" s="88"/>
      <c r="DU17" s="87"/>
      <c r="DV17" s="87"/>
      <c r="DW17" s="87"/>
      <c r="DX17" s="87"/>
      <c r="DY17" s="88"/>
      <c r="DZ17" s="87"/>
      <c r="EA17" s="87"/>
      <c r="EB17" s="87"/>
      <c r="EC17" s="87"/>
      <c r="ED17" s="88"/>
      <c r="EE17" s="87"/>
      <c r="EF17" s="87"/>
      <c r="EG17" s="87"/>
      <c r="EH17" s="87"/>
      <c r="EI17" s="88"/>
      <c r="EJ17" s="87"/>
      <c r="EK17" s="87"/>
      <c r="EL17" s="87"/>
      <c r="EM17" s="87"/>
      <c r="EN17" s="88"/>
      <c r="EO17" s="87"/>
      <c r="EP17" s="87"/>
      <c r="EQ17" s="87"/>
      <c r="ER17" s="87"/>
      <c r="ES17" s="88"/>
      <c r="ET17" s="87"/>
      <c r="EU17" s="87"/>
      <c r="EV17" s="87"/>
      <c r="EW17" s="87"/>
      <c r="EX17" s="88"/>
      <c r="EY17" s="87"/>
      <c r="EZ17" s="87"/>
      <c r="FA17" s="87"/>
      <c r="FB17" s="87"/>
      <c r="FC17" s="88"/>
      <c r="FD17" s="87"/>
      <c r="FE17" s="87"/>
      <c r="FF17" s="87"/>
      <c r="FG17" s="87"/>
      <c r="FH17" s="88"/>
      <c r="FI17" s="87"/>
      <c r="FJ17" s="87"/>
      <c r="FK17" s="87"/>
      <c r="FL17" s="87"/>
      <c r="FM17" s="88"/>
      <c r="FN17" s="87"/>
      <c r="FO17" s="87"/>
      <c r="FP17" s="87"/>
      <c r="FQ17" s="87"/>
      <c r="FR17" s="88"/>
      <c r="FS17" s="87"/>
      <c r="FT17" s="87"/>
      <c r="FU17" s="87"/>
      <c r="FV17" s="87"/>
      <c r="FW17" s="88"/>
      <c r="FX17" s="87"/>
      <c r="FY17" s="87"/>
      <c r="FZ17" s="87"/>
      <c r="GA17" s="87"/>
      <c r="GB17" s="88"/>
      <c r="GC17" s="87"/>
      <c r="GD17" s="87"/>
      <c r="GE17" s="87"/>
      <c r="GF17" s="87"/>
      <c r="GG17" s="88"/>
      <c r="GH17" s="87"/>
      <c r="GI17" s="87"/>
      <c r="GJ17" s="87"/>
      <c r="GK17" s="87"/>
      <c r="GL17" s="88"/>
      <c r="GM17" s="87"/>
      <c r="GN17" s="87"/>
      <c r="GO17" s="87"/>
      <c r="GP17" s="87"/>
      <c r="GQ17" s="88"/>
      <c r="GR17" s="87"/>
      <c r="GS17" s="87"/>
      <c r="GT17" s="87"/>
      <c r="GU17" s="87"/>
      <c r="GV17" s="88"/>
      <c r="GW17" s="87"/>
      <c r="GX17" s="87"/>
      <c r="GY17" s="87"/>
      <c r="GZ17" s="87"/>
      <c r="HA17" s="88"/>
      <c r="HB17" s="87"/>
      <c r="HC17" s="87"/>
      <c r="HD17" s="87"/>
      <c r="HE17" s="87"/>
      <c r="HF17" s="88"/>
      <c r="HG17" s="87"/>
      <c r="HH17" s="87"/>
      <c r="HI17" s="87"/>
      <c r="HJ17" s="87"/>
      <c r="HK17" s="88"/>
      <c r="HL17" s="87"/>
      <c r="HM17" s="87"/>
      <c r="HN17" s="87"/>
      <c r="HO17" s="87"/>
      <c r="HP17" s="88"/>
      <c r="HQ17" s="87"/>
      <c r="HR17" s="87"/>
      <c r="HS17" s="87"/>
      <c r="HT17" s="87"/>
      <c r="HU17" s="88"/>
      <c r="HV17" s="87"/>
      <c r="HW17" s="87"/>
      <c r="HX17" s="87"/>
      <c r="HY17" s="87"/>
      <c r="HZ17" s="88"/>
      <c r="IA17" s="87"/>
      <c r="IB17" s="87"/>
      <c r="IC17" s="87"/>
      <c r="ID17" s="87"/>
      <c r="IE17" s="88"/>
      <c r="IF17" s="87"/>
      <c r="IG17" s="87"/>
      <c r="IH17" s="87"/>
      <c r="II17" s="87"/>
      <c r="IJ17" s="88"/>
      <c r="IK17" s="87"/>
      <c r="IL17" s="87"/>
      <c r="IM17" s="87"/>
      <c r="IN17" s="87"/>
      <c r="IO17" s="88"/>
      <c r="IP17" s="87"/>
      <c r="IQ17" s="87"/>
      <c r="IR17" s="87"/>
      <c r="IS17" s="87"/>
      <c r="IT17" s="88"/>
      <c r="IU17" s="87"/>
      <c r="IV17" s="87"/>
      <c r="IW17" s="87"/>
      <c r="IX17" s="87"/>
      <c r="IY17" s="88"/>
      <c r="IZ17" s="87"/>
      <c r="JA17" s="87"/>
      <c r="JB17" s="87"/>
      <c r="JC17" s="87"/>
      <c r="JD17" s="88"/>
      <c r="JE17" s="87"/>
      <c r="JF17" s="87"/>
      <c r="JG17" s="87"/>
      <c r="JH17" s="87"/>
      <c r="JI17" s="88"/>
      <c r="JJ17" s="87"/>
      <c r="JK17" s="87"/>
      <c r="JL17" s="87"/>
      <c r="JM17" s="87"/>
      <c r="JN17" s="88"/>
      <c r="JO17" s="87"/>
      <c r="JP17" s="87"/>
      <c r="JQ17" s="87"/>
      <c r="JR17" s="87"/>
      <c r="JS17" s="88"/>
      <c r="JT17" s="87"/>
      <c r="JU17" s="87"/>
      <c r="JV17" s="87"/>
      <c r="JW17" s="87"/>
      <c r="JX17" s="88"/>
      <c r="JY17" s="87"/>
      <c r="JZ17" s="87"/>
      <c r="KA17" s="87"/>
      <c r="KB17" s="87"/>
      <c r="KC17" s="88"/>
      <c r="KD17" s="87"/>
      <c r="KE17" s="87"/>
      <c r="KF17" s="87"/>
      <c r="KG17" s="87"/>
      <c r="KH17" s="88"/>
      <c r="KI17" s="87"/>
      <c r="KJ17" s="87"/>
      <c r="KK17" s="87"/>
      <c r="KL17" s="87"/>
      <c r="KM17" s="88"/>
      <c r="KN17" s="87"/>
      <c r="KO17" s="87"/>
      <c r="KP17" s="87"/>
      <c r="KQ17" s="87"/>
      <c r="KR17" s="88"/>
      <c r="KS17" s="87"/>
      <c r="KT17" s="87"/>
      <c r="KU17" s="87"/>
      <c r="KV17" s="87"/>
      <c r="KW17" s="88"/>
      <c r="KX17" s="87"/>
      <c r="KY17" s="87"/>
      <c r="KZ17" s="87"/>
      <c r="LA17" s="87"/>
      <c r="LB17" s="88"/>
      <c r="LC17" s="87"/>
      <c r="LD17" s="87"/>
      <c r="LE17" s="87"/>
      <c r="LF17" s="87"/>
      <c r="LG17" s="88"/>
      <c r="LH17" s="87"/>
      <c r="LI17" s="87"/>
      <c r="LJ17" s="87"/>
      <c r="LK17" s="87"/>
      <c r="LL17" s="88"/>
      <c r="LM17" s="87"/>
      <c r="LN17" s="87"/>
      <c r="LO17" s="87"/>
      <c r="LP17" s="87"/>
      <c r="LQ17" s="88"/>
      <c r="LR17" s="87"/>
      <c r="LS17" s="87"/>
      <c r="LT17" s="87"/>
      <c r="LU17" s="87"/>
      <c r="LV17" s="88"/>
      <c r="LW17" s="87"/>
      <c r="LX17" s="87"/>
      <c r="LY17" s="87"/>
      <c r="LZ17" s="87"/>
      <c r="MA17" s="88"/>
      <c r="MB17" s="87"/>
      <c r="MC17" s="87"/>
      <c r="MD17" s="87"/>
      <c r="ME17" s="87"/>
      <c r="MF17" s="88"/>
      <c r="MG17" s="87"/>
      <c r="MH17" s="87"/>
      <c r="MI17" s="87"/>
      <c r="MJ17" s="87"/>
      <c r="MK17" s="88"/>
      <c r="ML17" s="87"/>
      <c r="MM17" s="87"/>
      <c r="MN17" s="87"/>
      <c r="MO17" s="87"/>
      <c r="MP17" s="88"/>
      <c r="MQ17" s="87"/>
      <c r="MR17" s="87"/>
      <c r="MS17" s="87"/>
      <c r="MT17" s="87"/>
      <c r="MU17" s="88"/>
      <c r="MV17" s="87"/>
      <c r="MW17" s="87"/>
      <c r="MX17" s="87"/>
      <c r="MY17" s="87"/>
      <c r="MZ17" s="88"/>
      <c r="NA17" s="87"/>
      <c r="NB17" s="87"/>
      <c r="NC17" s="87"/>
      <c r="ND17" s="87"/>
      <c r="NE17" s="88"/>
      <c r="NF17" s="87"/>
      <c r="NG17" s="87"/>
      <c r="NH17" s="87"/>
      <c r="NI17" s="87"/>
      <c r="NJ17" s="88"/>
      <c r="NK17" s="87"/>
      <c r="NL17" s="87"/>
      <c r="NM17" s="87"/>
      <c r="NN17" s="87"/>
      <c r="NO17" s="88"/>
      <c r="NP17" s="87"/>
      <c r="NQ17" s="87"/>
      <c r="NR17" s="87"/>
      <c r="NS17" s="87"/>
      <c r="NT17" s="88"/>
      <c r="NU17" s="87"/>
      <c r="NV17" s="87"/>
      <c r="NW17" s="87"/>
      <c r="NX17" s="87"/>
      <c r="NY17" s="88"/>
      <c r="NZ17" s="87"/>
      <c r="OA17" s="87"/>
      <c r="OB17" s="87"/>
      <c r="OC17" s="87"/>
      <c r="OD17" s="88"/>
      <c r="OE17" s="87"/>
      <c r="OF17" s="87"/>
      <c r="OG17" s="87"/>
      <c r="OH17" s="87"/>
      <c r="OI17" s="88"/>
      <c r="OJ17" s="87"/>
      <c r="OK17" s="87"/>
      <c r="OL17" s="87"/>
      <c r="OM17" s="87"/>
      <c r="ON17" s="88"/>
      <c r="OO17" s="87"/>
      <c r="OP17" s="87"/>
      <c r="OQ17" s="87"/>
      <c r="OR17" s="87"/>
      <c r="OS17" s="88"/>
      <c r="OT17" s="87"/>
      <c r="OU17" s="87"/>
      <c r="OV17" s="87"/>
      <c r="OW17" s="87"/>
      <c r="OX17" s="88"/>
      <c r="OY17" s="87"/>
      <c r="OZ17" s="87"/>
      <c r="PA17" s="87"/>
      <c r="PB17" s="87"/>
      <c r="PC17" s="88"/>
      <c r="PD17" s="87"/>
      <c r="PE17" s="87"/>
      <c r="PF17" s="87"/>
      <c r="PG17" s="87"/>
      <c r="PH17" s="88"/>
      <c r="PI17" s="87"/>
      <c r="PJ17" s="87"/>
      <c r="PK17" s="87"/>
      <c r="PL17" s="87"/>
      <c r="PM17" s="88"/>
      <c r="PN17" s="87"/>
      <c r="PO17" s="87"/>
      <c r="PP17" s="87"/>
      <c r="PQ17" s="87"/>
      <c r="PR17" s="88"/>
      <c r="PS17" s="87"/>
      <c r="PT17" s="87"/>
      <c r="PU17" s="87"/>
      <c r="PV17" s="87"/>
      <c r="PW17" s="88"/>
      <c r="PX17" s="87"/>
      <c r="PY17" s="87"/>
      <c r="PZ17" s="87"/>
      <c r="QA17" s="87"/>
      <c r="QB17" s="88"/>
      <c r="QC17" s="87"/>
      <c r="QD17" s="87"/>
      <c r="QE17" s="87"/>
      <c r="QF17" s="87"/>
      <c r="QG17" s="88"/>
      <c r="QH17" s="87"/>
      <c r="QI17" s="87"/>
      <c r="QJ17" s="87"/>
      <c r="QK17" s="87"/>
      <c r="QL17" s="88"/>
      <c r="QM17" s="87"/>
      <c r="QN17" s="87"/>
      <c r="QO17" s="87"/>
      <c r="QP17" s="87"/>
      <c r="QQ17" s="88"/>
      <c r="QR17" s="87"/>
      <c r="QS17" s="87"/>
      <c r="QT17" s="87"/>
      <c r="QU17" s="87"/>
      <c r="QV17" s="88"/>
      <c r="QW17" s="87"/>
      <c r="QX17" s="87"/>
      <c r="QY17" s="87"/>
      <c r="QZ17" s="87"/>
      <c r="RA17" s="88"/>
      <c r="RB17" s="87"/>
      <c r="RC17" s="87"/>
      <c r="RD17" s="87"/>
      <c r="RE17" s="87"/>
      <c r="RF17" s="88"/>
      <c r="RG17" s="87"/>
      <c r="RH17" s="87"/>
      <c r="RI17" s="87"/>
      <c r="RJ17" s="87"/>
      <c r="RK17" s="88"/>
      <c r="RL17" s="87"/>
      <c r="RM17" s="87"/>
      <c r="RN17" s="87"/>
      <c r="RO17" s="87"/>
      <c r="RP17" s="88"/>
      <c r="RQ17" s="87"/>
      <c r="RR17" s="87"/>
      <c r="RS17" s="87"/>
      <c r="RT17" s="87"/>
      <c r="RU17" s="88"/>
      <c r="RV17" s="87"/>
      <c r="RW17" s="87"/>
      <c r="RX17" s="87"/>
      <c r="RY17" s="87"/>
      <c r="RZ17" s="88"/>
      <c r="SA17" s="87"/>
      <c r="SB17" s="87"/>
      <c r="SC17" s="87"/>
      <c r="SD17" s="87"/>
      <c r="SE17" s="88"/>
      <c r="SF17" s="87"/>
      <c r="SG17" s="87"/>
      <c r="SH17" s="87"/>
      <c r="SI17" s="87"/>
      <c r="SJ17" s="88"/>
      <c r="SK17" s="87"/>
      <c r="SL17" s="87"/>
      <c r="SM17" s="87"/>
      <c r="SN17" s="87"/>
      <c r="SO17" s="88"/>
      <c r="SP17" s="87"/>
      <c r="SQ17" s="87"/>
      <c r="SR17" s="87"/>
      <c r="SS17" s="87"/>
      <c r="ST17" s="88"/>
      <c r="SU17" s="87"/>
      <c r="SV17" s="87"/>
      <c r="SW17" s="87"/>
      <c r="SX17" s="87"/>
      <c r="SY17" s="88"/>
      <c r="SZ17" s="87"/>
      <c r="TA17" s="87"/>
      <c r="TB17" s="87"/>
      <c r="TC17" s="87"/>
      <c r="TD17" s="88"/>
      <c r="TE17" s="87"/>
      <c r="TF17" s="87"/>
      <c r="TG17" s="87"/>
      <c r="TH17" s="87"/>
      <c r="TI17" s="88"/>
      <c r="TJ17" s="87"/>
      <c r="TK17" s="87"/>
      <c r="TL17" s="87"/>
      <c r="TM17" s="87"/>
      <c r="TN17" s="88"/>
      <c r="TO17" s="87"/>
      <c r="TP17" s="87"/>
      <c r="TQ17" s="87"/>
      <c r="TR17" s="87"/>
      <c r="TS17" s="88"/>
      <c r="TT17" s="87"/>
      <c r="TU17" s="87"/>
      <c r="TV17" s="87"/>
      <c r="TW17" s="87"/>
      <c r="TX17" s="88"/>
      <c r="TY17" s="87"/>
      <c r="TZ17" s="87"/>
      <c r="UA17" s="87"/>
      <c r="UB17" s="87"/>
      <c r="UC17" s="88"/>
      <c r="UD17" s="87"/>
      <c r="UE17" s="87"/>
      <c r="UF17" s="87"/>
      <c r="UG17" s="87"/>
      <c r="UH17" s="88"/>
      <c r="UI17" s="87"/>
      <c r="UJ17" s="87"/>
      <c r="UK17" s="87"/>
      <c r="UL17" s="87"/>
      <c r="UM17" s="88"/>
      <c r="UN17" s="87"/>
      <c r="UO17" s="87"/>
      <c r="UP17" s="87"/>
      <c r="UQ17" s="87"/>
      <c r="UR17" s="88"/>
      <c r="US17" s="87"/>
      <c r="UT17" s="87"/>
      <c r="UU17" s="87"/>
      <c r="UV17" s="87"/>
      <c r="UW17" s="88"/>
      <c r="UX17" s="87"/>
      <c r="UY17" s="87"/>
      <c r="UZ17" s="87"/>
      <c r="VA17" s="87"/>
      <c r="VB17" s="88"/>
      <c r="VC17" s="87"/>
      <c r="VD17" s="87"/>
      <c r="VE17" s="87"/>
      <c r="VF17" s="87"/>
      <c r="VG17" s="88"/>
      <c r="VH17" s="87"/>
      <c r="VI17" s="87"/>
      <c r="VJ17" s="87"/>
      <c r="VK17" s="87"/>
      <c r="VL17" s="88"/>
      <c r="VM17" s="87"/>
      <c r="VN17" s="87"/>
      <c r="VO17" s="87"/>
      <c r="VP17" s="87"/>
      <c r="VQ17" s="88"/>
      <c r="VR17" s="87"/>
      <c r="VS17" s="87"/>
      <c r="VT17" s="87"/>
      <c r="VU17" s="87"/>
      <c r="VV17" s="88"/>
      <c r="VW17" s="87"/>
      <c r="VX17" s="87"/>
      <c r="VY17" s="87"/>
      <c r="VZ17" s="87"/>
      <c r="WA17" s="88"/>
      <c r="WB17" s="87"/>
      <c r="WC17" s="87"/>
      <c r="WD17" s="87"/>
      <c r="WE17" s="87"/>
      <c r="WF17" s="88"/>
      <c r="WG17" s="87"/>
      <c r="WH17" s="87"/>
      <c r="WI17" s="87"/>
      <c r="WJ17" s="87"/>
      <c r="WK17" s="88"/>
      <c r="WL17" s="87"/>
      <c r="WM17" s="87"/>
      <c r="WN17" s="87"/>
      <c r="WO17" s="87"/>
      <c r="WP17" s="88"/>
      <c r="WQ17" s="87"/>
      <c r="WR17" s="87"/>
      <c r="WS17" s="87"/>
      <c r="WT17" s="87"/>
      <c r="WU17" s="88"/>
      <c r="WV17" s="87"/>
      <c r="WW17" s="87"/>
      <c r="WX17" s="87"/>
      <c r="WY17" s="87"/>
      <c r="WZ17" s="88"/>
      <c r="XA17" s="87"/>
      <c r="XB17" s="87"/>
      <c r="XC17" s="87"/>
      <c r="XD17" s="87"/>
      <c r="XE17" s="88"/>
      <c r="XF17" s="87"/>
      <c r="XG17" s="87"/>
      <c r="XH17" s="87"/>
      <c r="XI17" s="87"/>
      <c r="XJ17" s="88"/>
      <c r="XK17" s="87"/>
      <c r="XL17" s="87"/>
      <c r="XM17" s="87"/>
      <c r="XN17" s="87"/>
      <c r="XO17" s="88"/>
      <c r="XP17" s="87"/>
      <c r="XQ17" s="87"/>
      <c r="XR17" s="87"/>
      <c r="XS17" s="87"/>
      <c r="XT17" s="88"/>
      <c r="XU17" s="87"/>
      <c r="XV17" s="87"/>
      <c r="XW17" s="87"/>
      <c r="XX17" s="87"/>
      <c r="XY17" s="88"/>
      <c r="XZ17" s="87"/>
      <c r="YA17" s="87"/>
      <c r="YB17" s="87"/>
      <c r="YC17" s="87"/>
      <c r="YD17" s="88"/>
      <c r="YE17" s="87"/>
      <c r="YF17" s="87"/>
      <c r="YG17" s="87"/>
      <c r="YH17" s="87"/>
      <c r="YI17" s="88"/>
      <c r="YJ17" s="87"/>
      <c r="YK17" s="87"/>
      <c r="YL17" s="87"/>
      <c r="YM17" s="87"/>
      <c r="YN17" s="88"/>
      <c r="YO17" s="87"/>
      <c r="YP17" s="87"/>
      <c r="YQ17" s="87"/>
      <c r="YR17" s="87"/>
      <c r="YS17" s="88"/>
      <c r="YT17" s="87"/>
      <c r="YU17" s="87"/>
      <c r="YV17" s="87"/>
      <c r="YW17" s="87"/>
      <c r="YX17" s="88"/>
      <c r="YY17" s="87"/>
      <c r="YZ17" s="87"/>
      <c r="ZA17" s="87"/>
      <c r="ZB17" s="87"/>
      <c r="ZC17" s="88"/>
      <c r="ZD17" s="87"/>
      <c r="ZE17" s="87"/>
      <c r="ZF17" s="87"/>
      <c r="ZG17" s="87"/>
      <c r="ZH17" s="88"/>
      <c r="ZI17" s="87"/>
      <c r="ZJ17" s="87"/>
      <c r="ZK17" s="87"/>
      <c r="ZL17" s="87"/>
      <c r="ZM17" s="88"/>
      <c r="ZN17" s="87"/>
      <c r="ZO17" s="87"/>
      <c r="ZP17" s="87"/>
      <c r="ZQ17" s="87"/>
      <c r="ZR17" s="88"/>
      <c r="ZS17" s="87"/>
      <c r="ZT17" s="87"/>
      <c r="ZU17" s="87"/>
      <c r="ZV17" s="87"/>
      <c r="ZW17" s="88"/>
      <c r="ZX17" s="87"/>
      <c r="ZY17" s="87"/>
      <c r="ZZ17" s="87"/>
      <c r="AAA17" s="87"/>
      <c r="AAB17" s="88"/>
      <c r="AAC17" s="87"/>
      <c r="AAD17" s="87"/>
      <c r="AAE17" s="87"/>
      <c r="AAF17" s="87"/>
      <c r="AAG17" s="88"/>
      <c r="AAH17" s="87"/>
      <c r="AAI17" s="87"/>
      <c r="AAJ17" s="87"/>
      <c r="AAK17" s="87"/>
      <c r="AAL17" s="88"/>
      <c r="AAM17" s="87"/>
      <c r="AAN17" s="87"/>
      <c r="AAO17" s="87"/>
      <c r="AAP17" s="87"/>
      <c r="AAQ17" s="88"/>
      <c r="AAR17" s="87"/>
      <c r="AAS17" s="87"/>
      <c r="AAT17" s="87"/>
      <c r="AAU17" s="87"/>
      <c r="AAV17" s="88"/>
      <c r="AAW17" s="87"/>
      <c r="AAX17" s="87"/>
      <c r="AAY17" s="87"/>
      <c r="AAZ17" s="87"/>
      <c r="ABA17" s="88"/>
      <c r="ABB17" s="87"/>
      <c r="ABC17" s="87"/>
      <c r="ABD17" s="87"/>
      <c r="ABE17" s="87"/>
      <c r="ABF17" s="88"/>
      <c r="ABG17" s="87"/>
      <c r="ABH17" s="87"/>
      <c r="ABI17" s="87"/>
      <c r="ABJ17" s="87"/>
      <c r="ABK17" s="88"/>
      <c r="ABL17" s="87"/>
      <c r="ABM17" s="87"/>
      <c r="ABN17" s="87"/>
      <c r="ABO17" s="87"/>
      <c r="ABP17" s="88"/>
      <c r="ABQ17" s="87"/>
      <c r="ABR17" s="87"/>
      <c r="ABS17" s="87"/>
      <c r="ABT17" s="87"/>
      <c r="ABU17" s="88"/>
      <c r="ABV17" s="87"/>
      <c r="ABW17" s="87"/>
      <c r="ABX17" s="87"/>
      <c r="ABY17" s="87"/>
      <c r="ABZ17" s="88"/>
      <c r="ACA17" s="87"/>
      <c r="ACB17" s="87"/>
      <c r="ACC17" s="87"/>
      <c r="ACD17" s="87"/>
      <c r="ACE17" s="88"/>
      <c r="ACF17" s="87"/>
      <c r="ACG17" s="87"/>
      <c r="ACH17" s="87"/>
      <c r="ACI17" s="87"/>
      <c r="ACJ17" s="88"/>
      <c r="ACK17" s="87"/>
      <c r="ACL17" s="87"/>
      <c r="ACM17" s="87"/>
      <c r="ACN17" s="87"/>
      <c r="ACO17" s="88"/>
      <c r="ACP17" s="87"/>
      <c r="ACQ17" s="87"/>
      <c r="ACR17" s="87"/>
      <c r="ACS17" s="87"/>
      <c r="ACT17" s="88"/>
      <c r="ACU17" s="87"/>
      <c r="ACV17" s="87"/>
      <c r="ACW17" s="87"/>
      <c r="ACX17" s="87"/>
      <c r="ACY17" s="88"/>
      <c r="ACZ17" s="87"/>
      <c r="ADA17" s="87"/>
      <c r="ADB17" s="87"/>
      <c r="ADC17" s="87"/>
      <c r="ADD17" s="88"/>
      <c r="ADE17" s="87"/>
      <c r="ADF17" s="87"/>
      <c r="ADG17" s="87"/>
      <c r="ADH17" s="87"/>
      <c r="ADI17" s="88"/>
      <c r="ADJ17" s="87"/>
      <c r="ADK17" s="87"/>
      <c r="ADL17" s="87"/>
      <c r="ADM17" s="87"/>
      <c r="ADN17" s="88"/>
      <c r="ADO17" s="87"/>
      <c r="ADP17" s="87"/>
      <c r="ADQ17" s="87"/>
      <c r="ADR17" s="87"/>
      <c r="ADS17" s="88"/>
      <c r="ADT17" s="87"/>
      <c r="ADU17" s="87"/>
      <c r="ADV17" s="87"/>
      <c r="ADW17" s="87"/>
      <c r="ADX17" s="88"/>
      <c r="ADY17" s="87"/>
      <c r="ADZ17" s="87"/>
      <c r="AEA17" s="87"/>
      <c r="AEB17" s="87"/>
      <c r="AEC17" s="88"/>
      <c r="AED17" s="87"/>
      <c r="AEE17" s="87"/>
      <c r="AEF17" s="87"/>
      <c r="AEG17" s="87"/>
      <c r="AEH17" s="88"/>
      <c r="AEI17" s="87"/>
      <c r="AEJ17" s="87"/>
      <c r="AEK17" s="87"/>
      <c r="AEL17" s="87"/>
      <c r="AEM17" s="88"/>
      <c r="AEN17" s="87"/>
      <c r="AEO17" s="87"/>
      <c r="AEP17" s="87"/>
      <c r="AEQ17" s="87"/>
      <c r="AER17" s="88"/>
      <c r="AES17" s="87"/>
      <c r="AET17" s="87"/>
      <c r="AEU17" s="87"/>
      <c r="AEV17" s="87"/>
      <c r="AEW17" s="88"/>
      <c r="AEX17" s="87"/>
      <c r="AEY17" s="87"/>
      <c r="AEZ17" s="87"/>
      <c r="AFA17" s="87"/>
      <c r="AFB17" s="88"/>
      <c r="AFC17" s="87"/>
      <c r="AFD17" s="87"/>
      <c r="AFE17" s="87"/>
      <c r="AFF17" s="87"/>
      <c r="AFG17" s="88"/>
      <c r="AFH17" s="87"/>
      <c r="AFI17" s="87"/>
      <c r="AFJ17" s="87"/>
      <c r="AFK17" s="87"/>
      <c r="AFL17" s="88"/>
      <c r="AFM17" s="87"/>
      <c r="AFN17" s="87"/>
      <c r="AFO17" s="87"/>
      <c r="AFP17" s="87"/>
      <c r="AFQ17" s="88"/>
      <c r="AFR17" s="87"/>
      <c r="AFS17" s="87"/>
      <c r="AFT17" s="87"/>
      <c r="AFU17" s="87"/>
      <c r="AFV17" s="88"/>
      <c r="AFW17" s="87"/>
      <c r="AFX17" s="87"/>
      <c r="AFY17" s="87"/>
      <c r="AFZ17" s="87"/>
      <c r="AGA17" s="88"/>
      <c r="AGB17" s="87"/>
      <c r="AGC17" s="87"/>
      <c r="AGD17" s="87"/>
      <c r="AGE17" s="87"/>
      <c r="AGF17" s="88"/>
      <c r="AGG17" s="87"/>
      <c r="AGH17" s="87"/>
      <c r="AGI17" s="87"/>
      <c r="AGJ17" s="87"/>
      <c r="AGK17" s="88"/>
      <c r="AGL17" s="87"/>
      <c r="AGM17" s="87"/>
      <c r="AGN17" s="87"/>
      <c r="AGO17" s="87"/>
      <c r="AGP17" s="88"/>
      <c r="AGQ17" s="87"/>
      <c r="AGR17" s="87"/>
      <c r="AGS17" s="87"/>
      <c r="AGT17" s="87"/>
      <c r="AGU17" s="88"/>
      <c r="AGV17" s="87"/>
      <c r="AGW17" s="87"/>
      <c r="AGX17" s="87"/>
      <c r="AGY17" s="87"/>
      <c r="AGZ17" s="88"/>
      <c r="AHA17" s="87"/>
      <c r="AHB17" s="87"/>
      <c r="AHC17" s="87"/>
      <c r="AHD17" s="87"/>
      <c r="AHE17" s="88"/>
      <c r="AHF17" s="87"/>
      <c r="AHG17" s="87"/>
      <c r="AHH17" s="87"/>
      <c r="AHI17" s="87"/>
      <c r="AHJ17" s="88"/>
      <c r="AHK17" s="87"/>
      <c r="AHL17" s="87"/>
      <c r="AHM17" s="87"/>
      <c r="AHN17" s="87"/>
      <c r="AHO17" s="88"/>
      <c r="AHP17" s="87"/>
      <c r="AHQ17" s="87"/>
      <c r="AHR17" s="87"/>
      <c r="AHS17" s="87"/>
      <c r="AHT17" s="88"/>
      <c r="AHU17" s="87"/>
      <c r="AHV17" s="87"/>
      <c r="AHW17" s="87"/>
      <c r="AHX17" s="87"/>
      <c r="AHY17" s="88"/>
      <c r="AHZ17" s="87"/>
      <c r="AIA17" s="87"/>
      <c r="AIB17" s="87"/>
      <c r="AIC17" s="87"/>
      <c r="AID17" s="88"/>
      <c r="AIE17" s="87"/>
      <c r="AIF17" s="87"/>
      <c r="AIG17" s="87"/>
      <c r="AIH17" s="87"/>
      <c r="AII17" s="88"/>
      <c r="AIJ17" s="87"/>
      <c r="AIK17" s="87"/>
      <c r="AIL17" s="87"/>
      <c r="AIM17" s="87"/>
      <c r="AIN17" s="88"/>
      <c r="AIO17" s="87"/>
      <c r="AIP17" s="87"/>
      <c r="AIQ17" s="87"/>
      <c r="AIR17" s="87"/>
      <c r="AIS17" s="88"/>
      <c r="AIT17" s="87"/>
      <c r="AIU17" s="87"/>
      <c r="AIV17" s="87"/>
      <c r="AIW17" s="87"/>
      <c r="AIX17" s="88"/>
      <c r="AIY17" s="87"/>
      <c r="AIZ17" s="87"/>
      <c r="AJA17" s="87"/>
      <c r="AJB17" s="87"/>
      <c r="AJC17" s="88"/>
      <c r="AJD17" s="87"/>
      <c r="AJE17" s="87"/>
      <c r="AJF17" s="87"/>
      <c r="AJG17" s="87"/>
      <c r="AJH17" s="88"/>
      <c r="AJI17" s="87"/>
      <c r="AJJ17" s="87"/>
      <c r="AJK17" s="87"/>
      <c r="AJL17" s="87"/>
      <c r="AJM17" s="88"/>
      <c r="AJN17" s="87"/>
      <c r="AJO17" s="87"/>
      <c r="AJP17" s="87"/>
      <c r="AJQ17" s="87"/>
      <c r="AJR17" s="88"/>
      <c r="AJS17" s="87"/>
      <c r="AJT17" s="87"/>
      <c r="AJU17" s="87"/>
      <c r="AJV17" s="87"/>
      <c r="AJW17" s="88"/>
      <c r="AJX17" s="87"/>
      <c r="AJY17" s="87"/>
      <c r="AJZ17" s="87"/>
      <c r="AKA17" s="87"/>
      <c r="AKB17" s="88"/>
      <c r="AKC17" s="87"/>
      <c r="AKD17" s="87"/>
      <c r="AKE17" s="87"/>
      <c r="AKF17" s="87"/>
      <c r="AKG17" s="88"/>
      <c r="AKH17" s="87"/>
      <c r="AKI17" s="87"/>
      <c r="AKJ17" s="87"/>
      <c r="AKK17" s="87"/>
      <c r="AKL17" s="88"/>
      <c r="AKM17" s="87"/>
      <c r="AKN17" s="87"/>
      <c r="AKO17" s="87"/>
      <c r="AKP17" s="87"/>
      <c r="AKQ17" s="88"/>
      <c r="AKR17" s="87"/>
      <c r="AKS17" s="87"/>
      <c r="AKT17" s="87"/>
      <c r="AKU17" s="87"/>
      <c r="AKV17" s="88"/>
      <c r="AKW17" s="87"/>
      <c r="AKX17" s="87"/>
      <c r="AKY17" s="87"/>
      <c r="AKZ17" s="87"/>
      <c r="ALA17" s="88"/>
      <c r="ALB17" s="87"/>
      <c r="ALC17" s="87"/>
      <c r="ALD17" s="87"/>
      <c r="ALE17" s="87"/>
      <c r="ALF17" s="88"/>
      <c r="ALG17" s="87"/>
      <c r="ALH17" s="87"/>
      <c r="ALI17" s="87"/>
      <c r="ALJ17" s="87"/>
      <c r="ALK17" s="88"/>
      <c r="ALL17" s="87"/>
      <c r="ALM17" s="87"/>
      <c r="ALN17" s="87"/>
      <c r="ALO17" s="87"/>
      <c r="ALP17" s="88"/>
      <c r="ALQ17" s="87"/>
      <c r="ALR17" s="87"/>
      <c r="ALS17" s="87"/>
      <c r="ALT17" s="87"/>
      <c r="ALU17" s="88"/>
      <c r="ALV17" s="87"/>
      <c r="ALW17" s="87"/>
      <c r="ALX17" s="87"/>
      <c r="ALY17" s="87"/>
      <c r="ALZ17" s="88"/>
      <c r="AMA17" s="87"/>
      <c r="AMB17" s="87"/>
      <c r="AMC17" s="87"/>
      <c r="AMD17" s="87"/>
      <c r="AME17" s="88"/>
      <c r="AMF17" s="87"/>
      <c r="AMG17" s="87"/>
      <c r="AMH17" s="87"/>
      <c r="AMI17" s="87"/>
      <c r="AMJ17" s="88"/>
      <c r="AMK17" s="87"/>
      <c r="AML17" s="87"/>
      <c r="AMM17" s="87"/>
      <c r="AMN17" s="87"/>
      <c r="AMO17" s="88"/>
      <c r="AMP17" s="87"/>
      <c r="AMQ17" s="87"/>
      <c r="AMR17" s="87"/>
      <c r="AMS17" s="87"/>
      <c r="AMT17" s="88"/>
      <c r="AMU17" s="87"/>
      <c r="AMV17" s="87"/>
      <c r="AMW17" s="87"/>
      <c r="AMX17" s="87"/>
      <c r="AMY17" s="88"/>
      <c r="AMZ17" s="87"/>
      <c r="ANA17" s="87"/>
      <c r="ANB17" s="87"/>
      <c r="ANC17" s="87"/>
      <c r="AND17" s="88"/>
      <c r="ANE17" s="87"/>
      <c r="ANF17" s="87"/>
      <c r="ANG17" s="87"/>
      <c r="ANH17" s="87"/>
      <c r="ANI17" s="88"/>
      <c r="ANJ17" s="87"/>
      <c r="ANK17" s="87"/>
      <c r="ANL17" s="87"/>
      <c r="ANM17" s="87"/>
      <c r="ANN17" s="88"/>
      <c r="ANO17" s="87"/>
      <c r="ANP17" s="87"/>
      <c r="ANQ17" s="87"/>
      <c r="ANR17" s="87"/>
      <c r="ANS17" s="88"/>
      <c r="ANT17" s="87"/>
      <c r="ANU17" s="87"/>
      <c r="ANV17" s="87"/>
      <c r="ANW17" s="87"/>
      <c r="ANX17" s="88"/>
      <c r="ANY17" s="87"/>
      <c r="ANZ17" s="87"/>
      <c r="AOA17" s="87"/>
      <c r="AOB17" s="87"/>
      <c r="AOC17" s="88"/>
      <c r="AOD17" s="87"/>
      <c r="AOE17" s="87"/>
      <c r="AOF17" s="87"/>
      <c r="AOG17" s="87"/>
      <c r="AOH17" s="88"/>
      <c r="AOI17" s="87"/>
      <c r="AOJ17" s="87"/>
      <c r="AOK17" s="87"/>
      <c r="AOL17" s="87"/>
      <c r="AOM17" s="88"/>
      <c r="AON17" s="87"/>
      <c r="AOO17" s="87"/>
      <c r="AOP17" s="87"/>
      <c r="AOQ17" s="87"/>
      <c r="AOR17" s="88"/>
      <c r="AOS17" s="87"/>
      <c r="AOT17" s="87"/>
      <c r="AOU17" s="87"/>
      <c r="AOV17" s="87"/>
      <c r="AOW17" s="88"/>
      <c r="AOX17" s="87"/>
      <c r="AOY17" s="87"/>
      <c r="AOZ17" s="87"/>
      <c r="APA17" s="87"/>
      <c r="APB17" s="88"/>
      <c r="APC17" s="87"/>
      <c r="APD17" s="87"/>
      <c r="APE17" s="87"/>
      <c r="APF17" s="87"/>
      <c r="APG17" s="88"/>
      <c r="APH17" s="87"/>
      <c r="API17" s="87"/>
      <c r="APJ17" s="87"/>
      <c r="APK17" s="87"/>
      <c r="APL17" s="88"/>
      <c r="APM17" s="87"/>
      <c r="APN17" s="87"/>
      <c r="APO17" s="87"/>
      <c r="APP17" s="87"/>
      <c r="APQ17" s="88"/>
      <c r="APR17" s="87"/>
      <c r="APS17" s="87"/>
      <c r="APT17" s="87"/>
      <c r="APU17" s="87"/>
      <c r="APV17" s="88"/>
      <c r="APW17" s="87"/>
      <c r="APX17" s="87"/>
      <c r="APY17" s="87"/>
      <c r="APZ17" s="87"/>
      <c r="AQA17" s="88"/>
      <c r="AQB17" s="87"/>
      <c r="AQC17" s="87"/>
      <c r="AQD17" s="87"/>
      <c r="AQE17" s="87"/>
      <c r="AQF17" s="88"/>
      <c r="AQG17" s="87"/>
      <c r="AQH17" s="87"/>
      <c r="AQI17" s="87"/>
      <c r="AQJ17" s="87"/>
      <c r="AQK17" s="88"/>
      <c r="AQL17" s="87"/>
      <c r="AQM17" s="87"/>
      <c r="AQN17" s="87"/>
      <c r="AQO17" s="87"/>
      <c r="AQP17" s="88"/>
      <c r="AQQ17" s="87"/>
      <c r="AQR17" s="87"/>
      <c r="AQS17" s="87"/>
      <c r="AQT17" s="87"/>
      <c r="AQU17" s="88"/>
      <c r="AQV17" s="87"/>
      <c r="AQW17" s="87"/>
      <c r="AQX17" s="87"/>
      <c r="AQY17" s="87"/>
      <c r="AQZ17" s="88"/>
      <c r="ARA17" s="87"/>
      <c r="ARB17" s="87"/>
      <c r="ARC17" s="87"/>
      <c r="ARD17" s="87"/>
      <c r="ARE17" s="88"/>
      <c r="ARF17" s="87"/>
      <c r="ARG17" s="87"/>
      <c r="ARH17" s="87"/>
      <c r="ARI17" s="87"/>
      <c r="ARJ17" s="88"/>
      <c r="ARK17" s="87"/>
      <c r="ARL17" s="87"/>
      <c r="ARM17" s="87"/>
      <c r="ARN17" s="87"/>
      <c r="ARO17" s="88"/>
      <c r="ARP17" s="87"/>
      <c r="ARQ17" s="87"/>
      <c r="ARR17" s="87"/>
      <c r="ARS17" s="87"/>
      <c r="ART17" s="88"/>
      <c r="ARU17" s="87"/>
      <c r="ARV17" s="87"/>
      <c r="ARW17" s="87"/>
      <c r="ARX17" s="87"/>
      <c r="ARY17" s="88"/>
      <c r="ARZ17" s="87"/>
      <c r="ASA17" s="87"/>
      <c r="ASB17" s="87"/>
      <c r="ASC17" s="87"/>
      <c r="ASD17" s="88"/>
      <c r="ASE17" s="87"/>
      <c r="ASF17" s="87"/>
      <c r="ASG17" s="87"/>
      <c r="ASH17" s="87"/>
      <c r="ASI17" s="88"/>
      <c r="ASJ17" s="87"/>
      <c r="ASK17" s="87"/>
      <c r="ASL17" s="87"/>
      <c r="ASM17" s="87"/>
      <c r="ASN17" s="88"/>
      <c r="ASO17" s="87"/>
      <c r="ASP17" s="87"/>
      <c r="ASQ17" s="87"/>
      <c r="ASR17" s="87"/>
      <c r="ASS17" s="88"/>
      <c r="AST17" s="87"/>
      <c r="ASU17" s="87"/>
      <c r="ASV17" s="87"/>
      <c r="ASW17" s="87"/>
      <c r="ASX17" s="88"/>
      <c r="ASY17" s="87"/>
      <c r="ASZ17" s="87"/>
      <c r="ATA17" s="87"/>
      <c r="ATB17" s="87"/>
      <c r="ATC17" s="88"/>
      <c r="ATD17" s="87"/>
      <c r="ATE17" s="87"/>
      <c r="ATF17" s="87"/>
      <c r="ATG17" s="87"/>
      <c r="ATH17" s="88"/>
      <c r="ATI17" s="87"/>
      <c r="ATJ17" s="87"/>
      <c r="ATK17" s="87"/>
      <c r="ATL17" s="87"/>
      <c r="ATM17" s="88"/>
      <c r="ATN17" s="87"/>
      <c r="ATO17" s="87"/>
      <c r="ATP17" s="87"/>
      <c r="ATQ17" s="87"/>
      <c r="ATR17" s="88"/>
      <c r="ATS17" s="87"/>
      <c r="ATT17" s="87"/>
      <c r="ATU17" s="87"/>
      <c r="ATV17" s="87"/>
      <c r="ATW17" s="88"/>
      <c r="ATX17" s="87"/>
      <c r="ATY17" s="87"/>
      <c r="ATZ17" s="87"/>
      <c r="AUA17" s="87"/>
      <c r="AUB17" s="88"/>
      <c r="AUC17" s="87"/>
      <c r="AUD17" s="87"/>
      <c r="AUE17" s="87"/>
      <c r="AUF17" s="87"/>
      <c r="AUG17" s="88"/>
      <c r="AUH17" s="87"/>
      <c r="AUI17" s="87"/>
      <c r="AUJ17" s="87"/>
      <c r="AUK17" s="87"/>
      <c r="AUL17" s="88"/>
      <c r="AUM17" s="87"/>
      <c r="AUN17" s="87"/>
      <c r="AUO17" s="87"/>
      <c r="AUP17" s="87"/>
      <c r="AUQ17" s="88"/>
      <c r="AUR17" s="87"/>
      <c r="AUS17" s="87"/>
      <c r="AUT17" s="87"/>
      <c r="AUU17" s="87"/>
      <c r="AUV17" s="88"/>
      <c r="AUW17" s="87"/>
      <c r="AUX17" s="87"/>
      <c r="AUY17" s="87"/>
      <c r="AUZ17" s="87"/>
      <c r="AVA17" s="88"/>
      <c r="AVB17" s="87"/>
      <c r="AVC17" s="87"/>
      <c r="AVD17" s="87"/>
      <c r="AVE17" s="87"/>
      <c r="AVF17" s="88"/>
      <c r="AVG17" s="87"/>
      <c r="AVH17" s="87"/>
      <c r="AVI17" s="87"/>
      <c r="AVJ17" s="87"/>
      <c r="AVK17" s="88"/>
      <c r="AVL17" s="87"/>
      <c r="AVM17" s="87"/>
      <c r="AVN17" s="87"/>
      <c r="AVO17" s="87"/>
      <c r="AVP17" s="88"/>
      <c r="AVQ17" s="87"/>
      <c r="AVR17" s="87"/>
      <c r="AVS17" s="87"/>
      <c r="AVT17" s="87"/>
      <c r="AVU17" s="88"/>
      <c r="AVV17" s="87"/>
      <c r="AVW17" s="87"/>
      <c r="AVX17" s="87"/>
      <c r="AVY17" s="87"/>
      <c r="AVZ17" s="88"/>
      <c r="AWA17" s="87"/>
      <c r="AWB17" s="87"/>
      <c r="AWC17" s="87"/>
      <c r="AWD17" s="87"/>
      <c r="AWE17" s="88"/>
      <c r="AWF17" s="87"/>
      <c r="AWG17" s="87"/>
      <c r="AWH17" s="87"/>
      <c r="AWI17" s="87"/>
      <c r="AWJ17" s="88"/>
      <c r="AWK17" s="87"/>
      <c r="AWL17" s="87"/>
      <c r="AWM17" s="87"/>
      <c r="AWN17" s="87"/>
      <c r="AWO17" s="88"/>
      <c r="AWP17" s="87"/>
      <c r="AWQ17" s="87"/>
      <c r="AWR17" s="87"/>
      <c r="AWS17" s="87"/>
      <c r="AWT17" s="88"/>
      <c r="AWU17" s="87"/>
      <c r="AWV17" s="87"/>
      <c r="AWW17" s="87"/>
      <c r="AWX17" s="87"/>
      <c r="AWY17" s="88"/>
      <c r="AWZ17" s="87"/>
      <c r="AXA17" s="87"/>
      <c r="AXB17" s="87"/>
      <c r="AXC17" s="87"/>
      <c r="AXD17" s="88"/>
      <c r="AXE17" s="87"/>
      <c r="AXF17" s="87"/>
      <c r="AXG17" s="87"/>
      <c r="AXH17" s="87"/>
      <c r="AXI17" s="88"/>
      <c r="AXJ17" s="87"/>
      <c r="AXK17" s="87"/>
      <c r="AXL17" s="87"/>
      <c r="AXM17" s="87"/>
      <c r="AXN17" s="88"/>
      <c r="AXO17" s="87"/>
      <c r="AXP17" s="87"/>
      <c r="AXQ17" s="87"/>
      <c r="AXR17" s="87"/>
      <c r="AXS17" s="88"/>
      <c r="AXT17" s="87"/>
      <c r="AXU17" s="87"/>
      <c r="AXV17" s="87"/>
      <c r="AXW17" s="87"/>
      <c r="AXX17" s="88"/>
      <c r="AXY17" s="87"/>
      <c r="AXZ17" s="87"/>
      <c r="AYA17" s="87"/>
      <c r="AYB17" s="87"/>
      <c r="AYC17" s="88"/>
      <c r="AYD17" s="87"/>
      <c r="AYE17" s="87"/>
      <c r="AYF17" s="87"/>
      <c r="AYG17" s="87"/>
      <c r="AYH17" s="88"/>
      <c r="AYI17" s="87"/>
      <c r="AYJ17" s="87"/>
      <c r="AYK17" s="87"/>
      <c r="AYL17" s="87"/>
      <c r="AYM17" s="88"/>
      <c r="AYN17" s="87"/>
      <c r="AYO17" s="87"/>
      <c r="AYP17" s="87"/>
      <c r="AYQ17" s="87"/>
      <c r="AYR17" s="88"/>
      <c r="AYS17" s="87"/>
      <c r="AYT17" s="87"/>
      <c r="AYU17" s="87"/>
      <c r="AYV17" s="87"/>
      <c r="AYW17" s="88"/>
      <c r="AYX17" s="87"/>
      <c r="AYY17" s="87"/>
      <c r="AYZ17" s="87"/>
      <c r="AZA17" s="87"/>
      <c r="AZB17" s="88"/>
      <c r="AZC17" s="87"/>
      <c r="AZD17" s="87"/>
      <c r="AZE17" s="87"/>
      <c r="AZF17" s="87"/>
      <c r="AZG17" s="88"/>
      <c r="AZH17" s="87"/>
      <c r="AZI17" s="87"/>
      <c r="AZJ17" s="87"/>
      <c r="AZK17" s="87"/>
      <c r="AZL17" s="88"/>
      <c r="AZM17" s="87"/>
      <c r="AZN17" s="87"/>
      <c r="AZO17" s="87"/>
      <c r="AZP17" s="87"/>
      <c r="AZQ17" s="88"/>
      <c r="AZR17" s="87"/>
      <c r="AZS17" s="87"/>
      <c r="AZT17" s="87"/>
      <c r="AZU17" s="87"/>
      <c r="AZV17" s="88"/>
      <c r="AZW17" s="87"/>
      <c r="AZX17" s="87"/>
      <c r="AZY17" s="87"/>
      <c r="AZZ17" s="87"/>
      <c r="BAA17" s="88"/>
      <c r="BAB17" s="87"/>
      <c r="BAC17" s="87"/>
      <c r="BAD17" s="87"/>
      <c r="BAE17" s="87"/>
      <c r="BAF17" s="88"/>
      <c r="BAG17" s="87"/>
      <c r="BAH17" s="87"/>
      <c r="BAI17" s="87"/>
      <c r="BAJ17" s="87"/>
      <c r="BAK17" s="88"/>
      <c r="BAL17" s="87"/>
      <c r="BAM17" s="87"/>
      <c r="BAN17" s="87"/>
      <c r="BAO17" s="87"/>
      <c r="BAP17" s="88"/>
      <c r="BAQ17" s="87"/>
      <c r="BAR17" s="87"/>
      <c r="BAS17" s="87"/>
      <c r="BAT17" s="87"/>
      <c r="BAU17" s="88"/>
      <c r="BAV17" s="87"/>
      <c r="BAW17" s="87"/>
      <c r="BAX17" s="87"/>
      <c r="BAY17" s="87"/>
      <c r="BAZ17" s="88"/>
      <c r="BBA17" s="87"/>
      <c r="BBB17" s="87"/>
      <c r="BBC17" s="87"/>
      <c r="BBD17" s="87"/>
      <c r="BBE17" s="88"/>
      <c r="BBF17" s="87"/>
      <c r="BBG17" s="87"/>
      <c r="BBH17" s="87"/>
      <c r="BBI17" s="87"/>
      <c r="BBJ17" s="88"/>
      <c r="BBK17" s="87"/>
      <c r="BBL17" s="87"/>
      <c r="BBM17" s="87"/>
      <c r="BBN17" s="87"/>
      <c r="BBO17" s="88"/>
      <c r="BBP17" s="87"/>
      <c r="BBQ17" s="87"/>
      <c r="BBR17" s="87"/>
      <c r="BBS17" s="87"/>
      <c r="BBT17" s="88"/>
      <c r="BBU17" s="87"/>
      <c r="BBV17" s="87"/>
      <c r="BBW17" s="87"/>
      <c r="BBX17" s="87"/>
      <c r="BBY17" s="88"/>
      <c r="BBZ17" s="87"/>
      <c r="BCA17" s="87"/>
      <c r="BCB17" s="87"/>
      <c r="BCC17" s="87"/>
      <c r="BCD17" s="88"/>
      <c r="BCE17" s="87"/>
      <c r="BCF17" s="87"/>
      <c r="BCG17" s="87"/>
      <c r="BCH17" s="87"/>
      <c r="BCI17" s="88"/>
      <c r="BCJ17" s="87"/>
      <c r="BCK17" s="87"/>
      <c r="BCL17" s="87"/>
      <c r="BCM17" s="87"/>
      <c r="BCN17" s="88"/>
      <c r="BCO17" s="87"/>
      <c r="BCP17" s="87"/>
      <c r="BCQ17" s="87"/>
      <c r="BCR17" s="87"/>
      <c r="BCS17" s="88"/>
      <c r="BCT17" s="87"/>
      <c r="BCU17" s="87"/>
      <c r="BCV17" s="87"/>
      <c r="BCW17" s="87"/>
      <c r="BCX17" s="88"/>
      <c r="BCY17" s="87"/>
      <c r="BCZ17" s="87"/>
      <c r="BDA17" s="87"/>
      <c r="BDB17" s="87"/>
      <c r="BDC17" s="88"/>
      <c r="BDD17" s="87"/>
      <c r="BDE17" s="87"/>
      <c r="BDF17" s="87"/>
      <c r="BDG17" s="87"/>
      <c r="BDH17" s="88"/>
      <c r="BDI17" s="87"/>
      <c r="BDJ17" s="87"/>
      <c r="BDK17" s="87"/>
      <c r="BDL17" s="87"/>
      <c r="BDM17" s="88"/>
      <c r="BDN17" s="87"/>
      <c r="BDO17" s="87"/>
      <c r="BDP17" s="87"/>
      <c r="BDQ17" s="87"/>
      <c r="BDR17" s="88"/>
      <c r="BDS17" s="87"/>
      <c r="BDT17" s="87"/>
      <c r="BDU17" s="87"/>
      <c r="BDV17" s="87"/>
      <c r="BDW17" s="88"/>
      <c r="BDX17" s="87"/>
      <c r="BDY17" s="87"/>
      <c r="BDZ17" s="87"/>
      <c r="BEA17" s="87"/>
      <c r="BEB17" s="88"/>
      <c r="BEC17" s="87"/>
      <c r="BED17" s="87"/>
      <c r="BEE17" s="87"/>
      <c r="BEF17" s="87"/>
      <c r="BEG17" s="88"/>
      <c r="BEH17" s="87"/>
      <c r="BEI17" s="87"/>
      <c r="BEJ17" s="87"/>
      <c r="BEK17" s="87"/>
      <c r="BEL17" s="88"/>
      <c r="BEM17" s="87"/>
      <c r="BEN17" s="87"/>
      <c r="BEO17" s="87"/>
      <c r="BEP17" s="87"/>
      <c r="BEQ17" s="88"/>
      <c r="BER17" s="87"/>
      <c r="BES17" s="87"/>
      <c r="BET17" s="87"/>
      <c r="BEU17" s="87"/>
      <c r="BEV17" s="88"/>
      <c r="BEW17" s="87"/>
      <c r="BEX17" s="87"/>
      <c r="BEY17" s="87"/>
      <c r="BEZ17" s="87"/>
      <c r="BFA17" s="88"/>
      <c r="BFB17" s="87"/>
      <c r="BFC17" s="87"/>
      <c r="BFD17" s="87"/>
      <c r="BFE17" s="87"/>
      <c r="BFF17" s="88"/>
      <c r="BFG17" s="87"/>
      <c r="BFH17" s="87"/>
      <c r="BFI17" s="87"/>
      <c r="BFJ17" s="87"/>
      <c r="BFK17" s="88"/>
      <c r="BFL17" s="87"/>
      <c r="BFM17" s="87"/>
      <c r="BFN17" s="87"/>
      <c r="BFO17" s="87"/>
      <c r="BFP17" s="88"/>
      <c r="BFQ17" s="87"/>
      <c r="BFR17" s="87"/>
      <c r="BFS17" s="87"/>
      <c r="BFT17" s="87"/>
      <c r="BFU17" s="88"/>
      <c r="BFV17" s="87"/>
      <c r="BFW17" s="87"/>
      <c r="BFX17" s="87"/>
      <c r="BFY17" s="87"/>
      <c r="BFZ17" s="88"/>
      <c r="BGA17" s="87"/>
      <c r="BGB17" s="87"/>
      <c r="BGC17" s="87"/>
      <c r="BGD17" s="87"/>
      <c r="BGE17" s="88"/>
      <c r="BGF17" s="87"/>
      <c r="BGG17" s="87"/>
      <c r="BGH17" s="87"/>
      <c r="BGI17" s="87"/>
      <c r="BGJ17" s="88"/>
      <c r="BGK17" s="87"/>
      <c r="BGL17" s="87"/>
      <c r="BGM17" s="87"/>
      <c r="BGN17" s="87"/>
      <c r="BGO17" s="88"/>
      <c r="BGP17" s="87"/>
      <c r="BGQ17" s="87"/>
      <c r="BGR17" s="87"/>
      <c r="BGS17" s="87"/>
      <c r="BGT17" s="88"/>
      <c r="BGU17" s="87"/>
      <c r="BGV17" s="87"/>
      <c r="BGW17" s="87"/>
      <c r="BGX17" s="87"/>
      <c r="BGY17" s="88"/>
      <c r="BGZ17" s="87"/>
      <c r="BHA17" s="87"/>
      <c r="BHB17" s="87"/>
      <c r="BHC17" s="87"/>
      <c r="BHD17" s="88"/>
      <c r="BHE17" s="87"/>
      <c r="BHF17" s="87"/>
      <c r="BHG17" s="87"/>
      <c r="BHH17" s="87"/>
      <c r="BHI17" s="88"/>
      <c r="BHJ17" s="87"/>
      <c r="BHK17" s="87"/>
      <c r="BHL17" s="87"/>
      <c r="BHM17" s="87"/>
      <c r="BHN17" s="88"/>
      <c r="BHO17" s="87"/>
      <c r="BHP17" s="87"/>
      <c r="BHQ17" s="87"/>
      <c r="BHR17" s="87"/>
      <c r="BHS17" s="88"/>
      <c r="BHT17" s="87"/>
      <c r="BHU17" s="87"/>
      <c r="BHV17" s="87"/>
      <c r="BHW17" s="87"/>
      <c r="BHX17" s="88"/>
      <c r="BHY17" s="87"/>
      <c r="BHZ17" s="87"/>
      <c r="BIA17" s="87"/>
      <c r="BIB17" s="87"/>
      <c r="BIC17" s="88"/>
      <c r="BID17" s="87"/>
      <c r="BIE17" s="87"/>
      <c r="BIF17" s="87"/>
      <c r="BIG17" s="87"/>
      <c r="BIH17" s="88"/>
      <c r="BII17" s="87"/>
      <c r="BIJ17" s="87"/>
      <c r="BIK17" s="87"/>
      <c r="BIL17" s="87"/>
      <c r="BIM17" s="88"/>
      <c r="BIN17" s="87"/>
      <c r="BIO17" s="87"/>
      <c r="BIP17" s="87"/>
      <c r="BIQ17" s="87"/>
      <c r="BIR17" s="88"/>
      <c r="BIS17" s="87"/>
      <c r="BIT17" s="87"/>
      <c r="BIU17" s="87"/>
      <c r="BIV17" s="87"/>
      <c r="BIW17" s="88"/>
      <c r="BIX17" s="87"/>
      <c r="BIY17" s="87"/>
      <c r="BIZ17" s="87"/>
      <c r="BJA17" s="87"/>
      <c r="BJB17" s="88"/>
      <c r="BJC17" s="87"/>
      <c r="BJD17" s="87"/>
      <c r="BJE17" s="87"/>
      <c r="BJF17" s="87"/>
      <c r="BJG17" s="88"/>
      <c r="BJH17" s="87"/>
      <c r="BJI17" s="87"/>
      <c r="BJJ17" s="87"/>
      <c r="BJK17" s="87"/>
      <c r="BJL17" s="88"/>
      <c r="BJM17" s="87"/>
      <c r="BJN17" s="87"/>
      <c r="BJO17" s="87"/>
      <c r="BJP17" s="87"/>
      <c r="BJQ17" s="88"/>
      <c r="BJR17" s="87"/>
      <c r="BJS17" s="87"/>
      <c r="BJT17" s="87"/>
      <c r="BJU17" s="87"/>
      <c r="BJV17" s="88"/>
      <c r="BJW17" s="87"/>
      <c r="BJX17" s="87"/>
      <c r="BJY17" s="87"/>
      <c r="BJZ17" s="87"/>
      <c r="BKA17" s="88"/>
      <c r="BKB17" s="87"/>
      <c r="BKC17" s="87"/>
      <c r="BKD17" s="87"/>
      <c r="BKE17" s="87"/>
      <c r="BKF17" s="88"/>
      <c r="BKG17" s="87"/>
      <c r="BKH17" s="87"/>
      <c r="BKI17" s="87"/>
      <c r="BKJ17" s="87"/>
      <c r="BKK17" s="88"/>
      <c r="BKL17" s="87"/>
      <c r="BKM17" s="87"/>
      <c r="BKN17" s="87"/>
      <c r="BKO17" s="87"/>
      <c r="BKP17" s="88"/>
      <c r="BKQ17" s="87"/>
      <c r="BKR17" s="87"/>
      <c r="BKS17" s="87"/>
      <c r="BKT17" s="87"/>
      <c r="BKU17" s="88"/>
      <c r="BKV17" s="87"/>
      <c r="BKW17" s="87"/>
      <c r="BKX17" s="87"/>
      <c r="BKY17" s="87"/>
      <c r="BKZ17" s="88"/>
      <c r="BLA17" s="87"/>
      <c r="BLB17" s="87"/>
      <c r="BLC17" s="87"/>
      <c r="BLD17" s="87"/>
      <c r="BLE17" s="88"/>
      <c r="BLF17" s="87"/>
      <c r="BLG17" s="87"/>
      <c r="BLH17" s="87"/>
      <c r="BLI17" s="87"/>
      <c r="BLJ17" s="88"/>
      <c r="BLK17" s="87"/>
      <c r="BLL17" s="87"/>
      <c r="BLM17" s="87"/>
      <c r="BLN17" s="87"/>
      <c r="BLO17" s="88"/>
      <c r="BLP17" s="87"/>
      <c r="BLQ17" s="87"/>
      <c r="BLR17" s="87"/>
      <c r="BLS17" s="87"/>
      <c r="BLT17" s="88"/>
      <c r="BLU17" s="87"/>
      <c r="BLV17" s="87"/>
      <c r="BLW17" s="87"/>
      <c r="BLX17" s="87"/>
      <c r="BLY17" s="88"/>
      <c r="BLZ17" s="87"/>
      <c r="BMA17" s="87"/>
      <c r="BMB17" s="87"/>
      <c r="BMC17" s="87"/>
      <c r="BMD17" s="88"/>
      <c r="BME17" s="87"/>
      <c r="BMF17" s="87"/>
      <c r="BMG17" s="87"/>
      <c r="BMH17" s="87"/>
      <c r="BMI17" s="88"/>
      <c r="BMJ17" s="87"/>
      <c r="BMK17" s="87"/>
      <c r="BML17" s="87"/>
      <c r="BMM17" s="87"/>
      <c r="BMN17" s="88"/>
      <c r="BMO17" s="87"/>
      <c r="BMP17" s="87"/>
      <c r="BMQ17" s="87"/>
      <c r="BMR17" s="87"/>
      <c r="BMS17" s="88"/>
      <c r="BMT17" s="87"/>
      <c r="BMU17" s="87"/>
      <c r="BMV17" s="87"/>
      <c r="BMW17" s="87"/>
      <c r="BMX17" s="88"/>
      <c r="BMY17" s="87"/>
      <c r="BMZ17" s="87"/>
      <c r="BNA17" s="87"/>
      <c r="BNB17" s="87"/>
      <c r="BNC17" s="88"/>
      <c r="BND17" s="87"/>
      <c r="BNE17" s="87"/>
      <c r="BNF17" s="87"/>
      <c r="BNG17" s="87"/>
      <c r="BNH17" s="88"/>
      <c r="BNI17" s="87"/>
      <c r="BNJ17" s="87"/>
      <c r="BNK17" s="87"/>
      <c r="BNL17" s="87"/>
      <c r="BNM17" s="88"/>
      <c r="BNN17" s="87"/>
      <c r="BNO17" s="87"/>
      <c r="BNP17" s="87"/>
      <c r="BNQ17" s="87"/>
      <c r="BNR17" s="88"/>
      <c r="BNS17" s="87"/>
      <c r="BNT17" s="87"/>
      <c r="BNU17" s="87"/>
      <c r="BNV17" s="87"/>
      <c r="BNW17" s="88"/>
      <c r="BNX17" s="87"/>
      <c r="BNY17" s="87"/>
      <c r="BNZ17" s="87"/>
      <c r="BOA17" s="87"/>
      <c r="BOB17" s="88"/>
      <c r="BOC17" s="87"/>
      <c r="BOD17" s="87"/>
      <c r="BOE17" s="87"/>
      <c r="BOF17" s="87"/>
      <c r="BOG17" s="88"/>
      <c r="BOH17" s="87"/>
      <c r="BOI17" s="87"/>
      <c r="BOJ17" s="87"/>
      <c r="BOK17" s="87"/>
      <c r="BOL17" s="88"/>
      <c r="BOM17" s="87"/>
      <c r="BON17" s="87"/>
      <c r="BOO17" s="87"/>
      <c r="BOP17" s="87"/>
      <c r="BOQ17" s="88"/>
      <c r="BOR17" s="87"/>
      <c r="BOS17" s="87"/>
      <c r="BOT17" s="87"/>
      <c r="BOU17" s="87"/>
      <c r="BOV17" s="88"/>
      <c r="BOW17" s="87"/>
      <c r="BOX17" s="87"/>
      <c r="BOY17" s="87"/>
      <c r="BOZ17" s="87"/>
      <c r="BPA17" s="88"/>
      <c r="BPB17" s="87"/>
      <c r="BPC17" s="87"/>
      <c r="BPD17" s="87"/>
      <c r="BPE17" s="87"/>
      <c r="BPF17" s="88"/>
      <c r="BPG17" s="87"/>
      <c r="BPH17" s="87"/>
      <c r="BPI17" s="87"/>
      <c r="BPJ17" s="87"/>
      <c r="BPK17" s="88"/>
      <c r="BPL17" s="87"/>
      <c r="BPM17" s="87"/>
      <c r="BPN17" s="87"/>
      <c r="BPO17" s="87"/>
      <c r="BPP17" s="88"/>
      <c r="BPQ17" s="87"/>
      <c r="BPR17" s="87"/>
      <c r="BPS17" s="87"/>
      <c r="BPT17" s="87"/>
      <c r="BPU17" s="88"/>
      <c r="BPV17" s="87"/>
      <c r="BPW17" s="87"/>
      <c r="BPX17" s="87"/>
      <c r="BPY17" s="87"/>
      <c r="BPZ17" s="88"/>
      <c r="BQA17" s="87"/>
      <c r="BQB17" s="87"/>
      <c r="BQC17" s="87"/>
      <c r="BQD17" s="87"/>
      <c r="BQE17" s="88"/>
      <c r="BQF17" s="87"/>
      <c r="BQG17" s="87"/>
      <c r="BQH17" s="87"/>
      <c r="BQI17" s="87"/>
      <c r="BQJ17" s="88"/>
      <c r="BQK17" s="87"/>
      <c r="BQL17" s="87"/>
      <c r="BQM17" s="87"/>
      <c r="BQN17" s="87"/>
      <c r="BQO17" s="88"/>
      <c r="BQP17" s="87"/>
      <c r="BQQ17" s="87"/>
      <c r="BQR17" s="87"/>
      <c r="BQS17" s="87"/>
      <c r="BQT17" s="88"/>
      <c r="BQU17" s="87"/>
      <c r="BQV17" s="87"/>
      <c r="BQW17" s="87"/>
      <c r="BQX17" s="87"/>
      <c r="BQY17" s="88"/>
      <c r="BQZ17" s="87"/>
      <c r="BRA17" s="87"/>
      <c r="BRB17" s="87"/>
      <c r="BRC17" s="87"/>
      <c r="BRD17" s="88"/>
      <c r="BRE17" s="87"/>
      <c r="BRF17" s="87"/>
      <c r="BRG17" s="87"/>
      <c r="BRH17" s="87"/>
      <c r="BRI17" s="88"/>
      <c r="BRJ17" s="87"/>
      <c r="BRK17" s="87"/>
      <c r="BRL17" s="87"/>
      <c r="BRM17" s="87"/>
      <c r="BRN17" s="88"/>
      <c r="BRO17" s="87"/>
      <c r="BRP17" s="87"/>
      <c r="BRQ17" s="87"/>
      <c r="BRR17" s="87"/>
      <c r="BRS17" s="88"/>
      <c r="BRT17" s="87"/>
      <c r="BRU17" s="87"/>
      <c r="BRV17" s="87"/>
      <c r="BRW17" s="87"/>
      <c r="BRX17" s="88"/>
      <c r="BRY17" s="87"/>
      <c r="BRZ17" s="87"/>
      <c r="BSA17" s="87"/>
      <c r="BSB17" s="87"/>
      <c r="BSC17" s="88"/>
      <c r="BSD17" s="87"/>
      <c r="BSE17" s="87"/>
      <c r="BSF17" s="87"/>
      <c r="BSG17" s="87"/>
      <c r="BSH17" s="88"/>
      <c r="BSI17" s="87"/>
      <c r="BSJ17" s="87"/>
      <c r="BSK17" s="87"/>
      <c r="BSL17" s="87"/>
      <c r="BSM17" s="88"/>
      <c r="BSN17" s="87"/>
      <c r="BSO17" s="87"/>
      <c r="BSP17" s="87"/>
      <c r="BSQ17" s="87"/>
      <c r="BSR17" s="88"/>
      <c r="BSS17" s="87"/>
      <c r="BST17" s="87"/>
      <c r="BSU17" s="87"/>
      <c r="BSV17" s="87"/>
      <c r="BSW17" s="88"/>
      <c r="BSX17" s="87"/>
      <c r="BSY17" s="87"/>
      <c r="BSZ17" s="87"/>
      <c r="BTA17" s="87"/>
      <c r="BTB17" s="88"/>
      <c r="BTC17" s="87"/>
      <c r="BTD17" s="87"/>
      <c r="BTE17" s="87"/>
      <c r="BTF17" s="87"/>
      <c r="BTG17" s="88"/>
      <c r="BTH17" s="87"/>
      <c r="BTI17" s="87"/>
      <c r="BTJ17" s="87"/>
      <c r="BTK17" s="87"/>
      <c r="BTL17" s="88"/>
      <c r="BTM17" s="87"/>
      <c r="BTN17" s="87"/>
      <c r="BTO17" s="87"/>
      <c r="BTP17" s="87"/>
      <c r="BTQ17" s="88"/>
      <c r="BTR17" s="87"/>
      <c r="BTS17" s="87"/>
      <c r="BTT17" s="87"/>
      <c r="BTU17" s="87"/>
      <c r="BTV17" s="88"/>
      <c r="BTW17" s="87"/>
      <c r="BTX17" s="87"/>
      <c r="BTY17" s="87"/>
      <c r="BTZ17" s="87"/>
      <c r="BUA17" s="88"/>
      <c r="BUB17" s="87"/>
      <c r="BUC17" s="87"/>
      <c r="BUD17" s="87"/>
      <c r="BUE17" s="87"/>
      <c r="BUF17" s="88"/>
      <c r="BUG17" s="87"/>
      <c r="BUH17" s="87"/>
      <c r="BUI17" s="87"/>
      <c r="BUJ17" s="87"/>
      <c r="BUK17" s="88"/>
      <c r="BUL17" s="87"/>
      <c r="BUM17" s="87"/>
      <c r="BUN17" s="87"/>
      <c r="BUO17" s="87"/>
      <c r="BUP17" s="88"/>
      <c r="BUQ17" s="87"/>
      <c r="BUR17" s="87"/>
      <c r="BUS17" s="87"/>
      <c r="BUT17" s="87"/>
      <c r="BUU17" s="88"/>
      <c r="BUV17" s="87"/>
      <c r="BUW17" s="87"/>
      <c r="BUX17" s="87"/>
      <c r="BUY17" s="87"/>
      <c r="BUZ17" s="88"/>
      <c r="BVA17" s="87"/>
      <c r="BVB17" s="87"/>
      <c r="BVC17" s="87"/>
      <c r="BVD17" s="87"/>
      <c r="BVE17" s="88"/>
      <c r="BVF17" s="87"/>
      <c r="BVG17" s="87"/>
      <c r="BVH17" s="87"/>
      <c r="BVI17" s="87"/>
      <c r="BVJ17" s="88"/>
      <c r="BVK17" s="87"/>
      <c r="BVL17" s="87"/>
      <c r="BVM17" s="87"/>
      <c r="BVN17" s="87"/>
      <c r="BVO17" s="88"/>
      <c r="BVP17" s="87"/>
      <c r="BVQ17" s="87"/>
      <c r="BVR17" s="87"/>
      <c r="BVS17" s="87"/>
      <c r="BVT17" s="88"/>
      <c r="BVU17" s="87"/>
      <c r="BVV17" s="87"/>
      <c r="BVW17" s="87"/>
      <c r="BVX17" s="87"/>
      <c r="BVY17" s="88"/>
      <c r="BVZ17" s="87"/>
      <c r="BWA17" s="87"/>
      <c r="BWB17" s="87"/>
      <c r="BWC17" s="87"/>
      <c r="BWD17" s="88"/>
      <c r="BWE17" s="87"/>
      <c r="BWF17" s="87"/>
      <c r="BWG17" s="87"/>
      <c r="BWH17" s="87"/>
      <c r="BWI17" s="88"/>
      <c r="BWJ17" s="87"/>
      <c r="BWK17" s="87"/>
      <c r="BWL17" s="87"/>
      <c r="BWM17" s="87"/>
      <c r="BWN17" s="88"/>
      <c r="BWO17" s="87"/>
      <c r="BWP17" s="87"/>
      <c r="BWQ17" s="87"/>
      <c r="BWR17" s="87"/>
      <c r="BWS17" s="88"/>
      <c r="BWT17" s="87"/>
      <c r="BWU17" s="87"/>
      <c r="BWV17" s="87"/>
      <c r="BWW17" s="87"/>
      <c r="BWX17" s="88"/>
      <c r="BWY17" s="87"/>
      <c r="BWZ17" s="87"/>
      <c r="BXA17" s="87"/>
      <c r="BXB17" s="87"/>
      <c r="BXC17" s="88"/>
      <c r="BXD17" s="87"/>
      <c r="BXE17" s="87"/>
      <c r="BXF17" s="87"/>
      <c r="BXG17" s="87"/>
      <c r="BXH17" s="88"/>
      <c r="BXI17" s="87"/>
      <c r="BXJ17" s="87"/>
      <c r="BXK17" s="87"/>
      <c r="BXL17" s="87"/>
      <c r="BXM17" s="88"/>
      <c r="BXN17" s="87"/>
      <c r="BXO17" s="87"/>
      <c r="BXP17" s="87"/>
      <c r="BXQ17" s="87"/>
      <c r="BXR17" s="88"/>
      <c r="BXS17" s="87"/>
      <c r="BXT17" s="87"/>
      <c r="BXU17" s="87"/>
      <c r="BXV17" s="87"/>
      <c r="BXW17" s="88"/>
      <c r="BXX17" s="87"/>
      <c r="BXY17" s="87"/>
      <c r="BXZ17" s="87"/>
      <c r="BYA17" s="87"/>
      <c r="BYB17" s="88"/>
      <c r="BYC17" s="87"/>
      <c r="BYD17" s="87"/>
      <c r="BYE17" s="87"/>
      <c r="BYF17" s="87"/>
      <c r="BYG17" s="88"/>
      <c r="BYH17" s="87"/>
      <c r="BYI17" s="87"/>
      <c r="BYJ17" s="87"/>
      <c r="BYK17" s="87"/>
      <c r="BYL17" s="88"/>
      <c r="BYM17" s="87"/>
      <c r="BYN17" s="87"/>
      <c r="BYO17" s="87"/>
      <c r="BYP17" s="87"/>
      <c r="BYQ17" s="88"/>
      <c r="BYR17" s="87"/>
      <c r="BYS17" s="87"/>
      <c r="BYT17" s="87"/>
      <c r="BYU17" s="87"/>
      <c r="BYV17" s="88"/>
      <c r="BYW17" s="87"/>
      <c r="BYX17" s="87"/>
      <c r="BYY17" s="87"/>
      <c r="BYZ17" s="87"/>
      <c r="BZA17" s="88"/>
      <c r="BZB17" s="87"/>
      <c r="BZC17" s="87"/>
      <c r="BZD17" s="87"/>
      <c r="BZE17" s="87"/>
      <c r="BZF17" s="88"/>
      <c r="BZG17" s="87"/>
      <c r="BZH17" s="87"/>
      <c r="BZI17" s="87"/>
      <c r="BZJ17" s="87"/>
      <c r="BZK17" s="88"/>
      <c r="BZL17" s="87"/>
      <c r="BZM17" s="87"/>
      <c r="BZN17" s="87"/>
      <c r="BZO17" s="87"/>
      <c r="BZP17" s="88"/>
      <c r="BZQ17" s="87"/>
      <c r="BZR17" s="87"/>
      <c r="BZS17" s="87"/>
      <c r="BZT17" s="87"/>
      <c r="BZU17" s="88"/>
      <c r="BZV17" s="87"/>
      <c r="BZW17" s="87"/>
      <c r="BZX17" s="87"/>
      <c r="BZY17" s="87"/>
      <c r="BZZ17" s="88"/>
      <c r="CAA17" s="87"/>
      <c r="CAB17" s="87"/>
      <c r="CAC17" s="87"/>
      <c r="CAD17" s="87"/>
      <c r="CAE17" s="88"/>
      <c r="CAF17" s="87"/>
      <c r="CAG17" s="87"/>
      <c r="CAH17" s="87"/>
      <c r="CAI17" s="87"/>
      <c r="CAJ17" s="88"/>
      <c r="CAK17" s="87"/>
      <c r="CAL17" s="87"/>
      <c r="CAM17" s="87"/>
      <c r="CAN17" s="87"/>
      <c r="CAO17" s="88"/>
      <c r="CAP17" s="87"/>
      <c r="CAQ17" s="87"/>
      <c r="CAR17" s="87"/>
      <c r="CAS17" s="87"/>
      <c r="CAT17" s="88"/>
      <c r="CAU17" s="87"/>
      <c r="CAV17" s="87"/>
      <c r="CAW17" s="87"/>
      <c r="CAX17" s="87"/>
      <c r="CAY17" s="88"/>
      <c r="CAZ17" s="87"/>
      <c r="CBA17" s="87"/>
      <c r="CBB17" s="87"/>
      <c r="CBC17" s="87"/>
      <c r="CBD17" s="88"/>
      <c r="CBE17" s="87"/>
      <c r="CBF17" s="87"/>
      <c r="CBG17" s="87"/>
      <c r="CBH17" s="87"/>
      <c r="CBI17" s="88"/>
      <c r="CBJ17" s="87"/>
      <c r="CBK17" s="87"/>
      <c r="CBL17" s="87"/>
      <c r="CBM17" s="87"/>
      <c r="CBN17" s="88"/>
      <c r="CBO17" s="87"/>
      <c r="CBP17" s="87"/>
      <c r="CBQ17" s="87"/>
      <c r="CBR17" s="87"/>
      <c r="CBS17" s="88"/>
      <c r="CBT17" s="87"/>
      <c r="CBU17" s="87"/>
      <c r="CBV17" s="87"/>
      <c r="CBW17" s="87"/>
      <c r="CBX17" s="88"/>
      <c r="CBY17" s="87"/>
      <c r="CBZ17" s="87"/>
      <c r="CCA17" s="87"/>
      <c r="CCB17" s="87"/>
      <c r="CCC17" s="88"/>
      <c r="CCD17" s="87"/>
      <c r="CCE17" s="87"/>
      <c r="CCF17" s="87"/>
      <c r="CCG17" s="87"/>
      <c r="CCH17" s="88"/>
      <c r="CCI17" s="87"/>
      <c r="CCJ17" s="87"/>
      <c r="CCK17" s="87"/>
      <c r="CCL17" s="87"/>
      <c r="CCM17" s="88"/>
      <c r="CCN17" s="87"/>
      <c r="CCO17" s="87"/>
      <c r="CCP17" s="87"/>
      <c r="CCQ17" s="87"/>
      <c r="CCR17" s="88"/>
      <c r="CCS17" s="87"/>
      <c r="CCT17" s="87"/>
      <c r="CCU17" s="87"/>
      <c r="CCV17" s="87"/>
      <c r="CCW17" s="88"/>
      <c r="CCX17" s="87"/>
      <c r="CCY17" s="87"/>
      <c r="CCZ17" s="87"/>
      <c r="CDA17" s="87"/>
      <c r="CDB17" s="88"/>
      <c r="CDC17" s="87"/>
      <c r="CDD17" s="87"/>
      <c r="CDE17" s="87"/>
      <c r="CDF17" s="87"/>
      <c r="CDG17" s="88"/>
      <c r="CDH17" s="87"/>
      <c r="CDI17" s="87"/>
      <c r="CDJ17" s="87"/>
      <c r="CDK17" s="87"/>
      <c r="CDL17" s="88"/>
      <c r="CDM17" s="87"/>
      <c r="CDN17" s="87"/>
      <c r="CDO17" s="87"/>
      <c r="CDP17" s="87"/>
      <c r="CDQ17" s="88"/>
      <c r="CDR17" s="87"/>
      <c r="CDS17" s="87"/>
      <c r="CDT17" s="87"/>
      <c r="CDU17" s="87"/>
      <c r="CDV17" s="88"/>
      <c r="CDW17" s="87"/>
      <c r="CDX17" s="87"/>
      <c r="CDY17" s="87"/>
      <c r="CDZ17" s="87"/>
      <c r="CEA17" s="88"/>
      <c r="CEB17" s="87"/>
      <c r="CEC17" s="87"/>
      <c r="CED17" s="87"/>
      <c r="CEE17" s="87"/>
      <c r="CEF17" s="88"/>
      <c r="CEG17" s="87"/>
      <c r="CEH17" s="87"/>
      <c r="CEI17" s="87"/>
      <c r="CEJ17" s="87"/>
      <c r="CEK17" s="88"/>
      <c r="CEL17" s="87"/>
      <c r="CEM17" s="87"/>
      <c r="CEN17" s="87"/>
      <c r="CEO17" s="87"/>
      <c r="CEP17" s="88"/>
      <c r="CEQ17" s="87"/>
      <c r="CER17" s="87"/>
      <c r="CES17" s="87"/>
      <c r="CET17" s="87"/>
      <c r="CEU17" s="88"/>
      <c r="CEV17" s="87"/>
      <c r="CEW17" s="87"/>
      <c r="CEX17" s="87"/>
      <c r="CEY17" s="87"/>
      <c r="CEZ17" s="88"/>
      <c r="CFA17" s="87"/>
      <c r="CFB17" s="87"/>
      <c r="CFC17" s="87"/>
      <c r="CFD17" s="87"/>
      <c r="CFE17" s="88"/>
      <c r="CFF17" s="87"/>
      <c r="CFG17" s="87"/>
      <c r="CFH17" s="87"/>
      <c r="CFI17" s="87"/>
      <c r="CFJ17" s="88"/>
      <c r="CFK17" s="87"/>
      <c r="CFL17" s="87"/>
      <c r="CFM17" s="87"/>
      <c r="CFN17" s="87"/>
      <c r="CFO17" s="88"/>
      <c r="CFP17" s="87"/>
      <c r="CFQ17" s="87"/>
      <c r="CFR17" s="87"/>
      <c r="CFS17" s="87"/>
      <c r="CFT17" s="88"/>
      <c r="CFU17" s="87"/>
      <c r="CFV17" s="87"/>
      <c r="CFW17" s="87"/>
      <c r="CFX17" s="87"/>
      <c r="CFY17" s="88"/>
      <c r="CFZ17" s="87"/>
      <c r="CGA17" s="87"/>
      <c r="CGB17" s="87"/>
      <c r="CGC17" s="87"/>
      <c r="CGD17" s="88"/>
      <c r="CGE17" s="87"/>
      <c r="CGF17" s="87"/>
      <c r="CGG17" s="87"/>
      <c r="CGH17" s="87"/>
      <c r="CGI17" s="88"/>
      <c r="CGJ17" s="87"/>
      <c r="CGK17" s="87"/>
      <c r="CGL17" s="87"/>
      <c r="CGM17" s="87"/>
      <c r="CGN17" s="88"/>
      <c r="CGO17" s="87"/>
      <c r="CGP17" s="87"/>
      <c r="CGQ17" s="87"/>
      <c r="CGR17" s="87"/>
      <c r="CGS17" s="88"/>
      <c r="CGT17" s="87"/>
      <c r="CGU17" s="87"/>
      <c r="CGV17" s="87"/>
      <c r="CGW17" s="87"/>
      <c r="CGX17" s="88"/>
      <c r="CGY17" s="87"/>
      <c r="CGZ17" s="87"/>
      <c r="CHA17" s="87"/>
      <c r="CHB17" s="87"/>
      <c r="CHC17" s="88"/>
      <c r="CHD17" s="87"/>
      <c r="CHE17" s="87"/>
      <c r="CHF17" s="87"/>
      <c r="CHG17" s="87"/>
      <c r="CHH17" s="88"/>
      <c r="CHI17" s="87"/>
      <c r="CHJ17" s="87"/>
      <c r="CHK17" s="87"/>
      <c r="CHL17" s="87"/>
      <c r="CHM17" s="88"/>
      <c r="CHN17" s="87"/>
      <c r="CHO17" s="87"/>
      <c r="CHP17" s="87"/>
      <c r="CHQ17" s="87"/>
      <c r="CHR17" s="88"/>
      <c r="CHS17" s="87"/>
      <c r="CHT17" s="87"/>
      <c r="CHU17" s="87"/>
      <c r="CHV17" s="87"/>
      <c r="CHW17" s="88"/>
      <c r="CHX17" s="87"/>
      <c r="CHY17" s="87"/>
      <c r="CHZ17" s="87"/>
      <c r="CIA17" s="87"/>
      <c r="CIB17" s="88"/>
      <c r="CIC17" s="87"/>
      <c r="CID17" s="87"/>
      <c r="CIE17" s="87"/>
      <c r="CIF17" s="87"/>
      <c r="CIG17" s="88"/>
      <c r="CIH17" s="87"/>
      <c r="CII17" s="87"/>
      <c r="CIJ17" s="87"/>
      <c r="CIK17" s="87"/>
      <c r="CIL17" s="88"/>
      <c r="CIM17" s="87"/>
      <c r="CIN17" s="87"/>
      <c r="CIO17" s="87"/>
      <c r="CIP17" s="87"/>
      <c r="CIQ17" s="88"/>
      <c r="CIR17" s="87"/>
      <c r="CIS17" s="87"/>
      <c r="CIT17" s="87"/>
      <c r="CIU17" s="87"/>
      <c r="CIV17" s="88"/>
      <c r="CIW17" s="87"/>
      <c r="CIX17" s="87"/>
      <c r="CIY17" s="87"/>
      <c r="CIZ17" s="87"/>
      <c r="CJA17" s="88"/>
      <c r="CJB17" s="87"/>
      <c r="CJC17" s="87"/>
      <c r="CJD17" s="87"/>
      <c r="CJE17" s="87"/>
      <c r="CJF17" s="88"/>
      <c r="CJG17" s="87"/>
      <c r="CJH17" s="87"/>
      <c r="CJI17" s="87"/>
      <c r="CJJ17" s="87"/>
      <c r="CJK17" s="88"/>
      <c r="CJL17" s="87"/>
      <c r="CJM17" s="87"/>
      <c r="CJN17" s="87"/>
      <c r="CJO17" s="87"/>
      <c r="CJP17" s="88"/>
      <c r="CJQ17" s="87"/>
      <c r="CJR17" s="87"/>
      <c r="CJS17" s="87"/>
      <c r="CJT17" s="87"/>
      <c r="CJU17" s="88"/>
      <c r="CJV17" s="87"/>
      <c r="CJW17" s="87"/>
      <c r="CJX17" s="87"/>
      <c r="CJY17" s="87"/>
      <c r="CJZ17" s="88"/>
      <c r="CKA17" s="87"/>
      <c r="CKB17" s="87"/>
      <c r="CKC17" s="87"/>
      <c r="CKD17" s="87"/>
      <c r="CKE17" s="88"/>
      <c r="CKF17" s="87"/>
      <c r="CKG17" s="87"/>
      <c r="CKH17" s="87"/>
      <c r="CKI17" s="87"/>
      <c r="CKJ17" s="88"/>
      <c r="CKK17" s="87"/>
      <c r="CKL17" s="87"/>
      <c r="CKM17" s="87"/>
      <c r="CKN17" s="87"/>
      <c r="CKO17" s="88"/>
      <c r="CKP17" s="87"/>
      <c r="CKQ17" s="87"/>
      <c r="CKR17" s="87"/>
      <c r="CKS17" s="87"/>
      <c r="CKT17" s="88"/>
      <c r="CKU17" s="87"/>
      <c r="CKV17" s="87"/>
      <c r="CKW17" s="87"/>
      <c r="CKX17" s="87"/>
      <c r="CKY17" s="88"/>
      <c r="CKZ17" s="87"/>
      <c r="CLA17" s="87"/>
      <c r="CLB17" s="87"/>
      <c r="CLC17" s="87"/>
      <c r="CLD17" s="88"/>
      <c r="CLE17" s="87"/>
      <c r="CLF17" s="87"/>
      <c r="CLG17" s="87"/>
      <c r="CLH17" s="87"/>
      <c r="CLI17" s="88"/>
      <c r="CLJ17" s="87"/>
      <c r="CLK17" s="87"/>
      <c r="CLL17" s="87"/>
      <c r="CLM17" s="87"/>
      <c r="CLN17" s="88"/>
      <c r="CLO17" s="87"/>
      <c r="CLP17" s="87"/>
      <c r="CLQ17" s="87"/>
      <c r="CLR17" s="87"/>
      <c r="CLS17" s="88"/>
      <c r="CLT17" s="87"/>
      <c r="CLU17" s="87"/>
      <c r="CLV17" s="87"/>
      <c r="CLW17" s="87"/>
      <c r="CLX17" s="88"/>
      <c r="CLY17" s="87"/>
      <c r="CLZ17" s="87"/>
      <c r="CMA17" s="87"/>
      <c r="CMB17" s="87"/>
      <c r="CMC17" s="88"/>
      <c r="CMD17" s="87"/>
      <c r="CME17" s="87"/>
      <c r="CMF17" s="87"/>
      <c r="CMG17" s="87"/>
      <c r="CMH17" s="88"/>
      <c r="CMI17" s="87"/>
      <c r="CMJ17" s="87"/>
      <c r="CMK17" s="87"/>
      <c r="CML17" s="87"/>
      <c r="CMM17" s="88"/>
      <c r="CMN17" s="87"/>
      <c r="CMO17" s="87"/>
      <c r="CMP17" s="87"/>
      <c r="CMQ17" s="87"/>
      <c r="CMR17" s="88"/>
      <c r="CMS17" s="87"/>
      <c r="CMT17" s="87"/>
      <c r="CMU17" s="87"/>
      <c r="CMV17" s="87"/>
      <c r="CMW17" s="88"/>
      <c r="CMX17" s="87"/>
      <c r="CMY17" s="87"/>
      <c r="CMZ17" s="87"/>
      <c r="CNA17" s="87"/>
      <c r="CNB17" s="88"/>
      <c r="CNC17" s="87"/>
      <c r="CND17" s="87"/>
      <c r="CNE17" s="87"/>
      <c r="CNF17" s="87"/>
      <c r="CNG17" s="88"/>
      <c r="CNH17" s="87"/>
      <c r="CNI17" s="87"/>
      <c r="CNJ17" s="87"/>
      <c r="CNK17" s="87"/>
      <c r="CNL17" s="88"/>
      <c r="CNM17" s="87"/>
      <c r="CNN17" s="87"/>
      <c r="CNO17" s="87"/>
      <c r="CNP17" s="87"/>
      <c r="CNQ17" s="88"/>
      <c r="CNR17" s="87"/>
      <c r="CNS17" s="87"/>
      <c r="CNT17" s="87"/>
      <c r="CNU17" s="87"/>
      <c r="CNV17" s="88"/>
      <c r="CNW17" s="87"/>
      <c r="CNX17" s="87"/>
      <c r="CNY17" s="87"/>
      <c r="CNZ17" s="87"/>
      <c r="COA17" s="88"/>
      <c r="COB17" s="87"/>
      <c r="COC17" s="87"/>
      <c r="COD17" s="87"/>
      <c r="COE17" s="87"/>
      <c r="COF17" s="88"/>
      <c r="COG17" s="87"/>
      <c r="COH17" s="87"/>
      <c r="COI17" s="87"/>
      <c r="COJ17" s="87"/>
      <c r="COK17" s="88"/>
      <c r="COL17" s="87"/>
      <c r="COM17" s="87"/>
      <c r="CON17" s="87"/>
      <c r="COO17" s="87"/>
      <c r="COP17" s="88"/>
      <c r="COQ17" s="87"/>
      <c r="COR17" s="87"/>
      <c r="COS17" s="87"/>
      <c r="COT17" s="87"/>
      <c r="COU17" s="88"/>
      <c r="COV17" s="87"/>
      <c r="COW17" s="87"/>
      <c r="COX17" s="87"/>
      <c r="COY17" s="87"/>
      <c r="COZ17" s="88"/>
      <c r="CPA17" s="87"/>
      <c r="CPB17" s="87"/>
      <c r="CPC17" s="87"/>
      <c r="CPD17" s="87"/>
      <c r="CPE17" s="88"/>
      <c r="CPF17" s="87"/>
      <c r="CPG17" s="87"/>
      <c r="CPH17" s="87"/>
      <c r="CPI17" s="87"/>
      <c r="CPJ17" s="88"/>
      <c r="CPK17" s="87"/>
      <c r="CPL17" s="87"/>
      <c r="CPM17" s="87"/>
      <c r="CPN17" s="87"/>
      <c r="CPO17" s="88"/>
      <c r="CPP17" s="87"/>
      <c r="CPQ17" s="87"/>
      <c r="CPR17" s="87"/>
      <c r="CPS17" s="87"/>
      <c r="CPT17" s="88"/>
      <c r="CPU17" s="87"/>
      <c r="CPV17" s="87"/>
      <c r="CPW17" s="87"/>
      <c r="CPX17" s="87"/>
      <c r="CPY17" s="88"/>
      <c r="CPZ17" s="87"/>
      <c r="CQA17" s="87"/>
      <c r="CQB17" s="87"/>
      <c r="CQC17" s="87"/>
      <c r="CQD17" s="88"/>
      <c r="CQE17" s="87"/>
      <c r="CQF17" s="87"/>
      <c r="CQG17" s="87"/>
      <c r="CQH17" s="87"/>
      <c r="CQI17" s="88"/>
      <c r="CQJ17" s="87"/>
      <c r="CQK17" s="87"/>
      <c r="CQL17" s="87"/>
      <c r="CQM17" s="87"/>
      <c r="CQN17" s="88"/>
      <c r="CQO17" s="87"/>
      <c r="CQP17" s="87"/>
      <c r="CQQ17" s="87"/>
      <c r="CQR17" s="87"/>
      <c r="CQS17" s="88"/>
      <c r="CQT17" s="87"/>
      <c r="CQU17" s="87"/>
      <c r="CQV17" s="87"/>
      <c r="CQW17" s="87"/>
      <c r="CQX17" s="88"/>
      <c r="CQY17" s="87"/>
      <c r="CQZ17" s="87"/>
      <c r="CRA17" s="87"/>
      <c r="CRB17" s="87"/>
      <c r="CRC17" s="88"/>
      <c r="CRD17" s="87"/>
      <c r="CRE17" s="87"/>
      <c r="CRF17" s="87"/>
      <c r="CRG17" s="87"/>
      <c r="CRH17" s="88"/>
      <c r="CRI17" s="87"/>
      <c r="CRJ17" s="87"/>
      <c r="CRK17" s="87"/>
      <c r="CRL17" s="87"/>
      <c r="CRM17" s="88"/>
      <c r="CRN17" s="87"/>
      <c r="CRO17" s="87"/>
      <c r="CRP17" s="87"/>
      <c r="CRQ17" s="87"/>
      <c r="CRR17" s="88"/>
      <c r="CRS17" s="87"/>
      <c r="CRT17" s="87"/>
      <c r="CRU17" s="87"/>
      <c r="CRV17" s="87"/>
      <c r="CRW17" s="88"/>
      <c r="CRX17" s="87"/>
      <c r="CRY17" s="87"/>
      <c r="CRZ17" s="87"/>
      <c r="CSA17" s="87"/>
      <c r="CSB17" s="88"/>
      <c r="CSC17" s="87"/>
      <c r="CSD17" s="87"/>
      <c r="CSE17" s="87"/>
      <c r="CSF17" s="87"/>
      <c r="CSG17" s="88"/>
      <c r="CSH17" s="87"/>
      <c r="CSI17" s="87"/>
      <c r="CSJ17" s="87"/>
      <c r="CSK17" s="87"/>
      <c r="CSL17" s="88"/>
      <c r="CSM17" s="87"/>
      <c r="CSN17" s="87"/>
      <c r="CSO17" s="87"/>
      <c r="CSP17" s="87"/>
      <c r="CSQ17" s="88"/>
      <c r="CSR17" s="87"/>
      <c r="CSS17" s="87"/>
      <c r="CST17" s="87"/>
      <c r="CSU17" s="87"/>
      <c r="CSV17" s="88"/>
      <c r="CSW17" s="87"/>
      <c r="CSX17" s="87"/>
      <c r="CSY17" s="87"/>
      <c r="CSZ17" s="87"/>
      <c r="CTA17" s="88"/>
      <c r="CTB17" s="87"/>
      <c r="CTC17" s="87"/>
      <c r="CTD17" s="87"/>
      <c r="CTE17" s="87"/>
      <c r="CTF17" s="88"/>
      <c r="CTG17" s="87"/>
      <c r="CTH17" s="87"/>
      <c r="CTI17" s="87"/>
      <c r="CTJ17" s="87"/>
      <c r="CTK17" s="88"/>
      <c r="CTL17" s="87"/>
      <c r="CTM17" s="87"/>
      <c r="CTN17" s="87"/>
      <c r="CTO17" s="87"/>
      <c r="CTP17" s="88"/>
      <c r="CTQ17" s="87"/>
      <c r="CTR17" s="87"/>
      <c r="CTS17" s="87"/>
      <c r="CTT17" s="87"/>
      <c r="CTU17" s="88"/>
      <c r="CTV17" s="87"/>
      <c r="CTW17" s="87"/>
      <c r="CTX17" s="87"/>
      <c r="CTY17" s="87"/>
      <c r="CTZ17" s="88"/>
      <c r="CUA17" s="87"/>
      <c r="CUB17" s="87"/>
      <c r="CUC17" s="87"/>
      <c r="CUD17" s="87"/>
      <c r="CUE17" s="88"/>
      <c r="CUF17" s="87"/>
      <c r="CUG17" s="87"/>
      <c r="CUH17" s="87"/>
      <c r="CUI17" s="87"/>
      <c r="CUJ17" s="88"/>
      <c r="CUK17" s="87"/>
      <c r="CUL17" s="87"/>
      <c r="CUM17" s="87"/>
      <c r="CUN17" s="87"/>
      <c r="CUO17" s="88"/>
      <c r="CUP17" s="87"/>
      <c r="CUQ17" s="87"/>
      <c r="CUR17" s="87"/>
      <c r="CUS17" s="87"/>
      <c r="CUT17" s="88"/>
      <c r="CUU17" s="87"/>
      <c r="CUV17" s="87"/>
      <c r="CUW17" s="87"/>
      <c r="CUX17" s="87"/>
      <c r="CUY17" s="88"/>
      <c r="CUZ17" s="87"/>
      <c r="CVA17" s="87"/>
      <c r="CVB17" s="87"/>
      <c r="CVC17" s="87"/>
      <c r="CVD17" s="88"/>
      <c r="CVE17" s="87"/>
      <c r="CVF17" s="87"/>
      <c r="CVG17" s="87"/>
      <c r="CVH17" s="87"/>
      <c r="CVI17" s="88"/>
      <c r="CVJ17" s="87"/>
      <c r="CVK17" s="87"/>
      <c r="CVL17" s="87"/>
      <c r="CVM17" s="87"/>
      <c r="CVN17" s="88"/>
      <c r="CVO17" s="87"/>
      <c r="CVP17" s="87"/>
      <c r="CVQ17" s="87"/>
      <c r="CVR17" s="87"/>
      <c r="CVS17" s="88"/>
      <c r="CVT17" s="87"/>
      <c r="CVU17" s="87"/>
      <c r="CVV17" s="87"/>
      <c r="CVW17" s="87"/>
      <c r="CVX17" s="88"/>
      <c r="CVY17" s="87"/>
      <c r="CVZ17" s="87"/>
      <c r="CWA17" s="87"/>
      <c r="CWB17" s="87"/>
      <c r="CWC17" s="88"/>
      <c r="CWD17" s="87"/>
      <c r="CWE17" s="87"/>
      <c r="CWF17" s="87"/>
      <c r="CWG17" s="87"/>
      <c r="CWH17" s="88"/>
      <c r="CWI17" s="87"/>
      <c r="CWJ17" s="87"/>
      <c r="CWK17" s="87"/>
      <c r="CWL17" s="87"/>
      <c r="CWM17" s="88"/>
      <c r="CWN17" s="87"/>
      <c r="CWO17" s="87"/>
      <c r="CWP17" s="87"/>
      <c r="CWQ17" s="87"/>
      <c r="CWR17" s="88"/>
      <c r="CWS17" s="87"/>
      <c r="CWT17" s="87"/>
      <c r="CWU17" s="87"/>
      <c r="CWV17" s="87"/>
      <c r="CWW17" s="88"/>
      <c r="CWX17" s="87"/>
      <c r="CWY17" s="87"/>
      <c r="CWZ17" s="87"/>
      <c r="CXA17" s="87"/>
      <c r="CXB17" s="88"/>
      <c r="CXC17" s="87"/>
      <c r="CXD17" s="87"/>
      <c r="CXE17" s="87"/>
      <c r="CXF17" s="87"/>
      <c r="CXG17" s="88"/>
      <c r="CXH17" s="87"/>
      <c r="CXI17" s="87"/>
      <c r="CXJ17" s="87"/>
      <c r="CXK17" s="87"/>
      <c r="CXL17" s="88"/>
      <c r="CXM17" s="87"/>
      <c r="CXN17" s="87"/>
      <c r="CXO17" s="87"/>
      <c r="CXP17" s="87"/>
      <c r="CXQ17" s="88"/>
      <c r="CXR17" s="87"/>
      <c r="CXS17" s="87"/>
      <c r="CXT17" s="87"/>
      <c r="CXU17" s="87"/>
      <c r="CXV17" s="88"/>
      <c r="CXW17" s="87"/>
      <c r="CXX17" s="87"/>
      <c r="CXY17" s="87"/>
      <c r="CXZ17" s="87"/>
      <c r="CYA17" s="88"/>
      <c r="CYB17" s="87"/>
      <c r="CYC17" s="87"/>
      <c r="CYD17" s="87"/>
      <c r="CYE17" s="87"/>
      <c r="CYF17" s="88"/>
      <c r="CYG17" s="87"/>
      <c r="CYH17" s="87"/>
      <c r="CYI17" s="87"/>
      <c r="CYJ17" s="87"/>
      <c r="CYK17" s="88"/>
      <c r="CYL17" s="87"/>
      <c r="CYM17" s="87"/>
      <c r="CYN17" s="87"/>
      <c r="CYO17" s="87"/>
      <c r="CYP17" s="88"/>
      <c r="CYQ17" s="87"/>
      <c r="CYR17" s="87"/>
      <c r="CYS17" s="87"/>
      <c r="CYT17" s="87"/>
      <c r="CYU17" s="88"/>
      <c r="CYV17" s="87"/>
      <c r="CYW17" s="87"/>
      <c r="CYX17" s="87"/>
      <c r="CYY17" s="87"/>
      <c r="CYZ17" s="88"/>
      <c r="CZA17" s="87"/>
      <c r="CZB17" s="87"/>
      <c r="CZC17" s="87"/>
      <c r="CZD17" s="87"/>
      <c r="CZE17" s="88"/>
      <c r="CZF17" s="87"/>
      <c r="CZG17" s="87"/>
      <c r="CZH17" s="87"/>
      <c r="CZI17" s="87"/>
      <c r="CZJ17" s="88"/>
      <c r="CZK17" s="87"/>
      <c r="CZL17" s="87"/>
      <c r="CZM17" s="87"/>
      <c r="CZN17" s="87"/>
      <c r="CZO17" s="88"/>
      <c r="CZP17" s="87"/>
      <c r="CZQ17" s="87"/>
      <c r="CZR17" s="87"/>
      <c r="CZS17" s="87"/>
      <c r="CZT17" s="88"/>
      <c r="CZU17" s="87"/>
      <c r="CZV17" s="87"/>
      <c r="CZW17" s="87"/>
      <c r="CZX17" s="87"/>
      <c r="CZY17" s="88"/>
      <c r="CZZ17" s="87"/>
      <c r="DAA17" s="87"/>
      <c r="DAB17" s="87"/>
      <c r="DAC17" s="87"/>
      <c r="DAD17" s="88"/>
      <c r="DAE17" s="87"/>
      <c r="DAF17" s="87"/>
      <c r="DAG17" s="87"/>
      <c r="DAH17" s="87"/>
      <c r="DAI17" s="88"/>
      <c r="DAJ17" s="87"/>
      <c r="DAK17" s="87"/>
      <c r="DAL17" s="87"/>
      <c r="DAM17" s="87"/>
      <c r="DAN17" s="88"/>
      <c r="DAO17" s="87"/>
      <c r="DAP17" s="87"/>
      <c r="DAQ17" s="87"/>
      <c r="DAR17" s="87"/>
      <c r="DAS17" s="88"/>
      <c r="DAT17" s="87"/>
      <c r="DAU17" s="87"/>
      <c r="DAV17" s="87"/>
      <c r="DAW17" s="87"/>
      <c r="DAX17" s="88"/>
      <c r="DAY17" s="87"/>
      <c r="DAZ17" s="87"/>
      <c r="DBA17" s="87"/>
      <c r="DBB17" s="87"/>
      <c r="DBC17" s="88"/>
      <c r="DBD17" s="87"/>
      <c r="DBE17" s="87"/>
      <c r="DBF17" s="87"/>
      <c r="DBG17" s="87"/>
      <c r="DBH17" s="88"/>
      <c r="DBI17" s="87"/>
      <c r="DBJ17" s="87"/>
      <c r="DBK17" s="87"/>
      <c r="DBL17" s="87"/>
      <c r="DBM17" s="88"/>
      <c r="DBN17" s="87"/>
      <c r="DBO17" s="87"/>
      <c r="DBP17" s="87"/>
      <c r="DBQ17" s="87"/>
      <c r="DBR17" s="88"/>
      <c r="DBS17" s="87"/>
      <c r="DBT17" s="87"/>
      <c r="DBU17" s="87"/>
      <c r="DBV17" s="87"/>
      <c r="DBW17" s="88"/>
      <c r="DBX17" s="87"/>
      <c r="DBY17" s="87"/>
      <c r="DBZ17" s="87"/>
      <c r="DCA17" s="87"/>
      <c r="DCB17" s="88"/>
      <c r="DCC17" s="87"/>
      <c r="DCD17" s="87"/>
      <c r="DCE17" s="87"/>
      <c r="DCF17" s="87"/>
      <c r="DCG17" s="88"/>
      <c r="DCH17" s="87"/>
      <c r="DCI17" s="87"/>
      <c r="DCJ17" s="87"/>
      <c r="DCK17" s="87"/>
      <c r="DCL17" s="88"/>
      <c r="DCM17" s="87"/>
      <c r="DCN17" s="87"/>
      <c r="DCO17" s="87"/>
      <c r="DCP17" s="87"/>
      <c r="DCQ17" s="88"/>
      <c r="DCR17" s="87"/>
      <c r="DCS17" s="87"/>
      <c r="DCT17" s="87"/>
      <c r="DCU17" s="87"/>
      <c r="DCV17" s="88"/>
      <c r="DCW17" s="87"/>
      <c r="DCX17" s="87"/>
      <c r="DCY17" s="87"/>
      <c r="DCZ17" s="87"/>
      <c r="DDA17" s="88"/>
      <c r="DDB17" s="87"/>
      <c r="DDC17" s="87"/>
      <c r="DDD17" s="87"/>
      <c r="DDE17" s="87"/>
      <c r="DDF17" s="88"/>
      <c r="DDG17" s="87"/>
      <c r="DDH17" s="87"/>
      <c r="DDI17" s="87"/>
      <c r="DDJ17" s="87"/>
      <c r="DDK17" s="88"/>
      <c r="DDL17" s="87"/>
      <c r="DDM17" s="87"/>
      <c r="DDN17" s="87"/>
      <c r="DDO17" s="87"/>
      <c r="DDP17" s="88"/>
      <c r="DDQ17" s="87"/>
      <c r="DDR17" s="87"/>
      <c r="DDS17" s="87"/>
      <c r="DDT17" s="87"/>
      <c r="DDU17" s="88"/>
      <c r="DDV17" s="87"/>
      <c r="DDW17" s="87"/>
      <c r="DDX17" s="87"/>
      <c r="DDY17" s="87"/>
      <c r="DDZ17" s="88"/>
      <c r="DEA17" s="87"/>
      <c r="DEB17" s="87"/>
      <c r="DEC17" s="87"/>
      <c r="DED17" s="87"/>
      <c r="DEE17" s="88"/>
      <c r="DEF17" s="87"/>
      <c r="DEG17" s="87"/>
      <c r="DEH17" s="87"/>
      <c r="DEI17" s="87"/>
      <c r="DEJ17" s="88"/>
      <c r="DEK17" s="87"/>
      <c r="DEL17" s="87"/>
      <c r="DEM17" s="87"/>
      <c r="DEN17" s="87"/>
      <c r="DEO17" s="88"/>
      <c r="DEP17" s="87"/>
      <c r="DEQ17" s="87"/>
      <c r="DER17" s="87"/>
      <c r="DES17" s="87"/>
      <c r="DET17" s="88"/>
      <c r="DEU17" s="87"/>
      <c r="DEV17" s="87"/>
      <c r="DEW17" s="87"/>
      <c r="DEX17" s="87"/>
      <c r="DEY17" s="88"/>
      <c r="DEZ17" s="87"/>
      <c r="DFA17" s="87"/>
      <c r="DFB17" s="87"/>
      <c r="DFC17" s="87"/>
      <c r="DFD17" s="88"/>
      <c r="DFE17" s="87"/>
      <c r="DFF17" s="87"/>
      <c r="DFG17" s="87"/>
      <c r="DFH17" s="87"/>
      <c r="DFI17" s="88"/>
      <c r="DFJ17" s="87"/>
      <c r="DFK17" s="87"/>
      <c r="DFL17" s="87"/>
      <c r="DFM17" s="87"/>
      <c r="DFN17" s="88"/>
      <c r="DFO17" s="87"/>
      <c r="DFP17" s="87"/>
      <c r="DFQ17" s="87"/>
      <c r="DFR17" s="87"/>
      <c r="DFS17" s="88"/>
      <c r="DFT17" s="87"/>
      <c r="DFU17" s="87"/>
      <c r="DFV17" s="87"/>
      <c r="DFW17" s="87"/>
      <c r="DFX17" s="88"/>
      <c r="DFY17" s="87"/>
      <c r="DFZ17" s="87"/>
      <c r="DGA17" s="87"/>
      <c r="DGB17" s="87"/>
      <c r="DGC17" s="88"/>
      <c r="DGD17" s="87"/>
      <c r="DGE17" s="87"/>
      <c r="DGF17" s="87"/>
      <c r="DGG17" s="87"/>
      <c r="DGH17" s="88"/>
      <c r="DGI17" s="87"/>
      <c r="DGJ17" s="87"/>
      <c r="DGK17" s="87"/>
      <c r="DGL17" s="87"/>
      <c r="DGM17" s="88"/>
      <c r="DGN17" s="87"/>
      <c r="DGO17" s="87"/>
      <c r="DGP17" s="87"/>
      <c r="DGQ17" s="87"/>
      <c r="DGR17" s="88"/>
      <c r="DGS17" s="87"/>
      <c r="DGT17" s="87"/>
      <c r="DGU17" s="87"/>
      <c r="DGV17" s="87"/>
      <c r="DGW17" s="88"/>
      <c r="DGX17" s="87"/>
      <c r="DGY17" s="87"/>
      <c r="DGZ17" s="87"/>
      <c r="DHA17" s="87"/>
      <c r="DHB17" s="88"/>
      <c r="DHC17" s="87"/>
      <c r="DHD17" s="87"/>
      <c r="DHE17" s="87"/>
      <c r="DHF17" s="87"/>
      <c r="DHG17" s="88"/>
      <c r="DHH17" s="87"/>
      <c r="DHI17" s="87"/>
      <c r="DHJ17" s="87"/>
      <c r="DHK17" s="87"/>
      <c r="DHL17" s="88"/>
      <c r="DHM17" s="87"/>
      <c r="DHN17" s="87"/>
      <c r="DHO17" s="87"/>
      <c r="DHP17" s="87"/>
      <c r="DHQ17" s="88"/>
      <c r="DHR17" s="87"/>
      <c r="DHS17" s="87"/>
      <c r="DHT17" s="87"/>
      <c r="DHU17" s="87"/>
      <c r="DHV17" s="88"/>
      <c r="DHW17" s="87"/>
      <c r="DHX17" s="87"/>
      <c r="DHY17" s="87"/>
      <c r="DHZ17" s="87"/>
      <c r="DIA17" s="88"/>
      <c r="DIB17" s="87"/>
      <c r="DIC17" s="87"/>
      <c r="DID17" s="87"/>
      <c r="DIE17" s="87"/>
      <c r="DIF17" s="88"/>
      <c r="DIG17" s="87"/>
      <c r="DIH17" s="87"/>
      <c r="DII17" s="87"/>
      <c r="DIJ17" s="87"/>
      <c r="DIK17" s="88"/>
      <c r="DIL17" s="87"/>
      <c r="DIM17" s="87"/>
      <c r="DIN17" s="87"/>
      <c r="DIO17" s="87"/>
      <c r="DIP17" s="88"/>
      <c r="DIQ17" s="87"/>
      <c r="DIR17" s="87"/>
      <c r="DIS17" s="87"/>
      <c r="DIT17" s="87"/>
      <c r="DIU17" s="88"/>
      <c r="DIV17" s="87"/>
      <c r="DIW17" s="87"/>
      <c r="DIX17" s="87"/>
      <c r="DIY17" s="87"/>
      <c r="DIZ17" s="88"/>
      <c r="DJA17" s="87"/>
      <c r="DJB17" s="87"/>
      <c r="DJC17" s="87"/>
      <c r="DJD17" s="87"/>
      <c r="DJE17" s="88"/>
      <c r="DJF17" s="87"/>
      <c r="DJG17" s="87"/>
      <c r="DJH17" s="87"/>
      <c r="DJI17" s="87"/>
      <c r="DJJ17" s="88"/>
      <c r="DJK17" s="87"/>
      <c r="DJL17" s="87"/>
      <c r="DJM17" s="87"/>
      <c r="DJN17" s="87"/>
      <c r="DJO17" s="88"/>
      <c r="DJP17" s="87"/>
      <c r="DJQ17" s="87"/>
      <c r="DJR17" s="87"/>
      <c r="DJS17" s="87"/>
      <c r="DJT17" s="88"/>
      <c r="DJU17" s="87"/>
      <c r="DJV17" s="87"/>
      <c r="DJW17" s="87"/>
      <c r="DJX17" s="87"/>
      <c r="DJY17" s="88"/>
      <c r="DJZ17" s="87"/>
      <c r="DKA17" s="87"/>
      <c r="DKB17" s="87"/>
      <c r="DKC17" s="87"/>
      <c r="DKD17" s="88"/>
      <c r="DKE17" s="87"/>
      <c r="DKF17" s="87"/>
      <c r="DKG17" s="87"/>
      <c r="DKH17" s="87"/>
      <c r="DKI17" s="88"/>
      <c r="DKJ17" s="87"/>
      <c r="DKK17" s="87"/>
      <c r="DKL17" s="87"/>
      <c r="DKM17" s="87"/>
      <c r="DKN17" s="88"/>
      <c r="DKO17" s="87"/>
      <c r="DKP17" s="87"/>
      <c r="DKQ17" s="87"/>
      <c r="DKR17" s="87"/>
      <c r="DKS17" s="88"/>
      <c r="DKT17" s="87"/>
      <c r="DKU17" s="87"/>
      <c r="DKV17" s="87"/>
      <c r="DKW17" s="87"/>
      <c r="DKX17" s="88"/>
      <c r="DKY17" s="87"/>
      <c r="DKZ17" s="87"/>
      <c r="DLA17" s="87"/>
      <c r="DLB17" s="87"/>
      <c r="DLC17" s="88"/>
      <c r="DLD17" s="87"/>
      <c r="DLE17" s="87"/>
      <c r="DLF17" s="87"/>
      <c r="DLG17" s="87"/>
      <c r="DLH17" s="88"/>
      <c r="DLI17" s="87"/>
      <c r="DLJ17" s="87"/>
      <c r="DLK17" s="87"/>
      <c r="DLL17" s="87"/>
      <c r="DLM17" s="88"/>
      <c r="DLN17" s="87"/>
      <c r="DLO17" s="87"/>
      <c r="DLP17" s="87"/>
      <c r="DLQ17" s="87"/>
      <c r="DLR17" s="88"/>
      <c r="DLS17" s="87"/>
      <c r="DLT17" s="87"/>
      <c r="DLU17" s="87"/>
      <c r="DLV17" s="87"/>
      <c r="DLW17" s="88"/>
      <c r="DLX17" s="87"/>
      <c r="DLY17" s="87"/>
      <c r="DLZ17" s="87"/>
      <c r="DMA17" s="87"/>
      <c r="DMB17" s="88"/>
      <c r="DMC17" s="87"/>
      <c r="DMD17" s="87"/>
      <c r="DME17" s="87"/>
      <c r="DMF17" s="87"/>
      <c r="DMG17" s="88"/>
      <c r="DMH17" s="87"/>
      <c r="DMI17" s="87"/>
      <c r="DMJ17" s="87"/>
      <c r="DMK17" s="87"/>
      <c r="DML17" s="88"/>
      <c r="DMM17" s="87"/>
      <c r="DMN17" s="87"/>
      <c r="DMO17" s="87"/>
      <c r="DMP17" s="87"/>
      <c r="DMQ17" s="88"/>
      <c r="DMR17" s="87"/>
      <c r="DMS17" s="87"/>
      <c r="DMT17" s="87"/>
      <c r="DMU17" s="87"/>
      <c r="DMV17" s="88"/>
      <c r="DMW17" s="87"/>
      <c r="DMX17" s="87"/>
      <c r="DMY17" s="87"/>
      <c r="DMZ17" s="87"/>
      <c r="DNA17" s="88"/>
      <c r="DNB17" s="87"/>
      <c r="DNC17" s="87"/>
      <c r="DND17" s="87"/>
      <c r="DNE17" s="87"/>
      <c r="DNF17" s="88"/>
      <c r="DNG17" s="87"/>
      <c r="DNH17" s="87"/>
      <c r="DNI17" s="87"/>
      <c r="DNJ17" s="87"/>
      <c r="DNK17" s="88"/>
      <c r="DNL17" s="87"/>
      <c r="DNM17" s="87"/>
      <c r="DNN17" s="87"/>
      <c r="DNO17" s="87"/>
      <c r="DNP17" s="88"/>
      <c r="DNQ17" s="87"/>
      <c r="DNR17" s="87"/>
      <c r="DNS17" s="87"/>
      <c r="DNT17" s="87"/>
      <c r="DNU17" s="88"/>
      <c r="DNV17" s="87"/>
      <c r="DNW17" s="87"/>
      <c r="DNX17" s="87"/>
      <c r="DNY17" s="87"/>
      <c r="DNZ17" s="88"/>
      <c r="DOA17" s="87"/>
      <c r="DOB17" s="87"/>
      <c r="DOC17" s="87"/>
      <c r="DOD17" s="87"/>
      <c r="DOE17" s="88"/>
      <c r="DOF17" s="87"/>
      <c r="DOG17" s="87"/>
      <c r="DOH17" s="87"/>
      <c r="DOI17" s="87"/>
      <c r="DOJ17" s="88"/>
      <c r="DOK17" s="87"/>
      <c r="DOL17" s="87"/>
      <c r="DOM17" s="87"/>
      <c r="DON17" s="87"/>
      <c r="DOO17" s="88"/>
      <c r="DOP17" s="87"/>
      <c r="DOQ17" s="87"/>
      <c r="DOR17" s="87"/>
      <c r="DOS17" s="87"/>
      <c r="DOT17" s="88"/>
      <c r="DOU17" s="87"/>
      <c r="DOV17" s="87"/>
      <c r="DOW17" s="87"/>
      <c r="DOX17" s="87"/>
      <c r="DOY17" s="88"/>
      <c r="DOZ17" s="87"/>
      <c r="DPA17" s="87"/>
      <c r="DPB17" s="87"/>
      <c r="DPC17" s="87"/>
      <c r="DPD17" s="88"/>
      <c r="DPE17" s="87"/>
      <c r="DPF17" s="87"/>
      <c r="DPG17" s="87"/>
      <c r="DPH17" s="87"/>
      <c r="DPI17" s="88"/>
      <c r="DPJ17" s="87"/>
      <c r="DPK17" s="87"/>
      <c r="DPL17" s="87"/>
      <c r="DPM17" s="87"/>
      <c r="DPN17" s="88"/>
      <c r="DPO17" s="87"/>
      <c r="DPP17" s="87"/>
      <c r="DPQ17" s="87"/>
      <c r="DPR17" s="87"/>
      <c r="DPS17" s="88"/>
      <c r="DPT17" s="87"/>
      <c r="DPU17" s="87"/>
      <c r="DPV17" s="87"/>
      <c r="DPW17" s="87"/>
      <c r="DPX17" s="88"/>
      <c r="DPY17" s="87"/>
      <c r="DPZ17" s="87"/>
      <c r="DQA17" s="87"/>
      <c r="DQB17" s="87"/>
      <c r="DQC17" s="88"/>
      <c r="DQD17" s="87"/>
      <c r="DQE17" s="87"/>
      <c r="DQF17" s="87"/>
      <c r="DQG17" s="87"/>
      <c r="DQH17" s="88"/>
      <c r="DQI17" s="87"/>
      <c r="DQJ17" s="87"/>
      <c r="DQK17" s="87"/>
      <c r="DQL17" s="87"/>
      <c r="DQM17" s="88"/>
      <c r="DQN17" s="87"/>
      <c r="DQO17" s="87"/>
      <c r="DQP17" s="87"/>
      <c r="DQQ17" s="87"/>
      <c r="DQR17" s="88"/>
      <c r="DQS17" s="87"/>
      <c r="DQT17" s="87"/>
      <c r="DQU17" s="87"/>
      <c r="DQV17" s="87"/>
      <c r="DQW17" s="88"/>
      <c r="DQX17" s="87"/>
      <c r="DQY17" s="87"/>
      <c r="DQZ17" s="87"/>
      <c r="DRA17" s="87"/>
      <c r="DRB17" s="88"/>
      <c r="DRC17" s="87"/>
      <c r="DRD17" s="87"/>
      <c r="DRE17" s="87"/>
      <c r="DRF17" s="87"/>
      <c r="DRG17" s="88"/>
      <c r="DRH17" s="87"/>
      <c r="DRI17" s="87"/>
      <c r="DRJ17" s="87"/>
      <c r="DRK17" s="87"/>
      <c r="DRL17" s="88"/>
      <c r="DRM17" s="87"/>
      <c r="DRN17" s="87"/>
      <c r="DRO17" s="87"/>
      <c r="DRP17" s="87"/>
      <c r="DRQ17" s="88"/>
      <c r="DRR17" s="87"/>
      <c r="DRS17" s="87"/>
      <c r="DRT17" s="87"/>
      <c r="DRU17" s="87"/>
      <c r="DRV17" s="88"/>
      <c r="DRW17" s="87"/>
      <c r="DRX17" s="87"/>
      <c r="DRY17" s="87"/>
      <c r="DRZ17" s="87"/>
      <c r="DSA17" s="88"/>
      <c r="DSB17" s="87"/>
      <c r="DSC17" s="87"/>
      <c r="DSD17" s="87"/>
      <c r="DSE17" s="87"/>
      <c r="DSF17" s="88"/>
      <c r="DSG17" s="87"/>
      <c r="DSH17" s="87"/>
      <c r="DSI17" s="87"/>
      <c r="DSJ17" s="87"/>
      <c r="DSK17" s="88"/>
      <c r="DSL17" s="87"/>
      <c r="DSM17" s="87"/>
      <c r="DSN17" s="87"/>
      <c r="DSO17" s="87"/>
      <c r="DSP17" s="88"/>
      <c r="DSQ17" s="87"/>
      <c r="DSR17" s="87"/>
      <c r="DSS17" s="87"/>
      <c r="DST17" s="87"/>
      <c r="DSU17" s="88"/>
      <c r="DSV17" s="87"/>
      <c r="DSW17" s="87"/>
      <c r="DSX17" s="87"/>
      <c r="DSY17" s="87"/>
      <c r="DSZ17" s="88"/>
      <c r="DTA17" s="87"/>
      <c r="DTB17" s="87"/>
      <c r="DTC17" s="87"/>
      <c r="DTD17" s="87"/>
      <c r="DTE17" s="88"/>
      <c r="DTF17" s="87"/>
      <c r="DTG17" s="87"/>
      <c r="DTH17" s="87"/>
      <c r="DTI17" s="87"/>
      <c r="DTJ17" s="88"/>
      <c r="DTK17" s="87"/>
      <c r="DTL17" s="87"/>
      <c r="DTM17" s="87"/>
      <c r="DTN17" s="87"/>
      <c r="DTO17" s="88"/>
      <c r="DTP17" s="87"/>
      <c r="DTQ17" s="87"/>
      <c r="DTR17" s="87"/>
      <c r="DTS17" s="87"/>
      <c r="DTT17" s="88"/>
      <c r="DTU17" s="87"/>
      <c r="DTV17" s="87"/>
      <c r="DTW17" s="87"/>
      <c r="DTX17" s="87"/>
      <c r="DTY17" s="88"/>
      <c r="DTZ17" s="87"/>
      <c r="DUA17" s="87"/>
      <c r="DUB17" s="87"/>
      <c r="DUC17" s="87"/>
      <c r="DUD17" s="88"/>
      <c r="DUE17" s="87"/>
      <c r="DUF17" s="87"/>
      <c r="DUG17" s="87"/>
      <c r="DUH17" s="87"/>
      <c r="DUI17" s="88"/>
      <c r="DUJ17" s="87"/>
      <c r="DUK17" s="87"/>
      <c r="DUL17" s="87"/>
      <c r="DUM17" s="87"/>
      <c r="DUN17" s="88"/>
      <c r="DUO17" s="87"/>
      <c r="DUP17" s="87"/>
      <c r="DUQ17" s="87"/>
      <c r="DUR17" s="87"/>
      <c r="DUS17" s="88"/>
      <c r="DUT17" s="87"/>
      <c r="DUU17" s="87"/>
      <c r="DUV17" s="87"/>
      <c r="DUW17" s="87"/>
      <c r="DUX17" s="88"/>
      <c r="DUY17" s="87"/>
      <c r="DUZ17" s="87"/>
      <c r="DVA17" s="87"/>
      <c r="DVB17" s="87"/>
      <c r="DVC17" s="88"/>
      <c r="DVD17" s="87"/>
      <c r="DVE17" s="87"/>
      <c r="DVF17" s="87"/>
      <c r="DVG17" s="87"/>
      <c r="DVH17" s="88"/>
      <c r="DVI17" s="87"/>
      <c r="DVJ17" s="87"/>
      <c r="DVK17" s="87"/>
      <c r="DVL17" s="87"/>
      <c r="DVM17" s="88"/>
      <c r="DVN17" s="87"/>
      <c r="DVO17" s="87"/>
      <c r="DVP17" s="87"/>
      <c r="DVQ17" s="87"/>
      <c r="DVR17" s="88"/>
      <c r="DVS17" s="87"/>
      <c r="DVT17" s="87"/>
      <c r="DVU17" s="87"/>
      <c r="DVV17" s="87"/>
      <c r="DVW17" s="88"/>
      <c r="DVX17" s="87"/>
      <c r="DVY17" s="87"/>
      <c r="DVZ17" s="87"/>
      <c r="DWA17" s="87"/>
      <c r="DWB17" s="88"/>
      <c r="DWC17" s="87"/>
      <c r="DWD17" s="87"/>
      <c r="DWE17" s="87"/>
      <c r="DWF17" s="87"/>
      <c r="DWG17" s="88"/>
      <c r="DWH17" s="87"/>
      <c r="DWI17" s="87"/>
      <c r="DWJ17" s="87"/>
      <c r="DWK17" s="87"/>
      <c r="DWL17" s="88"/>
      <c r="DWM17" s="87"/>
      <c r="DWN17" s="87"/>
      <c r="DWO17" s="87"/>
      <c r="DWP17" s="87"/>
      <c r="DWQ17" s="88"/>
      <c r="DWR17" s="87"/>
      <c r="DWS17" s="87"/>
      <c r="DWT17" s="87"/>
      <c r="DWU17" s="87"/>
      <c r="DWV17" s="88"/>
      <c r="DWW17" s="87"/>
      <c r="DWX17" s="87"/>
      <c r="DWY17" s="87"/>
      <c r="DWZ17" s="87"/>
      <c r="DXA17" s="88"/>
      <c r="DXB17" s="87"/>
      <c r="DXC17" s="87"/>
      <c r="DXD17" s="87"/>
      <c r="DXE17" s="87"/>
      <c r="DXF17" s="88"/>
      <c r="DXG17" s="87"/>
      <c r="DXH17" s="87"/>
      <c r="DXI17" s="87"/>
      <c r="DXJ17" s="87"/>
      <c r="DXK17" s="88"/>
      <c r="DXL17" s="87"/>
      <c r="DXM17" s="87"/>
      <c r="DXN17" s="87"/>
      <c r="DXO17" s="87"/>
      <c r="DXP17" s="88"/>
      <c r="DXQ17" s="87"/>
      <c r="DXR17" s="87"/>
      <c r="DXS17" s="87"/>
      <c r="DXT17" s="87"/>
      <c r="DXU17" s="88"/>
      <c r="DXV17" s="87"/>
      <c r="DXW17" s="87"/>
      <c r="DXX17" s="87"/>
      <c r="DXY17" s="87"/>
      <c r="DXZ17" s="88"/>
      <c r="DYA17" s="87"/>
      <c r="DYB17" s="87"/>
      <c r="DYC17" s="87"/>
      <c r="DYD17" s="87"/>
      <c r="DYE17" s="88"/>
      <c r="DYF17" s="87"/>
      <c r="DYG17" s="87"/>
      <c r="DYH17" s="87"/>
      <c r="DYI17" s="87"/>
      <c r="DYJ17" s="88"/>
      <c r="DYK17" s="87"/>
      <c r="DYL17" s="87"/>
      <c r="DYM17" s="87"/>
      <c r="DYN17" s="87"/>
      <c r="DYO17" s="88"/>
      <c r="DYP17" s="87"/>
      <c r="DYQ17" s="87"/>
      <c r="DYR17" s="87"/>
      <c r="DYS17" s="87"/>
      <c r="DYT17" s="88"/>
      <c r="DYU17" s="87"/>
      <c r="DYV17" s="87"/>
      <c r="DYW17" s="87"/>
      <c r="DYX17" s="87"/>
      <c r="DYY17" s="88"/>
      <c r="DYZ17" s="87"/>
      <c r="DZA17" s="87"/>
      <c r="DZB17" s="87"/>
      <c r="DZC17" s="87"/>
      <c r="DZD17" s="88"/>
      <c r="DZE17" s="87"/>
      <c r="DZF17" s="87"/>
      <c r="DZG17" s="87"/>
      <c r="DZH17" s="87"/>
      <c r="DZI17" s="88"/>
      <c r="DZJ17" s="87"/>
      <c r="DZK17" s="87"/>
      <c r="DZL17" s="87"/>
      <c r="DZM17" s="87"/>
      <c r="DZN17" s="88"/>
      <c r="DZO17" s="87"/>
      <c r="DZP17" s="87"/>
      <c r="DZQ17" s="87"/>
      <c r="DZR17" s="87"/>
      <c r="DZS17" s="88"/>
      <c r="DZT17" s="87"/>
      <c r="DZU17" s="87"/>
      <c r="DZV17" s="87"/>
      <c r="DZW17" s="87"/>
      <c r="DZX17" s="88"/>
      <c r="DZY17" s="87"/>
      <c r="DZZ17" s="87"/>
      <c r="EAA17" s="87"/>
      <c r="EAB17" s="87"/>
      <c r="EAC17" s="88"/>
      <c r="EAD17" s="87"/>
      <c r="EAE17" s="87"/>
      <c r="EAF17" s="87"/>
      <c r="EAG17" s="87"/>
      <c r="EAH17" s="88"/>
      <c r="EAI17" s="87"/>
      <c r="EAJ17" s="87"/>
      <c r="EAK17" s="87"/>
      <c r="EAL17" s="87"/>
      <c r="EAM17" s="88"/>
      <c r="EAN17" s="87"/>
      <c r="EAO17" s="87"/>
      <c r="EAP17" s="87"/>
      <c r="EAQ17" s="87"/>
      <c r="EAR17" s="88"/>
      <c r="EAS17" s="87"/>
      <c r="EAT17" s="87"/>
      <c r="EAU17" s="87"/>
      <c r="EAV17" s="87"/>
      <c r="EAW17" s="88"/>
      <c r="EAX17" s="87"/>
      <c r="EAY17" s="87"/>
      <c r="EAZ17" s="87"/>
      <c r="EBA17" s="87"/>
      <c r="EBB17" s="88"/>
      <c r="EBC17" s="87"/>
      <c r="EBD17" s="87"/>
      <c r="EBE17" s="87"/>
      <c r="EBF17" s="87"/>
      <c r="EBG17" s="88"/>
      <c r="EBH17" s="87"/>
      <c r="EBI17" s="87"/>
      <c r="EBJ17" s="87"/>
      <c r="EBK17" s="87"/>
      <c r="EBL17" s="88"/>
      <c r="EBM17" s="87"/>
      <c r="EBN17" s="87"/>
      <c r="EBO17" s="87"/>
      <c r="EBP17" s="87"/>
      <c r="EBQ17" s="88"/>
      <c r="EBR17" s="87"/>
      <c r="EBS17" s="87"/>
      <c r="EBT17" s="87"/>
      <c r="EBU17" s="87"/>
      <c r="EBV17" s="88"/>
      <c r="EBW17" s="87"/>
      <c r="EBX17" s="87"/>
      <c r="EBY17" s="87"/>
      <c r="EBZ17" s="87"/>
      <c r="ECA17" s="88"/>
      <c r="ECB17" s="87"/>
      <c r="ECC17" s="87"/>
      <c r="ECD17" s="87"/>
      <c r="ECE17" s="87"/>
      <c r="ECF17" s="88"/>
      <c r="ECG17" s="87"/>
      <c r="ECH17" s="87"/>
      <c r="ECI17" s="87"/>
      <c r="ECJ17" s="87"/>
      <c r="ECK17" s="88"/>
      <c r="ECL17" s="87"/>
      <c r="ECM17" s="87"/>
      <c r="ECN17" s="87"/>
      <c r="ECO17" s="87"/>
      <c r="ECP17" s="88"/>
      <c r="ECQ17" s="87"/>
      <c r="ECR17" s="87"/>
      <c r="ECS17" s="87"/>
      <c r="ECT17" s="87"/>
      <c r="ECU17" s="88"/>
      <c r="ECV17" s="87"/>
      <c r="ECW17" s="87"/>
      <c r="ECX17" s="87"/>
      <c r="ECY17" s="87"/>
      <c r="ECZ17" s="88"/>
      <c r="EDA17" s="87"/>
      <c r="EDB17" s="87"/>
      <c r="EDC17" s="87"/>
      <c r="EDD17" s="87"/>
      <c r="EDE17" s="88"/>
      <c r="EDF17" s="87"/>
      <c r="EDG17" s="87"/>
      <c r="EDH17" s="87"/>
      <c r="EDI17" s="87"/>
      <c r="EDJ17" s="88"/>
      <c r="EDK17" s="87"/>
      <c r="EDL17" s="87"/>
      <c r="EDM17" s="87"/>
      <c r="EDN17" s="87"/>
      <c r="EDO17" s="88"/>
      <c r="EDP17" s="87"/>
      <c r="EDQ17" s="87"/>
      <c r="EDR17" s="87"/>
      <c r="EDS17" s="87"/>
      <c r="EDT17" s="88"/>
      <c r="EDU17" s="87"/>
      <c r="EDV17" s="87"/>
      <c r="EDW17" s="87"/>
      <c r="EDX17" s="87"/>
      <c r="EDY17" s="88"/>
      <c r="EDZ17" s="87"/>
      <c r="EEA17" s="87"/>
      <c r="EEB17" s="87"/>
      <c r="EEC17" s="87"/>
      <c r="EED17" s="88"/>
      <c r="EEE17" s="87"/>
      <c r="EEF17" s="87"/>
      <c r="EEG17" s="87"/>
      <c r="EEH17" s="87"/>
      <c r="EEI17" s="88"/>
      <c r="EEJ17" s="87"/>
      <c r="EEK17" s="87"/>
      <c r="EEL17" s="87"/>
      <c r="EEM17" s="87"/>
      <c r="EEN17" s="88"/>
      <c r="EEO17" s="87"/>
      <c r="EEP17" s="87"/>
      <c r="EEQ17" s="87"/>
      <c r="EER17" s="87"/>
      <c r="EES17" s="88"/>
      <c r="EET17" s="87"/>
      <c r="EEU17" s="87"/>
      <c r="EEV17" s="87"/>
      <c r="EEW17" s="87"/>
      <c r="EEX17" s="88"/>
      <c r="EEY17" s="87"/>
      <c r="EEZ17" s="87"/>
      <c r="EFA17" s="87"/>
      <c r="EFB17" s="87"/>
      <c r="EFC17" s="88"/>
      <c r="EFD17" s="87"/>
      <c r="EFE17" s="87"/>
      <c r="EFF17" s="87"/>
      <c r="EFG17" s="87"/>
      <c r="EFH17" s="88"/>
      <c r="EFI17" s="87"/>
      <c r="EFJ17" s="87"/>
      <c r="EFK17" s="87"/>
      <c r="EFL17" s="87"/>
      <c r="EFM17" s="88"/>
      <c r="EFN17" s="87"/>
      <c r="EFO17" s="87"/>
      <c r="EFP17" s="87"/>
      <c r="EFQ17" s="87"/>
      <c r="EFR17" s="88"/>
      <c r="EFS17" s="87"/>
      <c r="EFT17" s="87"/>
      <c r="EFU17" s="87"/>
      <c r="EFV17" s="87"/>
      <c r="EFW17" s="88"/>
      <c r="EFX17" s="87"/>
      <c r="EFY17" s="87"/>
      <c r="EFZ17" s="87"/>
      <c r="EGA17" s="87"/>
      <c r="EGB17" s="88"/>
      <c r="EGC17" s="87"/>
      <c r="EGD17" s="87"/>
      <c r="EGE17" s="87"/>
      <c r="EGF17" s="87"/>
      <c r="EGG17" s="88"/>
      <c r="EGH17" s="87"/>
      <c r="EGI17" s="87"/>
      <c r="EGJ17" s="87"/>
      <c r="EGK17" s="87"/>
      <c r="EGL17" s="88"/>
      <c r="EGM17" s="87"/>
      <c r="EGN17" s="87"/>
      <c r="EGO17" s="87"/>
      <c r="EGP17" s="87"/>
      <c r="EGQ17" s="88"/>
      <c r="EGR17" s="87"/>
      <c r="EGS17" s="87"/>
      <c r="EGT17" s="87"/>
      <c r="EGU17" s="87"/>
      <c r="EGV17" s="88"/>
      <c r="EGW17" s="87"/>
      <c r="EGX17" s="87"/>
      <c r="EGY17" s="87"/>
      <c r="EGZ17" s="87"/>
      <c r="EHA17" s="88"/>
      <c r="EHB17" s="87"/>
      <c r="EHC17" s="87"/>
      <c r="EHD17" s="87"/>
      <c r="EHE17" s="87"/>
      <c r="EHF17" s="88"/>
      <c r="EHG17" s="87"/>
      <c r="EHH17" s="87"/>
      <c r="EHI17" s="87"/>
      <c r="EHJ17" s="87"/>
      <c r="EHK17" s="88"/>
      <c r="EHL17" s="87"/>
      <c r="EHM17" s="87"/>
      <c r="EHN17" s="87"/>
      <c r="EHO17" s="87"/>
      <c r="EHP17" s="88"/>
      <c r="EHQ17" s="87"/>
      <c r="EHR17" s="87"/>
      <c r="EHS17" s="87"/>
      <c r="EHT17" s="87"/>
      <c r="EHU17" s="88"/>
      <c r="EHV17" s="87"/>
      <c r="EHW17" s="87"/>
      <c r="EHX17" s="87"/>
      <c r="EHY17" s="87"/>
      <c r="EHZ17" s="88"/>
      <c r="EIA17" s="87"/>
      <c r="EIB17" s="87"/>
      <c r="EIC17" s="87"/>
      <c r="EID17" s="87"/>
      <c r="EIE17" s="88"/>
      <c r="EIF17" s="87"/>
      <c r="EIG17" s="87"/>
      <c r="EIH17" s="87"/>
      <c r="EII17" s="87"/>
      <c r="EIJ17" s="88"/>
      <c r="EIK17" s="87"/>
      <c r="EIL17" s="87"/>
      <c r="EIM17" s="87"/>
      <c r="EIN17" s="87"/>
      <c r="EIO17" s="88"/>
      <c r="EIP17" s="87"/>
      <c r="EIQ17" s="87"/>
      <c r="EIR17" s="87"/>
      <c r="EIS17" s="87"/>
      <c r="EIT17" s="88"/>
      <c r="EIU17" s="87"/>
      <c r="EIV17" s="87"/>
      <c r="EIW17" s="87"/>
      <c r="EIX17" s="87"/>
      <c r="EIY17" s="88"/>
      <c r="EIZ17" s="87"/>
      <c r="EJA17" s="87"/>
      <c r="EJB17" s="87"/>
      <c r="EJC17" s="87"/>
      <c r="EJD17" s="88"/>
      <c r="EJE17" s="87"/>
      <c r="EJF17" s="87"/>
      <c r="EJG17" s="87"/>
      <c r="EJH17" s="87"/>
      <c r="EJI17" s="88"/>
      <c r="EJJ17" s="87"/>
      <c r="EJK17" s="87"/>
      <c r="EJL17" s="87"/>
      <c r="EJM17" s="87"/>
      <c r="EJN17" s="88"/>
      <c r="EJO17" s="87"/>
      <c r="EJP17" s="87"/>
      <c r="EJQ17" s="87"/>
      <c r="EJR17" s="87"/>
      <c r="EJS17" s="88"/>
      <c r="EJT17" s="87"/>
      <c r="EJU17" s="87"/>
      <c r="EJV17" s="87"/>
      <c r="EJW17" s="87"/>
      <c r="EJX17" s="88"/>
      <c r="EJY17" s="87"/>
      <c r="EJZ17" s="87"/>
      <c r="EKA17" s="87"/>
      <c r="EKB17" s="87"/>
      <c r="EKC17" s="88"/>
      <c r="EKD17" s="87"/>
      <c r="EKE17" s="87"/>
      <c r="EKF17" s="87"/>
      <c r="EKG17" s="87"/>
      <c r="EKH17" s="88"/>
      <c r="EKI17" s="87"/>
      <c r="EKJ17" s="87"/>
      <c r="EKK17" s="87"/>
      <c r="EKL17" s="87"/>
      <c r="EKM17" s="88"/>
      <c r="EKN17" s="87"/>
      <c r="EKO17" s="87"/>
      <c r="EKP17" s="87"/>
      <c r="EKQ17" s="87"/>
      <c r="EKR17" s="88"/>
      <c r="EKS17" s="87"/>
      <c r="EKT17" s="87"/>
      <c r="EKU17" s="87"/>
      <c r="EKV17" s="87"/>
      <c r="EKW17" s="88"/>
      <c r="EKX17" s="87"/>
      <c r="EKY17" s="87"/>
      <c r="EKZ17" s="87"/>
      <c r="ELA17" s="87"/>
      <c r="ELB17" s="88"/>
      <c r="ELC17" s="87"/>
      <c r="ELD17" s="87"/>
      <c r="ELE17" s="87"/>
      <c r="ELF17" s="87"/>
      <c r="ELG17" s="88"/>
      <c r="ELH17" s="87"/>
      <c r="ELI17" s="87"/>
      <c r="ELJ17" s="87"/>
      <c r="ELK17" s="87"/>
      <c r="ELL17" s="88"/>
      <c r="ELM17" s="87"/>
      <c r="ELN17" s="87"/>
      <c r="ELO17" s="87"/>
      <c r="ELP17" s="87"/>
      <c r="ELQ17" s="88"/>
      <c r="ELR17" s="87"/>
      <c r="ELS17" s="87"/>
      <c r="ELT17" s="87"/>
      <c r="ELU17" s="87"/>
      <c r="ELV17" s="88"/>
      <c r="ELW17" s="87"/>
      <c r="ELX17" s="87"/>
      <c r="ELY17" s="87"/>
      <c r="ELZ17" s="87"/>
      <c r="EMA17" s="88"/>
      <c r="EMB17" s="87"/>
      <c r="EMC17" s="87"/>
      <c r="EMD17" s="87"/>
      <c r="EME17" s="87"/>
      <c r="EMF17" s="88"/>
      <c r="EMG17" s="87"/>
      <c r="EMH17" s="87"/>
      <c r="EMI17" s="87"/>
      <c r="EMJ17" s="87"/>
      <c r="EMK17" s="88"/>
      <c r="EML17" s="87"/>
      <c r="EMM17" s="87"/>
      <c r="EMN17" s="87"/>
      <c r="EMO17" s="87"/>
      <c r="EMP17" s="88"/>
      <c r="EMQ17" s="87"/>
      <c r="EMR17" s="87"/>
      <c r="EMS17" s="87"/>
      <c r="EMT17" s="87"/>
      <c r="EMU17" s="88"/>
      <c r="EMV17" s="87"/>
      <c r="EMW17" s="87"/>
      <c r="EMX17" s="87"/>
      <c r="EMY17" s="87"/>
      <c r="EMZ17" s="88"/>
      <c r="ENA17" s="87"/>
      <c r="ENB17" s="87"/>
      <c r="ENC17" s="87"/>
      <c r="END17" s="87"/>
      <c r="ENE17" s="88"/>
      <c r="ENF17" s="87"/>
      <c r="ENG17" s="87"/>
      <c r="ENH17" s="87"/>
      <c r="ENI17" s="87"/>
      <c r="ENJ17" s="88"/>
      <c r="ENK17" s="87"/>
      <c r="ENL17" s="87"/>
      <c r="ENM17" s="87"/>
      <c r="ENN17" s="87"/>
      <c r="ENO17" s="88"/>
      <c r="ENP17" s="87"/>
      <c r="ENQ17" s="87"/>
      <c r="ENR17" s="87"/>
      <c r="ENS17" s="87"/>
      <c r="ENT17" s="88"/>
      <c r="ENU17" s="87"/>
      <c r="ENV17" s="87"/>
      <c r="ENW17" s="87"/>
      <c r="ENX17" s="87"/>
      <c r="ENY17" s="88"/>
      <c r="ENZ17" s="87"/>
      <c r="EOA17" s="87"/>
      <c r="EOB17" s="87"/>
      <c r="EOC17" s="87"/>
      <c r="EOD17" s="88"/>
      <c r="EOE17" s="87"/>
      <c r="EOF17" s="87"/>
      <c r="EOG17" s="87"/>
      <c r="EOH17" s="87"/>
      <c r="EOI17" s="88"/>
      <c r="EOJ17" s="87"/>
      <c r="EOK17" s="87"/>
      <c r="EOL17" s="87"/>
      <c r="EOM17" s="87"/>
      <c r="EON17" s="88"/>
      <c r="EOO17" s="87"/>
      <c r="EOP17" s="87"/>
      <c r="EOQ17" s="87"/>
      <c r="EOR17" s="87"/>
      <c r="EOS17" s="88"/>
      <c r="EOT17" s="87"/>
      <c r="EOU17" s="87"/>
      <c r="EOV17" s="87"/>
      <c r="EOW17" s="87"/>
      <c r="EOX17" s="88"/>
      <c r="EOY17" s="87"/>
      <c r="EOZ17" s="87"/>
      <c r="EPA17" s="87"/>
      <c r="EPB17" s="87"/>
      <c r="EPC17" s="88"/>
      <c r="EPD17" s="87"/>
      <c r="EPE17" s="87"/>
      <c r="EPF17" s="87"/>
      <c r="EPG17" s="87"/>
      <c r="EPH17" s="88"/>
      <c r="EPI17" s="87"/>
      <c r="EPJ17" s="87"/>
      <c r="EPK17" s="87"/>
      <c r="EPL17" s="87"/>
      <c r="EPM17" s="88"/>
      <c r="EPN17" s="87"/>
      <c r="EPO17" s="87"/>
      <c r="EPP17" s="87"/>
      <c r="EPQ17" s="87"/>
      <c r="EPR17" s="88"/>
      <c r="EPS17" s="87"/>
      <c r="EPT17" s="87"/>
      <c r="EPU17" s="87"/>
      <c r="EPV17" s="87"/>
      <c r="EPW17" s="88"/>
      <c r="EPX17" s="87"/>
      <c r="EPY17" s="87"/>
      <c r="EPZ17" s="87"/>
      <c r="EQA17" s="87"/>
      <c r="EQB17" s="88"/>
      <c r="EQC17" s="87"/>
      <c r="EQD17" s="87"/>
      <c r="EQE17" s="87"/>
      <c r="EQF17" s="87"/>
      <c r="EQG17" s="88"/>
      <c r="EQH17" s="87"/>
      <c r="EQI17" s="87"/>
      <c r="EQJ17" s="87"/>
      <c r="EQK17" s="87"/>
      <c r="EQL17" s="88"/>
      <c r="EQM17" s="87"/>
      <c r="EQN17" s="87"/>
      <c r="EQO17" s="87"/>
      <c r="EQP17" s="87"/>
      <c r="EQQ17" s="88"/>
      <c r="EQR17" s="87"/>
      <c r="EQS17" s="87"/>
      <c r="EQT17" s="87"/>
      <c r="EQU17" s="87"/>
      <c r="EQV17" s="88"/>
      <c r="EQW17" s="87"/>
      <c r="EQX17" s="87"/>
      <c r="EQY17" s="87"/>
      <c r="EQZ17" s="87"/>
      <c r="ERA17" s="88"/>
      <c r="ERB17" s="87"/>
      <c r="ERC17" s="87"/>
      <c r="ERD17" s="87"/>
      <c r="ERE17" s="87"/>
      <c r="ERF17" s="88"/>
      <c r="ERG17" s="87"/>
      <c r="ERH17" s="87"/>
      <c r="ERI17" s="87"/>
      <c r="ERJ17" s="87"/>
      <c r="ERK17" s="88"/>
      <c r="ERL17" s="87"/>
      <c r="ERM17" s="87"/>
      <c r="ERN17" s="87"/>
      <c r="ERO17" s="87"/>
      <c r="ERP17" s="88"/>
      <c r="ERQ17" s="87"/>
      <c r="ERR17" s="87"/>
      <c r="ERS17" s="87"/>
      <c r="ERT17" s="87"/>
      <c r="ERU17" s="88"/>
      <c r="ERV17" s="87"/>
      <c r="ERW17" s="87"/>
      <c r="ERX17" s="87"/>
      <c r="ERY17" s="87"/>
      <c r="ERZ17" s="88"/>
      <c r="ESA17" s="87"/>
      <c r="ESB17" s="87"/>
      <c r="ESC17" s="87"/>
      <c r="ESD17" s="87"/>
      <c r="ESE17" s="88"/>
      <c r="ESF17" s="87"/>
      <c r="ESG17" s="87"/>
      <c r="ESH17" s="87"/>
      <c r="ESI17" s="87"/>
      <c r="ESJ17" s="88"/>
      <c r="ESK17" s="87"/>
      <c r="ESL17" s="87"/>
      <c r="ESM17" s="87"/>
      <c r="ESN17" s="87"/>
      <c r="ESO17" s="88"/>
      <c r="ESP17" s="87"/>
      <c r="ESQ17" s="87"/>
      <c r="ESR17" s="87"/>
      <c r="ESS17" s="87"/>
      <c r="EST17" s="88"/>
      <c r="ESU17" s="87"/>
      <c r="ESV17" s="87"/>
      <c r="ESW17" s="87"/>
      <c r="ESX17" s="87"/>
      <c r="ESY17" s="88"/>
      <c r="ESZ17" s="87"/>
      <c r="ETA17" s="87"/>
      <c r="ETB17" s="87"/>
      <c r="ETC17" s="87"/>
      <c r="ETD17" s="88"/>
      <c r="ETE17" s="87"/>
      <c r="ETF17" s="87"/>
      <c r="ETG17" s="87"/>
      <c r="ETH17" s="87"/>
      <c r="ETI17" s="88"/>
      <c r="ETJ17" s="87"/>
      <c r="ETK17" s="87"/>
      <c r="ETL17" s="87"/>
      <c r="ETM17" s="87"/>
      <c r="ETN17" s="88"/>
      <c r="ETO17" s="87"/>
      <c r="ETP17" s="87"/>
      <c r="ETQ17" s="87"/>
      <c r="ETR17" s="87"/>
      <c r="ETS17" s="88"/>
      <c r="ETT17" s="87"/>
      <c r="ETU17" s="87"/>
      <c r="ETV17" s="87"/>
      <c r="ETW17" s="87"/>
      <c r="ETX17" s="88"/>
      <c r="ETY17" s="87"/>
      <c r="ETZ17" s="87"/>
      <c r="EUA17" s="87"/>
      <c r="EUB17" s="87"/>
      <c r="EUC17" s="88"/>
      <c r="EUD17" s="87"/>
      <c r="EUE17" s="87"/>
      <c r="EUF17" s="87"/>
      <c r="EUG17" s="87"/>
      <c r="EUH17" s="88"/>
      <c r="EUI17" s="87"/>
      <c r="EUJ17" s="87"/>
      <c r="EUK17" s="87"/>
      <c r="EUL17" s="87"/>
      <c r="EUM17" s="88"/>
      <c r="EUN17" s="87"/>
      <c r="EUO17" s="87"/>
      <c r="EUP17" s="87"/>
      <c r="EUQ17" s="87"/>
      <c r="EUR17" s="88"/>
      <c r="EUS17" s="87"/>
      <c r="EUT17" s="87"/>
      <c r="EUU17" s="87"/>
      <c r="EUV17" s="87"/>
      <c r="EUW17" s="88"/>
      <c r="EUX17" s="87"/>
      <c r="EUY17" s="87"/>
      <c r="EUZ17" s="87"/>
      <c r="EVA17" s="87"/>
      <c r="EVB17" s="88"/>
      <c r="EVC17" s="87"/>
      <c r="EVD17" s="87"/>
      <c r="EVE17" s="87"/>
      <c r="EVF17" s="87"/>
      <c r="EVG17" s="88"/>
      <c r="EVH17" s="87"/>
      <c r="EVI17" s="87"/>
      <c r="EVJ17" s="87"/>
      <c r="EVK17" s="87"/>
      <c r="EVL17" s="88"/>
      <c r="EVM17" s="87"/>
      <c r="EVN17" s="87"/>
      <c r="EVO17" s="87"/>
      <c r="EVP17" s="87"/>
      <c r="EVQ17" s="88"/>
      <c r="EVR17" s="87"/>
      <c r="EVS17" s="87"/>
      <c r="EVT17" s="87"/>
      <c r="EVU17" s="87"/>
      <c r="EVV17" s="88"/>
      <c r="EVW17" s="87"/>
      <c r="EVX17" s="87"/>
      <c r="EVY17" s="87"/>
      <c r="EVZ17" s="87"/>
      <c r="EWA17" s="88"/>
      <c r="EWB17" s="87"/>
      <c r="EWC17" s="87"/>
      <c r="EWD17" s="87"/>
      <c r="EWE17" s="87"/>
      <c r="EWF17" s="88"/>
      <c r="EWG17" s="87"/>
      <c r="EWH17" s="87"/>
      <c r="EWI17" s="87"/>
      <c r="EWJ17" s="87"/>
      <c r="EWK17" s="88"/>
      <c r="EWL17" s="87"/>
      <c r="EWM17" s="87"/>
      <c r="EWN17" s="87"/>
      <c r="EWO17" s="87"/>
      <c r="EWP17" s="88"/>
      <c r="EWQ17" s="87"/>
      <c r="EWR17" s="87"/>
      <c r="EWS17" s="87"/>
      <c r="EWT17" s="87"/>
      <c r="EWU17" s="88"/>
      <c r="EWV17" s="87"/>
      <c r="EWW17" s="87"/>
      <c r="EWX17" s="87"/>
      <c r="EWY17" s="87"/>
      <c r="EWZ17" s="88"/>
      <c r="EXA17" s="87"/>
      <c r="EXB17" s="87"/>
      <c r="EXC17" s="87"/>
      <c r="EXD17" s="87"/>
      <c r="EXE17" s="88"/>
      <c r="EXF17" s="87"/>
      <c r="EXG17" s="87"/>
      <c r="EXH17" s="87"/>
      <c r="EXI17" s="87"/>
      <c r="EXJ17" s="88"/>
      <c r="EXK17" s="87"/>
      <c r="EXL17" s="87"/>
      <c r="EXM17" s="87"/>
      <c r="EXN17" s="87"/>
      <c r="EXO17" s="88"/>
      <c r="EXP17" s="87"/>
      <c r="EXQ17" s="87"/>
      <c r="EXR17" s="87"/>
      <c r="EXS17" s="87"/>
      <c r="EXT17" s="88"/>
      <c r="EXU17" s="87"/>
      <c r="EXV17" s="87"/>
      <c r="EXW17" s="87"/>
      <c r="EXX17" s="87"/>
      <c r="EXY17" s="88"/>
      <c r="EXZ17" s="87"/>
      <c r="EYA17" s="87"/>
      <c r="EYB17" s="87"/>
      <c r="EYC17" s="87"/>
      <c r="EYD17" s="88"/>
      <c r="EYE17" s="87"/>
      <c r="EYF17" s="87"/>
      <c r="EYG17" s="87"/>
      <c r="EYH17" s="87"/>
      <c r="EYI17" s="88"/>
      <c r="EYJ17" s="87"/>
      <c r="EYK17" s="87"/>
      <c r="EYL17" s="87"/>
      <c r="EYM17" s="87"/>
      <c r="EYN17" s="88"/>
      <c r="EYO17" s="87"/>
      <c r="EYP17" s="87"/>
      <c r="EYQ17" s="87"/>
      <c r="EYR17" s="87"/>
      <c r="EYS17" s="88"/>
      <c r="EYT17" s="87"/>
      <c r="EYU17" s="87"/>
      <c r="EYV17" s="87"/>
      <c r="EYW17" s="87"/>
      <c r="EYX17" s="88"/>
      <c r="EYY17" s="87"/>
      <c r="EYZ17" s="87"/>
      <c r="EZA17" s="87"/>
      <c r="EZB17" s="87"/>
      <c r="EZC17" s="88"/>
      <c r="EZD17" s="87"/>
      <c r="EZE17" s="87"/>
      <c r="EZF17" s="87"/>
      <c r="EZG17" s="87"/>
      <c r="EZH17" s="88"/>
      <c r="EZI17" s="87"/>
      <c r="EZJ17" s="87"/>
      <c r="EZK17" s="87"/>
      <c r="EZL17" s="87"/>
      <c r="EZM17" s="88"/>
      <c r="EZN17" s="87"/>
      <c r="EZO17" s="87"/>
      <c r="EZP17" s="87"/>
      <c r="EZQ17" s="87"/>
      <c r="EZR17" s="88"/>
      <c r="EZS17" s="87"/>
      <c r="EZT17" s="87"/>
      <c r="EZU17" s="87"/>
      <c r="EZV17" s="87"/>
      <c r="EZW17" s="88"/>
      <c r="EZX17" s="87"/>
      <c r="EZY17" s="87"/>
      <c r="EZZ17" s="87"/>
      <c r="FAA17" s="87"/>
      <c r="FAB17" s="88"/>
      <c r="FAC17" s="87"/>
      <c r="FAD17" s="87"/>
      <c r="FAE17" s="87"/>
      <c r="FAF17" s="87"/>
      <c r="FAG17" s="88"/>
      <c r="FAH17" s="87"/>
      <c r="FAI17" s="87"/>
      <c r="FAJ17" s="87"/>
      <c r="FAK17" s="87"/>
      <c r="FAL17" s="88"/>
      <c r="FAM17" s="87"/>
      <c r="FAN17" s="87"/>
      <c r="FAO17" s="87"/>
      <c r="FAP17" s="87"/>
      <c r="FAQ17" s="88"/>
      <c r="FAR17" s="87"/>
      <c r="FAS17" s="87"/>
      <c r="FAT17" s="87"/>
      <c r="FAU17" s="87"/>
      <c r="FAV17" s="88"/>
      <c r="FAW17" s="87"/>
      <c r="FAX17" s="87"/>
      <c r="FAY17" s="87"/>
      <c r="FAZ17" s="87"/>
      <c r="FBA17" s="88"/>
      <c r="FBB17" s="87"/>
      <c r="FBC17" s="87"/>
      <c r="FBD17" s="87"/>
      <c r="FBE17" s="87"/>
      <c r="FBF17" s="88"/>
      <c r="FBG17" s="87"/>
      <c r="FBH17" s="87"/>
      <c r="FBI17" s="87"/>
      <c r="FBJ17" s="87"/>
      <c r="FBK17" s="88"/>
      <c r="FBL17" s="87"/>
      <c r="FBM17" s="87"/>
      <c r="FBN17" s="87"/>
      <c r="FBO17" s="87"/>
      <c r="FBP17" s="88"/>
      <c r="FBQ17" s="87"/>
      <c r="FBR17" s="87"/>
      <c r="FBS17" s="87"/>
      <c r="FBT17" s="87"/>
      <c r="FBU17" s="88"/>
      <c r="FBV17" s="87"/>
      <c r="FBW17" s="87"/>
      <c r="FBX17" s="87"/>
      <c r="FBY17" s="87"/>
      <c r="FBZ17" s="88"/>
      <c r="FCA17" s="87"/>
      <c r="FCB17" s="87"/>
      <c r="FCC17" s="87"/>
      <c r="FCD17" s="87"/>
      <c r="FCE17" s="88"/>
      <c r="FCF17" s="87"/>
      <c r="FCG17" s="87"/>
      <c r="FCH17" s="87"/>
      <c r="FCI17" s="87"/>
      <c r="FCJ17" s="88"/>
      <c r="FCK17" s="87"/>
      <c r="FCL17" s="87"/>
      <c r="FCM17" s="87"/>
      <c r="FCN17" s="87"/>
      <c r="FCO17" s="88"/>
      <c r="FCP17" s="87"/>
      <c r="FCQ17" s="87"/>
      <c r="FCR17" s="87"/>
      <c r="FCS17" s="87"/>
      <c r="FCT17" s="88"/>
      <c r="FCU17" s="87"/>
      <c r="FCV17" s="87"/>
      <c r="FCW17" s="87"/>
      <c r="FCX17" s="87"/>
      <c r="FCY17" s="88"/>
      <c r="FCZ17" s="87"/>
      <c r="FDA17" s="87"/>
      <c r="FDB17" s="87"/>
      <c r="FDC17" s="87"/>
      <c r="FDD17" s="88"/>
      <c r="FDE17" s="87"/>
      <c r="FDF17" s="87"/>
      <c r="FDG17" s="87"/>
      <c r="FDH17" s="87"/>
      <c r="FDI17" s="88"/>
      <c r="FDJ17" s="87"/>
      <c r="FDK17" s="87"/>
      <c r="FDL17" s="87"/>
      <c r="FDM17" s="87"/>
      <c r="FDN17" s="88"/>
      <c r="FDO17" s="87"/>
      <c r="FDP17" s="87"/>
      <c r="FDQ17" s="87"/>
      <c r="FDR17" s="87"/>
      <c r="FDS17" s="88"/>
      <c r="FDT17" s="87"/>
      <c r="FDU17" s="87"/>
      <c r="FDV17" s="87"/>
      <c r="FDW17" s="87"/>
      <c r="FDX17" s="88"/>
      <c r="FDY17" s="87"/>
      <c r="FDZ17" s="87"/>
      <c r="FEA17" s="87"/>
      <c r="FEB17" s="87"/>
      <c r="FEC17" s="88"/>
      <c r="FED17" s="87"/>
      <c r="FEE17" s="87"/>
      <c r="FEF17" s="87"/>
      <c r="FEG17" s="87"/>
      <c r="FEH17" s="88"/>
      <c r="FEI17" s="87"/>
      <c r="FEJ17" s="87"/>
      <c r="FEK17" s="87"/>
      <c r="FEL17" s="87"/>
      <c r="FEM17" s="88"/>
      <c r="FEN17" s="87"/>
      <c r="FEO17" s="87"/>
      <c r="FEP17" s="87"/>
      <c r="FEQ17" s="87"/>
      <c r="FER17" s="88"/>
      <c r="FES17" s="87"/>
      <c r="FET17" s="87"/>
      <c r="FEU17" s="87"/>
      <c r="FEV17" s="87"/>
      <c r="FEW17" s="88"/>
      <c r="FEX17" s="87"/>
      <c r="FEY17" s="87"/>
      <c r="FEZ17" s="87"/>
      <c r="FFA17" s="87"/>
      <c r="FFB17" s="88"/>
      <c r="FFC17" s="87"/>
      <c r="FFD17" s="87"/>
      <c r="FFE17" s="87"/>
      <c r="FFF17" s="87"/>
      <c r="FFG17" s="88"/>
      <c r="FFH17" s="87"/>
      <c r="FFI17" s="87"/>
      <c r="FFJ17" s="87"/>
      <c r="FFK17" s="87"/>
      <c r="FFL17" s="88"/>
      <c r="FFM17" s="87"/>
      <c r="FFN17" s="87"/>
      <c r="FFO17" s="87"/>
      <c r="FFP17" s="87"/>
      <c r="FFQ17" s="88"/>
      <c r="FFR17" s="87"/>
      <c r="FFS17" s="87"/>
      <c r="FFT17" s="87"/>
      <c r="FFU17" s="87"/>
      <c r="FFV17" s="88"/>
      <c r="FFW17" s="87"/>
      <c r="FFX17" s="87"/>
      <c r="FFY17" s="87"/>
      <c r="FFZ17" s="87"/>
      <c r="FGA17" s="88"/>
      <c r="FGB17" s="87"/>
      <c r="FGC17" s="87"/>
      <c r="FGD17" s="87"/>
      <c r="FGE17" s="87"/>
      <c r="FGF17" s="88"/>
      <c r="FGG17" s="87"/>
      <c r="FGH17" s="87"/>
      <c r="FGI17" s="87"/>
      <c r="FGJ17" s="87"/>
      <c r="FGK17" s="88"/>
      <c r="FGL17" s="87"/>
      <c r="FGM17" s="87"/>
      <c r="FGN17" s="87"/>
      <c r="FGO17" s="87"/>
      <c r="FGP17" s="88"/>
      <c r="FGQ17" s="87"/>
      <c r="FGR17" s="87"/>
      <c r="FGS17" s="87"/>
      <c r="FGT17" s="87"/>
      <c r="FGU17" s="88"/>
      <c r="FGV17" s="87"/>
      <c r="FGW17" s="87"/>
      <c r="FGX17" s="87"/>
      <c r="FGY17" s="87"/>
      <c r="FGZ17" s="88"/>
      <c r="FHA17" s="87"/>
      <c r="FHB17" s="87"/>
      <c r="FHC17" s="87"/>
      <c r="FHD17" s="87"/>
      <c r="FHE17" s="88"/>
      <c r="FHF17" s="87"/>
      <c r="FHG17" s="87"/>
      <c r="FHH17" s="87"/>
      <c r="FHI17" s="87"/>
      <c r="FHJ17" s="88"/>
      <c r="FHK17" s="87"/>
      <c r="FHL17" s="87"/>
      <c r="FHM17" s="87"/>
      <c r="FHN17" s="87"/>
      <c r="FHO17" s="88"/>
      <c r="FHP17" s="87"/>
      <c r="FHQ17" s="87"/>
      <c r="FHR17" s="87"/>
      <c r="FHS17" s="87"/>
      <c r="FHT17" s="88"/>
      <c r="FHU17" s="87"/>
      <c r="FHV17" s="87"/>
      <c r="FHW17" s="87"/>
      <c r="FHX17" s="87"/>
      <c r="FHY17" s="88"/>
      <c r="FHZ17" s="87"/>
      <c r="FIA17" s="87"/>
      <c r="FIB17" s="87"/>
      <c r="FIC17" s="87"/>
      <c r="FID17" s="88"/>
      <c r="FIE17" s="87"/>
      <c r="FIF17" s="87"/>
      <c r="FIG17" s="87"/>
      <c r="FIH17" s="87"/>
      <c r="FII17" s="88"/>
      <c r="FIJ17" s="87"/>
      <c r="FIK17" s="87"/>
      <c r="FIL17" s="87"/>
      <c r="FIM17" s="87"/>
      <c r="FIN17" s="88"/>
      <c r="FIO17" s="87"/>
      <c r="FIP17" s="87"/>
      <c r="FIQ17" s="87"/>
      <c r="FIR17" s="87"/>
      <c r="FIS17" s="88"/>
      <c r="FIT17" s="87"/>
      <c r="FIU17" s="87"/>
      <c r="FIV17" s="87"/>
      <c r="FIW17" s="87"/>
      <c r="FIX17" s="88"/>
      <c r="FIY17" s="87"/>
      <c r="FIZ17" s="87"/>
      <c r="FJA17" s="87"/>
      <c r="FJB17" s="87"/>
      <c r="FJC17" s="88"/>
      <c r="FJD17" s="87"/>
      <c r="FJE17" s="87"/>
      <c r="FJF17" s="87"/>
      <c r="FJG17" s="87"/>
      <c r="FJH17" s="88"/>
      <c r="FJI17" s="87"/>
      <c r="FJJ17" s="87"/>
      <c r="FJK17" s="87"/>
      <c r="FJL17" s="87"/>
      <c r="FJM17" s="88"/>
      <c r="FJN17" s="87"/>
      <c r="FJO17" s="87"/>
      <c r="FJP17" s="87"/>
      <c r="FJQ17" s="87"/>
      <c r="FJR17" s="88"/>
      <c r="FJS17" s="87"/>
      <c r="FJT17" s="87"/>
      <c r="FJU17" s="87"/>
      <c r="FJV17" s="87"/>
      <c r="FJW17" s="88"/>
      <c r="FJX17" s="87"/>
      <c r="FJY17" s="87"/>
      <c r="FJZ17" s="87"/>
      <c r="FKA17" s="87"/>
      <c r="FKB17" s="88"/>
      <c r="FKC17" s="87"/>
      <c r="FKD17" s="87"/>
      <c r="FKE17" s="87"/>
      <c r="FKF17" s="87"/>
      <c r="FKG17" s="88"/>
      <c r="FKH17" s="87"/>
      <c r="FKI17" s="87"/>
      <c r="FKJ17" s="87"/>
      <c r="FKK17" s="87"/>
      <c r="FKL17" s="88"/>
      <c r="FKM17" s="87"/>
      <c r="FKN17" s="87"/>
      <c r="FKO17" s="87"/>
      <c r="FKP17" s="87"/>
      <c r="FKQ17" s="88"/>
      <c r="FKR17" s="87"/>
      <c r="FKS17" s="87"/>
      <c r="FKT17" s="87"/>
      <c r="FKU17" s="87"/>
      <c r="FKV17" s="88"/>
      <c r="FKW17" s="87"/>
      <c r="FKX17" s="87"/>
      <c r="FKY17" s="87"/>
      <c r="FKZ17" s="87"/>
      <c r="FLA17" s="88"/>
      <c r="FLB17" s="87"/>
      <c r="FLC17" s="87"/>
      <c r="FLD17" s="87"/>
      <c r="FLE17" s="87"/>
      <c r="FLF17" s="88"/>
      <c r="FLG17" s="87"/>
      <c r="FLH17" s="87"/>
      <c r="FLI17" s="87"/>
      <c r="FLJ17" s="87"/>
      <c r="FLK17" s="88"/>
      <c r="FLL17" s="87"/>
      <c r="FLM17" s="87"/>
      <c r="FLN17" s="87"/>
      <c r="FLO17" s="87"/>
      <c r="FLP17" s="88"/>
      <c r="FLQ17" s="87"/>
      <c r="FLR17" s="87"/>
      <c r="FLS17" s="87"/>
      <c r="FLT17" s="87"/>
      <c r="FLU17" s="88"/>
      <c r="FLV17" s="87"/>
      <c r="FLW17" s="87"/>
      <c r="FLX17" s="87"/>
      <c r="FLY17" s="87"/>
      <c r="FLZ17" s="88"/>
      <c r="FMA17" s="87"/>
      <c r="FMB17" s="87"/>
      <c r="FMC17" s="87"/>
      <c r="FMD17" s="87"/>
      <c r="FME17" s="88"/>
      <c r="FMF17" s="87"/>
      <c r="FMG17" s="87"/>
      <c r="FMH17" s="87"/>
      <c r="FMI17" s="87"/>
      <c r="FMJ17" s="88"/>
      <c r="FMK17" s="87"/>
      <c r="FML17" s="87"/>
      <c r="FMM17" s="87"/>
      <c r="FMN17" s="87"/>
      <c r="FMO17" s="88"/>
      <c r="FMP17" s="87"/>
      <c r="FMQ17" s="87"/>
      <c r="FMR17" s="87"/>
      <c r="FMS17" s="87"/>
      <c r="FMT17" s="88"/>
      <c r="FMU17" s="87"/>
      <c r="FMV17" s="87"/>
      <c r="FMW17" s="87"/>
      <c r="FMX17" s="87"/>
      <c r="FMY17" s="88"/>
      <c r="FMZ17" s="87"/>
      <c r="FNA17" s="87"/>
      <c r="FNB17" s="87"/>
      <c r="FNC17" s="87"/>
      <c r="FND17" s="88"/>
      <c r="FNE17" s="87"/>
      <c r="FNF17" s="87"/>
      <c r="FNG17" s="87"/>
      <c r="FNH17" s="87"/>
      <c r="FNI17" s="88"/>
      <c r="FNJ17" s="87"/>
      <c r="FNK17" s="87"/>
      <c r="FNL17" s="87"/>
      <c r="FNM17" s="87"/>
      <c r="FNN17" s="88"/>
      <c r="FNO17" s="87"/>
      <c r="FNP17" s="87"/>
      <c r="FNQ17" s="87"/>
      <c r="FNR17" s="87"/>
      <c r="FNS17" s="88"/>
      <c r="FNT17" s="87"/>
      <c r="FNU17" s="87"/>
      <c r="FNV17" s="87"/>
      <c r="FNW17" s="87"/>
      <c r="FNX17" s="88"/>
      <c r="FNY17" s="87"/>
      <c r="FNZ17" s="87"/>
      <c r="FOA17" s="87"/>
      <c r="FOB17" s="87"/>
      <c r="FOC17" s="88"/>
      <c r="FOD17" s="87"/>
      <c r="FOE17" s="87"/>
      <c r="FOF17" s="87"/>
      <c r="FOG17" s="87"/>
      <c r="FOH17" s="88"/>
      <c r="FOI17" s="87"/>
      <c r="FOJ17" s="87"/>
      <c r="FOK17" s="87"/>
      <c r="FOL17" s="87"/>
      <c r="FOM17" s="88"/>
      <c r="FON17" s="87"/>
      <c r="FOO17" s="87"/>
      <c r="FOP17" s="87"/>
      <c r="FOQ17" s="87"/>
      <c r="FOR17" s="88"/>
      <c r="FOS17" s="87"/>
      <c r="FOT17" s="87"/>
      <c r="FOU17" s="87"/>
      <c r="FOV17" s="87"/>
      <c r="FOW17" s="88"/>
      <c r="FOX17" s="87"/>
      <c r="FOY17" s="87"/>
      <c r="FOZ17" s="87"/>
      <c r="FPA17" s="87"/>
      <c r="FPB17" s="88"/>
      <c r="FPC17" s="87"/>
      <c r="FPD17" s="87"/>
      <c r="FPE17" s="87"/>
      <c r="FPF17" s="87"/>
      <c r="FPG17" s="88"/>
      <c r="FPH17" s="87"/>
      <c r="FPI17" s="87"/>
      <c r="FPJ17" s="87"/>
      <c r="FPK17" s="87"/>
      <c r="FPL17" s="88"/>
      <c r="FPM17" s="87"/>
      <c r="FPN17" s="87"/>
      <c r="FPO17" s="87"/>
      <c r="FPP17" s="87"/>
      <c r="FPQ17" s="88"/>
      <c r="FPR17" s="87"/>
      <c r="FPS17" s="87"/>
      <c r="FPT17" s="87"/>
      <c r="FPU17" s="87"/>
      <c r="FPV17" s="88"/>
      <c r="FPW17" s="87"/>
      <c r="FPX17" s="87"/>
      <c r="FPY17" s="87"/>
      <c r="FPZ17" s="87"/>
      <c r="FQA17" s="88"/>
      <c r="FQB17" s="87"/>
      <c r="FQC17" s="87"/>
      <c r="FQD17" s="87"/>
      <c r="FQE17" s="87"/>
      <c r="FQF17" s="88"/>
      <c r="FQG17" s="87"/>
      <c r="FQH17" s="87"/>
      <c r="FQI17" s="87"/>
      <c r="FQJ17" s="87"/>
      <c r="FQK17" s="88"/>
      <c r="FQL17" s="87"/>
      <c r="FQM17" s="87"/>
      <c r="FQN17" s="87"/>
      <c r="FQO17" s="87"/>
      <c r="FQP17" s="88"/>
      <c r="FQQ17" s="87"/>
      <c r="FQR17" s="87"/>
      <c r="FQS17" s="87"/>
      <c r="FQT17" s="87"/>
      <c r="FQU17" s="88"/>
      <c r="FQV17" s="87"/>
      <c r="FQW17" s="87"/>
      <c r="FQX17" s="87"/>
      <c r="FQY17" s="87"/>
      <c r="FQZ17" s="88"/>
      <c r="FRA17" s="87"/>
      <c r="FRB17" s="87"/>
      <c r="FRC17" s="87"/>
      <c r="FRD17" s="87"/>
      <c r="FRE17" s="88"/>
      <c r="FRF17" s="87"/>
      <c r="FRG17" s="87"/>
      <c r="FRH17" s="87"/>
      <c r="FRI17" s="87"/>
      <c r="FRJ17" s="88"/>
      <c r="FRK17" s="87"/>
      <c r="FRL17" s="87"/>
      <c r="FRM17" s="87"/>
      <c r="FRN17" s="87"/>
      <c r="FRO17" s="88"/>
      <c r="FRP17" s="87"/>
      <c r="FRQ17" s="87"/>
      <c r="FRR17" s="87"/>
      <c r="FRS17" s="87"/>
      <c r="FRT17" s="88"/>
      <c r="FRU17" s="87"/>
      <c r="FRV17" s="87"/>
      <c r="FRW17" s="87"/>
      <c r="FRX17" s="87"/>
      <c r="FRY17" s="88"/>
      <c r="FRZ17" s="87"/>
      <c r="FSA17" s="87"/>
      <c r="FSB17" s="87"/>
      <c r="FSC17" s="87"/>
      <c r="FSD17" s="88"/>
      <c r="FSE17" s="87"/>
      <c r="FSF17" s="87"/>
      <c r="FSG17" s="87"/>
      <c r="FSH17" s="87"/>
      <c r="FSI17" s="88"/>
      <c r="FSJ17" s="87"/>
      <c r="FSK17" s="87"/>
      <c r="FSL17" s="87"/>
      <c r="FSM17" s="87"/>
      <c r="FSN17" s="88"/>
      <c r="FSO17" s="87"/>
      <c r="FSP17" s="87"/>
      <c r="FSQ17" s="87"/>
      <c r="FSR17" s="87"/>
      <c r="FSS17" s="88"/>
      <c r="FST17" s="87"/>
      <c r="FSU17" s="87"/>
      <c r="FSV17" s="87"/>
      <c r="FSW17" s="87"/>
      <c r="FSX17" s="88"/>
      <c r="FSY17" s="87"/>
      <c r="FSZ17" s="87"/>
      <c r="FTA17" s="87"/>
      <c r="FTB17" s="87"/>
      <c r="FTC17" s="88"/>
      <c r="FTD17" s="87"/>
      <c r="FTE17" s="87"/>
      <c r="FTF17" s="87"/>
      <c r="FTG17" s="87"/>
      <c r="FTH17" s="88"/>
      <c r="FTI17" s="87"/>
      <c r="FTJ17" s="87"/>
      <c r="FTK17" s="87"/>
      <c r="FTL17" s="87"/>
      <c r="FTM17" s="88"/>
      <c r="FTN17" s="87"/>
      <c r="FTO17" s="87"/>
      <c r="FTP17" s="87"/>
      <c r="FTQ17" s="87"/>
      <c r="FTR17" s="88"/>
      <c r="FTS17" s="87"/>
      <c r="FTT17" s="87"/>
      <c r="FTU17" s="87"/>
      <c r="FTV17" s="87"/>
      <c r="FTW17" s="88"/>
      <c r="FTX17" s="87"/>
      <c r="FTY17" s="87"/>
      <c r="FTZ17" s="87"/>
      <c r="FUA17" s="87"/>
      <c r="FUB17" s="88"/>
      <c r="FUC17" s="87"/>
      <c r="FUD17" s="87"/>
      <c r="FUE17" s="87"/>
      <c r="FUF17" s="87"/>
      <c r="FUG17" s="88"/>
      <c r="FUH17" s="87"/>
      <c r="FUI17" s="87"/>
      <c r="FUJ17" s="87"/>
      <c r="FUK17" s="87"/>
      <c r="FUL17" s="88"/>
      <c r="FUM17" s="87"/>
      <c r="FUN17" s="87"/>
      <c r="FUO17" s="87"/>
      <c r="FUP17" s="87"/>
      <c r="FUQ17" s="88"/>
      <c r="FUR17" s="87"/>
      <c r="FUS17" s="87"/>
      <c r="FUT17" s="87"/>
      <c r="FUU17" s="87"/>
      <c r="FUV17" s="88"/>
      <c r="FUW17" s="87"/>
      <c r="FUX17" s="87"/>
      <c r="FUY17" s="87"/>
      <c r="FUZ17" s="87"/>
      <c r="FVA17" s="88"/>
      <c r="FVB17" s="87"/>
      <c r="FVC17" s="87"/>
      <c r="FVD17" s="87"/>
      <c r="FVE17" s="87"/>
      <c r="FVF17" s="88"/>
      <c r="FVG17" s="87"/>
      <c r="FVH17" s="87"/>
      <c r="FVI17" s="87"/>
      <c r="FVJ17" s="87"/>
      <c r="FVK17" s="88"/>
      <c r="FVL17" s="87"/>
      <c r="FVM17" s="87"/>
      <c r="FVN17" s="87"/>
      <c r="FVO17" s="87"/>
      <c r="FVP17" s="88"/>
      <c r="FVQ17" s="87"/>
      <c r="FVR17" s="87"/>
      <c r="FVS17" s="87"/>
      <c r="FVT17" s="87"/>
      <c r="FVU17" s="88"/>
      <c r="FVV17" s="87"/>
      <c r="FVW17" s="87"/>
      <c r="FVX17" s="87"/>
      <c r="FVY17" s="87"/>
      <c r="FVZ17" s="88"/>
      <c r="FWA17" s="87"/>
      <c r="FWB17" s="87"/>
      <c r="FWC17" s="87"/>
      <c r="FWD17" s="87"/>
      <c r="FWE17" s="88"/>
      <c r="FWF17" s="87"/>
      <c r="FWG17" s="87"/>
      <c r="FWH17" s="87"/>
      <c r="FWI17" s="87"/>
      <c r="FWJ17" s="88"/>
      <c r="FWK17" s="87"/>
      <c r="FWL17" s="87"/>
      <c r="FWM17" s="87"/>
      <c r="FWN17" s="87"/>
      <c r="FWO17" s="88"/>
      <c r="FWP17" s="87"/>
      <c r="FWQ17" s="87"/>
      <c r="FWR17" s="87"/>
      <c r="FWS17" s="87"/>
      <c r="FWT17" s="88"/>
      <c r="FWU17" s="87"/>
      <c r="FWV17" s="87"/>
      <c r="FWW17" s="87"/>
      <c r="FWX17" s="87"/>
      <c r="FWY17" s="88"/>
      <c r="FWZ17" s="87"/>
      <c r="FXA17" s="87"/>
      <c r="FXB17" s="87"/>
      <c r="FXC17" s="87"/>
      <c r="FXD17" s="88"/>
      <c r="FXE17" s="87"/>
      <c r="FXF17" s="87"/>
      <c r="FXG17" s="87"/>
      <c r="FXH17" s="87"/>
      <c r="FXI17" s="88"/>
      <c r="FXJ17" s="87"/>
      <c r="FXK17" s="87"/>
      <c r="FXL17" s="87"/>
      <c r="FXM17" s="87"/>
      <c r="FXN17" s="88"/>
      <c r="FXO17" s="87"/>
      <c r="FXP17" s="87"/>
      <c r="FXQ17" s="87"/>
      <c r="FXR17" s="87"/>
      <c r="FXS17" s="88"/>
      <c r="FXT17" s="87"/>
      <c r="FXU17" s="87"/>
      <c r="FXV17" s="87"/>
      <c r="FXW17" s="87"/>
      <c r="FXX17" s="88"/>
      <c r="FXY17" s="87"/>
      <c r="FXZ17" s="87"/>
      <c r="FYA17" s="87"/>
      <c r="FYB17" s="87"/>
      <c r="FYC17" s="88"/>
      <c r="FYD17" s="87"/>
      <c r="FYE17" s="87"/>
      <c r="FYF17" s="87"/>
      <c r="FYG17" s="87"/>
      <c r="FYH17" s="88"/>
      <c r="FYI17" s="87"/>
      <c r="FYJ17" s="87"/>
      <c r="FYK17" s="87"/>
      <c r="FYL17" s="87"/>
      <c r="FYM17" s="88"/>
      <c r="FYN17" s="87"/>
      <c r="FYO17" s="87"/>
      <c r="FYP17" s="87"/>
      <c r="FYQ17" s="87"/>
      <c r="FYR17" s="88"/>
      <c r="FYS17" s="87"/>
      <c r="FYT17" s="87"/>
      <c r="FYU17" s="87"/>
      <c r="FYV17" s="87"/>
      <c r="FYW17" s="88"/>
      <c r="FYX17" s="87"/>
      <c r="FYY17" s="87"/>
      <c r="FYZ17" s="87"/>
      <c r="FZA17" s="87"/>
      <c r="FZB17" s="88"/>
      <c r="FZC17" s="87"/>
      <c r="FZD17" s="87"/>
      <c r="FZE17" s="87"/>
      <c r="FZF17" s="87"/>
      <c r="FZG17" s="88"/>
      <c r="FZH17" s="87"/>
      <c r="FZI17" s="87"/>
      <c r="FZJ17" s="87"/>
      <c r="FZK17" s="87"/>
      <c r="FZL17" s="88"/>
      <c r="FZM17" s="87"/>
      <c r="FZN17" s="87"/>
      <c r="FZO17" s="87"/>
      <c r="FZP17" s="87"/>
      <c r="FZQ17" s="88"/>
      <c r="FZR17" s="87"/>
      <c r="FZS17" s="87"/>
      <c r="FZT17" s="87"/>
      <c r="FZU17" s="87"/>
      <c r="FZV17" s="88"/>
      <c r="FZW17" s="87"/>
      <c r="FZX17" s="87"/>
      <c r="FZY17" s="87"/>
      <c r="FZZ17" s="87"/>
      <c r="GAA17" s="88"/>
      <c r="GAB17" s="87"/>
      <c r="GAC17" s="87"/>
      <c r="GAD17" s="87"/>
      <c r="GAE17" s="87"/>
      <c r="GAF17" s="88"/>
      <c r="GAG17" s="87"/>
      <c r="GAH17" s="87"/>
      <c r="GAI17" s="87"/>
      <c r="GAJ17" s="87"/>
      <c r="GAK17" s="88"/>
      <c r="GAL17" s="87"/>
      <c r="GAM17" s="87"/>
      <c r="GAN17" s="87"/>
      <c r="GAO17" s="87"/>
      <c r="GAP17" s="88"/>
      <c r="GAQ17" s="87"/>
      <c r="GAR17" s="87"/>
      <c r="GAS17" s="87"/>
      <c r="GAT17" s="87"/>
      <c r="GAU17" s="88"/>
      <c r="GAV17" s="87"/>
      <c r="GAW17" s="87"/>
      <c r="GAX17" s="87"/>
      <c r="GAY17" s="87"/>
      <c r="GAZ17" s="88"/>
      <c r="GBA17" s="87"/>
      <c r="GBB17" s="87"/>
      <c r="GBC17" s="87"/>
      <c r="GBD17" s="87"/>
      <c r="GBE17" s="88"/>
      <c r="GBF17" s="87"/>
      <c r="GBG17" s="87"/>
      <c r="GBH17" s="87"/>
      <c r="GBI17" s="87"/>
      <c r="GBJ17" s="88"/>
      <c r="GBK17" s="87"/>
      <c r="GBL17" s="87"/>
      <c r="GBM17" s="87"/>
      <c r="GBN17" s="87"/>
      <c r="GBO17" s="88"/>
      <c r="GBP17" s="87"/>
      <c r="GBQ17" s="87"/>
      <c r="GBR17" s="87"/>
      <c r="GBS17" s="87"/>
      <c r="GBT17" s="88"/>
      <c r="GBU17" s="87"/>
      <c r="GBV17" s="87"/>
      <c r="GBW17" s="87"/>
      <c r="GBX17" s="87"/>
      <c r="GBY17" s="88"/>
      <c r="GBZ17" s="87"/>
      <c r="GCA17" s="87"/>
      <c r="GCB17" s="87"/>
      <c r="GCC17" s="87"/>
      <c r="GCD17" s="88"/>
      <c r="GCE17" s="87"/>
      <c r="GCF17" s="87"/>
      <c r="GCG17" s="87"/>
      <c r="GCH17" s="87"/>
      <c r="GCI17" s="88"/>
      <c r="GCJ17" s="87"/>
      <c r="GCK17" s="87"/>
      <c r="GCL17" s="87"/>
      <c r="GCM17" s="87"/>
      <c r="GCN17" s="88"/>
      <c r="GCO17" s="87"/>
      <c r="GCP17" s="87"/>
      <c r="GCQ17" s="87"/>
      <c r="GCR17" s="87"/>
      <c r="GCS17" s="88"/>
      <c r="GCT17" s="87"/>
      <c r="GCU17" s="87"/>
      <c r="GCV17" s="87"/>
      <c r="GCW17" s="87"/>
      <c r="GCX17" s="88"/>
      <c r="GCY17" s="87"/>
      <c r="GCZ17" s="87"/>
      <c r="GDA17" s="87"/>
      <c r="GDB17" s="87"/>
      <c r="GDC17" s="88"/>
      <c r="GDD17" s="87"/>
      <c r="GDE17" s="87"/>
      <c r="GDF17" s="87"/>
      <c r="GDG17" s="87"/>
      <c r="GDH17" s="88"/>
      <c r="GDI17" s="87"/>
      <c r="GDJ17" s="87"/>
      <c r="GDK17" s="87"/>
      <c r="GDL17" s="87"/>
      <c r="GDM17" s="88"/>
      <c r="GDN17" s="87"/>
      <c r="GDO17" s="87"/>
      <c r="GDP17" s="87"/>
      <c r="GDQ17" s="87"/>
      <c r="GDR17" s="88"/>
      <c r="GDS17" s="87"/>
      <c r="GDT17" s="87"/>
      <c r="GDU17" s="87"/>
      <c r="GDV17" s="87"/>
      <c r="GDW17" s="88"/>
      <c r="GDX17" s="87"/>
      <c r="GDY17" s="87"/>
      <c r="GDZ17" s="87"/>
      <c r="GEA17" s="87"/>
      <c r="GEB17" s="88"/>
      <c r="GEC17" s="87"/>
      <c r="GED17" s="87"/>
      <c r="GEE17" s="87"/>
      <c r="GEF17" s="87"/>
      <c r="GEG17" s="88"/>
      <c r="GEH17" s="87"/>
      <c r="GEI17" s="87"/>
      <c r="GEJ17" s="87"/>
      <c r="GEK17" s="87"/>
      <c r="GEL17" s="88"/>
      <c r="GEM17" s="87"/>
      <c r="GEN17" s="87"/>
      <c r="GEO17" s="87"/>
      <c r="GEP17" s="87"/>
      <c r="GEQ17" s="88"/>
      <c r="GER17" s="87"/>
      <c r="GES17" s="87"/>
      <c r="GET17" s="87"/>
      <c r="GEU17" s="87"/>
      <c r="GEV17" s="88"/>
      <c r="GEW17" s="87"/>
      <c r="GEX17" s="87"/>
      <c r="GEY17" s="87"/>
      <c r="GEZ17" s="87"/>
      <c r="GFA17" s="88"/>
      <c r="GFB17" s="87"/>
      <c r="GFC17" s="87"/>
      <c r="GFD17" s="87"/>
      <c r="GFE17" s="87"/>
      <c r="GFF17" s="88"/>
      <c r="GFG17" s="87"/>
      <c r="GFH17" s="87"/>
      <c r="GFI17" s="87"/>
      <c r="GFJ17" s="87"/>
      <c r="GFK17" s="88"/>
      <c r="GFL17" s="87"/>
      <c r="GFM17" s="87"/>
      <c r="GFN17" s="87"/>
      <c r="GFO17" s="87"/>
      <c r="GFP17" s="88"/>
      <c r="GFQ17" s="87"/>
      <c r="GFR17" s="87"/>
      <c r="GFS17" s="87"/>
      <c r="GFT17" s="87"/>
      <c r="GFU17" s="88"/>
      <c r="GFV17" s="87"/>
      <c r="GFW17" s="87"/>
      <c r="GFX17" s="87"/>
      <c r="GFY17" s="87"/>
      <c r="GFZ17" s="88"/>
      <c r="GGA17" s="87"/>
      <c r="GGB17" s="87"/>
      <c r="GGC17" s="87"/>
      <c r="GGD17" s="87"/>
      <c r="GGE17" s="88"/>
      <c r="GGF17" s="87"/>
      <c r="GGG17" s="87"/>
      <c r="GGH17" s="87"/>
      <c r="GGI17" s="87"/>
      <c r="GGJ17" s="88"/>
      <c r="GGK17" s="87"/>
      <c r="GGL17" s="87"/>
      <c r="GGM17" s="87"/>
      <c r="GGN17" s="87"/>
      <c r="GGO17" s="88"/>
      <c r="GGP17" s="87"/>
      <c r="GGQ17" s="87"/>
      <c r="GGR17" s="87"/>
      <c r="GGS17" s="87"/>
      <c r="GGT17" s="88"/>
      <c r="GGU17" s="87"/>
      <c r="GGV17" s="87"/>
      <c r="GGW17" s="87"/>
      <c r="GGX17" s="87"/>
      <c r="GGY17" s="88"/>
      <c r="GGZ17" s="87"/>
      <c r="GHA17" s="87"/>
      <c r="GHB17" s="87"/>
      <c r="GHC17" s="87"/>
      <c r="GHD17" s="88"/>
      <c r="GHE17" s="87"/>
      <c r="GHF17" s="87"/>
      <c r="GHG17" s="87"/>
      <c r="GHH17" s="87"/>
      <c r="GHI17" s="88"/>
      <c r="GHJ17" s="87"/>
      <c r="GHK17" s="87"/>
      <c r="GHL17" s="87"/>
      <c r="GHM17" s="87"/>
      <c r="GHN17" s="88"/>
      <c r="GHO17" s="87"/>
      <c r="GHP17" s="87"/>
      <c r="GHQ17" s="87"/>
      <c r="GHR17" s="87"/>
      <c r="GHS17" s="88"/>
      <c r="GHT17" s="87"/>
      <c r="GHU17" s="87"/>
      <c r="GHV17" s="87"/>
      <c r="GHW17" s="87"/>
      <c r="GHX17" s="88"/>
      <c r="GHY17" s="87"/>
      <c r="GHZ17" s="87"/>
      <c r="GIA17" s="87"/>
      <c r="GIB17" s="87"/>
      <c r="GIC17" s="88"/>
      <c r="GID17" s="87"/>
      <c r="GIE17" s="87"/>
      <c r="GIF17" s="87"/>
      <c r="GIG17" s="87"/>
      <c r="GIH17" s="88"/>
      <c r="GII17" s="87"/>
      <c r="GIJ17" s="87"/>
      <c r="GIK17" s="87"/>
      <c r="GIL17" s="87"/>
      <c r="GIM17" s="88"/>
      <c r="GIN17" s="87"/>
      <c r="GIO17" s="87"/>
      <c r="GIP17" s="87"/>
      <c r="GIQ17" s="87"/>
      <c r="GIR17" s="88"/>
      <c r="GIS17" s="87"/>
      <c r="GIT17" s="87"/>
      <c r="GIU17" s="87"/>
      <c r="GIV17" s="87"/>
      <c r="GIW17" s="88"/>
      <c r="GIX17" s="87"/>
      <c r="GIY17" s="87"/>
      <c r="GIZ17" s="87"/>
      <c r="GJA17" s="87"/>
      <c r="GJB17" s="88"/>
      <c r="GJC17" s="87"/>
      <c r="GJD17" s="87"/>
      <c r="GJE17" s="87"/>
      <c r="GJF17" s="87"/>
      <c r="GJG17" s="88"/>
      <c r="GJH17" s="87"/>
      <c r="GJI17" s="87"/>
      <c r="GJJ17" s="87"/>
      <c r="GJK17" s="87"/>
      <c r="GJL17" s="88"/>
      <c r="GJM17" s="87"/>
      <c r="GJN17" s="87"/>
      <c r="GJO17" s="87"/>
      <c r="GJP17" s="87"/>
      <c r="GJQ17" s="88"/>
      <c r="GJR17" s="87"/>
      <c r="GJS17" s="87"/>
      <c r="GJT17" s="87"/>
      <c r="GJU17" s="87"/>
      <c r="GJV17" s="88"/>
      <c r="GJW17" s="87"/>
      <c r="GJX17" s="87"/>
      <c r="GJY17" s="87"/>
      <c r="GJZ17" s="87"/>
      <c r="GKA17" s="88"/>
      <c r="GKB17" s="87"/>
      <c r="GKC17" s="87"/>
      <c r="GKD17" s="87"/>
      <c r="GKE17" s="87"/>
      <c r="GKF17" s="88"/>
      <c r="GKG17" s="87"/>
      <c r="GKH17" s="87"/>
      <c r="GKI17" s="87"/>
      <c r="GKJ17" s="87"/>
      <c r="GKK17" s="88"/>
      <c r="GKL17" s="87"/>
      <c r="GKM17" s="87"/>
      <c r="GKN17" s="87"/>
      <c r="GKO17" s="87"/>
      <c r="GKP17" s="88"/>
      <c r="GKQ17" s="87"/>
      <c r="GKR17" s="87"/>
      <c r="GKS17" s="87"/>
      <c r="GKT17" s="87"/>
      <c r="GKU17" s="88"/>
      <c r="GKV17" s="87"/>
      <c r="GKW17" s="87"/>
      <c r="GKX17" s="87"/>
      <c r="GKY17" s="87"/>
      <c r="GKZ17" s="88"/>
      <c r="GLA17" s="87"/>
      <c r="GLB17" s="87"/>
      <c r="GLC17" s="87"/>
      <c r="GLD17" s="87"/>
      <c r="GLE17" s="88"/>
      <c r="GLF17" s="87"/>
      <c r="GLG17" s="87"/>
      <c r="GLH17" s="87"/>
      <c r="GLI17" s="87"/>
      <c r="GLJ17" s="88"/>
      <c r="GLK17" s="87"/>
      <c r="GLL17" s="87"/>
      <c r="GLM17" s="87"/>
      <c r="GLN17" s="87"/>
      <c r="GLO17" s="88"/>
      <c r="GLP17" s="87"/>
      <c r="GLQ17" s="87"/>
      <c r="GLR17" s="87"/>
      <c r="GLS17" s="87"/>
      <c r="GLT17" s="88"/>
      <c r="GLU17" s="87"/>
      <c r="GLV17" s="87"/>
      <c r="GLW17" s="87"/>
      <c r="GLX17" s="87"/>
      <c r="GLY17" s="88"/>
      <c r="GLZ17" s="87"/>
      <c r="GMA17" s="87"/>
      <c r="GMB17" s="87"/>
      <c r="GMC17" s="87"/>
      <c r="GMD17" s="88"/>
      <c r="GME17" s="87"/>
      <c r="GMF17" s="87"/>
      <c r="GMG17" s="87"/>
      <c r="GMH17" s="87"/>
      <c r="GMI17" s="88"/>
      <c r="GMJ17" s="87"/>
      <c r="GMK17" s="87"/>
      <c r="GML17" s="87"/>
      <c r="GMM17" s="87"/>
      <c r="GMN17" s="88"/>
      <c r="GMO17" s="87"/>
      <c r="GMP17" s="87"/>
      <c r="GMQ17" s="87"/>
      <c r="GMR17" s="87"/>
      <c r="GMS17" s="88"/>
      <c r="GMT17" s="87"/>
      <c r="GMU17" s="87"/>
      <c r="GMV17" s="87"/>
      <c r="GMW17" s="87"/>
      <c r="GMX17" s="88"/>
      <c r="GMY17" s="87"/>
      <c r="GMZ17" s="87"/>
      <c r="GNA17" s="87"/>
      <c r="GNB17" s="87"/>
      <c r="GNC17" s="88"/>
      <c r="GND17" s="87"/>
      <c r="GNE17" s="87"/>
      <c r="GNF17" s="87"/>
      <c r="GNG17" s="87"/>
      <c r="GNH17" s="88"/>
      <c r="GNI17" s="87"/>
      <c r="GNJ17" s="87"/>
      <c r="GNK17" s="87"/>
      <c r="GNL17" s="87"/>
      <c r="GNM17" s="88"/>
      <c r="GNN17" s="87"/>
      <c r="GNO17" s="87"/>
      <c r="GNP17" s="87"/>
      <c r="GNQ17" s="87"/>
      <c r="GNR17" s="88"/>
      <c r="GNS17" s="87"/>
      <c r="GNT17" s="87"/>
      <c r="GNU17" s="87"/>
      <c r="GNV17" s="87"/>
      <c r="GNW17" s="88"/>
      <c r="GNX17" s="87"/>
      <c r="GNY17" s="87"/>
      <c r="GNZ17" s="87"/>
      <c r="GOA17" s="87"/>
      <c r="GOB17" s="88"/>
      <c r="GOC17" s="87"/>
      <c r="GOD17" s="87"/>
      <c r="GOE17" s="87"/>
      <c r="GOF17" s="87"/>
      <c r="GOG17" s="88"/>
      <c r="GOH17" s="87"/>
      <c r="GOI17" s="87"/>
      <c r="GOJ17" s="87"/>
      <c r="GOK17" s="87"/>
      <c r="GOL17" s="88"/>
      <c r="GOM17" s="87"/>
      <c r="GON17" s="87"/>
      <c r="GOO17" s="87"/>
      <c r="GOP17" s="87"/>
      <c r="GOQ17" s="88"/>
      <c r="GOR17" s="87"/>
      <c r="GOS17" s="87"/>
      <c r="GOT17" s="87"/>
      <c r="GOU17" s="87"/>
      <c r="GOV17" s="88"/>
      <c r="GOW17" s="87"/>
      <c r="GOX17" s="87"/>
      <c r="GOY17" s="87"/>
      <c r="GOZ17" s="87"/>
      <c r="GPA17" s="88"/>
      <c r="GPB17" s="87"/>
      <c r="GPC17" s="87"/>
      <c r="GPD17" s="87"/>
      <c r="GPE17" s="87"/>
      <c r="GPF17" s="88"/>
      <c r="GPG17" s="87"/>
      <c r="GPH17" s="87"/>
      <c r="GPI17" s="87"/>
      <c r="GPJ17" s="87"/>
      <c r="GPK17" s="88"/>
      <c r="GPL17" s="87"/>
      <c r="GPM17" s="87"/>
      <c r="GPN17" s="87"/>
      <c r="GPO17" s="87"/>
      <c r="GPP17" s="88"/>
      <c r="GPQ17" s="87"/>
      <c r="GPR17" s="87"/>
      <c r="GPS17" s="87"/>
      <c r="GPT17" s="87"/>
      <c r="GPU17" s="88"/>
      <c r="GPV17" s="87"/>
      <c r="GPW17" s="87"/>
      <c r="GPX17" s="87"/>
      <c r="GPY17" s="87"/>
      <c r="GPZ17" s="88"/>
      <c r="GQA17" s="87"/>
      <c r="GQB17" s="87"/>
      <c r="GQC17" s="87"/>
      <c r="GQD17" s="87"/>
      <c r="GQE17" s="88"/>
      <c r="GQF17" s="87"/>
      <c r="GQG17" s="87"/>
      <c r="GQH17" s="87"/>
      <c r="GQI17" s="87"/>
      <c r="GQJ17" s="88"/>
      <c r="GQK17" s="87"/>
      <c r="GQL17" s="87"/>
      <c r="GQM17" s="87"/>
      <c r="GQN17" s="87"/>
      <c r="GQO17" s="88"/>
      <c r="GQP17" s="87"/>
      <c r="GQQ17" s="87"/>
      <c r="GQR17" s="87"/>
      <c r="GQS17" s="87"/>
      <c r="GQT17" s="88"/>
      <c r="GQU17" s="87"/>
      <c r="GQV17" s="87"/>
      <c r="GQW17" s="87"/>
      <c r="GQX17" s="87"/>
      <c r="GQY17" s="88"/>
      <c r="GQZ17" s="87"/>
      <c r="GRA17" s="87"/>
      <c r="GRB17" s="87"/>
      <c r="GRC17" s="87"/>
      <c r="GRD17" s="88"/>
      <c r="GRE17" s="87"/>
      <c r="GRF17" s="87"/>
      <c r="GRG17" s="87"/>
      <c r="GRH17" s="87"/>
      <c r="GRI17" s="88"/>
      <c r="GRJ17" s="87"/>
      <c r="GRK17" s="87"/>
      <c r="GRL17" s="87"/>
      <c r="GRM17" s="87"/>
      <c r="GRN17" s="88"/>
      <c r="GRO17" s="87"/>
      <c r="GRP17" s="87"/>
      <c r="GRQ17" s="87"/>
      <c r="GRR17" s="87"/>
      <c r="GRS17" s="88"/>
      <c r="GRT17" s="87"/>
      <c r="GRU17" s="87"/>
      <c r="GRV17" s="87"/>
      <c r="GRW17" s="87"/>
      <c r="GRX17" s="88"/>
      <c r="GRY17" s="87"/>
      <c r="GRZ17" s="87"/>
      <c r="GSA17" s="87"/>
      <c r="GSB17" s="87"/>
      <c r="GSC17" s="88"/>
      <c r="GSD17" s="87"/>
      <c r="GSE17" s="87"/>
      <c r="GSF17" s="87"/>
      <c r="GSG17" s="87"/>
      <c r="GSH17" s="88"/>
      <c r="GSI17" s="87"/>
      <c r="GSJ17" s="87"/>
      <c r="GSK17" s="87"/>
      <c r="GSL17" s="87"/>
      <c r="GSM17" s="88"/>
      <c r="GSN17" s="87"/>
      <c r="GSO17" s="87"/>
      <c r="GSP17" s="87"/>
      <c r="GSQ17" s="87"/>
      <c r="GSR17" s="88"/>
      <c r="GSS17" s="87"/>
      <c r="GST17" s="87"/>
      <c r="GSU17" s="87"/>
      <c r="GSV17" s="87"/>
      <c r="GSW17" s="88"/>
      <c r="GSX17" s="87"/>
      <c r="GSY17" s="87"/>
      <c r="GSZ17" s="87"/>
      <c r="GTA17" s="87"/>
      <c r="GTB17" s="88"/>
      <c r="GTC17" s="87"/>
      <c r="GTD17" s="87"/>
      <c r="GTE17" s="87"/>
      <c r="GTF17" s="87"/>
      <c r="GTG17" s="88"/>
      <c r="GTH17" s="87"/>
      <c r="GTI17" s="87"/>
      <c r="GTJ17" s="87"/>
      <c r="GTK17" s="87"/>
      <c r="GTL17" s="88"/>
      <c r="GTM17" s="87"/>
      <c r="GTN17" s="87"/>
      <c r="GTO17" s="87"/>
      <c r="GTP17" s="87"/>
      <c r="GTQ17" s="88"/>
      <c r="GTR17" s="87"/>
      <c r="GTS17" s="87"/>
      <c r="GTT17" s="87"/>
      <c r="GTU17" s="87"/>
      <c r="GTV17" s="88"/>
      <c r="GTW17" s="87"/>
      <c r="GTX17" s="87"/>
      <c r="GTY17" s="87"/>
      <c r="GTZ17" s="87"/>
      <c r="GUA17" s="88"/>
      <c r="GUB17" s="87"/>
      <c r="GUC17" s="87"/>
      <c r="GUD17" s="87"/>
      <c r="GUE17" s="87"/>
      <c r="GUF17" s="88"/>
      <c r="GUG17" s="87"/>
      <c r="GUH17" s="87"/>
      <c r="GUI17" s="87"/>
      <c r="GUJ17" s="87"/>
      <c r="GUK17" s="88"/>
      <c r="GUL17" s="87"/>
      <c r="GUM17" s="87"/>
      <c r="GUN17" s="87"/>
      <c r="GUO17" s="87"/>
      <c r="GUP17" s="88"/>
      <c r="GUQ17" s="87"/>
      <c r="GUR17" s="87"/>
      <c r="GUS17" s="87"/>
      <c r="GUT17" s="87"/>
      <c r="GUU17" s="88"/>
      <c r="GUV17" s="87"/>
      <c r="GUW17" s="87"/>
      <c r="GUX17" s="87"/>
      <c r="GUY17" s="87"/>
      <c r="GUZ17" s="88"/>
      <c r="GVA17" s="87"/>
      <c r="GVB17" s="87"/>
      <c r="GVC17" s="87"/>
      <c r="GVD17" s="87"/>
      <c r="GVE17" s="88"/>
      <c r="GVF17" s="87"/>
      <c r="GVG17" s="87"/>
      <c r="GVH17" s="87"/>
      <c r="GVI17" s="87"/>
      <c r="GVJ17" s="88"/>
      <c r="GVK17" s="87"/>
      <c r="GVL17" s="87"/>
      <c r="GVM17" s="87"/>
      <c r="GVN17" s="87"/>
      <c r="GVO17" s="88"/>
      <c r="GVP17" s="87"/>
      <c r="GVQ17" s="87"/>
      <c r="GVR17" s="87"/>
      <c r="GVS17" s="87"/>
      <c r="GVT17" s="88"/>
      <c r="GVU17" s="87"/>
      <c r="GVV17" s="87"/>
      <c r="GVW17" s="87"/>
      <c r="GVX17" s="87"/>
      <c r="GVY17" s="88"/>
      <c r="GVZ17" s="87"/>
      <c r="GWA17" s="87"/>
      <c r="GWB17" s="87"/>
      <c r="GWC17" s="87"/>
      <c r="GWD17" s="88"/>
      <c r="GWE17" s="87"/>
      <c r="GWF17" s="87"/>
      <c r="GWG17" s="87"/>
      <c r="GWH17" s="87"/>
      <c r="GWI17" s="88"/>
      <c r="GWJ17" s="87"/>
      <c r="GWK17" s="87"/>
      <c r="GWL17" s="87"/>
      <c r="GWM17" s="87"/>
      <c r="GWN17" s="88"/>
      <c r="GWO17" s="87"/>
      <c r="GWP17" s="87"/>
      <c r="GWQ17" s="87"/>
      <c r="GWR17" s="87"/>
      <c r="GWS17" s="88"/>
      <c r="GWT17" s="87"/>
      <c r="GWU17" s="87"/>
      <c r="GWV17" s="87"/>
      <c r="GWW17" s="87"/>
      <c r="GWX17" s="88"/>
      <c r="GWY17" s="87"/>
      <c r="GWZ17" s="87"/>
      <c r="GXA17" s="87"/>
      <c r="GXB17" s="87"/>
      <c r="GXC17" s="88"/>
      <c r="GXD17" s="87"/>
      <c r="GXE17" s="87"/>
      <c r="GXF17" s="87"/>
      <c r="GXG17" s="87"/>
      <c r="GXH17" s="88"/>
      <c r="GXI17" s="87"/>
      <c r="GXJ17" s="87"/>
      <c r="GXK17" s="87"/>
      <c r="GXL17" s="87"/>
      <c r="GXM17" s="88"/>
      <c r="GXN17" s="87"/>
      <c r="GXO17" s="87"/>
      <c r="GXP17" s="87"/>
      <c r="GXQ17" s="87"/>
      <c r="GXR17" s="88"/>
      <c r="GXS17" s="87"/>
      <c r="GXT17" s="87"/>
      <c r="GXU17" s="87"/>
      <c r="GXV17" s="87"/>
      <c r="GXW17" s="88"/>
      <c r="GXX17" s="87"/>
      <c r="GXY17" s="87"/>
      <c r="GXZ17" s="87"/>
      <c r="GYA17" s="87"/>
      <c r="GYB17" s="88"/>
      <c r="GYC17" s="87"/>
      <c r="GYD17" s="87"/>
      <c r="GYE17" s="87"/>
      <c r="GYF17" s="87"/>
      <c r="GYG17" s="88"/>
      <c r="GYH17" s="87"/>
      <c r="GYI17" s="87"/>
      <c r="GYJ17" s="87"/>
      <c r="GYK17" s="87"/>
      <c r="GYL17" s="88"/>
      <c r="GYM17" s="87"/>
      <c r="GYN17" s="87"/>
      <c r="GYO17" s="87"/>
      <c r="GYP17" s="87"/>
      <c r="GYQ17" s="88"/>
      <c r="GYR17" s="87"/>
      <c r="GYS17" s="87"/>
      <c r="GYT17" s="87"/>
      <c r="GYU17" s="87"/>
      <c r="GYV17" s="88"/>
      <c r="GYW17" s="87"/>
      <c r="GYX17" s="87"/>
      <c r="GYY17" s="87"/>
      <c r="GYZ17" s="87"/>
      <c r="GZA17" s="88"/>
      <c r="GZB17" s="87"/>
      <c r="GZC17" s="87"/>
      <c r="GZD17" s="87"/>
      <c r="GZE17" s="87"/>
      <c r="GZF17" s="88"/>
      <c r="GZG17" s="87"/>
      <c r="GZH17" s="87"/>
      <c r="GZI17" s="87"/>
      <c r="GZJ17" s="87"/>
      <c r="GZK17" s="88"/>
      <c r="GZL17" s="87"/>
      <c r="GZM17" s="87"/>
      <c r="GZN17" s="87"/>
      <c r="GZO17" s="87"/>
      <c r="GZP17" s="88"/>
      <c r="GZQ17" s="87"/>
      <c r="GZR17" s="87"/>
      <c r="GZS17" s="87"/>
      <c r="GZT17" s="87"/>
      <c r="GZU17" s="88"/>
      <c r="GZV17" s="87"/>
      <c r="GZW17" s="87"/>
      <c r="GZX17" s="87"/>
      <c r="GZY17" s="87"/>
      <c r="GZZ17" s="88"/>
      <c r="HAA17" s="87"/>
      <c r="HAB17" s="87"/>
      <c r="HAC17" s="87"/>
      <c r="HAD17" s="87"/>
      <c r="HAE17" s="88"/>
      <c r="HAF17" s="87"/>
      <c r="HAG17" s="87"/>
      <c r="HAH17" s="87"/>
      <c r="HAI17" s="87"/>
      <c r="HAJ17" s="88"/>
      <c r="HAK17" s="87"/>
      <c r="HAL17" s="87"/>
      <c r="HAM17" s="87"/>
      <c r="HAN17" s="87"/>
      <c r="HAO17" s="88"/>
      <c r="HAP17" s="87"/>
      <c r="HAQ17" s="87"/>
      <c r="HAR17" s="87"/>
      <c r="HAS17" s="87"/>
      <c r="HAT17" s="88"/>
      <c r="HAU17" s="87"/>
      <c r="HAV17" s="87"/>
      <c r="HAW17" s="87"/>
      <c r="HAX17" s="87"/>
      <c r="HAY17" s="88"/>
      <c r="HAZ17" s="87"/>
      <c r="HBA17" s="87"/>
      <c r="HBB17" s="87"/>
      <c r="HBC17" s="87"/>
      <c r="HBD17" s="88"/>
      <c r="HBE17" s="87"/>
      <c r="HBF17" s="87"/>
      <c r="HBG17" s="87"/>
      <c r="HBH17" s="87"/>
      <c r="HBI17" s="88"/>
      <c r="HBJ17" s="87"/>
      <c r="HBK17" s="87"/>
      <c r="HBL17" s="87"/>
      <c r="HBM17" s="87"/>
      <c r="HBN17" s="88"/>
      <c r="HBO17" s="87"/>
      <c r="HBP17" s="87"/>
      <c r="HBQ17" s="87"/>
      <c r="HBR17" s="87"/>
      <c r="HBS17" s="88"/>
      <c r="HBT17" s="87"/>
      <c r="HBU17" s="87"/>
      <c r="HBV17" s="87"/>
      <c r="HBW17" s="87"/>
      <c r="HBX17" s="88"/>
      <c r="HBY17" s="87"/>
      <c r="HBZ17" s="87"/>
      <c r="HCA17" s="87"/>
      <c r="HCB17" s="87"/>
      <c r="HCC17" s="88"/>
      <c r="HCD17" s="87"/>
      <c r="HCE17" s="87"/>
      <c r="HCF17" s="87"/>
      <c r="HCG17" s="87"/>
      <c r="HCH17" s="88"/>
      <c r="HCI17" s="87"/>
      <c r="HCJ17" s="87"/>
      <c r="HCK17" s="87"/>
      <c r="HCL17" s="87"/>
      <c r="HCM17" s="88"/>
      <c r="HCN17" s="87"/>
      <c r="HCO17" s="87"/>
      <c r="HCP17" s="87"/>
      <c r="HCQ17" s="87"/>
      <c r="HCR17" s="88"/>
      <c r="HCS17" s="87"/>
      <c r="HCT17" s="87"/>
      <c r="HCU17" s="87"/>
      <c r="HCV17" s="87"/>
      <c r="HCW17" s="88"/>
      <c r="HCX17" s="87"/>
      <c r="HCY17" s="87"/>
      <c r="HCZ17" s="87"/>
      <c r="HDA17" s="87"/>
      <c r="HDB17" s="88"/>
      <c r="HDC17" s="87"/>
      <c r="HDD17" s="87"/>
      <c r="HDE17" s="87"/>
      <c r="HDF17" s="87"/>
      <c r="HDG17" s="88"/>
      <c r="HDH17" s="87"/>
      <c r="HDI17" s="87"/>
      <c r="HDJ17" s="87"/>
      <c r="HDK17" s="87"/>
      <c r="HDL17" s="88"/>
      <c r="HDM17" s="87"/>
      <c r="HDN17" s="87"/>
      <c r="HDO17" s="87"/>
      <c r="HDP17" s="87"/>
      <c r="HDQ17" s="88"/>
      <c r="HDR17" s="87"/>
      <c r="HDS17" s="87"/>
      <c r="HDT17" s="87"/>
      <c r="HDU17" s="87"/>
      <c r="HDV17" s="88"/>
      <c r="HDW17" s="87"/>
      <c r="HDX17" s="87"/>
      <c r="HDY17" s="87"/>
      <c r="HDZ17" s="87"/>
      <c r="HEA17" s="88"/>
      <c r="HEB17" s="87"/>
      <c r="HEC17" s="87"/>
      <c r="HED17" s="87"/>
      <c r="HEE17" s="87"/>
      <c r="HEF17" s="88"/>
      <c r="HEG17" s="87"/>
      <c r="HEH17" s="87"/>
      <c r="HEI17" s="87"/>
      <c r="HEJ17" s="87"/>
      <c r="HEK17" s="88"/>
      <c r="HEL17" s="87"/>
      <c r="HEM17" s="87"/>
      <c r="HEN17" s="87"/>
      <c r="HEO17" s="87"/>
      <c r="HEP17" s="88"/>
      <c r="HEQ17" s="87"/>
      <c r="HER17" s="87"/>
      <c r="HES17" s="87"/>
      <c r="HET17" s="87"/>
      <c r="HEU17" s="88"/>
      <c r="HEV17" s="87"/>
      <c r="HEW17" s="87"/>
      <c r="HEX17" s="87"/>
      <c r="HEY17" s="87"/>
      <c r="HEZ17" s="88"/>
      <c r="HFA17" s="87"/>
      <c r="HFB17" s="87"/>
      <c r="HFC17" s="87"/>
      <c r="HFD17" s="87"/>
      <c r="HFE17" s="88"/>
      <c r="HFF17" s="87"/>
      <c r="HFG17" s="87"/>
      <c r="HFH17" s="87"/>
      <c r="HFI17" s="87"/>
      <c r="HFJ17" s="88"/>
      <c r="HFK17" s="87"/>
      <c r="HFL17" s="87"/>
      <c r="HFM17" s="87"/>
      <c r="HFN17" s="87"/>
      <c r="HFO17" s="88"/>
      <c r="HFP17" s="87"/>
      <c r="HFQ17" s="87"/>
      <c r="HFR17" s="87"/>
      <c r="HFS17" s="87"/>
      <c r="HFT17" s="88"/>
      <c r="HFU17" s="87"/>
      <c r="HFV17" s="87"/>
      <c r="HFW17" s="87"/>
      <c r="HFX17" s="87"/>
      <c r="HFY17" s="88"/>
      <c r="HFZ17" s="87"/>
      <c r="HGA17" s="87"/>
      <c r="HGB17" s="87"/>
      <c r="HGC17" s="87"/>
      <c r="HGD17" s="88"/>
      <c r="HGE17" s="87"/>
      <c r="HGF17" s="87"/>
      <c r="HGG17" s="87"/>
      <c r="HGH17" s="87"/>
      <c r="HGI17" s="88"/>
      <c r="HGJ17" s="87"/>
      <c r="HGK17" s="87"/>
      <c r="HGL17" s="87"/>
      <c r="HGM17" s="87"/>
      <c r="HGN17" s="88"/>
      <c r="HGO17" s="87"/>
      <c r="HGP17" s="87"/>
      <c r="HGQ17" s="87"/>
      <c r="HGR17" s="87"/>
      <c r="HGS17" s="88"/>
      <c r="HGT17" s="87"/>
      <c r="HGU17" s="87"/>
      <c r="HGV17" s="87"/>
      <c r="HGW17" s="87"/>
      <c r="HGX17" s="88"/>
      <c r="HGY17" s="87"/>
      <c r="HGZ17" s="87"/>
      <c r="HHA17" s="87"/>
      <c r="HHB17" s="87"/>
      <c r="HHC17" s="88"/>
      <c r="HHD17" s="87"/>
      <c r="HHE17" s="87"/>
      <c r="HHF17" s="87"/>
      <c r="HHG17" s="87"/>
      <c r="HHH17" s="88"/>
      <c r="HHI17" s="87"/>
      <c r="HHJ17" s="87"/>
      <c r="HHK17" s="87"/>
      <c r="HHL17" s="87"/>
      <c r="HHM17" s="88"/>
      <c r="HHN17" s="87"/>
      <c r="HHO17" s="87"/>
      <c r="HHP17" s="87"/>
      <c r="HHQ17" s="87"/>
      <c r="HHR17" s="88"/>
      <c r="HHS17" s="87"/>
      <c r="HHT17" s="87"/>
      <c r="HHU17" s="87"/>
      <c r="HHV17" s="87"/>
      <c r="HHW17" s="88"/>
      <c r="HHX17" s="87"/>
      <c r="HHY17" s="87"/>
      <c r="HHZ17" s="87"/>
      <c r="HIA17" s="87"/>
      <c r="HIB17" s="88"/>
      <c r="HIC17" s="87"/>
      <c r="HID17" s="87"/>
      <c r="HIE17" s="87"/>
      <c r="HIF17" s="87"/>
      <c r="HIG17" s="88"/>
      <c r="HIH17" s="87"/>
      <c r="HII17" s="87"/>
      <c r="HIJ17" s="87"/>
      <c r="HIK17" s="87"/>
      <c r="HIL17" s="88"/>
      <c r="HIM17" s="87"/>
      <c r="HIN17" s="87"/>
      <c r="HIO17" s="87"/>
      <c r="HIP17" s="87"/>
      <c r="HIQ17" s="88"/>
      <c r="HIR17" s="87"/>
      <c r="HIS17" s="87"/>
      <c r="HIT17" s="87"/>
      <c r="HIU17" s="87"/>
      <c r="HIV17" s="88"/>
      <c r="HIW17" s="87"/>
      <c r="HIX17" s="87"/>
      <c r="HIY17" s="87"/>
      <c r="HIZ17" s="87"/>
      <c r="HJA17" s="88"/>
      <c r="HJB17" s="87"/>
      <c r="HJC17" s="87"/>
      <c r="HJD17" s="87"/>
      <c r="HJE17" s="87"/>
      <c r="HJF17" s="88"/>
      <c r="HJG17" s="87"/>
      <c r="HJH17" s="87"/>
      <c r="HJI17" s="87"/>
      <c r="HJJ17" s="87"/>
      <c r="HJK17" s="88"/>
      <c r="HJL17" s="87"/>
      <c r="HJM17" s="87"/>
      <c r="HJN17" s="87"/>
      <c r="HJO17" s="87"/>
      <c r="HJP17" s="88"/>
      <c r="HJQ17" s="87"/>
      <c r="HJR17" s="87"/>
      <c r="HJS17" s="87"/>
      <c r="HJT17" s="87"/>
      <c r="HJU17" s="88"/>
      <c r="HJV17" s="87"/>
      <c r="HJW17" s="87"/>
      <c r="HJX17" s="87"/>
      <c r="HJY17" s="87"/>
      <c r="HJZ17" s="88"/>
      <c r="HKA17" s="87"/>
      <c r="HKB17" s="87"/>
      <c r="HKC17" s="87"/>
      <c r="HKD17" s="87"/>
      <c r="HKE17" s="88"/>
      <c r="HKF17" s="87"/>
      <c r="HKG17" s="87"/>
      <c r="HKH17" s="87"/>
      <c r="HKI17" s="87"/>
      <c r="HKJ17" s="88"/>
      <c r="HKK17" s="87"/>
      <c r="HKL17" s="87"/>
      <c r="HKM17" s="87"/>
      <c r="HKN17" s="87"/>
      <c r="HKO17" s="88"/>
      <c r="HKP17" s="87"/>
      <c r="HKQ17" s="87"/>
      <c r="HKR17" s="87"/>
      <c r="HKS17" s="87"/>
      <c r="HKT17" s="88"/>
      <c r="HKU17" s="87"/>
      <c r="HKV17" s="87"/>
      <c r="HKW17" s="87"/>
      <c r="HKX17" s="87"/>
      <c r="HKY17" s="88"/>
      <c r="HKZ17" s="87"/>
      <c r="HLA17" s="87"/>
      <c r="HLB17" s="87"/>
      <c r="HLC17" s="87"/>
      <c r="HLD17" s="88"/>
      <c r="HLE17" s="87"/>
      <c r="HLF17" s="87"/>
      <c r="HLG17" s="87"/>
      <c r="HLH17" s="87"/>
      <c r="HLI17" s="88"/>
      <c r="HLJ17" s="87"/>
      <c r="HLK17" s="87"/>
      <c r="HLL17" s="87"/>
      <c r="HLM17" s="87"/>
      <c r="HLN17" s="88"/>
      <c r="HLO17" s="87"/>
      <c r="HLP17" s="87"/>
      <c r="HLQ17" s="87"/>
      <c r="HLR17" s="87"/>
      <c r="HLS17" s="88"/>
      <c r="HLT17" s="87"/>
      <c r="HLU17" s="87"/>
      <c r="HLV17" s="87"/>
      <c r="HLW17" s="87"/>
      <c r="HLX17" s="88"/>
      <c r="HLY17" s="87"/>
      <c r="HLZ17" s="87"/>
      <c r="HMA17" s="87"/>
      <c r="HMB17" s="87"/>
      <c r="HMC17" s="88"/>
      <c r="HMD17" s="87"/>
      <c r="HME17" s="87"/>
      <c r="HMF17" s="87"/>
      <c r="HMG17" s="87"/>
      <c r="HMH17" s="88"/>
      <c r="HMI17" s="87"/>
      <c r="HMJ17" s="87"/>
      <c r="HMK17" s="87"/>
      <c r="HML17" s="87"/>
      <c r="HMM17" s="88"/>
      <c r="HMN17" s="87"/>
      <c r="HMO17" s="87"/>
      <c r="HMP17" s="87"/>
      <c r="HMQ17" s="87"/>
      <c r="HMR17" s="88"/>
      <c r="HMS17" s="87"/>
      <c r="HMT17" s="87"/>
      <c r="HMU17" s="87"/>
      <c r="HMV17" s="87"/>
      <c r="HMW17" s="88"/>
      <c r="HMX17" s="87"/>
      <c r="HMY17" s="87"/>
      <c r="HMZ17" s="87"/>
      <c r="HNA17" s="87"/>
      <c r="HNB17" s="88"/>
      <c r="HNC17" s="87"/>
      <c r="HND17" s="87"/>
      <c r="HNE17" s="87"/>
      <c r="HNF17" s="87"/>
      <c r="HNG17" s="88"/>
      <c r="HNH17" s="87"/>
      <c r="HNI17" s="87"/>
      <c r="HNJ17" s="87"/>
      <c r="HNK17" s="87"/>
      <c r="HNL17" s="88"/>
      <c r="HNM17" s="87"/>
      <c r="HNN17" s="87"/>
      <c r="HNO17" s="87"/>
      <c r="HNP17" s="87"/>
      <c r="HNQ17" s="88"/>
      <c r="HNR17" s="87"/>
      <c r="HNS17" s="87"/>
      <c r="HNT17" s="87"/>
      <c r="HNU17" s="87"/>
      <c r="HNV17" s="88"/>
      <c r="HNW17" s="87"/>
      <c r="HNX17" s="87"/>
      <c r="HNY17" s="87"/>
      <c r="HNZ17" s="87"/>
      <c r="HOA17" s="88"/>
      <c r="HOB17" s="87"/>
      <c r="HOC17" s="87"/>
      <c r="HOD17" s="87"/>
      <c r="HOE17" s="87"/>
      <c r="HOF17" s="88"/>
      <c r="HOG17" s="87"/>
      <c r="HOH17" s="87"/>
      <c r="HOI17" s="87"/>
      <c r="HOJ17" s="87"/>
      <c r="HOK17" s="88"/>
      <c r="HOL17" s="87"/>
      <c r="HOM17" s="87"/>
      <c r="HON17" s="87"/>
      <c r="HOO17" s="87"/>
      <c r="HOP17" s="88"/>
      <c r="HOQ17" s="87"/>
      <c r="HOR17" s="87"/>
      <c r="HOS17" s="87"/>
      <c r="HOT17" s="87"/>
      <c r="HOU17" s="88"/>
      <c r="HOV17" s="87"/>
      <c r="HOW17" s="87"/>
      <c r="HOX17" s="87"/>
      <c r="HOY17" s="87"/>
      <c r="HOZ17" s="88"/>
      <c r="HPA17" s="87"/>
      <c r="HPB17" s="87"/>
      <c r="HPC17" s="87"/>
      <c r="HPD17" s="87"/>
      <c r="HPE17" s="88"/>
      <c r="HPF17" s="87"/>
      <c r="HPG17" s="87"/>
      <c r="HPH17" s="87"/>
      <c r="HPI17" s="87"/>
      <c r="HPJ17" s="88"/>
      <c r="HPK17" s="87"/>
      <c r="HPL17" s="87"/>
      <c r="HPM17" s="87"/>
      <c r="HPN17" s="87"/>
      <c r="HPO17" s="88"/>
      <c r="HPP17" s="87"/>
      <c r="HPQ17" s="87"/>
      <c r="HPR17" s="87"/>
      <c r="HPS17" s="87"/>
      <c r="HPT17" s="88"/>
      <c r="HPU17" s="87"/>
      <c r="HPV17" s="87"/>
      <c r="HPW17" s="87"/>
      <c r="HPX17" s="87"/>
      <c r="HPY17" s="88"/>
      <c r="HPZ17" s="87"/>
      <c r="HQA17" s="87"/>
      <c r="HQB17" s="87"/>
      <c r="HQC17" s="87"/>
      <c r="HQD17" s="88"/>
      <c r="HQE17" s="87"/>
      <c r="HQF17" s="87"/>
      <c r="HQG17" s="87"/>
      <c r="HQH17" s="87"/>
      <c r="HQI17" s="88"/>
      <c r="HQJ17" s="87"/>
      <c r="HQK17" s="87"/>
      <c r="HQL17" s="87"/>
      <c r="HQM17" s="87"/>
      <c r="HQN17" s="88"/>
      <c r="HQO17" s="87"/>
      <c r="HQP17" s="87"/>
      <c r="HQQ17" s="87"/>
      <c r="HQR17" s="87"/>
      <c r="HQS17" s="88"/>
      <c r="HQT17" s="87"/>
      <c r="HQU17" s="87"/>
      <c r="HQV17" s="87"/>
      <c r="HQW17" s="87"/>
      <c r="HQX17" s="88"/>
      <c r="HQY17" s="87"/>
      <c r="HQZ17" s="87"/>
      <c r="HRA17" s="87"/>
      <c r="HRB17" s="87"/>
      <c r="HRC17" s="88"/>
      <c r="HRD17" s="87"/>
      <c r="HRE17" s="87"/>
      <c r="HRF17" s="87"/>
      <c r="HRG17" s="87"/>
      <c r="HRH17" s="88"/>
      <c r="HRI17" s="87"/>
      <c r="HRJ17" s="87"/>
      <c r="HRK17" s="87"/>
      <c r="HRL17" s="87"/>
      <c r="HRM17" s="88"/>
      <c r="HRN17" s="87"/>
      <c r="HRO17" s="87"/>
      <c r="HRP17" s="87"/>
      <c r="HRQ17" s="87"/>
      <c r="HRR17" s="88"/>
      <c r="HRS17" s="87"/>
      <c r="HRT17" s="87"/>
      <c r="HRU17" s="87"/>
      <c r="HRV17" s="87"/>
      <c r="HRW17" s="88"/>
      <c r="HRX17" s="87"/>
      <c r="HRY17" s="87"/>
      <c r="HRZ17" s="87"/>
      <c r="HSA17" s="87"/>
      <c r="HSB17" s="88"/>
      <c r="HSC17" s="87"/>
      <c r="HSD17" s="87"/>
      <c r="HSE17" s="87"/>
      <c r="HSF17" s="87"/>
      <c r="HSG17" s="88"/>
      <c r="HSH17" s="87"/>
      <c r="HSI17" s="87"/>
      <c r="HSJ17" s="87"/>
      <c r="HSK17" s="87"/>
      <c r="HSL17" s="88"/>
      <c r="HSM17" s="87"/>
      <c r="HSN17" s="87"/>
      <c r="HSO17" s="87"/>
      <c r="HSP17" s="87"/>
      <c r="HSQ17" s="88"/>
      <c r="HSR17" s="87"/>
      <c r="HSS17" s="87"/>
      <c r="HST17" s="87"/>
      <c r="HSU17" s="87"/>
      <c r="HSV17" s="88"/>
      <c r="HSW17" s="87"/>
      <c r="HSX17" s="87"/>
      <c r="HSY17" s="87"/>
      <c r="HSZ17" s="87"/>
      <c r="HTA17" s="88"/>
      <c r="HTB17" s="87"/>
      <c r="HTC17" s="87"/>
      <c r="HTD17" s="87"/>
      <c r="HTE17" s="87"/>
      <c r="HTF17" s="88"/>
      <c r="HTG17" s="87"/>
      <c r="HTH17" s="87"/>
      <c r="HTI17" s="87"/>
      <c r="HTJ17" s="87"/>
      <c r="HTK17" s="88"/>
      <c r="HTL17" s="87"/>
      <c r="HTM17" s="87"/>
      <c r="HTN17" s="87"/>
      <c r="HTO17" s="87"/>
      <c r="HTP17" s="88"/>
      <c r="HTQ17" s="87"/>
      <c r="HTR17" s="87"/>
      <c r="HTS17" s="87"/>
      <c r="HTT17" s="87"/>
      <c r="HTU17" s="88"/>
      <c r="HTV17" s="87"/>
      <c r="HTW17" s="87"/>
      <c r="HTX17" s="87"/>
      <c r="HTY17" s="87"/>
      <c r="HTZ17" s="88"/>
      <c r="HUA17" s="87"/>
      <c r="HUB17" s="87"/>
      <c r="HUC17" s="87"/>
      <c r="HUD17" s="87"/>
      <c r="HUE17" s="88"/>
      <c r="HUF17" s="87"/>
      <c r="HUG17" s="87"/>
      <c r="HUH17" s="87"/>
      <c r="HUI17" s="87"/>
      <c r="HUJ17" s="88"/>
      <c r="HUK17" s="87"/>
      <c r="HUL17" s="87"/>
      <c r="HUM17" s="87"/>
      <c r="HUN17" s="87"/>
      <c r="HUO17" s="88"/>
      <c r="HUP17" s="87"/>
      <c r="HUQ17" s="87"/>
      <c r="HUR17" s="87"/>
      <c r="HUS17" s="87"/>
      <c r="HUT17" s="88"/>
      <c r="HUU17" s="87"/>
      <c r="HUV17" s="87"/>
      <c r="HUW17" s="87"/>
      <c r="HUX17" s="87"/>
      <c r="HUY17" s="88"/>
      <c r="HUZ17" s="87"/>
      <c r="HVA17" s="87"/>
      <c r="HVB17" s="87"/>
      <c r="HVC17" s="87"/>
      <c r="HVD17" s="88"/>
      <c r="HVE17" s="87"/>
      <c r="HVF17" s="87"/>
      <c r="HVG17" s="87"/>
      <c r="HVH17" s="87"/>
      <c r="HVI17" s="88"/>
      <c r="HVJ17" s="87"/>
      <c r="HVK17" s="87"/>
      <c r="HVL17" s="87"/>
      <c r="HVM17" s="87"/>
      <c r="HVN17" s="88"/>
      <c r="HVO17" s="87"/>
      <c r="HVP17" s="87"/>
      <c r="HVQ17" s="87"/>
      <c r="HVR17" s="87"/>
      <c r="HVS17" s="88"/>
      <c r="HVT17" s="87"/>
      <c r="HVU17" s="87"/>
      <c r="HVV17" s="87"/>
      <c r="HVW17" s="87"/>
      <c r="HVX17" s="88"/>
      <c r="HVY17" s="87"/>
      <c r="HVZ17" s="87"/>
      <c r="HWA17" s="87"/>
      <c r="HWB17" s="87"/>
      <c r="HWC17" s="88"/>
      <c r="HWD17" s="87"/>
      <c r="HWE17" s="87"/>
      <c r="HWF17" s="87"/>
      <c r="HWG17" s="87"/>
      <c r="HWH17" s="88"/>
      <c r="HWI17" s="87"/>
      <c r="HWJ17" s="87"/>
      <c r="HWK17" s="87"/>
      <c r="HWL17" s="87"/>
      <c r="HWM17" s="88"/>
      <c r="HWN17" s="87"/>
      <c r="HWO17" s="87"/>
      <c r="HWP17" s="87"/>
      <c r="HWQ17" s="87"/>
      <c r="HWR17" s="88"/>
      <c r="HWS17" s="87"/>
      <c r="HWT17" s="87"/>
      <c r="HWU17" s="87"/>
      <c r="HWV17" s="87"/>
      <c r="HWW17" s="88"/>
      <c r="HWX17" s="87"/>
      <c r="HWY17" s="87"/>
      <c r="HWZ17" s="87"/>
      <c r="HXA17" s="87"/>
      <c r="HXB17" s="88"/>
      <c r="HXC17" s="87"/>
      <c r="HXD17" s="87"/>
      <c r="HXE17" s="87"/>
      <c r="HXF17" s="87"/>
      <c r="HXG17" s="88"/>
      <c r="HXH17" s="87"/>
      <c r="HXI17" s="87"/>
      <c r="HXJ17" s="87"/>
      <c r="HXK17" s="87"/>
      <c r="HXL17" s="88"/>
      <c r="HXM17" s="87"/>
      <c r="HXN17" s="87"/>
      <c r="HXO17" s="87"/>
      <c r="HXP17" s="87"/>
      <c r="HXQ17" s="88"/>
      <c r="HXR17" s="87"/>
      <c r="HXS17" s="87"/>
      <c r="HXT17" s="87"/>
      <c r="HXU17" s="87"/>
      <c r="HXV17" s="88"/>
      <c r="HXW17" s="87"/>
      <c r="HXX17" s="87"/>
      <c r="HXY17" s="87"/>
      <c r="HXZ17" s="87"/>
      <c r="HYA17" s="88"/>
      <c r="HYB17" s="87"/>
      <c r="HYC17" s="87"/>
      <c r="HYD17" s="87"/>
      <c r="HYE17" s="87"/>
      <c r="HYF17" s="88"/>
      <c r="HYG17" s="87"/>
      <c r="HYH17" s="87"/>
      <c r="HYI17" s="87"/>
      <c r="HYJ17" s="87"/>
      <c r="HYK17" s="88"/>
      <c r="HYL17" s="87"/>
      <c r="HYM17" s="87"/>
      <c r="HYN17" s="87"/>
      <c r="HYO17" s="87"/>
      <c r="HYP17" s="88"/>
      <c r="HYQ17" s="87"/>
      <c r="HYR17" s="87"/>
      <c r="HYS17" s="87"/>
      <c r="HYT17" s="87"/>
      <c r="HYU17" s="88"/>
      <c r="HYV17" s="87"/>
      <c r="HYW17" s="87"/>
      <c r="HYX17" s="87"/>
      <c r="HYY17" s="87"/>
      <c r="HYZ17" s="88"/>
      <c r="HZA17" s="87"/>
      <c r="HZB17" s="87"/>
      <c r="HZC17" s="87"/>
      <c r="HZD17" s="87"/>
      <c r="HZE17" s="88"/>
      <c r="HZF17" s="87"/>
      <c r="HZG17" s="87"/>
      <c r="HZH17" s="87"/>
      <c r="HZI17" s="87"/>
      <c r="HZJ17" s="88"/>
      <c r="HZK17" s="87"/>
      <c r="HZL17" s="87"/>
      <c r="HZM17" s="87"/>
      <c r="HZN17" s="87"/>
      <c r="HZO17" s="88"/>
      <c r="HZP17" s="87"/>
      <c r="HZQ17" s="87"/>
      <c r="HZR17" s="87"/>
      <c r="HZS17" s="87"/>
      <c r="HZT17" s="88"/>
      <c r="HZU17" s="87"/>
      <c r="HZV17" s="87"/>
      <c r="HZW17" s="87"/>
      <c r="HZX17" s="87"/>
      <c r="HZY17" s="88"/>
      <c r="HZZ17" s="87"/>
      <c r="IAA17" s="87"/>
      <c r="IAB17" s="87"/>
      <c r="IAC17" s="87"/>
      <c r="IAD17" s="88"/>
      <c r="IAE17" s="87"/>
      <c r="IAF17" s="87"/>
      <c r="IAG17" s="87"/>
      <c r="IAH17" s="87"/>
      <c r="IAI17" s="88"/>
      <c r="IAJ17" s="87"/>
      <c r="IAK17" s="87"/>
      <c r="IAL17" s="87"/>
      <c r="IAM17" s="87"/>
      <c r="IAN17" s="88"/>
      <c r="IAO17" s="87"/>
      <c r="IAP17" s="87"/>
      <c r="IAQ17" s="87"/>
      <c r="IAR17" s="87"/>
      <c r="IAS17" s="88"/>
      <c r="IAT17" s="87"/>
      <c r="IAU17" s="87"/>
      <c r="IAV17" s="87"/>
      <c r="IAW17" s="87"/>
      <c r="IAX17" s="88"/>
      <c r="IAY17" s="87"/>
      <c r="IAZ17" s="87"/>
      <c r="IBA17" s="87"/>
      <c r="IBB17" s="87"/>
      <c r="IBC17" s="88"/>
      <c r="IBD17" s="87"/>
      <c r="IBE17" s="87"/>
      <c r="IBF17" s="87"/>
      <c r="IBG17" s="87"/>
      <c r="IBH17" s="88"/>
      <c r="IBI17" s="87"/>
      <c r="IBJ17" s="87"/>
      <c r="IBK17" s="87"/>
      <c r="IBL17" s="87"/>
      <c r="IBM17" s="88"/>
      <c r="IBN17" s="87"/>
      <c r="IBO17" s="87"/>
      <c r="IBP17" s="87"/>
      <c r="IBQ17" s="87"/>
      <c r="IBR17" s="88"/>
      <c r="IBS17" s="87"/>
      <c r="IBT17" s="87"/>
      <c r="IBU17" s="87"/>
      <c r="IBV17" s="87"/>
      <c r="IBW17" s="88"/>
      <c r="IBX17" s="87"/>
      <c r="IBY17" s="87"/>
      <c r="IBZ17" s="87"/>
      <c r="ICA17" s="87"/>
      <c r="ICB17" s="88"/>
      <c r="ICC17" s="87"/>
      <c r="ICD17" s="87"/>
      <c r="ICE17" s="87"/>
      <c r="ICF17" s="87"/>
      <c r="ICG17" s="88"/>
      <c r="ICH17" s="87"/>
      <c r="ICI17" s="87"/>
      <c r="ICJ17" s="87"/>
      <c r="ICK17" s="87"/>
      <c r="ICL17" s="88"/>
      <c r="ICM17" s="87"/>
      <c r="ICN17" s="87"/>
      <c r="ICO17" s="87"/>
      <c r="ICP17" s="87"/>
      <c r="ICQ17" s="88"/>
      <c r="ICR17" s="87"/>
      <c r="ICS17" s="87"/>
      <c r="ICT17" s="87"/>
      <c r="ICU17" s="87"/>
      <c r="ICV17" s="88"/>
      <c r="ICW17" s="87"/>
      <c r="ICX17" s="87"/>
      <c r="ICY17" s="87"/>
      <c r="ICZ17" s="87"/>
      <c r="IDA17" s="88"/>
      <c r="IDB17" s="87"/>
      <c r="IDC17" s="87"/>
      <c r="IDD17" s="87"/>
      <c r="IDE17" s="87"/>
      <c r="IDF17" s="88"/>
      <c r="IDG17" s="87"/>
      <c r="IDH17" s="87"/>
      <c r="IDI17" s="87"/>
      <c r="IDJ17" s="87"/>
      <c r="IDK17" s="88"/>
      <c r="IDL17" s="87"/>
      <c r="IDM17" s="87"/>
      <c r="IDN17" s="87"/>
      <c r="IDO17" s="87"/>
      <c r="IDP17" s="88"/>
      <c r="IDQ17" s="87"/>
      <c r="IDR17" s="87"/>
      <c r="IDS17" s="87"/>
      <c r="IDT17" s="87"/>
      <c r="IDU17" s="88"/>
      <c r="IDV17" s="87"/>
      <c r="IDW17" s="87"/>
      <c r="IDX17" s="87"/>
      <c r="IDY17" s="87"/>
      <c r="IDZ17" s="88"/>
      <c r="IEA17" s="87"/>
      <c r="IEB17" s="87"/>
      <c r="IEC17" s="87"/>
      <c r="IED17" s="87"/>
      <c r="IEE17" s="88"/>
      <c r="IEF17" s="87"/>
      <c r="IEG17" s="87"/>
      <c r="IEH17" s="87"/>
      <c r="IEI17" s="87"/>
      <c r="IEJ17" s="88"/>
      <c r="IEK17" s="87"/>
      <c r="IEL17" s="87"/>
      <c r="IEM17" s="87"/>
      <c r="IEN17" s="87"/>
      <c r="IEO17" s="88"/>
      <c r="IEP17" s="87"/>
      <c r="IEQ17" s="87"/>
      <c r="IER17" s="87"/>
      <c r="IES17" s="87"/>
      <c r="IET17" s="88"/>
      <c r="IEU17" s="87"/>
      <c r="IEV17" s="87"/>
      <c r="IEW17" s="87"/>
      <c r="IEX17" s="87"/>
      <c r="IEY17" s="88"/>
      <c r="IEZ17" s="87"/>
      <c r="IFA17" s="87"/>
      <c r="IFB17" s="87"/>
      <c r="IFC17" s="87"/>
      <c r="IFD17" s="88"/>
      <c r="IFE17" s="87"/>
      <c r="IFF17" s="87"/>
      <c r="IFG17" s="87"/>
      <c r="IFH17" s="87"/>
      <c r="IFI17" s="88"/>
      <c r="IFJ17" s="87"/>
      <c r="IFK17" s="87"/>
      <c r="IFL17" s="87"/>
      <c r="IFM17" s="87"/>
      <c r="IFN17" s="88"/>
      <c r="IFO17" s="87"/>
      <c r="IFP17" s="87"/>
      <c r="IFQ17" s="87"/>
      <c r="IFR17" s="87"/>
      <c r="IFS17" s="88"/>
      <c r="IFT17" s="87"/>
      <c r="IFU17" s="87"/>
      <c r="IFV17" s="87"/>
      <c r="IFW17" s="87"/>
      <c r="IFX17" s="88"/>
      <c r="IFY17" s="87"/>
      <c r="IFZ17" s="87"/>
      <c r="IGA17" s="87"/>
      <c r="IGB17" s="87"/>
      <c r="IGC17" s="88"/>
      <c r="IGD17" s="87"/>
      <c r="IGE17" s="87"/>
      <c r="IGF17" s="87"/>
      <c r="IGG17" s="87"/>
      <c r="IGH17" s="88"/>
      <c r="IGI17" s="87"/>
      <c r="IGJ17" s="87"/>
      <c r="IGK17" s="87"/>
      <c r="IGL17" s="87"/>
      <c r="IGM17" s="88"/>
      <c r="IGN17" s="87"/>
      <c r="IGO17" s="87"/>
      <c r="IGP17" s="87"/>
      <c r="IGQ17" s="87"/>
      <c r="IGR17" s="88"/>
      <c r="IGS17" s="87"/>
      <c r="IGT17" s="87"/>
      <c r="IGU17" s="87"/>
      <c r="IGV17" s="87"/>
      <c r="IGW17" s="88"/>
      <c r="IGX17" s="87"/>
      <c r="IGY17" s="87"/>
      <c r="IGZ17" s="87"/>
      <c r="IHA17" s="87"/>
      <c r="IHB17" s="88"/>
      <c r="IHC17" s="87"/>
      <c r="IHD17" s="87"/>
      <c r="IHE17" s="87"/>
      <c r="IHF17" s="87"/>
      <c r="IHG17" s="88"/>
      <c r="IHH17" s="87"/>
      <c r="IHI17" s="87"/>
      <c r="IHJ17" s="87"/>
      <c r="IHK17" s="87"/>
      <c r="IHL17" s="88"/>
      <c r="IHM17" s="87"/>
      <c r="IHN17" s="87"/>
      <c r="IHO17" s="87"/>
      <c r="IHP17" s="87"/>
      <c r="IHQ17" s="88"/>
      <c r="IHR17" s="87"/>
      <c r="IHS17" s="87"/>
      <c r="IHT17" s="87"/>
      <c r="IHU17" s="87"/>
      <c r="IHV17" s="88"/>
      <c r="IHW17" s="87"/>
      <c r="IHX17" s="87"/>
      <c r="IHY17" s="87"/>
      <c r="IHZ17" s="87"/>
      <c r="IIA17" s="88"/>
      <c r="IIB17" s="87"/>
      <c r="IIC17" s="87"/>
      <c r="IID17" s="87"/>
      <c r="IIE17" s="87"/>
      <c r="IIF17" s="88"/>
      <c r="IIG17" s="87"/>
      <c r="IIH17" s="87"/>
      <c r="III17" s="87"/>
      <c r="IIJ17" s="87"/>
      <c r="IIK17" s="88"/>
      <c r="IIL17" s="87"/>
      <c r="IIM17" s="87"/>
      <c r="IIN17" s="87"/>
      <c r="IIO17" s="87"/>
      <c r="IIP17" s="88"/>
      <c r="IIQ17" s="87"/>
      <c r="IIR17" s="87"/>
      <c r="IIS17" s="87"/>
      <c r="IIT17" s="87"/>
      <c r="IIU17" s="88"/>
      <c r="IIV17" s="87"/>
      <c r="IIW17" s="87"/>
      <c r="IIX17" s="87"/>
      <c r="IIY17" s="87"/>
      <c r="IIZ17" s="88"/>
      <c r="IJA17" s="87"/>
      <c r="IJB17" s="87"/>
      <c r="IJC17" s="87"/>
      <c r="IJD17" s="87"/>
      <c r="IJE17" s="88"/>
      <c r="IJF17" s="87"/>
      <c r="IJG17" s="87"/>
      <c r="IJH17" s="87"/>
      <c r="IJI17" s="87"/>
      <c r="IJJ17" s="88"/>
      <c r="IJK17" s="87"/>
      <c r="IJL17" s="87"/>
      <c r="IJM17" s="87"/>
      <c r="IJN17" s="87"/>
      <c r="IJO17" s="88"/>
      <c r="IJP17" s="87"/>
      <c r="IJQ17" s="87"/>
      <c r="IJR17" s="87"/>
      <c r="IJS17" s="87"/>
      <c r="IJT17" s="88"/>
      <c r="IJU17" s="87"/>
      <c r="IJV17" s="87"/>
      <c r="IJW17" s="87"/>
      <c r="IJX17" s="87"/>
      <c r="IJY17" s="88"/>
      <c r="IJZ17" s="87"/>
      <c r="IKA17" s="87"/>
      <c r="IKB17" s="87"/>
      <c r="IKC17" s="87"/>
      <c r="IKD17" s="88"/>
      <c r="IKE17" s="87"/>
      <c r="IKF17" s="87"/>
      <c r="IKG17" s="87"/>
      <c r="IKH17" s="87"/>
      <c r="IKI17" s="88"/>
      <c r="IKJ17" s="87"/>
      <c r="IKK17" s="87"/>
      <c r="IKL17" s="87"/>
      <c r="IKM17" s="87"/>
      <c r="IKN17" s="88"/>
      <c r="IKO17" s="87"/>
      <c r="IKP17" s="87"/>
      <c r="IKQ17" s="87"/>
      <c r="IKR17" s="87"/>
      <c r="IKS17" s="88"/>
      <c r="IKT17" s="87"/>
      <c r="IKU17" s="87"/>
      <c r="IKV17" s="87"/>
      <c r="IKW17" s="87"/>
      <c r="IKX17" s="88"/>
      <c r="IKY17" s="87"/>
      <c r="IKZ17" s="87"/>
      <c r="ILA17" s="87"/>
      <c r="ILB17" s="87"/>
      <c r="ILC17" s="88"/>
      <c r="ILD17" s="87"/>
      <c r="ILE17" s="87"/>
      <c r="ILF17" s="87"/>
      <c r="ILG17" s="87"/>
      <c r="ILH17" s="88"/>
      <c r="ILI17" s="87"/>
      <c r="ILJ17" s="87"/>
      <c r="ILK17" s="87"/>
      <c r="ILL17" s="87"/>
      <c r="ILM17" s="88"/>
      <c r="ILN17" s="87"/>
      <c r="ILO17" s="87"/>
      <c r="ILP17" s="87"/>
      <c r="ILQ17" s="87"/>
      <c r="ILR17" s="88"/>
      <c r="ILS17" s="87"/>
      <c r="ILT17" s="87"/>
      <c r="ILU17" s="87"/>
      <c r="ILV17" s="87"/>
      <c r="ILW17" s="88"/>
      <c r="ILX17" s="87"/>
      <c r="ILY17" s="87"/>
      <c r="ILZ17" s="87"/>
      <c r="IMA17" s="87"/>
      <c r="IMB17" s="88"/>
      <c r="IMC17" s="87"/>
      <c r="IMD17" s="87"/>
      <c r="IME17" s="87"/>
      <c r="IMF17" s="87"/>
      <c r="IMG17" s="88"/>
      <c r="IMH17" s="87"/>
      <c r="IMI17" s="87"/>
      <c r="IMJ17" s="87"/>
      <c r="IMK17" s="87"/>
      <c r="IML17" s="88"/>
      <c r="IMM17" s="87"/>
      <c r="IMN17" s="87"/>
      <c r="IMO17" s="87"/>
      <c r="IMP17" s="87"/>
      <c r="IMQ17" s="88"/>
      <c r="IMR17" s="87"/>
      <c r="IMS17" s="87"/>
      <c r="IMT17" s="87"/>
      <c r="IMU17" s="87"/>
      <c r="IMV17" s="88"/>
      <c r="IMW17" s="87"/>
      <c r="IMX17" s="87"/>
      <c r="IMY17" s="87"/>
      <c r="IMZ17" s="87"/>
      <c r="INA17" s="88"/>
      <c r="INB17" s="87"/>
      <c r="INC17" s="87"/>
      <c r="IND17" s="87"/>
      <c r="INE17" s="87"/>
      <c r="INF17" s="88"/>
      <c r="ING17" s="87"/>
      <c r="INH17" s="87"/>
      <c r="INI17" s="87"/>
      <c r="INJ17" s="87"/>
      <c r="INK17" s="88"/>
      <c r="INL17" s="87"/>
      <c r="INM17" s="87"/>
      <c r="INN17" s="87"/>
      <c r="INO17" s="87"/>
      <c r="INP17" s="88"/>
      <c r="INQ17" s="87"/>
      <c r="INR17" s="87"/>
      <c r="INS17" s="87"/>
      <c r="INT17" s="87"/>
      <c r="INU17" s="88"/>
      <c r="INV17" s="87"/>
      <c r="INW17" s="87"/>
      <c r="INX17" s="87"/>
      <c r="INY17" s="87"/>
      <c r="INZ17" s="88"/>
      <c r="IOA17" s="87"/>
      <c r="IOB17" s="87"/>
      <c r="IOC17" s="87"/>
      <c r="IOD17" s="87"/>
      <c r="IOE17" s="88"/>
      <c r="IOF17" s="87"/>
      <c r="IOG17" s="87"/>
      <c r="IOH17" s="87"/>
      <c r="IOI17" s="87"/>
      <c r="IOJ17" s="88"/>
      <c r="IOK17" s="87"/>
      <c r="IOL17" s="87"/>
      <c r="IOM17" s="87"/>
      <c r="ION17" s="87"/>
      <c r="IOO17" s="88"/>
      <c r="IOP17" s="87"/>
      <c r="IOQ17" s="87"/>
      <c r="IOR17" s="87"/>
      <c r="IOS17" s="87"/>
      <c r="IOT17" s="88"/>
      <c r="IOU17" s="87"/>
      <c r="IOV17" s="87"/>
      <c r="IOW17" s="87"/>
      <c r="IOX17" s="87"/>
      <c r="IOY17" s="88"/>
      <c r="IOZ17" s="87"/>
      <c r="IPA17" s="87"/>
      <c r="IPB17" s="87"/>
      <c r="IPC17" s="87"/>
      <c r="IPD17" s="88"/>
      <c r="IPE17" s="87"/>
      <c r="IPF17" s="87"/>
      <c r="IPG17" s="87"/>
      <c r="IPH17" s="87"/>
      <c r="IPI17" s="88"/>
      <c r="IPJ17" s="87"/>
      <c r="IPK17" s="87"/>
      <c r="IPL17" s="87"/>
      <c r="IPM17" s="87"/>
      <c r="IPN17" s="88"/>
      <c r="IPO17" s="87"/>
      <c r="IPP17" s="87"/>
      <c r="IPQ17" s="87"/>
      <c r="IPR17" s="87"/>
      <c r="IPS17" s="88"/>
      <c r="IPT17" s="87"/>
      <c r="IPU17" s="87"/>
      <c r="IPV17" s="87"/>
      <c r="IPW17" s="87"/>
      <c r="IPX17" s="88"/>
      <c r="IPY17" s="87"/>
      <c r="IPZ17" s="87"/>
      <c r="IQA17" s="87"/>
      <c r="IQB17" s="87"/>
      <c r="IQC17" s="88"/>
      <c r="IQD17" s="87"/>
      <c r="IQE17" s="87"/>
      <c r="IQF17" s="87"/>
      <c r="IQG17" s="87"/>
      <c r="IQH17" s="88"/>
      <c r="IQI17" s="87"/>
      <c r="IQJ17" s="87"/>
      <c r="IQK17" s="87"/>
      <c r="IQL17" s="87"/>
      <c r="IQM17" s="88"/>
      <c r="IQN17" s="87"/>
      <c r="IQO17" s="87"/>
      <c r="IQP17" s="87"/>
      <c r="IQQ17" s="87"/>
      <c r="IQR17" s="88"/>
      <c r="IQS17" s="87"/>
      <c r="IQT17" s="87"/>
      <c r="IQU17" s="87"/>
      <c r="IQV17" s="87"/>
      <c r="IQW17" s="88"/>
      <c r="IQX17" s="87"/>
      <c r="IQY17" s="87"/>
      <c r="IQZ17" s="87"/>
      <c r="IRA17" s="87"/>
      <c r="IRB17" s="88"/>
      <c r="IRC17" s="87"/>
      <c r="IRD17" s="87"/>
      <c r="IRE17" s="87"/>
      <c r="IRF17" s="87"/>
      <c r="IRG17" s="88"/>
      <c r="IRH17" s="87"/>
      <c r="IRI17" s="87"/>
      <c r="IRJ17" s="87"/>
      <c r="IRK17" s="87"/>
      <c r="IRL17" s="88"/>
      <c r="IRM17" s="87"/>
      <c r="IRN17" s="87"/>
      <c r="IRO17" s="87"/>
      <c r="IRP17" s="87"/>
      <c r="IRQ17" s="88"/>
      <c r="IRR17" s="87"/>
      <c r="IRS17" s="87"/>
      <c r="IRT17" s="87"/>
      <c r="IRU17" s="87"/>
      <c r="IRV17" s="88"/>
      <c r="IRW17" s="87"/>
      <c r="IRX17" s="87"/>
      <c r="IRY17" s="87"/>
      <c r="IRZ17" s="87"/>
      <c r="ISA17" s="88"/>
      <c r="ISB17" s="87"/>
      <c r="ISC17" s="87"/>
      <c r="ISD17" s="87"/>
      <c r="ISE17" s="87"/>
      <c r="ISF17" s="88"/>
      <c r="ISG17" s="87"/>
      <c r="ISH17" s="87"/>
      <c r="ISI17" s="87"/>
      <c r="ISJ17" s="87"/>
      <c r="ISK17" s="88"/>
      <c r="ISL17" s="87"/>
      <c r="ISM17" s="87"/>
      <c r="ISN17" s="87"/>
      <c r="ISO17" s="87"/>
      <c r="ISP17" s="88"/>
      <c r="ISQ17" s="87"/>
      <c r="ISR17" s="87"/>
      <c r="ISS17" s="87"/>
      <c r="IST17" s="87"/>
      <c r="ISU17" s="88"/>
      <c r="ISV17" s="87"/>
      <c r="ISW17" s="87"/>
      <c r="ISX17" s="87"/>
      <c r="ISY17" s="87"/>
      <c r="ISZ17" s="88"/>
      <c r="ITA17" s="87"/>
      <c r="ITB17" s="87"/>
      <c r="ITC17" s="87"/>
      <c r="ITD17" s="87"/>
      <c r="ITE17" s="88"/>
      <c r="ITF17" s="87"/>
      <c r="ITG17" s="87"/>
      <c r="ITH17" s="87"/>
      <c r="ITI17" s="87"/>
      <c r="ITJ17" s="88"/>
      <c r="ITK17" s="87"/>
      <c r="ITL17" s="87"/>
      <c r="ITM17" s="87"/>
      <c r="ITN17" s="87"/>
      <c r="ITO17" s="88"/>
      <c r="ITP17" s="87"/>
      <c r="ITQ17" s="87"/>
      <c r="ITR17" s="87"/>
      <c r="ITS17" s="87"/>
      <c r="ITT17" s="88"/>
      <c r="ITU17" s="87"/>
      <c r="ITV17" s="87"/>
      <c r="ITW17" s="87"/>
      <c r="ITX17" s="87"/>
      <c r="ITY17" s="88"/>
      <c r="ITZ17" s="87"/>
      <c r="IUA17" s="87"/>
      <c r="IUB17" s="87"/>
      <c r="IUC17" s="87"/>
      <c r="IUD17" s="88"/>
      <c r="IUE17" s="87"/>
      <c r="IUF17" s="87"/>
      <c r="IUG17" s="87"/>
      <c r="IUH17" s="87"/>
      <c r="IUI17" s="88"/>
      <c r="IUJ17" s="87"/>
      <c r="IUK17" s="87"/>
      <c r="IUL17" s="87"/>
      <c r="IUM17" s="87"/>
      <c r="IUN17" s="88"/>
      <c r="IUO17" s="87"/>
      <c r="IUP17" s="87"/>
      <c r="IUQ17" s="87"/>
      <c r="IUR17" s="87"/>
      <c r="IUS17" s="88"/>
      <c r="IUT17" s="87"/>
      <c r="IUU17" s="87"/>
      <c r="IUV17" s="87"/>
      <c r="IUW17" s="87"/>
      <c r="IUX17" s="88"/>
      <c r="IUY17" s="87"/>
      <c r="IUZ17" s="87"/>
      <c r="IVA17" s="87"/>
      <c r="IVB17" s="87"/>
      <c r="IVC17" s="88"/>
      <c r="IVD17" s="87"/>
      <c r="IVE17" s="87"/>
      <c r="IVF17" s="87"/>
      <c r="IVG17" s="87"/>
      <c r="IVH17" s="88"/>
      <c r="IVI17" s="87"/>
      <c r="IVJ17" s="87"/>
      <c r="IVK17" s="87"/>
      <c r="IVL17" s="87"/>
      <c r="IVM17" s="88"/>
      <c r="IVN17" s="87"/>
      <c r="IVO17" s="87"/>
      <c r="IVP17" s="87"/>
      <c r="IVQ17" s="87"/>
      <c r="IVR17" s="88"/>
      <c r="IVS17" s="87"/>
      <c r="IVT17" s="87"/>
      <c r="IVU17" s="87"/>
      <c r="IVV17" s="87"/>
      <c r="IVW17" s="88"/>
      <c r="IVX17" s="87"/>
      <c r="IVY17" s="87"/>
      <c r="IVZ17" s="87"/>
      <c r="IWA17" s="87"/>
      <c r="IWB17" s="88"/>
      <c r="IWC17" s="87"/>
      <c r="IWD17" s="87"/>
      <c r="IWE17" s="87"/>
      <c r="IWF17" s="87"/>
      <c r="IWG17" s="88"/>
      <c r="IWH17" s="87"/>
      <c r="IWI17" s="87"/>
      <c r="IWJ17" s="87"/>
      <c r="IWK17" s="87"/>
      <c r="IWL17" s="88"/>
      <c r="IWM17" s="87"/>
      <c r="IWN17" s="87"/>
      <c r="IWO17" s="87"/>
      <c r="IWP17" s="87"/>
      <c r="IWQ17" s="88"/>
      <c r="IWR17" s="87"/>
      <c r="IWS17" s="87"/>
      <c r="IWT17" s="87"/>
      <c r="IWU17" s="87"/>
      <c r="IWV17" s="88"/>
      <c r="IWW17" s="87"/>
      <c r="IWX17" s="87"/>
      <c r="IWY17" s="87"/>
      <c r="IWZ17" s="87"/>
      <c r="IXA17" s="88"/>
      <c r="IXB17" s="87"/>
      <c r="IXC17" s="87"/>
      <c r="IXD17" s="87"/>
      <c r="IXE17" s="87"/>
      <c r="IXF17" s="88"/>
      <c r="IXG17" s="87"/>
      <c r="IXH17" s="87"/>
      <c r="IXI17" s="87"/>
      <c r="IXJ17" s="87"/>
      <c r="IXK17" s="88"/>
      <c r="IXL17" s="87"/>
      <c r="IXM17" s="87"/>
      <c r="IXN17" s="87"/>
      <c r="IXO17" s="87"/>
      <c r="IXP17" s="88"/>
      <c r="IXQ17" s="87"/>
      <c r="IXR17" s="87"/>
      <c r="IXS17" s="87"/>
      <c r="IXT17" s="87"/>
      <c r="IXU17" s="88"/>
      <c r="IXV17" s="87"/>
      <c r="IXW17" s="87"/>
      <c r="IXX17" s="87"/>
      <c r="IXY17" s="87"/>
      <c r="IXZ17" s="88"/>
      <c r="IYA17" s="87"/>
      <c r="IYB17" s="87"/>
      <c r="IYC17" s="87"/>
      <c r="IYD17" s="87"/>
      <c r="IYE17" s="88"/>
      <c r="IYF17" s="87"/>
      <c r="IYG17" s="87"/>
      <c r="IYH17" s="87"/>
      <c r="IYI17" s="87"/>
      <c r="IYJ17" s="88"/>
      <c r="IYK17" s="87"/>
      <c r="IYL17" s="87"/>
      <c r="IYM17" s="87"/>
      <c r="IYN17" s="87"/>
      <c r="IYO17" s="88"/>
      <c r="IYP17" s="87"/>
      <c r="IYQ17" s="87"/>
      <c r="IYR17" s="87"/>
      <c r="IYS17" s="87"/>
      <c r="IYT17" s="88"/>
      <c r="IYU17" s="87"/>
      <c r="IYV17" s="87"/>
      <c r="IYW17" s="87"/>
      <c r="IYX17" s="87"/>
      <c r="IYY17" s="88"/>
      <c r="IYZ17" s="87"/>
      <c r="IZA17" s="87"/>
      <c r="IZB17" s="87"/>
      <c r="IZC17" s="87"/>
      <c r="IZD17" s="88"/>
      <c r="IZE17" s="87"/>
      <c r="IZF17" s="87"/>
      <c r="IZG17" s="87"/>
      <c r="IZH17" s="87"/>
      <c r="IZI17" s="88"/>
      <c r="IZJ17" s="87"/>
      <c r="IZK17" s="87"/>
      <c r="IZL17" s="87"/>
      <c r="IZM17" s="87"/>
      <c r="IZN17" s="88"/>
      <c r="IZO17" s="87"/>
      <c r="IZP17" s="87"/>
      <c r="IZQ17" s="87"/>
      <c r="IZR17" s="87"/>
      <c r="IZS17" s="88"/>
      <c r="IZT17" s="87"/>
      <c r="IZU17" s="87"/>
      <c r="IZV17" s="87"/>
      <c r="IZW17" s="87"/>
      <c r="IZX17" s="88"/>
      <c r="IZY17" s="87"/>
      <c r="IZZ17" s="87"/>
      <c r="JAA17" s="87"/>
      <c r="JAB17" s="87"/>
      <c r="JAC17" s="88"/>
      <c r="JAD17" s="87"/>
      <c r="JAE17" s="87"/>
      <c r="JAF17" s="87"/>
      <c r="JAG17" s="87"/>
      <c r="JAH17" s="88"/>
      <c r="JAI17" s="87"/>
      <c r="JAJ17" s="87"/>
      <c r="JAK17" s="87"/>
      <c r="JAL17" s="87"/>
      <c r="JAM17" s="88"/>
      <c r="JAN17" s="87"/>
      <c r="JAO17" s="87"/>
      <c r="JAP17" s="87"/>
      <c r="JAQ17" s="87"/>
      <c r="JAR17" s="88"/>
      <c r="JAS17" s="87"/>
      <c r="JAT17" s="87"/>
      <c r="JAU17" s="87"/>
      <c r="JAV17" s="87"/>
      <c r="JAW17" s="88"/>
      <c r="JAX17" s="87"/>
      <c r="JAY17" s="87"/>
      <c r="JAZ17" s="87"/>
      <c r="JBA17" s="87"/>
      <c r="JBB17" s="88"/>
      <c r="JBC17" s="87"/>
      <c r="JBD17" s="87"/>
      <c r="JBE17" s="87"/>
      <c r="JBF17" s="87"/>
      <c r="JBG17" s="88"/>
      <c r="JBH17" s="87"/>
      <c r="JBI17" s="87"/>
      <c r="JBJ17" s="87"/>
      <c r="JBK17" s="87"/>
      <c r="JBL17" s="88"/>
      <c r="JBM17" s="87"/>
      <c r="JBN17" s="87"/>
      <c r="JBO17" s="87"/>
      <c r="JBP17" s="87"/>
      <c r="JBQ17" s="88"/>
      <c r="JBR17" s="87"/>
      <c r="JBS17" s="87"/>
      <c r="JBT17" s="87"/>
      <c r="JBU17" s="87"/>
      <c r="JBV17" s="88"/>
      <c r="JBW17" s="87"/>
      <c r="JBX17" s="87"/>
      <c r="JBY17" s="87"/>
      <c r="JBZ17" s="87"/>
      <c r="JCA17" s="88"/>
      <c r="JCB17" s="87"/>
      <c r="JCC17" s="87"/>
      <c r="JCD17" s="87"/>
      <c r="JCE17" s="87"/>
      <c r="JCF17" s="88"/>
      <c r="JCG17" s="87"/>
      <c r="JCH17" s="87"/>
      <c r="JCI17" s="87"/>
      <c r="JCJ17" s="87"/>
      <c r="JCK17" s="88"/>
      <c r="JCL17" s="87"/>
      <c r="JCM17" s="87"/>
      <c r="JCN17" s="87"/>
      <c r="JCO17" s="87"/>
      <c r="JCP17" s="88"/>
      <c r="JCQ17" s="87"/>
      <c r="JCR17" s="87"/>
      <c r="JCS17" s="87"/>
      <c r="JCT17" s="87"/>
      <c r="JCU17" s="88"/>
      <c r="JCV17" s="87"/>
      <c r="JCW17" s="87"/>
      <c r="JCX17" s="87"/>
      <c r="JCY17" s="87"/>
      <c r="JCZ17" s="88"/>
      <c r="JDA17" s="87"/>
      <c r="JDB17" s="87"/>
      <c r="JDC17" s="87"/>
      <c r="JDD17" s="87"/>
      <c r="JDE17" s="88"/>
      <c r="JDF17" s="87"/>
      <c r="JDG17" s="87"/>
      <c r="JDH17" s="87"/>
      <c r="JDI17" s="87"/>
      <c r="JDJ17" s="88"/>
      <c r="JDK17" s="87"/>
      <c r="JDL17" s="87"/>
      <c r="JDM17" s="87"/>
      <c r="JDN17" s="87"/>
      <c r="JDO17" s="88"/>
      <c r="JDP17" s="87"/>
      <c r="JDQ17" s="87"/>
      <c r="JDR17" s="87"/>
      <c r="JDS17" s="87"/>
      <c r="JDT17" s="88"/>
      <c r="JDU17" s="87"/>
      <c r="JDV17" s="87"/>
      <c r="JDW17" s="87"/>
      <c r="JDX17" s="87"/>
      <c r="JDY17" s="88"/>
      <c r="JDZ17" s="87"/>
      <c r="JEA17" s="87"/>
      <c r="JEB17" s="87"/>
      <c r="JEC17" s="87"/>
      <c r="JED17" s="88"/>
      <c r="JEE17" s="87"/>
      <c r="JEF17" s="87"/>
      <c r="JEG17" s="87"/>
      <c r="JEH17" s="87"/>
      <c r="JEI17" s="88"/>
      <c r="JEJ17" s="87"/>
      <c r="JEK17" s="87"/>
      <c r="JEL17" s="87"/>
      <c r="JEM17" s="87"/>
      <c r="JEN17" s="88"/>
      <c r="JEO17" s="87"/>
      <c r="JEP17" s="87"/>
      <c r="JEQ17" s="87"/>
      <c r="JER17" s="87"/>
      <c r="JES17" s="88"/>
      <c r="JET17" s="87"/>
      <c r="JEU17" s="87"/>
      <c r="JEV17" s="87"/>
      <c r="JEW17" s="87"/>
      <c r="JEX17" s="88"/>
      <c r="JEY17" s="87"/>
      <c r="JEZ17" s="87"/>
      <c r="JFA17" s="87"/>
      <c r="JFB17" s="87"/>
      <c r="JFC17" s="88"/>
      <c r="JFD17" s="87"/>
      <c r="JFE17" s="87"/>
      <c r="JFF17" s="87"/>
      <c r="JFG17" s="87"/>
      <c r="JFH17" s="88"/>
      <c r="JFI17" s="87"/>
      <c r="JFJ17" s="87"/>
      <c r="JFK17" s="87"/>
      <c r="JFL17" s="87"/>
      <c r="JFM17" s="88"/>
      <c r="JFN17" s="87"/>
      <c r="JFO17" s="87"/>
      <c r="JFP17" s="87"/>
      <c r="JFQ17" s="87"/>
      <c r="JFR17" s="88"/>
      <c r="JFS17" s="87"/>
      <c r="JFT17" s="87"/>
      <c r="JFU17" s="87"/>
      <c r="JFV17" s="87"/>
      <c r="JFW17" s="88"/>
      <c r="JFX17" s="87"/>
      <c r="JFY17" s="87"/>
      <c r="JFZ17" s="87"/>
      <c r="JGA17" s="87"/>
      <c r="JGB17" s="88"/>
      <c r="JGC17" s="87"/>
      <c r="JGD17" s="87"/>
      <c r="JGE17" s="87"/>
      <c r="JGF17" s="87"/>
      <c r="JGG17" s="88"/>
      <c r="JGH17" s="87"/>
      <c r="JGI17" s="87"/>
      <c r="JGJ17" s="87"/>
      <c r="JGK17" s="87"/>
      <c r="JGL17" s="88"/>
      <c r="JGM17" s="87"/>
      <c r="JGN17" s="87"/>
      <c r="JGO17" s="87"/>
      <c r="JGP17" s="87"/>
      <c r="JGQ17" s="88"/>
      <c r="JGR17" s="87"/>
      <c r="JGS17" s="87"/>
      <c r="JGT17" s="87"/>
      <c r="JGU17" s="87"/>
      <c r="JGV17" s="88"/>
      <c r="JGW17" s="87"/>
      <c r="JGX17" s="87"/>
      <c r="JGY17" s="87"/>
      <c r="JGZ17" s="87"/>
      <c r="JHA17" s="88"/>
      <c r="JHB17" s="87"/>
      <c r="JHC17" s="87"/>
      <c r="JHD17" s="87"/>
      <c r="JHE17" s="87"/>
      <c r="JHF17" s="88"/>
      <c r="JHG17" s="87"/>
      <c r="JHH17" s="87"/>
      <c r="JHI17" s="87"/>
      <c r="JHJ17" s="87"/>
      <c r="JHK17" s="88"/>
      <c r="JHL17" s="87"/>
      <c r="JHM17" s="87"/>
      <c r="JHN17" s="87"/>
      <c r="JHO17" s="87"/>
      <c r="JHP17" s="88"/>
      <c r="JHQ17" s="87"/>
      <c r="JHR17" s="87"/>
      <c r="JHS17" s="87"/>
      <c r="JHT17" s="87"/>
      <c r="JHU17" s="88"/>
      <c r="JHV17" s="87"/>
      <c r="JHW17" s="87"/>
      <c r="JHX17" s="87"/>
      <c r="JHY17" s="87"/>
      <c r="JHZ17" s="88"/>
      <c r="JIA17" s="87"/>
      <c r="JIB17" s="87"/>
      <c r="JIC17" s="87"/>
      <c r="JID17" s="87"/>
      <c r="JIE17" s="88"/>
      <c r="JIF17" s="87"/>
      <c r="JIG17" s="87"/>
      <c r="JIH17" s="87"/>
      <c r="JII17" s="87"/>
      <c r="JIJ17" s="88"/>
      <c r="JIK17" s="87"/>
      <c r="JIL17" s="87"/>
      <c r="JIM17" s="87"/>
      <c r="JIN17" s="87"/>
      <c r="JIO17" s="88"/>
      <c r="JIP17" s="87"/>
      <c r="JIQ17" s="87"/>
      <c r="JIR17" s="87"/>
      <c r="JIS17" s="87"/>
      <c r="JIT17" s="88"/>
      <c r="JIU17" s="87"/>
      <c r="JIV17" s="87"/>
      <c r="JIW17" s="87"/>
      <c r="JIX17" s="87"/>
      <c r="JIY17" s="88"/>
      <c r="JIZ17" s="87"/>
      <c r="JJA17" s="87"/>
      <c r="JJB17" s="87"/>
      <c r="JJC17" s="87"/>
      <c r="JJD17" s="88"/>
      <c r="JJE17" s="87"/>
      <c r="JJF17" s="87"/>
      <c r="JJG17" s="87"/>
      <c r="JJH17" s="87"/>
      <c r="JJI17" s="88"/>
      <c r="JJJ17" s="87"/>
      <c r="JJK17" s="87"/>
      <c r="JJL17" s="87"/>
      <c r="JJM17" s="87"/>
      <c r="JJN17" s="88"/>
      <c r="JJO17" s="87"/>
      <c r="JJP17" s="87"/>
      <c r="JJQ17" s="87"/>
      <c r="JJR17" s="87"/>
      <c r="JJS17" s="88"/>
      <c r="JJT17" s="87"/>
      <c r="JJU17" s="87"/>
      <c r="JJV17" s="87"/>
      <c r="JJW17" s="87"/>
      <c r="JJX17" s="88"/>
      <c r="JJY17" s="87"/>
      <c r="JJZ17" s="87"/>
      <c r="JKA17" s="87"/>
      <c r="JKB17" s="87"/>
      <c r="JKC17" s="88"/>
      <c r="JKD17" s="87"/>
      <c r="JKE17" s="87"/>
      <c r="JKF17" s="87"/>
      <c r="JKG17" s="87"/>
      <c r="JKH17" s="88"/>
      <c r="JKI17" s="87"/>
      <c r="JKJ17" s="87"/>
      <c r="JKK17" s="87"/>
      <c r="JKL17" s="87"/>
      <c r="JKM17" s="88"/>
      <c r="JKN17" s="87"/>
      <c r="JKO17" s="87"/>
      <c r="JKP17" s="87"/>
      <c r="JKQ17" s="87"/>
      <c r="JKR17" s="88"/>
      <c r="JKS17" s="87"/>
      <c r="JKT17" s="87"/>
      <c r="JKU17" s="87"/>
      <c r="JKV17" s="87"/>
      <c r="JKW17" s="88"/>
      <c r="JKX17" s="87"/>
      <c r="JKY17" s="87"/>
      <c r="JKZ17" s="87"/>
      <c r="JLA17" s="87"/>
      <c r="JLB17" s="88"/>
      <c r="JLC17" s="87"/>
      <c r="JLD17" s="87"/>
      <c r="JLE17" s="87"/>
      <c r="JLF17" s="87"/>
      <c r="JLG17" s="88"/>
      <c r="JLH17" s="87"/>
      <c r="JLI17" s="87"/>
      <c r="JLJ17" s="87"/>
      <c r="JLK17" s="87"/>
      <c r="JLL17" s="88"/>
      <c r="JLM17" s="87"/>
      <c r="JLN17" s="87"/>
      <c r="JLO17" s="87"/>
      <c r="JLP17" s="87"/>
      <c r="JLQ17" s="88"/>
      <c r="JLR17" s="87"/>
      <c r="JLS17" s="87"/>
      <c r="JLT17" s="87"/>
      <c r="JLU17" s="87"/>
      <c r="JLV17" s="88"/>
      <c r="JLW17" s="87"/>
      <c r="JLX17" s="87"/>
      <c r="JLY17" s="87"/>
      <c r="JLZ17" s="87"/>
      <c r="JMA17" s="88"/>
      <c r="JMB17" s="87"/>
      <c r="JMC17" s="87"/>
      <c r="JMD17" s="87"/>
      <c r="JME17" s="87"/>
      <c r="JMF17" s="88"/>
      <c r="JMG17" s="87"/>
      <c r="JMH17" s="87"/>
      <c r="JMI17" s="87"/>
      <c r="JMJ17" s="87"/>
      <c r="JMK17" s="88"/>
      <c r="JML17" s="87"/>
      <c r="JMM17" s="87"/>
      <c r="JMN17" s="87"/>
      <c r="JMO17" s="87"/>
      <c r="JMP17" s="88"/>
      <c r="JMQ17" s="87"/>
      <c r="JMR17" s="87"/>
      <c r="JMS17" s="87"/>
      <c r="JMT17" s="87"/>
      <c r="JMU17" s="88"/>
      <c r="JMV17" s="87"/>
      <c r="JMW17" s="87"/>
      <c r="JMX17" s="87"/>
      <c r="JMY17" s="87"/>
      <c r="JMZ17" s="88"/>
      <c r="JNA17" s="87"/>
      <c r="JNB17" s="87"/>
      <c r="JNC17" s="87"/>
      <c r="JND17" s="87"/>
      <c r="JNE17" s="88"/>
      <c r="JNF17" s="87"/>
      <c r="JNG17" s="87"/>
      <c r="JNH17" s="87"/>
      <c r="JNI17" s="87"/>
      <c r="JNJ17" s="88"/>
      <c r="JNK17" s="87"/>
      <c r="JNL17" s="87"/>
      <c r="JNM17" s="87"/>
      <c r="JNN17" s="87"/>
      <c r="JNO17" s="88"/>
      <c r="JNP17" s="87"/>
      <c r="JNQ17" s="87"/>
      <c r="JNR17" s="87"/>
      <c r="JNS17" s="87"/>
      <c r="JNT17" s="88"/>
      <c r="JNU17" s="87"/>
      <c r="JNV17" s="87"/>
      <c r="JNW17" s="87"/>
      <c r="JNX17" s="87"/>
      <c r="JNY17" s="88"/>
      <c r="JNZ17" s="87"/>
      <c r="JOA17" s="87"/>
      <c r="JOB17" s="87"/>
      <c r="JOC17" s="87"/>
      <c r="JOD17" s="88"/>
      <c r="JOE17" s="87"/>
      <c r="JOF17" s="87"/>
      <c r="JOG17" s="87"/>
      <c r="JOH17" s="87"/>
      <c r="JOI17" s="88"/>
      <c r="JOJ17" s="87"/>
      <c r="JOK17" s="87"/>
      <c r="JOL17" s="87"/>
      <c r="JOM17" s="87"/>
      <c r="JON17" s="88"/>
      <c r="JOO17" s="87"/>
      <c r="JOP17" s="87"/>
      <c r="JOQ17" s="87"/>
      <c r="JOR17" s="87"/>
      <c r="JOS17" s="88"/>
      <c r="JOT17" s="87"/>
      <c r="JOU17" s="87"/>
      <c r="JOV17" s="87"/>
      <c r="JOW17" s="87"/>
      <c r="JOX17" s="88"/>
      <c r="JOY17" s="87"/>
      <c r="JOZ17" s="87"/>
      <c r="JPA17" s="87"/>
      <c r="JPB17" s="87"/>
      <c r="JPC17" s="88"/>
      <c r="JPD17" s="87"/>
      <c r="JPE17" s="87"/>
      <c r="JPF17" s="87"/>
      <c r="JPG17" s="87"/>
      <c r="JPH17" s="88"/>
      <c r="JPI17" s="87"/>
      <c r="JPJ17" s="87"/>
      <c r="JPK17" s="87"/>
      <c r="JPL17" s="87"/>
      <c r="JPM17" s="88"/>
      <c r="JPN17" s="87"/>
      <c r="JPO17" s="87"/>
      <c r="JPP17" s="87"/>
      <c r="JPQ17" s="87"/>
      <c r="JPR17" s="88"/>
      <c r="JPS17" s="87"/>
      <c r="JPT17" s="87"/>
      <c r="JPU17" s="87"/>
      <c r="JPV17" s="87"/>
      <c r="JPW17" s="88"/>
      <c r="JPX17" s="87"/>
      <c r="JPY17" s="87"/>
      <c r="JPZ17" s="87"/>
      <c r="JQA17" s="87"/>
      <c r="JQB17" s="88"/>
      <c r="JQC17" s="87"/>
      <c r="JQD17" s="87"/>
      <c r="JQE17" s="87"/>
      <c r="JQF17" s="87"/>
      <c r="JQG17" s="88"/>
      <c r="JQH17" s="87"/>
      <c r="JQI17" s="87"/>
      <c r="JQJ17" s="87"/>
      <c r="JQK17" s="87"/>
      <c r="JQL17" s="88"/>
      <c r="JQM17" s="87"/>
      <c r="JQN17" s="87"/>
      <c r="JQO17" s="87"/>
      <c r="JQP17" s="87"/>
      <c r="JQQ17" s="88"/>
      <c r="JQR17" s="87"/>
      <c r="JQS17" s="87"/>
      <c r="JQT17" s="87"/>
      <c r="JQU17" s="87"/>
      <c r="JQV17" s="88"/>
      <c r="JQW17" s="87"/>
      <c r="JQX17" s="87"/>
      <c r="JQY17" s="87"/>
      <c r="JQZ17" s="87"/>
      <c r="JRA17" s="88"/>
      <c r="JRB17" s="87"/>
      <c r="JRC17" s="87"/>
      <c r="JRD17" s="87"/>
      <c r="JRE17" s="87"/>
      <c r="JRF17" s="88"/>
      <c r="JRG17" s="87"/>
      <c r="JRH17" s="87"/>
      <c r="JRI17" s="87"/>
      <c r="JRJ17" s="87"/>
      <c r="JRK17" s="88"/>
      <c r="JRL17" s="87"/>
      <c r="JRM17" s="87"/>
      <c r="JRN17" s="87"/>
      <c r="JRO17" s="87"/>
      <c r="JRP17" s="88"/>
      <c r="JRQ17" s="87"/>
      <c r="JRR17" s="87"/>
      <c r="JRS17" s="87"/>
      <c r="JRT17" s="87"/>
      <c r="JRU17" s="88"/>
      <c r="JRV17" s="87"/>
      <c r="JRW17" s="87"/>
      <c r="JRX17" s="87"/>
      <c r="JRY17" s="87"/>
      <c r="JRZ17" s="88"/>
      <c r="JSA17" s="87"/>
      <c r="JSB17" s="87"/>
      <c r="JSC17" s="87"/>
      <c r="JSD17" s="87"/>
      <c r="JSE17" s="88"/>
      <c r="JSF17" s="87"/>
      <c r="JSG17" s="87"/>
      <c r="JSH17" s="87"/>
      <c r="JSI17" s="87"/>
      <c r="JSJ17" s="88"/>
      <c r="JSK17" s="87"/>
      <c r="JSL17" s="87"/>
      <c r="JSM17" s="87"/>
      <c r="JSN17" s="87"/>
      <c r="JSO17" s="88"/>
      <c r="JSP17" s="87"/>
      <c r="JSQ17" s="87"/>
      <c r="JSR17" s="87"/>
      <c r="JSS17" s="87"/>
      <c r="JST17" s="88"/>
      <c r="JSU17" s="87"/>
      <c r="JSV17" s="87"/>
      <c r="JSW17" s="87"/>
      <c r="JSX17" s="87"/>
      <c r="JSY17" s="88"/>
      <c r="JSZ17" s="87"/>
      <c r="JTA17" s="87"/>
      <c r="JTB17" s="87"/>
      <c r="JTC17" s="87"/>
      <c r="JTD17" s="88"/>
      <c r="JTE17" s="87"/>
      <c r="JTF17" s="87"/>
      <c r="JTG17" s="87"/>
      <c r="JTH17" s="87"/>
      <c r="JTI17" s="88"/>
      <c r="JTJ17" s="87"/>
      <c r="JTK17" s="87"/>
      <c r="JTL17" s="87"/>
      <c r="JTM17" s="87"/>
      <c r="JTN17" s="88"/>
      <c r="JTO17" s="87"/>
      <c r="JTP17" s="87"/>
      <c r="JTQ17" s="87"/>
      <c r="JTR17" s="87"/>
      <c r="JTS17" s="88"/>
      <c r="JTT17" s="87"/>
      <c r="JTU17" s="87"/>
      <c r="JTV17" s="87"/>
      <c r="JTW17" s="87"/>
      <c r="JTX17" s="88"/>
      <c r="JTY17" s="87"/>
      <c r="JTZ17" s="87"/>
      <c r="JUA17" s="87"/>
      <c r="JUB17" s="87"/>
      <c r="JUC17" s="88"/>
      <c r="JUD17" s="87"/>
      <c r="JUE17" s="87"/>
      <c r="JUF17" s="87"/>
      <c r="JUG17" s="87"/>
      <c r="JUH17" s="88"/>
      <c r="JUI17" s="87"/>
      <c r="JUJ17" s="87"/>
      <c r="JUK17" s="87"/>
      <c r="JUL17" s="87"/>
      <c r="JUM17" s="88"/>
      <c r="JUN17" s="87"/>
      <c r="JUO17" s="87"/>
      <c r="JUP17" s="87"/>
      <c r="JUQ17" s="87"/>
      <c r="JUR17" s="88"/>
      <c r="JUS17" s="87"/>
      <c r="JUT17" s="87"/>
      <c r="JUU17" s="87"/>
      <c r="JUV17" s="87"/>
      <c r="JUW17" s="88"/>
      <c r="JUX17" s="87"/>
      <c r="JUY17" s="87"/>
      <c r="JUZ17" s="87"/>
      <c r="JVA17" s="87"/>
      <c r="JVB17" s="88"/>
      <c r="JVC17" s="87"/>
      <c r="JVD17" s="87"/>
      <c r="JVE17" s="87"/>
      <c r="JVF17" s="87"/>
      <c r="JVG17" s="88"/>
      <c r="JVH17" s="87"/>
      <c r="JVI17" s="87"/>
      <c r="JVJ17" s="87"/>
      <c r="JVK17" s="87"/>
      <c r="JVL17" s="88"/>
      <c r="JVM17" s="87"/>
      <c r="JVN17" s="87"/>
      <c r="JVO17" s="87"/>
      <c r="JVP17" s="87"/>
      <c r="JVQ17" s="88"/>
      <c r="JVR17" s="87"/>
      <c r="JVS17" s="87"/>
      <c r="JVT17" s="87"/>
      <c r="JVU17" s="87"/>
      <c r="JVV17" s="88"/>
      <c r="JVW17" s="87"/>
      <c r="JVX17" s="87"/>
      <c r="JVY17" s="87"/>
      <c r="JVZ17" s="87"/>
      <c r="JWA17" s="88"/>
      <c r="JWB17" s="87"/>
      <c r="JWC17" s="87"/>
      <c r="JWD17" s="87"/>
      <c r="JWE17" s="87"/>
      <c r="JWF17" s="88"/>
      <c r="JWG17" s="87"/>
      <c r="JWH17" s="87"/>
      <c r="JWI17" s="87"/>
      <c r="JWJ17" s="87"/>
      <c r="JWK17" s="88"/>
      <c r="JWL17" s="87"/>
      <c r="JWM17" s="87"/>
      <c r="JWN17" s="87"/>
      <c r="JWO17" s="87"/>
      <c r="JWP17" s="88"/>
      <c r="JWQ17" s="87"/>
      <c r="JWR17" s="87"/>
      <c r="JWS17" s="87"/>
      <c r="JWT17" s="87"/>
      <c r="JWU17" s="88"/>
      <c r="JWV17" s="87"/>
      <c r="JWW17" s="87"/>
      <c r="JWX17" s="87"/>
      <c r="JWY17" s="87"/>
      <c r="JWZ17" s="88"/>
      <c r="JXA17" s="87"/>
      <c r="JXB17" s="87"/>
      <c r="JXC17" s="87"/>
      <c r="JXD17" s="87"/>
      <c r="JXE17" s="88"/>
      <c r="JXF17" s="87"/>
      <c r="JXG17" s="87"/>
      <c r="JXH17" s="87"/>
      <c r="JXI17" s="87"/>
      <c r="JXJ17" s="88"/>
      <c r="JXK17" s="87"/>
      <c r="JXL17" s="87"/>
      <c r="JXM17" s="87"/>
      <c r="JXN17" s="87"/>
      <c r="JXO17" s="88"/>
      <c r="JXP17" s="87"/>
      <c r="JXQ17" s="87"/>
      <c r="JXR17" s="87"/>
      <c r="JXS17" s="87"/>
      <c r="JXT17" s="88"/>
      <c r="JXU17" s="87"/>
      <c r="JXV17" s="87"/>
      <c r="JXW17" s="87"/>
      <c r="JXX17" s="87"/>
      <c r="JXY17" s="88"/>
      <c r="JXZ17" s="87"/>
      <c r="JYA17" s="87"/>
      <c r="JYB17" s="87"/>
      <c r="JYC17" s="87"/>
      <c r="JYD17" s="88"/>
      <c r="JYE17" s="87"/>
      <c r="JYF17" s="87"/>
      <c r="JYG17" s="87"/>
      <c r="JYH17" s="87"/>
      <c r="JYI17" s="88"/>
      <c r="JYJ17" s="87"/>
      <c r="JYK17" s="87"/>
      <c r="JYL17" s="87"/>
      <c r="JYM17" s="87"/>
      <c r="JYN17" s="88"/>
      <c r="JYO17" s="87"/>
      <c r="JYP17" s="87"/>
      <c r="JYQ17" s="87"/>
      <c r="JYR17" s="87"/>
      <c r="JYS17" s="88"/>
      <c r="JYT17" s="87"/>
      <c r="JYU17" s="87"/>
      <c r="JYV17" s="87"/>
      <c r="JYW17" s="87"/>
      <c r="JYX17" s="88"/>
      <c r="JYY17" s="87"/>
      <c r="JYZ17" s="87"/>
      <c r="JZA17" s="87"/>
      <c r="JZB17" s="87"/>
      <c r="JZC17" s="88"/>
      <c r="JZD17" s="87"/>
      <c r="JZE17" s="87"/>
      <c r="JZF17" s="87"/>
      <c r="JZG17" s="87"/>
      <c r="JZH17" s="88"/>
      <c r="JZI17" s="87"/>
      <c r="JZJ17" s="87"/>
      <c r="JZK17" s="87"/>
      <c r="JZL17" s="87"/>
      <c r="JZM17" s="88"/>
      <c r="JZN17" s="87"/>
      <c r="JZO17" s="87"/>
      <c r="JZP17" s="87"/>
      <c r="JZQ17" s="87"/>
      <c r="JZR17" s="88"/>
      <c r="JZS17" s="87"/>
      <c r="JZT17" s="87"/>
      <c r="JZU17" s="87"/>
      <c r="JZV17" s="87"/>
      <c r="JZW17" s="88"/>
      <c r="JZX17" s="87"/>
      <c r="JZY17" s="87"/>
      <c r="JZZ17" s="87"/>
      <c r="KAA17" s="87"/>
      <c r="KAB17" s="88"/>
      <c r="KAC17" s="87"/>
      <c r="KAD17" s="87"/>
      <c r="KAE17" s="87"/>
      <c r="KAF17" s="87"/>
      <c r="KAG17" s="88"/>
      <c r="KAH17" s="87"/>
      <c r="KAI17" s="87"/>
      <c r="KAJ17" s="87"/>
      <c r="KAK17" s="87"/>
      <c r="KAL17" s="88"/>
      <c r="KAM17" s="87"/>
      <c r="KAN17" s="87"/>
      <c r="KAO17" s="87"/>
      <c r="KAP17" s="87"/>
      <c r="KAQ17" s="88"/>
      <c r="KAR17" s="87"/>
      <c r="KAS17" s="87"/>
      <c r="KAT17" s="87"/>
      <c r="KAU17" s="87"/>
      <c r="KAV17" s="88"/>
      <c r="KAW17" s="87"/>
      <c r="KAX17" s="87"/>
      <c r="KAY17" s="87"/>
      <c r="KAZ17" s="87"/>
      <c r="KBA17" s="88"/>
      <c r="KBB17" s="87"/>
      <c r="KBC17" s="87"/>
      <c r="KBD17" s="87"/>
      <c r="KBE17" s="87"/>
      <c r="KBF17" s="88"/>
      <c r="KBG17" s="87"/>
      <c r="KBH17" s="87"/>
      <c r="KBI17" s="87"/>
      <c r="KBJ17" s="87"/>
      <c r="KBK17" s="88"/>
      <c r="KBL17" s="87"/>
      <c r="KBM17" s="87"/>
      <c r="KBN17" s="87"/>
      <c r="KBO17" s="87"/>
      <c r="KBP17" s="88"/>
      <c r="KBQ17" s="87"/>
      <c r="KBR17" s="87"/>
      <c r="KBS17" s="87"/>
      <c r="KBT17" s="87"/>
      <c r="KBU17" s="88"/>
      <c r="KBV17" s="87"/>
      <c r="KBW17" s="87"/>
      <c r="KBX17" s="87"/>
      <c r="KBY17" s="87"/>
      <c r="KBZ17" s="88"/>
      <c r="KCA17" s="87"/>
      <c r="KCB17" s="87"/>
      <c r="KCC17" s="87"/>
      <c r="KCD17" s="87"/>
      <c r="KCE17" s="88"/>
      <c r="KCF17" s="87"/>
      <c r="KCG17" s="87"/>
      <c r="KCH17" s="87"/>
      <c r="KCI17" s="87"/>
      <c r="KCJ17" s="88"/>
      <c r="KCK17" s="87"/>
      <c r="KCL17" s="87"/>
      <c r="KCM17" s="87"/>
      <c r="KCN17" s="87"/>
      <c r="KCO17" s="88"/>
      <c r="KCP17" s="87"/>
      <c r="KCQ17" s="87"/>
      <c r="KCR17" s="87"/>
      <c r="KCS17" s="87"/>
      <c r="KCT17" s="88"/>
      <c r="KCU17" s="87"/>
      <c r="KCV17" s="87"/>
      <c r="KCW17" s="87"/>
      <c r="KCX17" s="87"/>
      <c r="KCY17" s="88"/>
      <c r="KCZ17" s="87"/>
      <c r="KDA17" s="87"/>
      <c r="KDB17" s="87"/>
      <c r="KDC17" s="87"/>
      <c r="KDD17" s="88"/>
      <c r="KDE17" s="87"/>
      <c r="KDF17" s="87"/>
      <c r="KDG17" s="87"/>
      <c r="KDH17" s="87"/>
      <c r="KDI17" s="88"/>
      <c r="KDJ17" s="87"/>
      <c r="KDK17" s="87"/>
      <c r="KDL17" s="87"/>
      <c r="KDM17" s="87"/>
      <c r="KDN17" s="88"/>
      <c r="KDO17" s="87"/>
      <c r="KDP17" s="87"/>
      <c r="KDQ17" s="87"/>
      <c r="KDR17" s="87"/>
      <c r="KDS17" s="88"/>
      <c r="KDT17" s="87"/>
      <c r="KDU17" s="87"/>
      <c r="KDV17" s="87"/>
      <c r="KDW17" s="87"/>
      <c r="KDX17" s="88"/>
      <c r="KDY17" s="87"/>
      <c r="KDZ17" s="87"/>
      <c r="KEA17" s="87"/>
      <c r="KEB17" s="87"/>
      <c r="KEC17" s="88"/>
      <c r="KED17" s="87"/>
      <c r="KEE17" s="87"/>
      <c r="KEF17" s="87"/>
      <c r="KEG17" s="87"/>
      <c r="KEH17" s="88"/>
      <c r="KEI17" s="87"/>
      <c r="KEJ17" s="87"/>
      <c r="KEK17" s="87"/>
      <c r="KEL17" s="87"/>
      <c r="KEM17" s="88"/>
      <c r="KEN17" s="87"/>
      <c r="KEO17" s="87"/>
      <c r="KEP17" s="87"/>
      <c r="KEQ17" s="87"/>
      <c r="KER17" s="88"/>
      <c r="KES17" s="87"/>
      <c r="KET17" s="87"/>
      <c r="KEU17" s="87"/>
      <c r="KEV17" s="87"/>
      <c r="KEW17" s="88"/>
      <c r="KEX17" s="87"/>
      <c r="KEY17" s="87"/>
      <c r="KEZ17" s="87"/>
      <c r="KFA17" s="87"/>
      <c r="KFB17" s="88"/>
      <c r="KFC17" s="87"/>
      <c r="KFD17" s="87"/>
      <c r="KFE17" s="87"/>
      <c r="KFF17" s="87"/>
      <c r="KFG17" s="88"/>
      <c r="KFH17" s="87"/>
      <c r="KFI17" s="87"/>
      <c r="KFJ17" s="87"/>
      <c r="KFK17" s="87"/>
      <c r="KFL17" s="88"/>
      <c r="KFM17" s="87"/>
      <c r="KFN17" s="87"/>
      <c r="KFO17" s="87"/>
      <c r="KFP17" s="87"/>
      <c r="KFQ17" s="88"/>
      <c r="KFR17" s="87"/>
      <c r="KFS17" s="87"/>
      <c r="KFT17" s="87"/>
      <c r="KFU17" s="87"/>
      <c r="KFV17" s="88"/>
      <c r="KFW17" s="87"/>
      <c r="KFX17" s="87"/>
      <c r="KFY17" s="87"/>
      <c r="KFZ17" s="87"/>
      <c r="KGA17" s="88"/>
      <c r="KGB17" s="87"/>
      <c r="KGC17" s="87"/>
      <c r="KGD17" s="87"/>
      <c r="KGE17" s="87"/>
      <c r="KGF17" s="88"/>
      <c r="KGG17" s="87"/>
      <c r="KGH17" s="87"/>
      <c r="KGI17" s="87"/>
      <c r="KGJ17" s="87"/>
      <c r="KGK17" s="88"/>
      <c r="KGL17" s="87"/>
      <c r="KGM17" s="87"/>
      <c r="KGN17" s="87"/>
      <c r="KGO17" s="87"/>
      <c r="KGP17" s="88"/>
      <c r="KGQ17" s="87"/>
      <c r="KGR17" s="87"/>
      <c r="KGS17" s="87"/>
      <c r="KGT17" s="87"/>
      <c r="KGU17" s="88"/>
      <c r="KGV17" s="87"/>
      <c r="KGW17" s="87"/>
      <c r="KGX17" s="87"/>
      <c r="KGY17" s="87"/>
      <c r="KGZ17" s="88"/>
      <c r="KHA17" s="87"/>
      <c r="KHB17" s="87"/>
      <c r="KHC17" s="87"/>
      <c r="KHD17" s="87"/>
      <c r="KHE17" s="88"/>
      <c r="KHF17" s="87"/>
      <c r="KHG17" s="87"/>
      <c r="KHH17" s="87"/>
      <c r="KHI17" s="87"/>
      <c r="KHJ17" s="88"/>
      <c r="KHK17" s="87"/>
      <c r="KHL17" s="87"/>
      <c r="KHM17" s="87"/>
      <c r="KHN17" s="87"/>
      <c r="KHO17" s="88"/>
      <c r="KHP17" s="87"/>
      <c r="KHQ17" s="87"/>
      <c r="KHR17" s="87"/>
      <c r="KHS17" s="87"/>
      <c r="KHT17" s="88"/>
      <c r="KHU17" s="87"/>
      <c r="KHV17" s="87"/>
      <c r="KHW17" s="87"/>
      <c r="KHX17" s="87"/>
      <c r="KHY17" s="88"/>
      <c r="KHZ17" s="87"/>
      <c r="KIA17" s="87"/>
      <c r="KIB17" s="87"/>
      <c r="KIC17" s="87"/>
      <c r="KID17" s="88"/>
      <c r="KIE17" s="87"/>
      <c r="KIF17" s="87"/>
      <c r="KIG17" s="87"/>
      <c r="KIH17" s="87"/>
      <c r="KII17" s="88"/>
      <c r="KIJ17" s="87"/>
      <c r="KIK17" s="87"/>
      <c r="KIL17" s="87"/>
      <c r="KIM17" s="87"/>
      <c r="KIN17" s="88"/>
      <c r="KIO17" s="87"/>
      <c r="KIP17" s="87"/>
      <c r="KIQ17" s="87"/>
      <c r="KIR17" s="87"/>
      <c r="KIS17" s="88"/>
      <c r="KIT17" s="87"/>
      <c r="KIU17" s="87"/>
      <c r="KIV17" s="87"/>
      <c r="KIW17" s="87"/>
      <c r="KIX17" s="88"/>
      <c r="KIY17" s="87"/>
      <c r="KIZ17" s="87"/>
      <c r="KJA17" s="87"/>
      <c r="KJB17" s="87"/>
      <c r="KJC17" s="88"/>
      <c r="KJD17" s="87"/>
      <c r="KJE17" s="87"/>
      <c r="KJF17" s="87"/>
      <c r="KJG17" s="87"/>
      <c r="KJH17" s="88"/>
      <c r="KJI17" s="87"/>
      <c r="KJJ17" s="87"/>
      <c r="KJK17" s="87"/>
      <c r="KJL17" s="87"/>
      <c r="KJM17" s="88"/>
      <c r="KJN17" s="87"/>
      <c r="KJO17" s="87"/>
      <c r="KJP17" s="87"/>
      <c r="KJQ17" s="87"/>
      <c r="KJR17" s="88"/>
      <c r="KJS17" s="87"/>
      <c r="KJT17" s="87"/>
      <c r="KJU17" s="87"/>
      <c r="KJV17" s="87"/>
      <c r="KJW17" s="88"/>
      <c r="KJX17" s="87"/>
      <c r="KJY17" s="87"/>
      <c r="KJZ17" s="87"/>
      <c r="KKA17" s="87"/>
      <c r="KKB17" s="88"/>
      <c r="KKC17" s="87"/>
      <c r="KKD17" s="87"/>
      <c r="KKE17" s="87"/>
      <c r="KKF17" s="87"/>
      <c r="KKG17" s="88"/>
      <c r="KKH17" s="87"/>
      <c r="KKI17" s="87"/>
      <c r="KKJ17" s="87"/>
      <c r="KKK17" s="87"/>
      <c r="KKL17" s="88"/>
      <c r="KKM17" s="87"/>
      <c r="KKN17" s="87"/>
      <c r="KKO17" s="87"/>
      <c r="KKP17" s="87"/>
      <c r="KKQ17" s="88"/>
      <c r="KKR17" s="87"/>
      <c r="KKS17" s="87"/>
      <c r="KKT17" s="87"/>
      <c r="KKU17" s="87"/>
      <c r="KKV17" s="88"/>
      <c r="KKW17" s="87"/>
      <c r="KKX17" s="87"/>
      <c r="KKY17" s="87"/>
      <c r="KKZ17" s="87"/>
      <c r="KLA17" s="88"/>
      <c r="KLB17" s="87"/>
      <c r="KLC17" s="87"/>
      <c r="KLD17" s="87"/>
      <c r="KLE17" s="87"/>
      <c r="KLF17" s="88"/>
      <c r="KLG17" s="87"/>
      <c r="KLH17" s="87"/>
      <c r="KLI17" s="87"/>
      <c r="KLJ17" s="87"/>
      <c r="KLK17" s="88"/>
      <c r="KLL17" s="87"/>
      <c r="KLM17" s="87"/>
      <c r="KLN17" s="87"/>
      <c r="KLO17" s="87"/>
      <c r="KLP17" s="88"/>
      <c r="KLQ17" s="87"/>
      <c r="KLR17" s="87"/>
      <c r="KLS17" s="87"/>
      <c r="KLT17" s="87"/>
      <c r="KLU17" s="88"/>
      <c r="KLV17" s="87"/>
      <c r="KLW17" s="87"/>
      <c r="KLX17" s="87"/>
      <c r="KLY17" s="87"/>
      <c r="KLZ17" s="88"/>
      <c r="KMA17" s="87"/>
      <c r="KMB17" s="87"/>
      <c r="KMC17" s="87"/>
      <c r="KMD17" s="87"/>
      <c r="KME17" s="88"/>
      <c r="KMF17" s="87"/>
      <c r="KMG17" s="87"/>
      <c r="KMH17" s="87"/>
      <c r="KMI17" s="87"/>
      <c r="KMJ17" s="88"/>
      <c r="KMK17" s="87"/>
      <c r="KML17" s="87"/>
      <c r="KMM17" s="87"/>
      <c r="KMN17" s="87"/>
      <c r="KMO17" s="88"/>
      <c r="KMP17" s="87"/>
      <c r="KMQ17" s="87"/>
      <c r="KMR17" s="87"/>
      <c r="KMS17" s="87"/>
      <c r="KMT17" s="88"/>
      <c r="KMU17" s="87"/>
      <c r="KMV17" s="87"/>
      <c r="KMW17" s="87"/>
      <c r="KMX17" s="87"/>
      <c r="KMY17" s="88"/>
      <c r="KMZ17" s="87"/>
      <c r="KNA17" s="87"/>
      <c r="KNB17" s="87"/>
      <c r="KNC17" s="87"/>
      <c r="KND17" s="88"/>
      <c r="KNE17" s="87"/>
      <c r="KNF17" s="87"/>
      <c r="KNG17" s="87"/>
      <c r="KNH17" s="87"/>
      <c r="KNI17" s="88"/>
      <c r="KNJ17" s="87"/>
      <c r="KNK17" s="87"/>
      <c r="KNL17" s="87"/>
      <c r="KNM17" s="87"/>
      <c r="KNN17" s="88"/>
      <c r="KNO17" s="87"/>
      <c r="KNP17" s="87"/>
      <c r="KNQ17" s="87"/>
      <c r="KNR17" s="87"/>
      <c r="KNS17" s="88"/>
      <c r="KNT17" s="87"/>
      <c r="KNU17" s="87"/>
      <c r="KNV17" s="87"/>
      <c r="KNW17" s="87"/>
      <c r="KNX17" s="88"/>
      <c r="KNY17" s="87"/>
      <c r="KNZ17" s="87"/>
      <c r="KOA17" s="87"/>
      <c r="KOB17" s="87"/>
      <c r="KOC17" s="88"/>
      <c r="KOD17" s="87"/>
      <c r="KOE17" s="87"/>
      <c r="KOF17" s="87"/>
      <c r="KOG17" s="87"/>
      <c r="KOH17" s="88"/>
      <c r="KOI17" s="87"/>
      <c r="KOJ17" s="87"/>
      <c r="KOK17" s="87"/>
      <c r="KOL17" s="87"/>
      <c r="KOM17" s="88"/>
      <c r="KON17" s="87"/>
      <c r="KOO17" s="87"/>
      <c r="KOP17" s="87"/>
      <c r="KOQ17" s="87"/>
      <c r="KOR17" s="88"/>
      <c r="KOS17" s="87"/>
      <c r="KOT17" s="87"/>
      <c r="KOU17" s="87"/>
      <c r="KOV17" s="87"/>
      <c r="KOW17" s="88"/>
      <c r="KOX17" s="87"/>
      <c r="KOY17" s="87"/>
      <c r="KOZ17" s="87"/>
      <c r="KPA17" s="87"/>
      <c r="KPB17" s="88"/>
      <c r="KPC17" s="87"/>
      <c r="KPD17" s="87"/>
      <c r="KPE17" s="87"/>
      <c r="KPF17" s="87"/>
      <c r="KPG17" s="88"/>
      <c r="KPH17" s="87"/>
      <c r="KPI17" s="87"/>
      <c r="KPJ17" s="87"/>
      <c r="KPK17" s="87"/>
      <c r="KPL17" s="88"/>
      <c r="KPM17" s="87"/>
      <c r="KPN17" s="87"/>
      <c r="KPO17" s="87"/>
      <c r="KPP17" s="87"/>
      <c r="KPQ17" s="88"/>
      <c r="KPR17" s="87"/>
      <c r="KPS17" s="87"/>
      <c r="KPT17" s="87"/>
      <c r="KPU17" s="87"/>
      <c r="KPV17" s="88"/>
      <c r="KPW17" s="87"/>
      <c r="KPX17" s="87"/>
      <c r="KPY17" s="87"/>
      <c r="KPZ17" s="87"/>
      <c r="KQA17" s="88"/>
      <c r="KQB17" s="87"/>
      <c r="KQC17" s="87"/>
      <c r="KQD17" s="87"/>
      <c r="KQE17" s="87"/>
      <c r="KQF17" s="88"/>
      <c r="KQG17" s="87"/>
      <c r="KQH17" s="87"/>
      <c r="KQI17" s="87"/>
      <c r="KQJ17" s="87"/>
      <c r="KQK17" s="88"/>
      <c r="KQL17" s="87"/>
      <c r="KQM17" s="87"/>
      <c r="KQN17" s="87"/>
      <c r="KQO17" s="87"/>
      <c r="KQP17" s="88"/>
      <c r="KQQ17" s="87"/>
      <c r="KQR17" s="87"/>
      <c r="KQS17" s="87"/>
      <c r="KQT17" s="87"/>
      <c r="KQU17" s="88"/>
      <c r="KQV17" s="87"/>
      <c r="KQW17" s="87"/>
      <c r="KQX17" s="87"/>
      <c r="KQY17" s="87"/>
      <c r="KQZ17" s="88"/>
      <c r="KRA17" s="87"/>
      <c r="KRB17" s="87"/>
      <c r="KRC17" s="87"/>
      <c r="KRD17" s="87"/>
      <c r="KRE17" s="88"/>
      <c r="KRF17" s="87"/>
      <c r="KRG17" s="87"/>
      <c r="KRH17" s="87"/>
      <c r="KRI17" s="87"/>
      <c r="KRJ17" s="88"/>
      <c r="KRK17" s="87"/>
      <c r="KRL17" s="87"/>
      <c r="KRM17" s="87"/>
      <c r="KRN17" s="87"/>
      <c r="KRO17" s="88"/>
      <c r="KRP17" s="87"/>
      <c r="KRQ17" s="87"/>
      <c r="KRR17" s="87"/>
      <c r="KRS17" s="87"/>
      <c r="KRT17" s="88"/>
      <c r="KRU17" s="87"/>
      <c r="KRV17" s="87"/>
      <c r="KRW17" s="87"/>
      <c r="KRX17" s="87"/>
      <c r="KRY17" s="88"/>
      <c r="KRZ17" s="87"/>
      <c r="KSA17" s="87"/>
      <c r="KSB17" s="87"/>
      <c r="KSC17" s="87"/>
      <c r="KSD17" s="88"/>
      <c r="KSE17" s="87"/>
      <c r="KSF17" s="87"/>
      <c r="KSG17" s="87"/>
      <c r="KSH17" s="87"/>
      <c r="KSI17" s="88"/>
      <c r="KSJ17" s="87"/>
      <c r="KSK17" s="87"/>
      <c r="KSL17" s="87"/>
      <c r="KSM17" s="87"/>
      <c r="KSN17" s="88"/>
      <c r="KSO17" s="87"/>
      <c r="KSP17" s="87"/>
      <c r="KSQ17" s="87"/>
      <c r="KSR17" s="87"/>
      <c r="KSS17" s="88"/>
      <c r="KST17" s="87"/>
      <c r="KSU17" s="87"/>
      <c r="KSV17" s="87"/>
      <c r="KSW17" s="87"/>
      <c r="KSX17" s="88"/>
      <c r="KSY17" s="87"/>
      <c r="KSZ17" s="87"/>
      <c r="KTA17" s="87"/>
      <c r="KTB17" s="87"/>
      <c r="KTC17" s="88"/>
      <c r="KTD17" s="87"/>
      <c r="KTE17" s="87"/>
      <c r="KTF17" s="87"/>
      <c r="KTG17" s="87"/>
      <c r="KTH17" s="88"/>
      <c r="KTI17" s="87"/>
      <c r="KTJ17" s="87"/>
      <c r="KTK17" s="87"/>
      <c r="KTL17" s="87"/>
      <c r="KTM17" s="88"/>
      <c r="KTN17" s="87"/>
      <c r="KTO17" s="87"/>
      <c r="KTP17" s="87"/>
      <c r="KTQ17" s="87"/>
      <c r="KTR17" s="88"/>
      <c r="KTS17" s="87"/>
      <c r="KTT17" s="87"/>
      <c r="KTU17" s="87"/>
      <c r="KTV17" s="87"/>
      <c r="KTW17" s="88"/>
      <c r="KTX17" s="87"/>
      <c r="KTY17" s="87"/>
      <c r="KTZ17" s="87"/>
      <c r="KUA17" s="87"/>
      <c r="KUB17" s="88"/>
      <c r="KUC17" s="87"/>
      <c r="KUD17" s="87"/>
      <c r="KUE17" s="87"/>
      <c r="KUF17" s="87"/>
      <c r="KUG17" s="88"/>
      <c r="KUH17" s="87"/>
      <c r="KUI17" s="87"/>
      <c r="KUJ17" s="87"/>
      <c r="KUK17" s="87"/>
      <c r="KUL17" s="88"/>
      <c r="KUM17" s="87"/>
      <c r="KUN17" s="87"/>
      <c r="KUO17" s="87"/>
      <c r="KUP17" s="87"/>
      <c r="KUQ17" s="88"/>
      <c r="KUR17" s="87"/>
      <c r="KUS17" s="87"/>
      <c r="KUT17" s="87"/>
      <c r="KUU17" s="87"/>
      <c r="KUV17" s="88"/>
      <c r="KUW17" s="87"/>
      <c r="KUX17" s="87"/>
      <c r="KUY17" s="87"/>
      <c r="KUZ17" s="87"/>
      <c r="KVA17" s="88"/>
      <c r="KVB17" s="87"/>
      <c r="KVC17" s="87"/>
      <c r="KVD17" s="87"/>
      <c r="KVE17" s="87"/>
      <c r="KVF17" s="88"/>
      <c r="KVG17" s="87"/>
      <c r="KVH17" s="87"/>
      <c r="KVI17" s="87"/>
      <c r="KVJ17" s="87"/>
      <c r="KVK17" s="88"/>
      <c r="KVL17" s="87"/>
      <c r="KVM17" s="87"/>
      <c r="KVN17" s="87"/>
      <c r="KVO17" s="87"/>
      <c r="KVP17" s="88"/>
      <c r="KVQ17" s="87"/>
      <c r="KVR17" s="87"/>
      <c r="KVS17" s="87"/>
      <c r="KVT17" s="87"/>
      <c r="KVU17" s="88"/>
      <c r="KVV17" s="87"/>
      <c r="KVW17" s="87"/>
      <c r="KVX17" s="87"/>
      <c r="KVY17" s="87"/>
      <c r="KVZ17" s="88"/>
      <c r="KWA17" s="87"/>
      <c r="KWB17" s="87"/>
      <c r="KWC17" s="87"/>
      <c r="KWD17" s="87"/>
      <c r="KWE17" s="88"/>
      <c r="KWF17" s="87"/>
      <c r="KWG17" s="87"/>
      <c r="KWH17" s="87"/>
      <c r="KWI17" s="87"/>
      <c r="KWJ17" s="88"/>
      <c r="KWK17" s="87"/>
      <c r="KWL17" s="87"/>
      <c r="KWM17" s="87"/>
      <c r="KWN17" s="87"/>
      <c r="KWO17" s="88"/>
      <c r="KWP17" s="87"/>
      <c r="KWQ17" s="87"/>
      <c r="KWR17" s="87"/>
      <c r="KWS17" s="87"/>
      <c r="KWT17" s="88"/>
      <c r="KWU17" s="87"/>
      <c r="KWV17" s="87"/>
      <c r="KWW17" s="87"/>
      <c r="KWX17" s="87"/>
      <c r="KWY17" s="88"/>
      <c r="KWZ17" s="87"/>
      <c r="KXA17" s="87"/>
      <c r="KXB17" s="87"/>
      <c r="KXC17" s="87"/>
      <c r="KXD17" s="88"/>
      <c r="KXE17" s="87"/>
      <c r="KXF17" s="87"/>
      <c r="KXG17" s="87"/>
      <c r="KXH17" s="87"/>
      <c r="KXI17" s="88"/>
      <c r="KXJ17" s="87"/>
      <c r="KXK17" s="87"/>
      <c r="KXL17" s="87"/>
      <c r="KXM17" s="87"/>
      <c r="KXN17" s="88"/>
      <c r="KXO17" s="87"/>
      <c r="KXP17" s="87"/>
      <c r="KXQ17" s="87"/>
      <c r="KXR17" s="87"/>
      <c r="KXS17" s="88"/>
      <c r="KXT17" s="87"/>
      <c r="KXU17" s="87"/>
      <c r="KXV17" s="87"/>
      <c r="KXW17" s="87"/>
      <c r="KXX17" s="88"/>
      <c r="KXY17" s="87"/>
      <c r="KXZ17" s="87"/>
      <c r="KYA17" s="87"/>
      <c r="KYB17" s="87"/>
      <c r="KYC17" s="88"/>
      <c r="KYD17" s="87"/>
      <c r="KYE17" s="87"/>
      <c r="KYF17" s="87"/>
      <c r="KYG17" s="87"/>
      <c r="KYH17" s="88"/>
      <c r="KYI17" s="87"/>
      <c r="KYJ17" s="87"/>
      <c r="KYK17" s="87"/>
      <c r="KYL17" s="87"/>
      <c r="KYM17" s="88"/>
      <c r="KYN17" s="87"/>
      <c r="KYO17" s="87"/>
      <c r="KYP17" s="87"/>
      <c r="KYQ17" s="87"/>
      <c r="KYR17" s="88"/>
      <c r="KYS17" s="87"/>
      <c r="KYT17" s="87"/>
      <c r="KYU17" s="87"/>
      <c r="KYV17" s="87"/>
      <c r="KYW17" s="88"/>
      <c r="KYX17" s="87"/>
      <c r="KYY17" s="87"/>
      <c r="KYZ17" s="87"/>
      <c r="KZA17" s="87"/>
      <c r="KZB17" s="88"/>
      <c r="KZC17" s="87"/>
      <c r="KZD17" s="87"/>
      <c r="KZE17" s="87"/>
      <c r="KZF17" s="87"/>
      <c r="KZG17" s="88"/>
      <c r="KZH17" s="87"/>
      <c r="KZI17" s="87"/>
      <c r="KZJ17" s="87"/>
      <c r="KZK17" s="87"/>
      <c r="KZL17" s="88"/>
      <c r="KZM17" s="87"/>
      <c r="KZN17" s="87"/>
      <c r="KZO17" s="87"/>
      <c r="KZP17" s="87"/>
      <c r="KZQ17" s="88"/>
      <c r="KZR17" s="87"/>
      <c r="KZS17" s="87"/>
      <c r="KZT17" s="87"/>
      <c r="KZU17" s="87"/>
      <c r="KZV17" s="88"/>
      <c r="KZW17" s="87"/>
      <c r="KZX17" s="87"/>
      <c r="KZY17" s="87"/>
      <c r="KZZ17" s="87"/>
      <c r="LAA17" s="88"/>
      <c r="LAB17" s="87"/>
      <c r="LAC17" s="87"/>
      <c r="LAD17" s="87"/>
      <c r="LAE17" s="87"/>
      <c r="LAF17" s="88"/>
      <c r="LAG17" s="87"/>
      <c r="LAH17" s="87"/>
      <c r="LAI17" s="87"/>
      <c r="LAJ17" s="87"/>
      <c r="LAK17" s="88"/>
      <c r="LAL17" s="87"/>
      <c r="LAM17" s="87"/>
      <c r="LAN17" s="87"/>
      <c r="LAO17" s="87"/>
      <c r="LAP17" s="88"/>
      <c r="LAQ17" s="87"/>
      <c r="LAR17" s="87"/>
      <c r="LAS17" s="87"/>
      <c r="LAT17" s="87"/>
      <c r="LAU17" s="88"/>
      <c r="LAV17" s="87"/>
      <c r="LAW17" s="87"/>
      <c r="LAX17" s="87"/>
      <c r="LAY17" s="87"/>
      <c r="LAZ17" s="88"/>
      <c r="LBA17" s="87"/>
      <c r="LBB17" s="87"/>
      <c r="LBC17" s="87"/>
      <c r="LBD17" s="87"/>
      <c r="LBE17" s="88"/>
      <c r="LBF17" s="87"/>
      <c r="LBG17" s="87"/>
      <c r="LBH17" s="87"/>
      <c r="LBI17" s="87"/>
      <c r="LBJ17" s="88"/>
      <c r="LBK17" s="87"/>
      <c r="LBL17" s="87"/>
      <c r="LBM17" s="87"/>
      <c r="LBN17" s="87"/>
      <c r="LBO17" s="88"/>
      <c r="LBP17" s="87"/>
      <c r="LBQ17" s="87"/>
      <c r="LBR17" s="87"/>
      <c r="LBS17" s="87"/>
      <c r="LBT17" s="88"/>
      <c r="LBU17" s="87"/>
      <c r="LBV17" s="87"/>
      <c r="LBW17" s="87"/>
      <c r="LBX17" s="87"/>
      <c r="LBY17" s="88"/>
      <c r="LBZ17" s="87"/>
      <c r="LCA17" s="87"/>
      <c r="LCB17" s="87"/>
      <c r="LCC17" s="87"/>
      <c r="LCD17" s="88"/>
      <c r="LCE17" s="87"/>
      <c r="LCF17" s="87"/>
      <c r="LCG17" s="87"/>
      <c r="LCH17" s="87"/>
      <c r="LCI17" s="88"/>
      <c r="LCJ17" s="87"/>
      <c r="LCK17" s="87"/>
      <c r="LCL17" s="87"/>
      <c r="LCM17" s="87"/>
      <c r="LCN17" s="88"/>
      <c r="LCO17" s="87"/>
      <c r="LCP17" s="87"/>
      <c r="LCQ17" s="87"/>
      <c r="LCR17" s="87"/>
      <c r="LCS17" s="88"/>
      <c r="LCT17" s="87"/>
      <c r="LCU17" s="87"/>
      <c r="LCV17" s="87"/>
      <c r="LCW17" s="87"/>
      <c r="LCX17" s="88"/>
      <c r="LCY17" s="87"/>
      <c r="LCZ17" s="87"/>
      <c r="LDA17" s="87"/>
      <c r="LDB17" s="87"/>
      <c r="LDC17" s="88"/>
      <c r="LDD17" s="87"/>
      <c r="LDE17" s="87"/>
      <c r="LDF17" s="87"/>
      <c r="LDG17" s="87"/>
      <c r="LDH17" s="88"/>
      <c r="LDI17" s="87"/>
      <c r="LDJ17" s="87"/>
      <c r="LDK17" s="87"/>
      <c r="LDL17" s="87"/>
      <c r="LDM17" s="88"/>
      <c r="LDN17" s="87"/>
      <c r="LDO17" s="87"/>
      <c r="LDP17" s="87"/>
      <c r="LDQ17" s="87"/>
      <c r="LDR17" s="88"/>
      <c r="LDS17" s="87"/>
      <c r="LDT17" s="87"/>
      <c r="LDU17" s="87"/>
      <c r="LDV17" s="87"/>
      <c r="LDW17" s="88"/>
      <c r="LDX17" s="87"/>
      <c r="LDY17" s="87"/>
      <c r="LDZ17" s="87"/>
      <c r="LEA17" s="87"/>
      <c r="LEB17" s="88"/>
      <c r="LEC17" s="87"/>
      <c r="LED17" s="87"/>
      <c r="LEE17" s="87"/>
      <c r="LEF17" s="87"/>
      <c r="LEG17" s="88"/>
      <c r="LEH17" s="87"/>
      <c r="LEI17" s="87"/>
      <c r="LEJ17" s="87"/>
      <c r="LEK17" s="87"/>
      <c r="LEL17" s="88"/>
      <c r="LEM17" s="87"/>
      <c r="LEN17" s="87"/>
      <c r="LEO17" s="87"/>
      <c r="LEP17" s="87"/>
      <c r="LEQ17" s="88"/>
      <c r="LER17" s="87"/>
      <c r="LES17" s="87"/>
      <c r="LET17" s="87"/>
      <c r="LEU17" s="87"/>
      <c r="LEV17" s="88"/>
      <c r="LEW17" s="87"/>
      <c r="LEX17" s="87"/>
      <c r="LEY17" s="87"/>
      <c r="LEZ17" s="87"/>
      <c r="LFA17" s="88"/>
      <c r="LFB17" s="87"/>
      <c r="LFC17" s="87"/>
      <c r="LFD17" s="87"/>
      <c r="LFE17" s="87"/>
      <c r="LFF17" s="88"/>
      <c r="LFG17" s="87"/>
      <c r="LFH17" s="87"/>
      <c r="LFI17" s="87"/>
      <c r="LFJ17" s="87"/>
      <c r="LFK17" s="88"/>
      <c r="LFL17" s="87"/>
      <c r="LFM17" s="87"/>
      <c r="LFN17" s="87"/>
      <c r="LFO17" s="87"/>
      <c r="LFP17" s="88"/>
      <c r="LFQ17" s="87"/>
      <c r="LFR17" s="87"/>
      <c r="LFS17" s="87"/>
      <c r="LFT17" s="87"/>
      <c r="LFU17" s="88"/>
      <c r="LFV17" s="87"/>
      <c r="LFW17" s="87"/>
      <c r="LFX17" s="87"/>
      <c r="LFY17" s="87"/>
      <c r="LFZ17" s="88"/>
      <c r="LGA17" s="87"/>
      <c r="LGB17" s="87"/>
      <c r="LGC17" s="87"/>
      <c r="LGD17" s="87"/>
      <c r="LGE17" s="88"/>
      <c r="LGF17" s="87"/>
      <c r="LGG17" s="87"/>
      <c r="LGH17" s="87"/>
      <c r="LGI17" s="87"/>
      <c r="LGJ17" s="88"/>
      <c r="LGK17" s="87"/>
      <c r="LGL17" s="87"/>
      <c r="LGM17" s="87"/>
      <c r="LGN17" s="87"/>
      <c r="LGO17" s="88"/>
      <c r="LGP17" s="87"/>
      <c r="LGQ17" s="87"/>
      <c r="LGR17" s="87"/>
      <c r="LGS17" s="87"/>
      <c r="LGT17" s="88"/>
      <c r="LGU17" s="87"/>
      <c r="LGV17" s="87"/>
      <c r="LGW17" s="87"/>
      <c r="LGX17" s="87"/>
      <c r="LGY17" s="88"/>
      <c r="LGZ17" s="87"/>
      <c r="LHA17" s="87"/>
      <c r="LHB17" s="87"/>
      <c r="LHC17" s="87"/>
      <c r="LHD17" s="88"/>
      <c r="LHE17" s="87"/>
      <c r="LHF17" s="87"/>
      <c r="LHG17" s="87"/>
      <c r="LHH17" s="87"/>
      <c r="LHI17" s="88"/>
      <c r="LHJ17" s="87"/>
      <c r="LHK17" s="87"/>
      <c r="LHL17" s="87"/>
      <c r="LHM17" s="87"/>
      <c r="LHN17" s="88"/>
      <c r="LHO17" s="87"/>
      <c r="LHP17" s="87"/>
      <c r="LHQ17" s="87"/>
      <c r="LHR17" s="87"/>
      <c r="LHS17" s="88"/>
      <c r="LHT17" s="87"/>
      <c r="LHU17" s="87"/>
      <c r="LHV17" s="87"/>
      <c r="LHW17" s="87"/>
      <c r="LHX17" s="88"/>
      <c r="LHY17" s="87"/>
      <c r="LHZ17" s="87"/>
      <c r="LIA17" s="87"/>
      <c r="LIB17" s="87"/>
      <c r="LIC17" s="88"/>
      <c r="LID17" s="87"/>
      <c r="LIE17" s="87"/>
      <c r="LIF17" s="87"/>
      <c r="LIG17" s="87"/>
      <c r="LIH17" s="88"/>
      <c r="LII17" s="87"/>
      <c r="LIJ17" s="87"/>
      <c r="LIK17" s="87"/>
      <c r="LIL17" s="87"/>
      <c r="LIM17" s="88"/>
      <c r="LIN17" s="87"/>
      <c r="LIO17" s="87"/>
      <c r="LIP17" s="87"/>
      <c r="LIQ17" s="87"/>
      <c r="LIR17" s="88"/>
      <c r="LIS17" s="87"/>
      <c r="LIT17" s="87"/>
      <c r="LIU17" s="87"/>
      <c r="LIV17" s="87"/>
      <c r="LIW17" s="88"/>
      <c r="LIX17" s="87"/>
      <c r="LIY17" s="87"/>
      <c r="LIZ17" s="87"/>
      <c r="LJA17" s="87"/>
      <c r="LJB17" s="88"/>
      <c r="LJC17" s="87"/>
      <c r="LJD17" s="87"/>
      <c r="LJE17" s="87"/>
      <c r="LJF17" s="87"/>
      <c r="LJG17" s="88"/>
      <c r="LJH17" s="87"/>
      <c r="LJI17" s="87"/>
      <c r="LJJ17" s="87"/>
      <c r="LJK17" s="87"/>
      <c r="LJL17" s="88"/>
      <c r="LJM17" s="87"/>
      <c r="LJN17" s="87"/>
      <c r="LJO17" s="87"/>
      <c r="LJP17" s="87"/>
      <c r="LJQ17" s="88"/>
      <c r="LJR17" s="87"/>
      <c r="LJS17" s="87"/>
      <c r="LJT17" s="87"/>
      <c r="LJU17" s="87"/>
      <c r="LJV17" s="88"/>
      <c r="LJW17" s="87"/>
      <c r="LJX17" s="87"/>
      <c r="LJY17" s="87"/>
      <c r="LJZ17" s="87"/>
      <c r="LKA17" s="88"/>
      <c r="LKB17" s="87"/>
      <c r="LKC17" s="87"/>
      <c r="LKD17" s="87"/>
      <c r="LKE17" s="87"/>
      <c r="LKF17" s="88"/>
      <c r="LKG17" s="87"/>
      <c r="LKH17" s="87"/>
      <c r="LKI17" s="87"/>
      <c r="LKJ17" s="87"/>
      <c r="LKK17" s="88"/>
      <c r="LKL17" s="87"/>
      <c r="LKM17" s="87"/>
      <c r="LKN17" s="87"/>
      <c r="LKO17" s="87"/>
      <c r="LKP17" s="88"/>
      <c r="LKQ17" s="87"/>
      <c r="LKR17" s="87"/>
      <c r="LKS17" s="87"/>
      <c r="LKT17" s="87"/>
      <c r="LKU17" s="88"/>
      <c r="LKV17" s="87"/>
      <c r="LKW17" s="87"/>
      <c r="LKX17" s="87"/>
      <c r="LKY17" s="87"/>
      <c r="LKZ17" s="88"/>
      <c r="LLA17" s="87"/>
      <c r="LLB17" s="87"/>
      <c r="LLC17" s="87"/>
      <c r="LLD17" s="87"/>
      <c r="LLE17" s="88"/>
      <c r="LLF17" s="87"/>
      <c r="LLG17" s="87"/>
      <c r="LLH17" s="87"/>
      <c r="LLI17" s="87"/>
      <c r="LLJ17" s="88"/>
      <c r="LLK17" s="87"/>
      <c r="LLL17" s="87"/>
      <c r="LLM17" s="87"/>
      <c r="LLN17" s="87"/>
      <c r="LLO17" s="88"/>
      <c r="LLP17" s="87"/>
      <c r="LLQ17" s="87"/>
      <c r="LLR17" s="87"/>
      <c r="LLS17" s="87"/>
      <c r="LLT17" s="88"/>
      <c r="LLU17" s="87"/>
      <c r="LLV17" s="87"/>
      <c r="LLW17" s="87"/>
      <c r="LLX17" s="87"/>
      <c r="LLY17" s="88"/>
      <c r="LLZ17" s="87"/>
      <c r="LMA17" s="87"/>
      <c r="LMB17" s="87"/>
      <c r="LMC17" s="87"/>
      <c r="LMD17" s="88"/>
      <c r="LME17" s="87"/>
      <c r="LMF17" s="87"/>
      <c r="LMG17" s="87"/>
      <c r="LMH17" s="87"/>
      <c r="LMI17" s="88"/>
      <c r="LMJ17" s="87"/>
      <c r="LMK17" s="87"/>
      <c r="LML17" s="87"/>
      <c r="LMM17" s="87"/>
      <c r="LMN17" s="88"/>
      <c r="LMO17" s="87"/>
      <c r="LMP17" s="87"/>
      <c r="LMQ17" s="87"/>
      <c r="LMR17" s="87"/>
      <c r="LMS17" s="88"/>
      <c r="LMT17" s="87"/>
      <c r="LMU17" s="87"/>
      <c r="LMV17" s="87"/>
      <c r="LMW17" s="87"/>
      <c r="LMX17" s="88"/>
      <c r="LMY17" s="87"/>
      <c r="LMZ17" s="87"/>
      <c r="LNA17" s="87"/>
      <c r="LNB17" s="87"/>
      <c r="LNC17" s="88"/>
      <c r="LND17" s="87"/>
      <c r="LNE17" s="87"/>
      <c r="LNF17" s="87"/>
      <c r="LNG17" s="87"/>
      <c r="LNH17" s="88"/>
      <c r="LNI17" s="87"/>
      <c r="LNJ17" s="87"/>
      <c r="LNK17" s="87"/>
      <c r="LNL17" s="87"/>
      <c r="LNM17" s="88"/>
      <c r="LNN17" s="87"/>
      <c r="LNO17" s="87"/>
      <c r="LNP17" s="87"/>
      <c r="LNQ17" s="87"/>
      <c r="LNR17" s="88"/>
      <c r="LNS17" s="87"/>
      <c r="LNT17" s="87"/>
      <c r="LNU17" s="87"/>
      <c r="LNV17" s="87"/>
      <c r="LNW17" s="88"/>
      <c r="LNX17" s="87"/>
      <c r="LNY17" s="87"/>
      <c r="LNZ17" s="87"/>
      <c r="LOA17" s="87"/>
      <c r="LOB17" s="88"/>
      <c r="LOC17" s="87"/>
      <c r="LOD17" s="87"/>
      <c r="LOE17" s="87"/>
      <c r="LOF17" s="87"/>
      <c r="LOG17" s="88"/>
      <c r="LOH17" s="87"/>
      <c r="LOI17" s="87"/>
      <c r="LOJ17" s="87"/>
      <c r="LOK17" s="87"/>
      <c r="LOL17" s="88"/>
      <c r="LOM17" s="87"/>
      <c r="LON17" s="87"/>
      <c r="LOO17" s="87"/>
      <c r="LOP17" s="87"/>
      <c r="LOQ17" s="88"/>
      <c r="LOR17" s="87"/>
      <c r="LOS17" s="87"/>
      <c r="LOT17" s="87"/>
      <c r="LOU17" s="87"/>
      <c r="LOV17" s="88"/>
      <c r="LOW17" s="87"/>
      <c r="LOX17" s="87"/>
      <c r="LOY17" s="87"/>
      <c r="LOZ17" s="87"/>
      <c r="LPA17" s="88"/>
      <c r="LPB17" s="87"/>
      <c r="LPC17" s="87"/>
      <c r="LPD17" s="87"/>
      <c r="LPE17" s="87"/>
      <c r="LPF17" s="88"/>
      <c r="LPG17" s="87"/>
      <c r="LPH17" s="87"/>
      <c r="LPI17" s="87"/>
      <c r="LPJ17" s="87"/>
      <c r="LPK17" s="88"/>
      <c r="LPL17" s="87"/>
      <c r="LPM17" s="87"/>
      <c r="LPN17" s="87"/>
      <c r="LPO17" s="87"/>
      <c r="LPP17" s="88"/>
      <c r="LPQ17" s="87"/>
      <c r="LPR17" s="87"/>
      <c r="LPS17" s="87"/>
      <c r="LPT17" s="87"/>
      <c r="LPU17" s="88"/>
      <c r="LPV17" s="87"/>
      <c r="LPW17" s="87"/>
      <c r="LPX17" s="87"/>
      <c r="LPY17" s="87"/>
      <c r="LPZ17" s="88"/>
      <c r="LQA17" s="87"/>
      <c r="LQB17" s="87"/>
      <c r="LQC17" s="87"/>
      <c r="LQD17" s="87"/>
      <c r="LQE17" s="88"/>
      <c r="LQF17" s="87"/>
      <c r="LQG17" s="87"/>
      <c r="LQH17" s="87"/>
      <c r="LQI17" s="87"/>
      <c r="LQJ17" s="88"/>
      <c r="LQK17" s="87"/>
      <c r="LQL17" s="87"/>
      <c r="LQM17" s="87"/>
      <c r="LQN17" s="87"/>
      <c r="LQO17" s="88"/>
      <c r="LQP17" s="87"/>
      <c r="LQQ17" s="87"/>
      <c r="LQR17" s="87"/>
      <c r="LQS17" s="87"/>
      <c r="LQT17" s="88"/>
      <c r="LQU17" s="87"/>
      <c r="LQV17" s="87"/>
      <c r="LQW17" s="87"/>
      <c r="LQX17" s="87"/>
      <c r="LQY17" s="88"/>
      <c r="LQZ17" s="87"/>
      <c r="LRA17" s="87"/>
      <c r="LRB17" s="87"/>
      <c r="LRC17" s="87"/>
      <c r="LRD17" s="88"/>
      <c r="LRE17" s="87"/>
      <c r="LRF17" s="87"/>
      <c r="LRG17" s="87"/>
      <c r="LRH17" s="87"/>
      <c r="LRI17" s="88"/>
      <c r="LRJ17" s="87"/>
      <c r="LRK17" s="87"/>
      <c r="LRL17" s="87"/>
      <c r="LRM17" s="87"/>
      <c r="LRN17" s="88"/>
      <c r="LRO17" s="87"/>
      <c r="LRP17" s="87"/>
      <c r="LRQ17" s="87"/>
      <c r="LRR17" s="87"/>
      <c r="LRS17" s="88"/>
      <c r="LRT17" s="87"/>
      <c r="LRU17" s="87"/>
      <c r="LRV17" s="87"/>
      <c r="LRW17" s="87"/>
      <c r="LRX17" s="88"/>
      <c r="LRY17" s="87"/>
      <c r="LRZ17" s="87"/>
      <c r="LSA17" s="87"/>
      <c r="LSB17" s="87"/>
      <c r="LSC17" s="88"/>
      <c r="LSD17" s="87"/>
      <c r="LSE17" s="87"/>
      <c r="LSF17" s="87"/>
      <c r="LSG17" s="87"/>
      <c r="LSH17" s="88"/>
      <c r="LSI17" s="87"/>
      <c r="LSJ17" s="87"/>
      <c r="LSK17" s="87"/>
      <c r="LSL17" s="87"/>
      <c r="LSM17" s="88"/>
      <c r="LSN17" s="87"/>
      <c r="LSO17" s="87"/>
      <c r="LSP17" s="87"/>
      <c r="LSQ17" s="87"/>
      <c r="LSR17" s="88"/>
      <c r="LSS17" s="87"/>
      <c r="LST17" s="87"/>
      <c r="LSU17" s="87"/>
      <c r="LSV17" s="87"/>
      <c r="LSW17" s="88"/>
      <c r="LSX17" s="87"/>
      <c r="LSY17" s="87"/>
      <c r="LSZ17" s="87"/>
      <c r="LTA17" s="87"/>
      <c r="LTB17" s="88"/>
      <c r="LTC17" s="87"/>
      <c r="LTD17" s="87"/>
      <c r="LTE17" s="87"/>
      <c r="LTF17" s="87"/>
      <c r="LTG17" s="88"/>
      <c r="LTH17" s="87"/>
      <c r="LTI17" s="87"/>
      <c r="LTJ17" s="87"/>
      <c r="LTK17" s="87"/>
      <c r="LTL17" s="88"/>
      <c r="LTM17" s="87"/>
      <c r="LTN17" s="87"/>
      <c r="LTO17" s="87"/>
      <c r="LTP17" s="87"/>
      <c r="LTQ17" s="88"/>
      <c r="LTR17" s="87"/>
      <c r="LTS17" s="87"/>
      <c r="LTT17" s="87"/>
      <c r="LTU17" s="87"/>
      <c r="LTV17" s="88"/>
      <c r="LTW17" s="87"/>
      <c r="LTX17" s="87"/>
      <c r="LTY17" s="87"/>
      <c r="LTZ17" s="87"/>
      <c r="LUA17" s="88"/>
      <c r="LUB17" s="87"/>
      <c r="LUC17" s="87"/>
      <c r="LUD17" s="87"/>
      <c r="LUE17" s="87"/>
      <c r="LUF17" s="88"/>
      <c r="LUG17" s="87"/>
      <c r="LUH17" s="87"/>
      <c r="LUI17" s="87"/>
      <c r="LUJ17" s="87"/>
      <c r="LUK17" s="88"/>
      <c r="LUL17" s="87"/>
      <c r="LUM17" s="87"/>
      <c r="LUN17" s="87"/>
      <c r="LUO17" s="87"/>
      <c r="LUP17" s="88"/>
      <c r="LUQ17" s="87"/>
      <c r="LUR17" s="87"/>
      <c r="LUS17" s="87"/>
      <c r="LUT17" s="87"/>
      <c r="LUU17" s="88"/>
      <c r="LUV17" s="87"/>
      <c r="LUW17" s="87"/>
      <c r="LUX17" s="87"/>
      <c r="LUY17" s="87"/>
      <c r="LUZ17" s="88"/>
      <c r="LVA17" s="87"/>
      <c r="LVB17" s="87"/>
      <c r="LVC17" s="87"/>
      <c r="LVD17" s="87"/>
      <c r="LVE17" s="88"/>
      <c r="LVF17" s="87"/>
      <c r="LVG17" s="87"/>
      <c r="LVH17" s="87"/>
      <c r="LVI17" s="87"/>
      <c r="LVJ17" s="88"/>
      <c r="LVK17" s="87"/>
      <c r="LVL17" s="87"/>
      <c r="LVM17" s="87"/>
      <c r="LVN17" s="87"/>
      <c r="LVO17" s="88"/>
      <c r="LVP17" s="87"/>
      <c r="LVQ17" s="87"/>
      <c r="LVR17" s="87"/>
      <c r="LVS17" s="87"/>
      <c r="LVT17" s="88"/>
      <c r="LVU17" s="87"/>
      <c r="LVV17" s="87"/>
      <c r="LVW17" s="87"/>
      <c r="LVX17" s="87"/>
      <c r="LVY17" s="88"/>
      <c r="LVZ17" s="87"/>
      <c r="LWA17" s="87"/>
      <c r="LWB17" s="87"/>
      <c r="LWC17" s="87"/>
      <c r="LWD17" s="88"/>
      <c r="LWE17" s="87"/>
      <c r="LWF17" s="87"/>
      <c r="LWG17" s="87"/>
      <c r="LWH17" s="87"/>
      <c r="LWI17" s="88"/>
      <c r="LWJ17" s="87"/>
      <c r="LWK17" s="87"/>
      <c r="LWL17" s="87"/>
      <c r="LWM17" s="87"/>
      <c r="LWN17" s="88"/>
      <c r="LWO17" s="87"/>
      <c r="LWP17" s="87"/>
      <c r="LWQ17" s="87"/>
      <c r="LWR17" s="87"/>
      <c r="LWS17" s="88"/>
      <c r="LWT17" s="87"/>
      <c r="LWU17" s="87"/>
      <c r="LWV17" s="87"/>
      <c r="LWW17" s="87"/>
      <c r="LWX17" s="88"/>
      <c r="LWY17" s="87"/>
      <c r="LWZ17" s="87"/>
      <c r="LXA17" s="87"/>
      <c r="LXB17" s="87"/>
      <c r="LXC17" s="88"/>
      <c r="LXD17" s="87"/>
      <c r="LXE17" s="87"/>
      <c r="LXF17" s="87"/>
      <c r="LXG17" s="87"/>
      <c r="LXH17" s="88"/>
      <c r="LXI17" s="87"/>
      <c r="LXJ17" s="87"/>
      <c r="LXK17" s="87"/>
      <c r="LXL17" s="87"/>
      <c r="LXM17" s="88"/>
      <c r="LXN17" s="87"/>
      <c r="LXO17" s="87"/>
      <c r="LXP17" s="87"/>
      <c r="LXQ17" s="87"/>
      <c r="LXR17" s="88"/>
      <c r="LXS17" s="87"/>
      <c r="LXT17" s="87"/>
      <c r="LXU17" s="87"/>
      <c r="LXV17" s="87"/>
      <c r="LXW17" s="88"/>
      <c r="LXX17" s="87"/>
      <c r="LXY17" s="87"/>
      <c r="LXZ17" s="87"/>
      <c r="LYA17" s="87"/>
      <c r="LYB17" s="88"/>
      <c r="LYC17" s="87"/>
      <c r="LYD17" s="87"/>
      <c r="LYE17" s="87"/>
      <c r="LYF17" s="87"/>
      <c r="LYG17" s="88"/>
      <c r="LYH17" s="87"/>
      <c r="LYI17" s="87"/>
      <c r="LYJ17" s="87"/>
      <c r="LYK17" s="87"/>
      <c r="LYL17" s="88"/>
      <c r="LYM17" s="87"/>
      <c r="LYN17" s="87"/>
      <c r="LYO17" s="87"/>
      <c r="LYP17" s="87"/>
      <c r="LYQ17" s="88"/>
      <c r="LYR17" s="87"/>
      <c r="LYS17" s="87"/>
      <c r="LYT17" s="87"/>
      <c r="LYU17" s="87"/>
      <c r="LYV17" s="88"/>
      <c r="LYW17" s="87"/>
      <c r="LYX17" s="87"/>
      <c r="LYY17" s="87"/>
      <c r="LYZ17" s="87"/>
      <c r="LZA17" s="88"/>
      <c r="LZB17" s="87"/>
      <c r="LZC17" s="87"/>
      <c r="LZD17" s="87"/>
      <c r="LZE17" s="87"/>
      <c r="LZF17" s="88"/>
      <c r="LZG17" s="87"/>
      <c r="LZH17" s="87"/>
      <c r="LZI17" s="87"/>
      <c r="LZJ17" s="87"/>
      <c r="LZK17" s="88"/>
      <c r="LZL17" s="87"/>
      <c r="LZM17" s="87"/>
      <c r="LZN17" s="87"/>
      <c r="LZO17" s="87"/>
      <c r="LZP17" s="88"/>
      <c r="LZQ17" s="87"/>
      <c r="LZR17" s="87"/>
      <c r="LZS17" s="87"/>
      <c r="LZT17" s="87"/>
      <c r="LZU17" s="88"/>
      <c r="LZV17" s="87"/>
      <c r="LZW17" s="87"/>
      <c r="LZX17" s="87"/>
      <c r="LZY17" s="87"/>
      <c r="LZZ17" s="88"/>
      <c r="MAA17" s="87"/>
      <c r="MAB17" s="87"/>
      <c r="MAC17" s="87"/>
      <c r="MAD17" s="87"/>
      <c r="MAE17" s="88"/>
      <c r="MAF17" s="87"/>
      <c r="MAG17" s="87"/>
      <c r="MAH17" s="87"/>
      <c r="MAI17" s="87"/>
      <c r="MAJ17" s="88"/>
      <c r="MAK17" s="87"/>
      <c r="MAL17" s="87"/>
      <c r="MAM17" s="87"/>
      <c r="MAN17" s="87"/>
      <c r="MAO17" s="88"/>
      <c r="MAP17" s="87"/>
      <c r="MAQ17" s="87"/>
      <c r="MAR17" s="87"/>
      <c r="MAS17" s="87"/>
      <c r="MAT17" s="88"/>
      <c r="MAU17" s="87"/>
      <c r="MAV17" s="87"/>
      <c r="MAW17" s="87"/>
      <c r="MAX17" s="87"/>
      <c r="MAY17" s="88"/>
      <c r="MAZ17" s="87"/>
      <c r="MBA17" s="87"/>
      <c r="MBB17" s="87"/>
      <c r="MBC17" s="87"/>
      <c r="MBD17" s="88"/>
      <c r="MBE17" s="87"/>
      <c r="MBF17" s="87"/>
      <c r="MBG17" s="87"/>
      <c r="MBH17" s="87"/>
      <c r="MBI17" s="88"/>
      <c r="MBJ17" s="87"/>
      <c r="MBK17" s="87"/>
      <c r="MBL17" s="87"/>
      <c r="MBM17" s="87"/>
      <c r="MBN17" s="88"/>
      <c r="MBO17" s="87"/>
      <c r="MBP17" s="87"/>
      <c r="MBQ17" s="87"/>
      <c r="MBR17" s="87"/>
      <c r="MBS17" s="88"/>
      <c r="MBT17" s="87"/>
      <c r="MBU17" s="87"/>
      <c r="MBV17" s="87"/>
      <c r="MBW17" s="87"/>
      <c r="MBX17" s="88"/>
      <c r="MBY17" s="87"/>
      <c r="MBZ17" s="87"/>
      <c r="MCA17" s="87"/>
      <c r="MCB17" s="87"/>
      <c r="MCC17" s="88"/>
      <c r="MCD17" s="87"/>
      <c r="MCE17" s="87"/>
      <c r="MCF17" s="87"/>
      <c r="MCG17" s="87"/>
      <c r="MCH17" s="88"/>
      <c r="MCI17" s="87"/>
      <c r="MCJ17" s="87"/>
      <c r="MCK17" s="87"/>
      <c r="MCL17" s="87"/>
      <c r="MCM17" s="88"/>
      <c r="MCN17" s="87"/>
      <c r="MCO17" s="87"/>
      <c r="MCP17" s="87"/>
      <c r="MCQ17" s="87"/>
      <c r="MCR17" s="88"/>
      <c r="MCS17" s="87"/>
      <c r="MCT17" s="87"/>
      <c r="MCU17" s="87"/>
      <c r="MCV17" s="87"/>
      <c r="MCW17" s="88"/>
      <c r="MCX17" s="87"/>
      <c r="MCY17" s="87"/>
      <c r="MCZ17" s="87"/>
      <c r="MDA17" s="87"/>
      <c r="MDB17" s="88"/>
      <c r="MDC17" s="87"/>
      <c r="MDD17" s="87"/>
      <c r="MDE17" s="87"/>
      <c r="MDF17" s="87"/>
      <c r="MDG17" s="88"/>
      <c r="MDH17" s="87"/>
      <c r="MDI17" s="87"/>
      <c r="MDJ17" s="87"/>
      <c r="MDK17" s="87"/>
      <c r="MDL17" s="88"/>
      <c r="MDM17" s="87"/>
      <c r="MDN17" s="87"/>
      <c r="MDO17" s="87"/>
      <c r="MDP17" s="87"/>
      <c r="MDQ17" s="88"/>
      <c r="MDR17" s="87"/>
      <c r="MDS17" s="87"/>
      <c r="MDT17" s="87"/>
      <c r="MDU17" s="87"/>
      <c r="MDV17" s="88"/>
      <c r="MDW17" s="87"/>
      <c r="MDX17" s="87"/>
      <c r="MDY17" s="87"/>
      <c r="MDZ17" s="87"/>
      <c r="MEA17" s="88"/>
      <c r="MEB17" s="87"/>
      <c r="MEC17" s="87"/>
      <c r="MED17" s="87"/>
      <c r="MEE17" s="87"/>
      <c r="MEF17" s="88"/>
      <c r="MEG17" s="87"/>
      <c r="MEH17" s="87"/>
      <c r="MEI17" s="87"/>
      <c r="MEJ17" s="87"/>
      <c r="MEK17" s="88"/>
      <c r="MEL17" s="87"/>
      <c r="MEM17" s="87"/>
      <c r="MEN17" s="87"/>
      <c r="MEO17" s="87"/>
      <c r="MEP17" s="88"/>
      <c r="MEQ17" s="87"/>
      <c r="MER17" s="87"/>
      <c r="MES17" s="87"/>
      <c r="MET17" s="87"/>
      <c r="MEU17" s="88"/>
      <c r="MEV17" s="87"/>
      <c r="MEW17" s="87"/>
      <c r="MEX17" s="87"/>
      <c r="MEY17" s="87"/>
      <c r="MEZ17" s="88"/>
      <c r="MFA17" s="87"/>
      <c r="MFB17" s="87"/>
      <c r="MFC17" s="87"/>
      <c r="MFD17" s="87"/>
      <c r="MFE17" s="88"/>
      <c r="MFF17" s="87"/>
      <c r="MFG17" s="87"/>
      <c r="MFH17" s="87"/>
      <c r="MFI17" s="87"/>
      <c r="MFJ17" s="88"/>
      <c r="MFK17" s="87"/>
      <c r="MFL17" s="87"/>
      <c r="MFM17" s="87"/>
      <c r="MFN17" s="87"/>
      <c r="MFO17" s="88"/>
      <c r="MFP17" s="87"/>
      <c r="MFQ17" s="87"/>
      <c r="MFR17" s="87"/>
      <c r="MFS17" s="87"/>
      <c r="MFT17" s="88"/>
      <c r="MFU17" s="87"/>
      <c r="MFV17" s="87"/>
      <c r="MFW17" s="87"/>
      <c r="MFX17" s="87"/>
      <c r="MFY17" s="88"/>
      <c r="MFZ17" s="87"/>
      <c r="MGA17" s="87"/>
      <c r="MGB17" s="87"/>
      <c r="MGC17" s="87"/>
      <c r="MGD17" s="88"/>
      <c r="MGE17" s="87"/>
      <c r="MGF17" s="87"/>
      <c r="MGG17" s="87"/>
      <c r="MGH17" s="87"/>
      <c r="MGI17" s="88"/>
      <c r="MGJ17" s="87"/>
      <c r="MGK17" s="87"/>
      <c r="MGL17" s="87"/>
      <c r="MGM17" s="87"/>
      <c r="MGN17" s="88"/>
      <c r="MGO17" s="87"/>
      <c r="MGP17" s="87"/>
      <c r="MGQ17" s="87"/>
      <c r="MGR17" s="87"/>
      <c r="MGS17" s="88"/>
      <c r="MGT17" s="87"/>
      <c r="MGU17" s="87"/>
      <c r="MGV17" s="87"/>
      <c r="MGW17" s="87"/>
      <c r="MGX17" s="88"/>
      <c r="MGY17" s="87"/>
      <c r="MGZ17" s="87"/>
      <c r="MHA17" s="87"/>
      <c r="MHB17" s="87"/>
      <c r="MHC17" s="88"/>
      <c r="MHD17" s="87"/>
      <c r="MHE17" s="87"/>
      <c r="MHF17" s="87"/>
      <c r="MHG17" s="87"/>
      <c r="MHH17" s="88"/>
      <c r="MHI17" s="87"/>
      <c r="MHJ17" s="87"/>
      <c r="MHK17" s="87"/>
      <c r="MHL17" s="87"/>
      <c r="MHM17" s="88"/>
      <c r="MHN17" s="87"/>
      <c r="MHO17" s="87"/>
      <c r="MHP17" s="87"/>
      <c r="MHQ17" s="87"/>
      <c r="MHR17" s="88"/>
      <c r="MHS17" s="87"/>
      <c r="MHT17" s="87"/>
      <c r="MHU17" s="87"/>
      <c r="MHV17" s="87"/>
      <c r="MHW17" s="88"/>
      <c r="MHX17" s="87"/>
      <c r="MHY17" s="87"/>
      <c r="MHZ17" s="87"/>
      <c r="MIA17" s="87"/>
      <c r="MIB17" s="88"/>
      <c r="MIC17" s="87"/>
      <c r="MID17" s="87"/>
      <c r="MIE17" s="87"/>
      <c r="MIF17" s="87"/>
      <c r="MIG17" s="88"/>
      <c r="MIH17" s="87"/>
      <c r="MII17" s="87"/>
      <c r="MIJ17" s="87"/>
      <c r="MIK17" s="87"/>
      <c r="MIL17" s="88"/>
      <c r="MIM17" s="87"/>
      <c r="MIN17" s="87"/>
      <c r="MIO17" s="87"/>
      <c r="MIP17" s="87"/>
      <c r="MIQ17" s="88"/>
      <c r="MIR17" s="87"/>
      <c r="MIS17" s="87"/>
      <c r="MIT17" s="87"/>
      <c r="MIU17" s="87"/>
      <c r="MIV17" s="88"/>
      <c r="MIW17" s="87"/>
      <c r="MIX17" s="87"/>
      <c r="MIY17" s="87"/>
      <c r="MIZ17" s="87"/>
      <c r="MJA17" s="88"/>
      <c r="MJB17" s="87"/>
      <c r="MJC17" s="87"/>
      <c r="MJD17" s="87"/>
      <c r="MJE17" s="87"/>
      <c r="MJF17" s="88"/>
      <c r="MJG17" s="87"/>
      <c r="MJH17" s="87"/>
      <c r="MJI17" s="87"/>
      <c r="MJJ17" s="87"/>
      <c r="MJK17" s="88"/>
      <c r="MJL17" s="87"/>
      <c r="MJM17" s="87"/>
      <c r="MJN17" s="87"/>
      <c r="MJO17" s="87"/>
      <c r="MJP17" s="88"/>
      <c r="MJQ17" s="87"/>
      <c r="MJR17" s="87"/>
      <c r="MJS17" s="87"/>
      <c r="MJT17" s="87"/>
      <c r="MJU17" s="88"/>
      <c r="MJV17" s="87"/>
      <c r="MJW17" s="87"/>
      <c r="MJX17" s="87"/>
      <c r="MJY17" s="87"/>
      <c r="MJZ17" s="88"/>
      <c r="MKA17" s="87"/>
      <c r="MKB17" s="87"/>
      <c r="MKC17" s="87"/>
      <c r="MKD17" s="87"/>
      <c r="MKE17" s="88"/>
      <c r="MKF17" s="87"/>
      <c r="MKG17" s="87"/>
      <c r="MKH17" s="87"/>
      <c r="MKI17" s="87"/>
      <c r="MKJ17" s="88"/>
      <c r="MKK17" s="87"/>
      <c r="MKL17" s="87"/>
      <c r="MKM17" s="87"/>
      <c r="MKN17" s="87"/>
      <c r="MKO17" s="88"/>
      <c r="MKP17" s="87"/>
      <c r="MKQ17" s="87"/>
      <c r="MKR17" s="87"/>
      <c r="MKS17" s="87"/>
      <c r="MKT17" s="88"/>
      <c r="MKU17" s="87"/>
      <c r="MKV17" s="87"/>
      <c r="MKW17" s="87"/>
      <c r="MKX17" s="87"/>
      <c r="MKY17" s="88"/>
      <c r="MKZ17" s="87"/>
      <c r="MLA17" s="87"/>
      <c r="MLB17" s="87"/>
      <c r="MLC17" s="87"/>
      <c r="MLD17" s="88"/>
      <c r="MLE17" s="87"/>
      <c r="MLF17" s="87"/>
      <c r="MLG17" s="87"/>
      <c r="MLH17" s="87"/>
      <c r="MLI17" s="88"/>
      <c r="MLJ17" s="87"/>
      <c r="MLK17" s="87"/>
      <c r="MLL17" s="87"/>
      <c r="MLM17" s="87"/>
      <c r="MLN17" s="88"/>
      <c r="MLO17" s="87"/>
      <c r="MLP17" s="87"/>
      <c r="MLQ17" s="87"/>
      <c r="MLR17" s="87"/>
      <c r="MLS17" s="88"/>
      <c r="MLT17" s="87"/>
      <c r="MLU17" s="87"/>
      <c r="MLV17" s="87"/>
      <c r="MLW17" s="87"/>
      <c r="MLX17" s="88"/>
      <c r="MLY17" s="87"/>
      <c r="MLZ17" s="87"/>
      <c r="MMA17" s="87"/>
      <c r="MMB17" s="87"/>
      <c r="MMC17" s="88"/>
      <c r="MMD17" s="87"/>
      <c r="MME17" s="87"/>
      <c r="MMF17" s="87"/>
      <c r="MMG17" s="87"/>
      <c r="MMH17" s="88"/>
      <c r="MMI17" s="87"/>
      <c r="MMJ17" s="87"/>
      <c r="MMK17" s="87"/>
      <c r="MML17" s="87"/>
      <c r="MMM17" s="88"/>
      <c r="MMN17" s="87"/>
      <c r="MMO17" s="87"/>
      <c r="MMP17" s="87"/>
      <c r="MMQ17" s="87"/>
      <c r="MMR17" s="88"/>
      <c r="MMS17" s="87"/>
      <c r="MMT17" s="87"/>
      <c r="MMU17" s="87"/>
      <c r="MMV17" s="87"/>
      <c r="MMW17" s="88"/>
      <c r="MMX17" s="87"/>
      <c r="MMY17" s="87"/>
      <c r="MMZ17" s="87"/>
      <c r="MNA17" s="87"/>
      <c r="MNB17" s="88"/>
      <c r="MNC17" s="87"/>
      <c r="MND17" s="87"/>
      <c r="MNE17" s="87"/>
      <c r="MNF17" s="87"/>
      <c r="MNG17" s="88"/>
      <c r="MNH17" s="87"/>
      <c r="MNI17" s="87"/>
      <c r="MNJ17" s="87"/>
      <c r="MNK17" s="87"/>
      <c r="MNL17" s="88"/>
      <c r="MNM17" s="87"/>
      <c r="MNN17" s="87"/>
      <c r="MNO17" s="87"/>
      <c r="MNP17" s="87"/>
      <c r="MNQ17" s="88"/>
      <c r="MNR17" s="87"/>
      <c r="MNS17" s="87"/>
      <c r="MNT17" s="87"/>
      <c r="MNU17" s="87"/>
      <c r="MNV17" s="88"/>
      <c r="MNW17" s="87"/>
      <c r="MNX17" s="87"/>
      <c r="MNY17" s="87"/>
      <c r="MNZ17" s="87"/>
      <c r="MOA17" s="88"/>
      <c r="MOB17" s="87"/>
      <c r="MOC17" s="87"/>
      <c r="MOD17" s="87"/>
      <c r="MOE17" s="87"/>
      <c r="MOF17" s="88"/>
      <c r="MOG17" s="87"/>
      <c r="MOH17" s="87"/>
      <c r="MOI17" s="87"/>
      <c r="MOJ17" s="87"/>
      <c r="MOK17" s="88"/>
      <c r="MOL17" s="87"/>
      <c r="MOM17" s="87"/>
      <c r="MON17" s="87"/>
      <c r="MOO17" s="87"/>
      <c r="MOP17" s="88"/>
      <c r="MOQ17" s="87"/>
      <c r="MOR17" s="87"/>
      <c r="MOS17" s="87"/>
      <c r="MOT17" s="87"/>
      <c r="MOU17" s="88"/>
      <c r="MOV17" s="87"/>
      <c r="MOW17" s="87"/>
      <c r="MOX17" s="87"/>
      <c r="MOY17" s="87"/>
      <c r="MOZ17" s="88"/>
      <c r="MPA17" s="87"/>
      <c r="MPB17" s="87"/>
      <c r="MPC17" s="87"/>
      <c r="MPD17" s="87"/>
      <c r="MPE17" s="88"/>
      <c r="MPF17" s="87"/>
      <c r="MPG17" s="87"/>
      <c r="MPH17" s="87"/>
      <c r="MPI17" s="87"/>
      <c r="MPJ17" s="88"/>
      <c r="MPK17" s="87"/>
      <c r="MPL17" s="87"/>
      <c r="MPM17" s="87"/>
      <c r="MPN17" s="87"/>
      <c r="MPO17" s="88"/>
      <c r="MPP17" s="87"/>
      <c r="MPQ17" s="87"/>
      <c r="MPR17" s="87"/>
      <c r="MPS17" s="87"/>
      <c r="MPT17" s="88"/>
      <c r="MPU17" s="87"/>
      <c r="MPV17" s="87"/>
      <c r="MPW17" s="87"/>
      <c r="MPX17" s="87"/>
      <c r="MPY17" s="88"/>
      <c r="MPZ17" s="87"/>
      <c r="MQA17" s="87"/>
      <c r="MQB17" s="87"/>
      <c r="MQC17" s="87"/>
      <c r="MQD17" s="88"/>
      <c r="MQE17" s="87"/>
      <c r="MQF17" s="87"/>
      <c r="MQG17" s="87"/>
      <c r="MQH17" s="87"/>
      <c r="MQI17" s="88"/>
      <c r="MQJ17" s="87"/>
      <c r="MQK17" s="87"/>
      <c r="MQL17" s="87"/>
      <c r="MQM17" s="87"/>
      <c r="MQN17" s="88"/>
      <c r="MQO17" s="87"/>
      <c r="MQP17" s="87"/>
      <c r="MQQ17" s="87"/>
      <c r="MQR17" s="87"/>
      <c r="MQS17" s="88"/>
      <c r="MQT17" s="87"/>
      <c r="MQU17" s="87"/>
      <c r="MQV17" s="87"/>
      <c r="MQW17" s="87"/>
      <c r="MQX17" s="88"/>
      <c r="MQY17" s="87"/>
      <c r="MQZ17" s="87"/>
      <c r="MRA17" s="87"/>
      <c r="MRB17" s="87"/>
      <c r="MRC17" s="88"/>
      <c r="MRD17" s="87"/>
      <c r="MRE17" s="87"/>
      <c r="MRF17" s="87"/>
      <c r="MRG17" s="87"/>
      <c r="MRH17" s="88"/>
      <c r="MRI17" s="87"/>
      <c r="MRJ17" s="87"/>
      <c r="MRK17" s="87"/>
      <c r="MRL17" s="87"/>
      <c r="MRM17" s="88"/>
      <c r="MRN17" s="87"/>
      <c r="MRO17" s="87"/>
      <c r="MRP17" s="87"/>
      <c r="MRQ17" s="87"/>
      <c r="MRR17" s="88"/>
      <c r="MRS17" s="87"/>
      <c r="MRT17" s="87"/>
      <c r="MRU17" s="87"/>
      <c r="MRV17" s="87"/>
      <c r="MRW17" s="88"/>
      <c r="MRX17" s="87"/>
      <c r="MRY17" s="87"/>
      <c r="MRZ17" s="87"/>
      <c r="MSA17" s="87"/>
      <c r="MSB17" s="88"/>
      <c r="MSC17" s="87"/>
      <c r="MSD17" s="87"/>
      <c r="MSE17" s="87"/>
      <c r="MSF17" s="87"/>
      <c r="MSG17" s="88"/>
      <c r="MSH17" s="87"/>
      <c r="MSI17" s="87"/>
      <c r="MSJ17" s="87"/>
      <c r="MSK17" s="87"/>
      <c r="MSL17" s="88"/>
      <c r="MSM17" s="87"/>
      <c r="MSN17" s="87"/>
      <c r="MSO17" s="87"/>
      <c r="MSP17" s="87"/>
      <c r="MSQ17" s="88"/>
      <c r="MSR17" s="87"/>
      <c r="MSS17" s="87"/>
      <c r="MST17" s="87"/>
      <c r="MSU17" s="87"/>
      <c r="MSV17" s="88"/>
      <c r="MSW17" s="87"/>
      <c r="MSX17" s="87"/>
      <c r="MSY17" s="87"/>
      <c r="MSZ17" s="87"/>
      <c r="MTA17" s="88"/>
      <c r="MTB17" s="87"/>
      <c r="MTC17" s="87"/>
      <c r="MTD17" s="87"/>
      <c r="MTE17" s="87"/>
      <c r="MTF17" s="88"/>
      <c r="MTG17" s="87"/>
      <c r="MTH17" s="87"/>
      <c r="MTI17" s="87"/>
      <c r="MTJ17" s="87"/>
      <c r="MTK17" s="88"/>
      <c r="MTL17" s="87"/>
      <c r="MTM17" s="87"/>
      <c r="MTN17" s="87"/>
      <c r="MTO17" s="87"/>
      <c r="MTP17" s="88"/>
      <c r="MTQ17" s="87"/>
      <c r="MTR17" s="87"/>
      <c r="MTS17" s="87"/>
      <c r="MTT17" s="87"/>
      <c r="MTU17" s="88"/>
      <c r="MTV17" s="87"/>
      <c r="MTW17" s="87"/>
      <c r="MTX17" s="87"/>
      <c r="MTY17" s="87"/>
      <c r="MTZ17" s="88"/>
      <c r="MUA17" s="87"/>
      <c r="MUB17" s="87"/>
      <c r="MUC17" s="87"/>
      <c r="MUD17" s="87"/>
      <c r="MUE17" s="88"/>
      <c r="MUF17" s="87"/>
      <c r="MUG17" s="87"/>
      <c r="MUH17" s="87"/>
      <c r="MUI17" s="87"/>
      <c r="MUJ17" s="88"/>
      <c r="MUK17" s="87"/>
      <c r="MUL17" s="87"/>
      <c r="MUM17" s="87"/>
      <c r="MUN17" s="87"/>
      <c r="MUO17" s="88"/>
      <c r="MUP17" s="87"/>
      <c r="MUQ17" s="87"/>
      <c r="MUR17" s="87"/>
      <c r="MUS17" s="87"/>
      <c r="MUT17" s="88"/>
      <c r="MUU17" s="87"/>
      <c r="MUV17" s="87"/>
      <c r="MUW17" s="87"/>
      <c r="MUX17" s="87"/>
      <c r="MUY17" s="88"/>
      <c r="MUZ17" s="87"/>
      <c r="MVA17" s="87"/>
      <c r="MVB17" s="87"/>
      <c r="MVC17" s="87"/>
      <c r="MVD17" s="88"/>
      <c r="MVE17" s="87"/>
      <c r="MVF17" s="87"/>
      <c r="MVG17" s="87"/>
      <c r="MVH17" s="87"/>
      <c r="MVI17" s="88"/>
      <c r="MVJ17" s="87"/>
      <c r="MVK17" s="87"/>
      <c r="MVL17" s="87"/>
      <c r="MVM17" s="87"/>
      <c r="MVN17" s="88"/>
      <c r="MVO17" s="87"/>
      <c r="MVP17" s="87"/>
      <c r="MVQ17" s="87"/>
      <c r="MVR17" s="87"/>
      <c r="MVS17" s="88"/>
      <c r="MVT17" s="87"/>
      <c r="MVU17" s="87"/>
      <c r="MVV17" s="87"/>
      <c r="MVW17" s="87"/>
      <c r="MVX17" s="88"/>
      <c r="MVY17" s="87"/>
      <c r="MVZ17" s="87"/>
      <c r="MWA17" s="87"/>
      <c r="MWB17" s="87"/>
      <c r="MWC17" s="88"/>
      <c r="MWD17" s="87"/>
      <c r="MWE17" s="87"/>
      <c r="MWF17" s="87"/>
      <c r="MWG17" s="87"/>
      <c r="MWH17" s="88"/>
      <c r="MWI17" s="87"/>
      <c r="MWJ17" s="87"/>
      <c r="MWK17" s="87"/>
      <c r="MWL17" s="87"/>
      <c r="MWM17" s="88"/>
      <c r="MWN17" s="87"/>
      <c r="MWO17" s="87"/>
      <c r="MWP17" s="87"/>
      <c r="MWQ17" s="87"/>
      <c r="MWR17" s="88"/>
      <c r="MWS17" s="87"/>
      <c r="MWT17" s="87"/>
      <c r="MWU17" s="87"/>
      <c r="MWV17" s="87"/>
      <c r="MWW17" s="88"/>
      <c r="MWX17" s="87"/>
      <c r="MWY17" s="87"/>
      <c r="MWZ17" s="87"/>
      <c r="MXA17" s="87"/>
      <c r="MXB17" s="88"/>
      <c r="MXC17" s="87"/>
      <c r="MXD17" s="87"/>
      <c r="MXE17" s="87"/>
      <c r="MXF17" s="87"/>
      <c r="MXG17" s="88"/>
      <c r="MXH17" s="87"/>
      <c r="MXI17" s="87"/>
      <c r="MXJ17" s="87"/>
      <c r="MXK17" s="87"/>
      <c r="MXL17" s="88"/>
      <c r="MXM17" s="87"/>
      <c r="MXN17" s="87"/>
      <c r="MXO17" s="87"/>
      <c r="MXP17" s="87"/>
      <c r="MXQ17" s="88"/>
      <c r="MXR17" s="87"/>
      <c r="MXS17" s="87"/>
      <c r="MXT17" s="87"/>
      <c r="MXU17" s="87"/>
      <c r="MXV17" s="88"/>
      <c r="MXW17" s="87"/>
      <c r="MXX17" s="87"/>
      <c r="MXY17" s="87"/>
      <c r="MXZ17" s="87"/>
      <c r="MYA17" s="88"/>
      <c r="MYB17" s="87"/>
      <c r="MYC17" s="87"/>
      <c r="MYD17" s="87"/>
      <c r="MYE17" s="87"/>
      <c r="MYF17" s="88"/>
      <c r="MYG17" s="87"/>
      <c r="MYH17" s="87"/>
      <c r="MYI17" s="87"/>
      <c r="MYJ17" s="87"/>
      <c r="MYK17" s="88"/>
      <c r="MYL17" s="87"/>
      <c r="MYM17" s="87"/>
      <c r="MYN17" s="87"/>
      <c r="MYO17" s="87"/>
      <c r="MYP17" s="88"/>
      <c r="MYQ17" s="87"/>
      <c r="MYR17" s="87"/>
      <c r="MYS17" s="87"/>
      <c r="MYT17" s="87"/>
      <c r="MYU17" s="88"/>
      <c r="MYV17" s="87"/>
      <c r="MYW17" s="87"/>
      <c r="MYX17" s="87"/>
      <c r="MYY17" s="87"/>
      <c r="MYZ17" s="88"/>
      <c r="MZA17" s="87"/>
      <c r="MZB17" s="87"/>
      <c r="MZC17" s="87"/>
      <c r="MZD17" s="87"/>
      <c r="MZE17" s="88"/>
      <c r="MZF17" s="87"/>
      <c r="MZG17" s="87"/>
      <c r="MZH17" s="87"/>
      <c r="MZI17" s="87"/>
      <c r="MZJ17" s="88"/>
      <c r="MZK17" s="87"/>
      <c r="MZL17" s="87"/>
      <c r="MZM17" s="87"/>
      <c r="MZN17" s="87"/>
      <c r="MZO17" s="88"/>
      <c r="MZP17" s="87"/>
      <c r="MZQ17" s="87"/>
      <c r="MZR17" s="87"/>
      <c r="MZS17" s="87"/>
      <c r="MZT17" s="88"/>
      <c r="MZU17" s="87"/>
      <c r="MZV17" s="87"/>
      <c r="MZW17" s="87"/>
      <c r="MZX17" s="87"/>
      <c r="MZY17" s="88"/>
      <c r="MZZ17" s="87"/>
      <c r="NAA17" s="87"/>
      <c r="NAB17" s="87"/>
      <c r="NAC17" s="87"/>
      <c r="NAD17" s="88"/>
      <c r="NAE17" s="87"/>
      <c r="NAF17" s="87"/>
      <c r="NAG17" s="87"/>
      <c r="NAH17" s="87"/>
      <c r="NAI17" s="88"/>
      <c r="NAJ17" s="87"/>
      <c r="NAK17" s="87"/>
      <c r="NAL17" s="87"/>
      <c r="NAM17" s="87"/>
      <c r="NAN17" s="88"/>
      <c r="NAO17" s="87"/>
      <c r="NAP17" s="87"/>
      <c r="NAQ17" s="87"/>
      <c r="NAR17" s="87"/>
      <c r="NAS17" s="88"/>
      <c r="NAT17" s="87"/>
      <c r="NAU17" s="87"/>
      <c r="NAV17" s="87"/>
      <c r="NAW17" s="87"/>
      <c r="NAX17" s="88"/>
      <c r="NAY17" s="87"/>
      <c r="NAZ17" s="87"/>
      <c r="NBA17" s="87"/>
      <c r="NBB17" s="87"/>
      <c r="NBC17" s="88"/>
      <c r="NBD17" s="87"/>
      <c r="NBE17" s="87"/>
      <c r="NBF17" s="87"/>
      <c r="NBG17" s="87"/>
      <c r="NBH17" s="88"/>
      <c r="NBI17" s="87"/>
      <c r="NBJ17" s="87"/>
      <c r="NBK17" s="87"/>
      <c r="NBL17" s="87"/>
      <c r="NBM17" s="88"/>
      <c r="NBN17" s="87"/>
      <c r="NBO17" s="87"/>
      <c r="NBP17" s="87"/>
      <c r="NBQ17" s="87"/>
      <c r="NBR17" s="88"/>
      <c r="NBS17" s="87"/>
      <c r="NBT17" s="87"/>
      <c r="NBU17" s="87"/>
      <c r="NBV17" s="87"/>
      <c r="NBW17" s="88"/>
      <c r="NBX17" s="87"/>
      <c r="NBY17" s="87"/>
      <c r="NBZ17" s="87"/>
      <c r="NCA17" s="87"/>
      <c r="NCB17" s="88"/>
      <c r="NCC17" s="87"/>
      <c r="NCD17" s="87"/>
      <c r="NCE17" s="87"/>
      <c r="NCF17" s="87"/>
      <c r="NCG17" s="88"/>
      <c r="NCH17" s="87"/>
      <c r="NCI17" s="87"/>
      <c r="NCJ17" s="87"/>
      <c r="NCK17" s="87"/>
      <c r="NCL17" s="88"/>
      <c r="NCM17" s="87"/>
      <c r="NCN17" s="87"/>
      <c r="NCO17" s="87"/>
      <c r="NCP17" s="87"/>
      <c r="NCQ17" s="88"/>
      <c r="NCR17" s="87"/>
      <c r="NCS17" s="87"/>
      <c r="NCT17" s="87"/>
      <c r="NCU17" s="87"/>
      <c r="NCV17" s="88"/>
      <c r="NCW17" s="87"/>
      <c r="NCX17" s="87"/>
      <c r="NCY17" s="87"/>
      <c r="NCZ17" s="87"/>
      <c r="NDA17" s="88"/>
      <c r="NDB17" s="87"/>
      <c r="NDC17" s="87"/>
      <c r="NDD17" s="87"/>
      <c r="NDE17" s="87"/>
      <c r="NDF17" s="88"/>
      <c r="NDG17" s="87"/>
      <c r="NDH17" s="87"/>
      <c r="NDI17" s="87"/>
      <c r="NDJ17" s="87"/>
      <c r="NDK17" s="88"/>
      <c r="NDL17" s="87"/>
      <c r="NDM17" s="87"/>
      <c r="NDN17" s="87"/>
      <c r="NDO17" s="87"/>
      <c r="NDP17" s="88"/>
      <c r="NDQ17" s="87"/>
      <c r="NDR17" s="87"/>
      <c r="NDS17" s="87"/>
      <c r="NDT17" s="87"/>
      <c r="NDU17" s="88"/>
      <c r="NDV17" s="87"/>
      <c r="NDW17" s="87"/>
      <c r="NDX17" s="87"/>
      <c r="NDY17" s="87"/>
      <c r="NDZ17" s="88"/>
      <c r="NEA17" s="87"/>
      <c r="NEB17" s="87"/>
      <c r="NEC17" s="87"/>
      <c r="NED17" s="87"/>
      <c r="NEE17" s="88"/>
      <c r="NEF17" s="87"/>
      <c r="NEG17" s="87"/>
      <c r="NEH17" s="87"/>
      <c r="NEI17" s="87"/>
      <c r="NEJ17" s="88"/>
      <c r="NEK17" s="87"/>
      <c r="NEL17" s="87"/>
      <c r="NEM17" s="87"/>
      <c r="NEN17" s="87"/>
      <c r="NEO17" s="88"/>
      <c r="NEP17" s="87"/>
      <c r="NEQ17" s="87"/>
      <c r="NER17" s="87"/>
      <c r="NES17" s="87"/>
      <c r="NET17" s="88"/>
      <c r="NEU17" s="87"/>
      <c r="NEV17" s="87"/>
      <c r="NEW17" s="87"/>
      <c r="NEX17" s="87"/>
      <c r="NEY17" s="88"/>
      <c r="NEZ17" s="87"/>
      <c r="NFA17" s="87"/>
      <c r="NFB17" s="87"/>
      <c r="NFC17" s="87"/>
      <c r="NFD17" s="88"/>
      <c r="NFE17" s="87"/>
      <c r="NFF17" s="87"/>
      <c r="NFG17" s="87"/>
      <c r="NFH17" s="87"/>
      <c r="NFI17" s="88"/>
      <c r="NFJ17" s="87"/>
      <c r="NFK17" s="87"/>
      <c r="NFL17" s="87"/>
      <c r="NFM17" s="87"/>
      <c r="NFN17" s="88"/>
      <c r="NFO17" s="87"/>
      <c r="NFP17" s="87"/>
      <c r="NFQ17" s="87"/>
      <c r="NFR17" s="87"/>
      <c r="NFS17" s="88"/>
      <c r="NFT17" s="87"/>
      <c r="NFU17" s="87"/>
      <c r="NFV17" s="87"/>
      <c r="NFW17" s="87"/>
      <c r="NFX17" s="88"/>
      <c r="NFY17" s="87"/>
      <c r="NFZ17" s="87"/>
      <c r="NGA17" s="87"/>
      <c r="NGB17" s="87"/>
      <c r="NGC17" s="88"/>
      <c r="NGD17" s="87"/>
      <c r="NGE17" s="87"/>
      <c r="NGF17" s="87"/>
      <c r="NGG17" s="87"/>
      <c r="NGH17" s="88"/>
      <c r="NGI17" s="87"/>
      <c r="NGJ17" s="87"/>
      <c r="NGK17" s="87"/>
      <c r="NGL17" s="87"/>
      <c r="NGM17" s="88"/>
      <c r="NGN17" s="87"/>
      <c r="NGO17" s="87"/>
      <c r="NGP17" s="87"/>
      <c r="NGQ17" s="87"/>
      <c r="NGR17" s="88"/>
      <c r="NGS17" s="87"/>
      <c r="NGT17" s="87"/>
      <c r="NGU17" s="87"/>
      <c r="NGV17" s="87"/>
      <c r="NGW17" s="88"/>
      <c r="NGX17" s="87"/>
      <c r="NGY17" s="87"/>
      <c r="NGZ17" s="87"/>
      <c r="NHA17" s="87"/>
      <c r="NHB17" s="88"/>
      <c r="NHC17" s="87"/>
      <c r="NHD17" s="87"/>
      <c r="NHE17" s="87"/>
      <c r="NHF17" s="87"/>
      <c r="NHG17" s="88"/>
      <c r="NHH17" s="87"/>
      <c r="NHI17" s="87"/>
      <c r="NHJ17" s="87"/>
      <c r="NHK17" s="87"/>
      <c r="NHL17" s="88"/>
      <c r="NHM17" s="87"/>
      <c r="NHN17" s="87"/>
      <c r="NHO17" s="87"/>
      <c r="NHP17" s="87"/>
      <c r="NHQ17" s="88"/>
      <c r="NHR17" s="87"/>
      <c r="NHS17" s="87"/>
      <c r="NHT17" s="87"/>
      <c r="NHU17" s="87"/>
      <c r="NHV17" s="88"/>
      <c r="NHW17" s="87"/>
      <c r="NHX17" s="87"/>
      <c r="NHY17" s="87"/>
      <c r="NHZ17" s="87"/>
      <c r="NIA17" s="88"/>
      <c r="NIB17" s="87"/>
      <c r="NIC17" s="87"/>
      <c r="NID17" s="87"/>
      <c r="NIE17" s="87"/>
      <c r="NIF17" s="88"/>
      <c r="NIG17" s="87"/>
      <c r="NIH17" s="87"/>
      <c r="NII17" s="87"/>
      <c r="NIJ17" s="87"/>
      <c r="NIK17" s="88"/>
      <c r="NIL17" s="87"/>
      <c r="NIM17" s="87"/>
      <c r="NIN17" s="87"/>
      <c r="NIO17" s="87"/>
      <c r="NIP17" s="88"/>
      <c r="NIQ17" s="87"/>
      <c r="NIR17" s="87"/>
      <c r="NIS17" s="87"/>
      <c r="NIT17" s="87"/>
      <c r="NIU17" s="88"/>
      <c r="NIV17" s="87"/>
      <c r="NIW17" s="87"/>
      <c r="NIX17" s="87"/>
      <c r="NIY17" s="87"/>
      <c r="NIZ17" s="88"/>
      <c r="NJA17" s="87"/>
      <c r="NJB17" s="87"/>
      <c r="NJC17" s="87"/>
      <c r="NJD17" s="87"/>
      <c r="NJE17" s="88"/>
      <c r="NJF17" s="87"/>
      <c r="NJG17" s="87"/>
      <c r="NJH17" s="87"/>
      <c r="NJI17" s="87"/>
      <c r="NJJ17" s="88"/>
      <c r="NJK17" s="87"/>
      <c r="NJL17" s="87"/>
      <c r="NJM17" s="87"/>
      <c r="NJN17" s="87"/>
      <c r="NJO17" s="88"/>
      <c r="NJP17" s="87"/>
      <c r="NJQ17" s="87"/>
      <c r="NJR17" s="87"/>
      <c r="NJS17" s="87"/>
      <c r="NJT17" s="88"/>
      <c r="NJU17" s="87"/>
      <c r="NJV17" s="87"/>
      <c r="NJW17" s="87"/>
      <c r="NJX17" s="87"/>
      <c r="NJY17" s="88"/>
      <c r="NJZ17" s="87"/>
      <c r="NKA17" s="87"/>
      <c r="NKB17" s="87"/>
      <c r="NKC17" s="87"/>
      <c r="NKD17" s="88"/>
      <c r="NKE17" s="87"/>
      <c r="NKF17" s="87"/>
      <c r="NKG17" s="87"/>
      <c r="NKH17" s="87"/>
      <c r="NKI17" s="88"/>
      <c r="NKJ17" s="87"/>
      <c r="NKK17" s="87"/>
      <c r="NKL17" s="87"/>
      <c r="NKM17" s="87"/>
      <c r="NKN17" s="88"/>
      <c r="NKO17" s="87"/>
      <c r="NKP17" s="87"/>
      <c r="NKQ17" s="87"/>
      <c r="NKR17" s="87"/>
      <c r="NKS17" s="88"/>
      <c r="NKT17" s="87"/>
      <c r="NKU17" s="87"/>
      <c r="NKV17" s="87"/>
      <c r="NKW17" s="87"/>
      <c r="NKX17" s="88"/>
      <c r="NKY17" s="87"/>
      <c r="NKZ17" s="87"/>
      <c r="NLA17" s="87"/>
      <c r="NLB17" s="87"/>
      <c r="NLC17" s="88"/>
      <c r="NLD17" s="87"/>
      <c r="NLE17" s="87"/>
      <c r="NLF17" s="87"/>
      <c r="NLG17" s="87"/>
      <c r="NLH17" s="88"/>
      <c r="NLI17" s="87"/>
      <c r="NLJ17" s="87"/>
      <c r="NLK17" s="87"/>
      <c r="NLL17" s="87"/>
      <c r="NLM17" s="88"/>
      <c r="NLN17" s="87"/>
      <c r="NLO17" s="87"/>
      <c r="NLP17" s="87"/>
      <c r="NLQ17" s="87"/>
      <c r="NLR17" s="88"/>
      <c r="NLS17" s="87"/>
      <c r="NLT17" s="87"/>
      <c r="NLU17" s="87"/>
      <c r="NLV17" s="87"/>
      <c r="NLW17" s="88"/>
      <c r="NLX17" s="87"/>
      <c r="NLY17" s="87"/>
      <c r="NLZ17" s="87"/>
      <c r="NMA17" s="87"/>
      <c r="NMB17" s="88"/>
      <c r="NMC17" s="87"/>
      <c r="NMD17" s="87"/>
      <c r="NME17" s="87"/>
      <c r="NMF17" s="87"/>
      <c r="NMG17" s="88"/>
      <c r="NMH17" s="87"/>
      <c r="NMI17" s="87"/>
      <c r="NMJ17" s="87"/>
      <c r="NMK17" s="87"/>
      <c r="NML17" s="88"/>
      <c r="NMM17" s="87"/>
      <c r="NMN17" s="87"/>
      <c r="NMO17" s="87"/>
      <c r="NMP17" s="87"/>
      <c r="NMQ17" s="88"/>
      <c r="NMR17" s="87"/>
      <c r="NMS17" s="87"/>
      <c r="NMT17" s="87"/>
      <c r="NMU17" s="87"/>
      <c r="NMV17" s="88"/>
      <c r="NMW17" s="87"/>
      <c r="NMX17" s="87"/>
      <c r="NMY17" s="87"/>
      <c r="NMZ17" s="87"/>
      <c r="NNA17" s="88"/>
      <c r="NNB17" s="87"/>
      <c r="NNC17" s="87"/>
      <c r="NND17" s="87"/>
      <c r="NNE17" s="87"/>
      <c r="NNF17" s="88"/>
      <c r="NNG17" s="87"/>
      <c r="NNH17" s="87"/>
      <c r="NNI17" s="87"/>
      <c r="NNJ17" s="87"/>
      <c r="NNK17" s="88"/>
      <c r="NNL17" s="87"/>
      <c r="NNM17" s="87"/>
      <c r="NNN17" s="87"/>
      <c r="NNO17" s="87"/>
      <c r="NNP17" s="88"/>
      <c r="NNQ17" s="87"/>
      <c r="NNR17" s="87"/>
      <c r="NNS17" s="87"/>
      <c r="NNT17" s="87"/>
      <c r="NNU17" s="88"/>
      <c r="NNV17" s="87"/>
      <c r="NNW17" s="87"/>
      <c r="NNX17" s="87"/>
      <c r="NNY17" s="87"/>
      <c r="NNZ17" s="88"/>
      <c r="NOA17" s="87"/>
      <c r="NOB17" s="87"/>
      <c r="NOC17" s="87"/>
      <c r="NOD17" s="87"/>
      <c r="NOE17" s="88"/>
      <c r="NOF17" s="87"/>
      <c r="NOG17" s="87"/>
      <c r="NOH17" s="87"/>
      <c r="NOI17" s="87"/>
      <c r="NOJ17" s="88"/>
      <c r="NOK17" s="87"/>
      <c r="NOL17" s="87"/>
      <c r="NOM17" s="87"/>
      <c r="NON17" s="87"/>
      <c r="NOO17" s="88"/>
      <c r="NOP17" s="87"/>
      <c r="NOQ17" s="87"/>
      <c r="NOR17" s="87"/>
      <c r="NOS17" s="87"/>
      <c r="NOT17" s="88"/>
      <c r="NOU17" s="87"/>
      <c r="NOV17" s="87"/>
      <c r="NOW17" s="87"/>
      <c r="NOX17" s="87"/>
      <c r="NOY17" s="88"/>
      <c r="NOZ17" s="87"/>
      <c r="NPA17" s="87"/>
      <c r="NPB17" s="87"/>
      <c r="NPC17" s="87"/>
      <c r="NPD17" s="88"/>
      <c r="NPE17" s="87"/>
      <c r="NPF17" s="87"/>
      <c r="NPG17" s="87"/>
      <c r="NPH17" s="87"/>
      <c r="NPI17" s="88"/>
      <c r="NPJ17" s="87"/>
      <c r="NPK17" s="87"/>
      <c r="NPL17" s="87"/>
      <c r="NPM17" s="87"/>
      <c r="NPN17" s="88"/>
      <c r="NPO17" s="87"/>
      <c r="NPP17" s="87"/>
      <c r="NPQ17" s="87"/>
      <c r="NPR17" s="87"/>
      <c r="NPS17" s="88"/>
      <c r="NPT17" s="87"/>
      <c r="NPU17" s="87"/>
      <c r="NPV17" s="87"/>
      <c r="NPW17" s="87"/>
      <c r="NPX17" s="88"/>
      <c r="NPY17" s="87"/>
      <c r="NPZ17" s="87"/>
      <c r="NQA17" s="87"/>
      <c r="NQB17" s="87"/>
      <c r="NQC17" s="88"/>
      <c r="NQD17" s="87"/>
      <c r="NQE17" s="87"/>
      <c r="NQF17" s="87"/>
      <c r="NQG17" s="87"/>
      <c r="NQH17" s="88"/>
      <c r="NQI17" s="87"/>
      <c r="NQJ17" s="87"/>
      <c r="NQK17" s="87"/>
      <c r="NQL17" s="87"/>
      <c r="NQM17" s="88"/>
      <c r="NQN17" s="87"/>
      <c r="NQO17" s="87"/>
      <c r="NQP17" s="87"/>
      <c r="NQQ17" s="87"/>
      <c r="NQR17" s="88"/>
      <c r="NQS17" s="87"/>
      <c r="NQT17" s="87"/>
      <c r="NQU17" s="87"/>
      <c r="NQV17" s="87"/>
      <c r="NQW17" s="88"/>
      <c r="NQX17" s="87"/>
      <c r="NQY17" s="87"/>
      <c r="NQZ17" s="87"/>
      <c r="NRA17" s="87"/>
      <c r="NRB17" s="88"/>
      <c r="NRC17" s="87"/>
      <c r="NRD17" s="87"/>
      <c r="NRE17" s="87"/>
      <c r="NRF17" s="87"/>
      <c r="NRG17" s="88"/>
      <c r="NRH17" s="87"/>
      <c r="NRI17" s="87"/>
      <c r="NRJ17" s="87"/>
      <c r="NRK17" s="87"/>
      <c r="NRL17" s="88"/>
      <c r="NRM17" s="87"/>
      <c r="NRN17" s="87"/>
      <c r="NRO17" s="87"/>
      <c r="NRP17" s="87"/>
      <c r="NRQ17" s="88"/>
      <c r="NRR17" s="87"/>
      <c r="NRS17" s="87"/>
      <c r="NRT17" s="87"/>
      <c r="NRU17" s="87"/>
      <c r="NRV17" s="88"/>
      <c r="NRW17" s="87"/>
      <c r="NRX17" s="87"/>
      <c r="NRY17" s="87"/>
      <c r="NRZ17" s="87"/>
      <c r="NSA17" s="88"/>
      <c r="NSB17" s="87"/>
      <c r="NSC17" s="87"/>
      <c r="NSD17" s="87"/>
      <c r="NSE17" s="87"/>
      <c r="NSF17" s="88"/>
      <c r="NSG17" s="87"/>
      <c r="NSH17" s="87"/>
      <c r="NSI17" s="87"/>
      <c r="NSJ17" s="87"/>
      <c r="NSK17" s="88"/>
      <c r="NSL17" s="87"/>
      <c r="NSM17" s="87"/>
      <c r="NSN17" s="87"/>
      <c r="NSO17" s="87"/>
      <c r="NSP17" s="88"/>
      <c r="NSQ17" s="87"/>
      <c r="NSR17" s="87"/>
      <c r="NSS17" s="87"/>
      <c r="NST17" s="87"/>
      <c r="NSU17" s="88"/>
      <c r="NSV17" s="87"/>
      <c r="NSW17" s="87"/>
      <c r="NSX17" s="87"/>
      <c r="NSY17" s="87"/>
      <c r="NSZ17" s="88"/>
      <c r="NTA17" s="87"/>
      <c r="NTB17" s="87"/>
      <c r="NTC17" s="87"/>
      <c r="NTD17" s="87"/>
      <c r="NTE17" s="88"/>
      <c r="NTF17" s="87"/>
      <c r="NTG17" s="87"/>
      <c r="NTH17" s="87"/>
      <c r="NTI17" s="87"/>
      <c r="NTJ17" s="88"/>
      <c r="NTK17" s="87"/>
      <c r="NTL17" s="87"/>
      <c r="NTM17" s="87"/>
      <c r="NTN17" s="87"/>
      <c r="NTO17" s="88"/>
      <c r="NTP17" s="87"/>
      <c r="NTQ17" s="87"/>
      <c r="NTR17" s="87"/>
      <c r="NTS17" s="87"/>
      <c r="NTT17" s="88"/>
      <c r="NTU17" s="87"/>
      <c r="NTV17" s="87"/>
      <c r="NTW17" s="87"/>
      <c r="NTX17" s="87"/>
      <c r="NTY17" s="88"/>
      <c r="NTZ17" s="87"/>
      <c r="NUA17" s="87"/>
      <c r="NUB17" s="87"/>
      <c r="NUC17" s="87"/>
      <c r="NUD17" s="88"/>
      <c r="NUE17" s="87"/>
      <c r="NUF17" s="87"/>
      <c r="NUG17" s="87"/>
      <c r="NUH17" s="87"/>
      <c r="NUI17" s="88"/>
      <c r="NUJ17" s="87"/>
      <c r="NUK17" s="87"/>
      <c r="NUL17" s="87"/>
      <c r="NUM17" s="87"/>
      <c r="NUN17" s="88"/>
      <c r="NUO17" s="87"/>
      <c r="NUP17" s="87"/>
      <c r="NUQ17" s="87"/>
      <c r="NUR17" s="87"/>
      <c r="NUS17" s="88"/>
      <c r="NUT17" s="87"/>
      <c r="NUU17" s="87"/>
      <c r="NUV17" s="87"/>
      <c r="NUW17" s="87"/>
      <c r="NUX17" s="88"/>
      <c r="NUY17" s="87"/>
      <c r="NUZ17" s="87"/>
      <c r="NVA17" s="87"/>
      <c r="NVB17" s="87"/>
      <c r="NVC17" s="88"/>
      <c r="NVD17" s="87"/>
      <c r="NVE17" s="87"/>
      <c r="NVF17" s="87"/>
      <c r="NVG17" s="87"/>
      <c r="NVH17" s="88"/>
      <c r="NVI17" s="87"/>
      <c r="NVJ17" s="87"/>
      <c r="NVK17" s="87"/>
      <c r="NVL17" s="87"/>
      <c r="NVM17" s="88"/>
      <c r="NVN17" s="87"/>
      <c r="NVO17" s="87"/>
      <c r="NVP17" s="87"/>
      <c r="NVQ17" s="87"/>
      <c r="NVR17" s="88"/>
      <c r="NVS17" s="87"/>
      <c r="NVT17" s="87"/>
      <c r="NVU17" s="87"/>
      <c r="NVV17" s="87"/>
      <c r="NVW17" s="88"/>
      <c r="NVX17" s="87"/>
      <c r="NVY17" s="87"/>
      <c r="NVZ17" s="87"/>
      <c r="NWA17" s="87"/>
      <c r="NWB17" s="88"/>
      <c r="NWC17" s="87"/>
      <c r="NWD17" s="87"/>
      <c r="NWE17" s="87"/>
      <c r="NWF17" s="87"/>
      <c r="NWG17" s="88"/>
      <c r="NWH17" s="87"/>
      <c r="NWI17" s="87"/>
      <c r="NWJ17" s="87"/>
      <c r="NWK17" s="87"/>
      <c r="NWL17" s="88"/>
      <c r="NWM17" s="87"/>
      <c r="NWN17" s="87"/>
      <c r="NWO17" s="87"/>
      <c r="NWP17" s="87"/>
      <c r="NWQ17" s="88"/>
      <c r="NWR17" s="87"/>
      <c r="NWS17" s="87"/>
      <c r="NWT17" s="87"/>
      <c r="NWU17" s="87"/>
      <c r="NWV17" s="88"/>
      <c r="NWW17" s="87"/>
      <c r="NWX17" s="87"/>
      <c r="NWY17" s="87"/>
      <c r="NWZ17" s="87"/>
      <c r="NXA17" s="88"/>
      <c r="NXB17" s="87"/>
      <c r="NXC17" s="87"/>
      <c r="NXD17" s="87"/>
      <c r="NXE17" s="87"/>
      <c r="NXF17" s="88"/>
      <c r="NXG17" s="87"/>
      <c r="NXH17" s="87"/>
      <c r="NXI17" s="87"/>
      <c r="NXJ17" s="87"/>
      <c r="NXK17" s="88"/>
      <c r="NXL17" s="87"/>
      <c r="NXM17" s="87"/>
      <c r="NXN17" s="87"/>
      <c r="NXO17" s="87"/>
      <c r="NXP17" s="88"/>
      <c r="NXQ17" s="87"/>
      <c r="NXR17" s="87"/>
      <c r="NXS17" s="87"/>
      <c r="NXT17" s="87"/>
      <c r="NXU17" s="88"/>
      <c r="NXV17" s="87"/>
      <c r="NXW17" s="87"/>
      <c r="NXX17" s="87"/>
      <c r="NXY17" s="87"/>
      <c r="NXZ17" s="88"/>
      <c r="NYA17" s="87"/>
      <c r="NYB17" s="87"/>
      <c r="NYC17" s="87"/>
      <c r="NYD17" s="87"/>
      <c r="NYE17" s="88"/>
      <c r="NYF17" s="87"/>
      <c r="NYG17" s="87"/>
      <c r="NYH17" s="87"/>
      <c r="NYI17" s="87"/>
      <c r="NYJ17" s="88"/>
      <c r="NYK17" s="87"/>
      <c r="NYL17" s="87"/>
      <c r="NYM17" s="87"/>
      <c r="NYN17" s="87"/>
      <c r="NYO17" s="88"/>
      <c r="NYP17" s="87"/>
      <c r="NYQ17" s="87"/>
      <c r="NYR17" s="87"/>
      <c r="NYS17" s="87"/>
      <c r="NYT17" s="88"/>
      <c r="NYU17" s="87"/>
      <c r="NYV17" s="87"/>
      <c r="NYW17" s="87"/>
      <c r="NYX17" s="87"/>
      <c r="NYY17" s="88"/>
      <c r="NYZ17" s="87"/>
      <c r="NZA17" s="87"/>
      <c r="NZB17" s="87"/>
      <c r="NZC17" s="87"/>
      <c r="NZD17" s="88"/>
      <c r="NZE17" s="87"/>
      <c r="NZF17" s="87"/>
      <c r="NZG17" s="87"/>
      <c r="NZH17" s="87"/>
      <c r="NZI17" s="88"/>
      <c r="NZJ17" s="87"/>
      <c r="NZK17" s="87"/>
      <c r="NZL17" s="87"/>
      <c r="NZM17" s="87"/>
      <c r="NZN17" s="88"/>
      <c r="NZO17" s="87"/>
      <c r="NZP17" s="87"/>
      <c r="NZQ17" s="87"/>
      <c r="NZR17" s="87"/>
      <c r="NZS17" s="88"/>
      <c r="NZT17" s="87"/>
      <c r="NZU17" s="87"/>
      <c r="NZV17" s="87"/>
      <c r="NZW17" s="87"/>
      <c r="NZX17" s="88"/>
      <c r="NZY17" s="87"/>
      <c r="NZZ17" s="87"/>
      <c r="OAA17" s="87"/>
      <c r="OAB17" s="87"/>
      <c r="OAC17" s="88"/>
      <c r="OAD17" s="87"/>
      <c r="OAE17" s="87"/>
      <c r="OAF17" s="87"/>
      <c r="OAG17" s="87"/>
      <c r="OAH17" s="88"/>
      <c r="OAI17" s="87"/>
      <c r="OAJ17" s="87"/>
      <c r="OAK17" s="87"/>
      <c r="OAL17" s="87"/>
      <c r="OAM17" s="88"/>
      <c r="OAN17" s="87"/>
      <c r="OAO17" s="87"/>
      <c r="OAP17" s="87"/>
      <c r="OAQ17" s="87"/>
      <c r="OAR17" s="88"/>
      <c r="OAS17" s="87"/>
      <c r="OAT17" s="87"/>
      <c r="OAU17" s="87"/>
      <c r="OAV17" s="87"/>
      <c r="OAW17" s="88"/>
      <c r="OAX17" s="87"/>
      <c r="OAY17" s="87"/>
      <c r="OAZ17" s="87"/>
      <c r="OBA17" s="87"/>
      <c r="OBB17" s="88"/>
      <c r="OBC17" s="87"/>
      <c r="OBD17" s="87"/>
      <c r="OBE17" s="87"/>
      <c r="OBF17" s="87"/>
      <c r="OBG17" s="88"/>
      <c r="OBH17" s="87"/>
      <c r="OBI17" s="87"/>
      <c r="OBJ17" s="87"/>
      <c r="OBK17" s="87"/>
      <c r="OBL17" s="88"/>
      <c r="OBM17" s="87"/>
      <c r="OBN17" s="87"/>
      <c r="OBO17" s="87"/>
      <c r="OBP17" s="87"/>
      <c r="OBQ17" s="88"/>
      <c r="OBR17" s="87"/>
      <c r="OBS17" s="87"/>
      <c r="OBT17" s="87"/>
      <c r="OBU17" s="87"/>
      <c r="OBV17" s="88"/>
      <c r="OBW17" s="87"/>
      <c r="OBX17" s="87"/>
      <c r="OBY17" s="87"/>
      <c r="OBZ17" s="87"/>
      <c r="OCA17" s="88"/>
      <c r="OCB17" s="87"/>
      <c r="OCC17" s="87"/>
      <c r="OCD17" s="87"/>
      <c r="OCE17" s="87"/>
      <c r="OCF17" s="88"/>
      <c r="OCG17" s="87"/>
      <c r="OCH17" s="87"/>
      <c r="OCI17" s="87"/>
      <c r="OCJ17" s="87"/>
      <c r="OCK17" s="88"/>
      <c r="OCL17" s="87"/>
      <c r="OCM17" s="87"/>
      <c r="OCN17" s="87"/>
      <c r="OCO17" s="87"/>
      <c r="OCP17" s="88"/>
      <c r="OCQ17" s="87"/>
      <c r="OCR17" s="87"/>
      <c r="OCS17" s="87"/>
      <c r="OCT17" s="87"/>
      <c r="OCU17" s="88"/>
      <c r="OCV17" s="87"/>
      <c r="OCW17" s="87"/>
      <c r="OCX17" s="87"/>
      <c r="OCY17" s="87"/>
      <c r="OCZ17" s="88"/>
      <c r="ODA17" s="87"/>
      <c r="ODB17" s="87"/>
      <c r="ODC17" s="87"/>
      <c r="ODD17" s="87"/>
      <c r="ODE17" s="88"/>
      <c r="ODF17" s="87"/>
      <c r="ODG17" s="87"/>
      <c r="ODH17" s="87"/>
      <c r="ODI17" s="87"/>
      <c r="ODJ17" s="88"/>
      <c r="ODK17" s="87"/>
      <c r="ODL17" s="87"/>
      <c r="ODM17" s="87"/>
      <c r="ODN17" s="87"/>
      <c r="ODO17" s="88"/>
      <c r="ODP17" s="87"/>
      <c r="ODQ17" s="87"/>
      <c r="ODR17" s="87"/>
      <c r="ODS17" s="87"/>
      <c r="ODT17" s="88"/>
      <c r="ODU17" s="87"/>
      <c r="ODV17" s="87"/>
      <c r="ODW17" s="87"/>
      <c r="ODX17" s="87"/>
      <c r="ODY17" s="88"/>
      <c r="ODZ17" s="87"/>
      <c r="OEA17" s="87"/>
      <c r="OEB17" s="87"/>
      <c r="OEC17" s="87"/>
      <c r="OED17" s="88"/>
      <c r="OEE17" s="87"/>
      <c r="OEF17" s="87"/>
      <c r="OEG17" s="87"/>
      <c r="OEH17" s="87"/>
      <c r="OEI17" s="88"/>
      <c r="OEJ17" s="87"/>
      <c r="OEK17" s="87"/>
      <c r="OEL17" s="87"/>
      <c r="OEM17" s="87"/>
      <c r="OEN17" s="88"/>
      <c r="OEO17" s="87"/>
      <c r="OEP17" s="87"/>
      <c r="OEQ17" s="87"/>
      <c r="OER17" s="87"/>
      <c r="OES17" s="88"/>
      <c r="OET17" s="87"/>
      <c r="OEU17" s="87"/>
      <c r="OEV17" s="87"/>
      <c r="OEW17" s="87"/>
      <c r="OEX17" s="88"/>
      <c r="OEY17" s="87"/>
      <c r="OEZ17" s="87"/>
      <c r="OFA17" s="87"/>
      <c r="OFB17" s="87"/>
      <c r="OFC17" s="88"/>
      <c r="OFD17" s="87"/>
      <c r="OFE17" s="87"/>
      <c r="OFF17" s="87"/>
      <c r="OFG17" s="87"/>
      <c r="OFH17" s="88"/>
      <c r="OFI17" s="87"/>
      <c r="OFJ17" s="87"/>
      <c r="OFK17" s="87"/>
      <c r="OFL17" s="87"/>
      <c r="OFM17" s="88"/>
      <c r="OFN17" s="87"/>
      <c r="OFO17" s="87"/>
      <c r="OFP17" s="87"/>
      <c r="OFQ17" s="87"/>
      <c r="OFR17" s="88"/>
      <c r="OFS17" s="87"/>
      <c r="OFT17" s="87"/>
      <c r="OFU17" s="87"/>
      <c r="OFV17" s="87"/>
      <c r="OFW17" s="88"/>
      <c r="OFX17" s="87"/>
      <c r="OFY17" s="87"/>
      <c r="OFZ17" s="87"/>
      <c r="OGA17" s="87"/>
      <c r="OGB17" s="88"/>
      <c r="OGC17" s="87"/>
      <c r="OGD17" s="87"/>
      <c r="OGE17" s="87"/>
      <c r="OGF17" s="87"/>
      <c r="OGG17" s="88"/>
      <c r="OGH17" s="87"/>
      <c r="OGI17" s="87"/>
      <c r="OGJ17" s="87"/>
      <c r="OGK17" s="87"/>
      <c r="OGL17" s="88"/>
      <c r="OGM17" s="87"/>
      <c r="OGN17" s="87"/>
      <c r="OGO17" s="87"/>
      <c r="OGP17" s="87"/>
      <c r="OGQ17" s="88"/>
      <c r="OGR17" s="87"/>
      <c r="OGS17" s="87"/>
      <c r="OGT17" s="87"/>
      <c r="OGU17" s="87"/>
      <c r="OGV17" s="88"/>
      <c r="OGW17" s="87"/>
      <c r="OGX17" s="87"/>
      <c r="OGY17" s="87"/>
      <c r="OGZ17" s="87"/>
      <c r="OHA17" s="88"/>
      <c r="OHB17" s="87"/>
      <c r="OHC17" s="87"/>
      <c r="OHD17" s="87"/>
      <c r="OHE17" s="87"/>
      <c r="OHF17" s="88"/>
      <c r="OHG17" s="87"/>
      <c r="OHH17" s="87"/>
      <c r="OHI17" s="87"/>
      <c r="OHJ17" s="87"/>
      <c r="OHK17" s="88"/>
      <c r="OHL17" s="87"/>
      <c r="OHM17" s="87"/>
      <c r="OHN17" s="87"/>
      <c r="OHO17" s="87"/>
      <c r="OHP17" s="88"/>
      <c r="OHQ17" s="87"/>
      <c r="OHR17" s="87"/>
      <c r="OHS17" s="87"/>
      <c r="OHT17" s="87"/>
      <c r="OHU17" s="88"/>
      <c r="OHV17" s="87"/>
      <c r="OHW17" s="87"/>
      <c r="OHX17" s="87"/>
      <c r="OHY17" s="87"/>
      <c r="OHZ17" s="88"/>
      <c r="OIA17" s="87"/>
      <c r="OIB17" s="87"/>
      <c r="OIC17" s="87"/>
      <c r="OID17" s="87"/>
      <c r="OIE17" s="88"/>
      <c r="OIF17" s="87"/>
      <c r="OIG17" s="87"/>
      <c r="OIH17" s="87"/>
      <c r="OII17" s="87"/>
      <c r="OIJ17" s="88"/>
      <c r="OIK17" s="87"/>
      <c r="OIL17" s="87"/>
      <c r="OIM17" s="87"/>
      <c r="OIN17" s="87"/>
      <c r="OIO17" s="88"/>
      <c r="OIP17" s="87"/>
      <c r="OIQ17" s="87"/>
      <c r="OIR17" s="87"/>
      <c r="OIS17" s="87"/>
      <c r="OIT17" s="88"/>
      <c r="OIU17" s="87"/>
      <c r="OIV17" s="87"/>
      <c r="OIW17" s="87"/>
      <c r="OIX17" s="87"/>
      <c r="OIY17" s="88"/>
      <c r="OIZ17" s="87"/>
      <c r="OJA17" s="87"/>
      <c r="OJB17" s="87"/>
      <c r="OJC17" s="87"/>
      <c r="OJD17" s="88"/>
      <c r="OJE17" s="87"/>
      <c r="OJF17" s="87"/>
      <c r="OJG17" s="87"/>
      <c r="OJH17" s="87"/>
      <c r="OJI17" s="88"/>
      <c r="OJJ17" s="87"/>
      <c r="OJK17" s="87"/>
      <c r="OJL17" s="87"/>
      <c r="OJM17" s="87"/>
      <c r="OJN17" s="88"/>
      <c r="OJO17" s="87"/>
      <c r="OJP17" s="87"/>
      <c r="OJQ17" s="87"/>
      <c r="OJR17" s="87"/>
      <c r="OJS17" s="88"/>
      <c r="OJT17" s="87"/>
      <c r="OJU17" s="87"/>
      <c r="OJV17" s="87"/>
      <c r="OJW17" s="87"/>
      <c r="OJX17" s="88"/>
      <c r="OJY17" s="87"/>
      <c r="OJZ17" s="87"/>
      <c r="OKA17" s="87"/>
      <c r="OKB17" s="87"/>
      <c r="OKC17" s="88"/>
      <c r="OKD17" s="87"/>
      <c r="OKE17" s="87"/>
      <c r="OKF17" s="87"/>
      <c r="OKG17" s="87"/>
      <c r="OKH17" s="88"/>
      <c r="OKI17" s="87"/>
      <c r="OKJ17" s="87"/>
      <c r="OKK17" s="87"/>
      <c r="OKL17" s="87"/>
      <c r="OKM17" s="88"/>
      <c r="OKN17" s="87"/>
      <c r="OKO17" s="87"/>
      <c r="OKP17" s="87"/>
      <c r="OKQ17" s="87"/>
      <c r="OKR17" s="88"/>
      <c r="OKS17" s="87"/>
      <c r="OKT17" s="87"/>
      <c r="OKU17" s="87"/>
      <c r="OKV17" s="87"/>
      <c r="OKW17" s="88"/>
      <c r="OKX17" s="87"/>
      <c r="OKY17" s="87"/>
      <c r="OKZ17" s="87"/>
      <c r="OLA17" s="87"/>
      <c r="OLB17" s="88"/>
      <c r="OLC17" s="87"/>
      <c r="OLD17" s="87"/>
      <c r="OLE17" s="87"/>
      <c r="OLF17" s="87"/>
      <c r="OLG17" s="88"/>
      <c r="OLH17" s="87"/>
      <c r="OLI17" s="87"/>
      <c r="OLJ17" s="87"/>
      <c r="OLK17" s="87"/>
      <c r="OLL17" s="88"/>
      <c r="OLM17" s="87"/>
      <c r="OLN17" s="87"/>
      <c r="OLO17" s="87"/>
      <c r="OLP17" s="87"/>
      <c r="OLQ17" s="88"/>
      <c r="OLR17" s="87"/>
      <c r="OLS17" s="87"/>
      <c r="OLT17" s="87"/>
      <c r="OLU17" s="87"/>
      <c r="OLV17" s="88"/>
      <c r="OLW17" s="87"/>
      <c r="OLX17" s="87"/>
      <c r="OLY17" s="87"/>
      <c r="OLZ17" s="87"/>
      <c r="OMA17" s="88"/>
      <c r="OMB17" s="87"/>
      <c r="OMC17" s="87"/>
      <c r="OMD17" s="87"/>
      <c r="OME17" s="87"/>
      <c r="OMF17" s="88"/>
      <c r="OMG17" s="87"/>
      <c r="OMH17" s="87"/>
      <c r="OMI17" s="87"/>
      <c r="OMJ17" s="87"/>
      <c r="OMK17" s="88"/>
      <c r="OML17" s="87"/>
      <c r="OMM17" s="87"/>
      <c r="OMN17" s="87"/>
      <c r="OMO17" s="87"/>
      <c r="OMP17" s="88"/>
      <c r="OMQ17" s="87"/>
      <c r="OMR17" s="87"/>
      <c r="OMS17" s="87"/>
      <c r="OMT17" s="87"/>
      <c r="OMU17" s="88"/>
      <c r="OMV17" s="87"/>
      <c r="OMW17" s="87"/>
      <c r="OMX17" s="87"/>
      <c r="OMY17" s="87"/>
      <c r="OMZ17" s="88"/>
      <c r="ONA17" s="87"/>
      <c r="ONB17" s="87"/>
      <c r="ONC17" s="87"/>
      <c r="OND17" s="87"/>
      <c r="ONE17" s="88"/>
      <c r="ONF17" s="87"/>
      <c r="ONG17" s="87"/>
      <c r="ONH17" s="87"/>
      <c r="ONI17" s="87"/>
      <c r="ONJ17" s="88"/>
      <c r="ONK17" s="87"/>
      <c r="ONL17" s="87"/>
      <c r="ONM17" s="87"/>
      <c r="ONN17" s="87"/>
      <c r="ONO17" s="88"/>
      <c r="ONP17" s="87"/>
      <c r="ONQ17" s="87"/>
      <c r="ONR17" s="87"/>
      <c r="ONS17" s="87"/>
      <c r="ONT17" s="88"/>
      <c r="ONU17" s="87"/>
      <c r="ONV17" s="87"/>
      <c r="ONW17" s="87"/>
      <c r="ONX17" s="87"/>
      <c r="ONY17" s="88"/>
      <c r="ONZ17" s="87"/>
      <c r="OOA17" s="87"/>
      <c r="OOB17" s="87"/>
      <c r="OOC17" s="87"/>
      <c r="OOD17" s="88"/>
      <c r="OOE17" s="87"/>
      <c r="OOF17" s="87"/>
      <c r="OOG17" s="87"/>
      <c r="OOH17" s="87"/>
      <c r="OOI17" s="88"/>
      <c r="OOJ17" s="87"/>
      <c r="OOK17" s="87"/>
      <c r="OOL17" s="87"/>
      <c r="OOM17" s="87"/>
      <c r="OON17" s="88"/>
      <c r="OOO17" s="87"/>
      <c r="OOP17" s="87"/>
      <c r="OOQ17" s="87"/>
      <c r="OOR17" s="87"/>
      <c r="OOS17" s="88"/>
      <c r="OOT17" s="87"/>
      <c r="OOU17" s="87"/>
      <c r="OOV17" s="87"/>
      <c r="OOW17" s="87"/>
      <c r="OOX17" s="88"/>
      <c r="OOY17" s="87"/>
      <c r="OOZ17" s="87"/>
      <c r="OPA17" s="87"/>
      <c r="OPB17" s="87"/>
      <c r="OPC17" s="88"/>
      <c r="OPD17" s="87"/>
      <c r="OPE17" s="87"/>
      <c r="OPF17" s="87"/>
      <c r="OPG17" s="87"/>
      <c r="OPH17" s="88"/>
      <c r="OPI17" s="87"/>
      <c r="OPJ17" s="87"/>
      <c r="OPK17" s="87"/>
      <c r="OPL17" s="87"/>
      <c r="OPM17" s="88"/>
      <c r="OPN17" s="87"/>
      <c r="OPO17" s="87"/>
      <c r="OPP17" s="87"/>
      <c r="OPQ17" s="87"/>
      <c r="OPR17" s="88"/>
      <c r="OPS17" s="87"/>
      <c r="OPT17" s="87"/>
      <c r="OPU17" s="87"/>
      <c r="OPV17" s="87"/>
      <c r="OPW17" s="88"/>
      <c r="OPX17" s="87"/>
      <c r="OPY17" s="87"/>
      <c r="OPZ17" s="87"/>
      <c r="OQA17" s="87"/>
      <c r="OQB17" s="88"/>
      <c r="OQC17" s="87"/>
      <c r="OQD17" s="87"/>
      <c r="OQE17" s="87"/>
      <c r="OQF17" s="87"/>
      <c r="OQG17" s="88"/>
      <c r="OQH17" s="87"/>
      <c r="OQI17" s="87"/>
      <c r="OQJ17" s="87"/>
      <c r="OQK17" s="87"/>
      <c r="OQL17" s="88"/>
      <c r="OQM17" s="87"/>
      <c r="OQN17" s="87"/>
      <c r="OQO17" s="87"/>
      <c r="OQP17" s="87"/>
      <c r="OQQ17" s="88"/>
      <c r="OQR17" s="87"/>
      <c r="OQS17" s="87"/>
      <c r="OQT17" s="87"/>
      <c r="OQU17" s="87"/>
      <c r="OQV17" s="88"/>
      <c r="OQW17" s="87"/>
      <c r="OQX17" s="87"/>
      <c r="OQY17" s="87"/>
      <c r="OQZ17" s="87"/>
      <c r="ORA17" s="88"/>
      <c r="ORB17" s="87"/>
      <c r="ORC17" s="87"/>
      <c r="ORD17" s="87"/>
      <c r="ORE17" s="87"/>
      <c r="ORF17" s="88"/>
      <c r="ORG17" s="87"/>
      <c r="ORH17" s="87"/>
      <c r="ORI17" s="87"/>
      <c r="ORJ17" s="87"/>
      <c r="ORK17" s="88"/>
      <c r="ORL17" s="87"/>
      <c r="ORM17" s="87"/>
      <c r="ORN17" s="87"/>
      <c r="ORO17" s="87"/>
      <c r="ORP17" s="88"/>
      <c r="ORQ17" s="87"/>
      <c r="ORR17" s="87"/>
      <c r="ORS17" s="87"/>
      <c r="ORT17" s="87"/>
      <c r="ORU17" s="88"/>
      <c r="ORV17" s="87"/>
      <c r="ORW17" s="87"/>
      <c r="ORX17" s="87"/>
      <c r="ORY17" s="87"/>
      <c r="ORZ17" s="88"/>
      <c r="OSA17" s="87"/>
      <c r="OSB17" s="87"/>
      <c r="OSC17" s="87"/>
      <c r="OSD17" s="87"/>
      <c r="OSE17" s="88"/>
      <c r="OSF17" s="87"/>
      <c r="OSG17" s="87"/>
      <c r="OSH17" s="87"/>
      <c r="OSI17" s="87"/>
      <c r="OSJ17" s="88"/>
      <c r="OSK17" s="87"/>
      <c r="OSL17" s="87"/>
      <c r="OSM17" s="87"/>
      <c r="OSN17" s="87"/>
      <c r="OSO17" s="88"/>
      <c r="OSP17" s="87"/>
      <c r="OSQ17" s="87"/>
      <c r="OSR17" s="87"/>
      <c r="OSS17" s="87"/>
      <c r="OST17" s="88"/>
      <c r="OSU17" s="87"/>
      <c r="OSV17" s="87"/>
      <c r="OSW17" s="87"/>
      <c r="OSX17" s="87"/>
      <c r="OSY17" s="88"/>
      <c r="OSZ17" s="87"/>
      <c r="OTA17" s="87"/>
      <c r="OTB17" s="87"/>
      <c r="OTC17" s="87"/>
      <c r="OTD17" s="88"/>
      <c r="OTE17" s="87"/>
      <c r="OTF17" s="87"/>
      <c r="OTG17" s="87"/>
      <c r="OTH17" s="87"/>
      <c r="OTI17" s="88"/>
      <c r="OTJ17" s="87"/>
      <c r="OTK17" s="87"/>
      <c r="OTL17" s="87"/>
      <c r="OTM17" s="87"/>
      <c r="OTN17" s="88"/>
      <c r="OTO17" s="87"/>
      <c r="OTP17" s="87"/>
      <c r="OTQ17" s="87"/>
      <c r="OTR17" s="87"/>
      <c r="OTS17" s="88"/>
      <c r="OTT17" s="87"/>
      <c r="OTU17" s="87"/>
      <c r="OTV17" s="87"/>
      <c r="OTW17" s="87"/>
      <c r="OTX17" s="88"/>
      <c r="OTY17" s="87"/>
      <c r="OTZ17" s="87"/>
      <c r="OUA17" s="87"/>
      <c r="OUB17" s="87"/>
      <c r="OUC17" s="88"/>
      <c r="OUD17" s="87"/>
      <c r="OUE17" s="87"/>
      <c r="OUF17" s="87"/>
      <c r="OUG17" s="87"/>
      <c r="OUH17" s="88"/>
      <c r="OUI17" s="87"/>
      <c r="OUJ17" s="87"/>
      <c r="OUK17" s="87"/>
      <c r="OUL17" s="87"/>
      <c r="OUM17" s="88"/>
      <c r="OUN17" s="87"/>
      <c r="OUO17" s="87"/>
      <c r="OUP17" s="87"/>
      <c r="OUQ17" s="87"/>
      <c r="OUR17" s="88"/>
      <c r="OUS17" s="87"/>
      <c r="OUT17" s="87"/>
      <c r="OUU17" s="87"/>
      <c r="OUV17" s="87"/>
      <c r="OUW17" s="88"/>
      <c r="OUX17" s="87"/>
      <c r="OUY17" s="87"/>
      <c r="OUZ17" s="87"/>
      <c r="OVA17" s="87"/>
      <c r="OVB17" s="88"/>
      <c r="OVC17" s="87"/>
      <c r="OVD17" s="87"/>
      <c r="OVE17" s="87"/>
      <c r="OVF17" s="87"/>
      <c r="OVG17" s="88"/>
      <c r="OVH17" s="87"/>
      <c r="OVI17" s="87"/>
      <c r="OVJ17" s="87"/>
      <c r="OVK17" s="87"/>
      <c r="OVL17" s="88"/>
      <c r="OVM17" s="87"/>
      <c r="OVN17" s="87"/>
      <c r="OVO17" s="87"/>
      <c r="OVP17" s="87"/>
      <c r="OVQ17" s="88"/>
      <c r="OVR17" s="87"/>
      <c r="OVS17" s="87"/>
      <c r="OVT17" s="87"/>
      <c r="OVU17" s="87"/>
      <c r="OVV17" s="88"/>
      <c r="OVW17" s="87"/>
      <c r="OVX17" s="87"/>
      <c r="OVY17" s="87"/>
      <c r="OVZ17" s="87"/>
      <c r="OWA17" s="88"/>
      <c r="OWB17" s="87"/>
      <c r="OWC17" s="87"/>
      <c r="OWD17" s="87"/>
      <c r="OWE17" s="87"/>
      <c r="OWF17" s="88"/>
      <c r="OWG17" s="87"/>
      <c r="OWH17" s="87"/>
      <c r="OWI17" s="87"/>
      <c r="OWJ17" s="87"/>
      <c r="OWK17" s="88"/>
      <c r="OWL17" s="87"/>
      <c r="OWM17" s="87"/>
      <c r="OWN17" s="87"/>
      <c r="OWO17" s="87"/>
      <c r="OWP17" s="88"/>
      <c r="OWQ17" s="87"/>
      <c r="OWR17" s="87"/>
      <c r="OWS17" s="87"/>
      <c r="OWT17" s="87"/>
      <c r="OWU17" s="88"/>
      <c r="OWV17" s="87"/>
      <c r="OWW17" s="87"/>
      <c r="OWX17" s="87"/>
      <c r="OWY17" s="87"/>
      <c r="OWZ17" s="88"/>
      <c r="OXA17" s="87"/>
      <c r="OXB17" s="87"/>
      <c r="OXC17" s="87"/>
      <c r="OXD17" s="87"/>
      <c r="OXE17" s="88"/>
      <c r="OXF17" s="87"/>
      <c r="OXG17" s="87"/>
      <c r="OXH17" s="87"/>
      <c r="OXI17" s="87"/>
      <c r="OXJ17" s="88"/>
      <c r="OXK17" s="87"/>
      <c r="OXL17" s="87"/>
      <c r="OXM17" s="87"/>
      <c r="OXN17" s="87"/>
      <c r="OXO17" s="88"/>
      <c r="OXP17" s="87"/>
      <c r="OXQ17" s="87"/>
      <c r="OXR17" s="87"/>
      <c r="OXS17" s="87"/>
      <c r="OXT17" s="88"/>
      <c r="OXU17" s="87"/>
      <c r="OXV17" s="87"/>
      <c r="OXW17" s="87"/>
      <c r="OXX17" s="87"/>
      <c r="OXY17" s="88"/>
      <c r="OXZ17" s="87"/>
      <c r="OYA17" s="87"/>
      <c r="OYB17" s="87"/>
      <c r="OYC17" s="87"/>
      <c r="OYD17" s="88"/>
      <c r="OYE17" s="87"/>
      <c r="OYF17" s="87"/>
      <c r="OYG17" s="87"/>
      <c r="OYH17" s="87"/>
      <c r="OYI17" s="88"/>
      <c r="OYJ17" s="87"/>
      <c r="OYK17" s="87"/>
      <c r="OYL17" s="87"/>
      <c r="OYM17" s="87"/>
      <c r="OYN17" s="88"/>
      <c r="OYO17" s="87"/>
      <c r="OYP17" s="87"/>
      <c r="OYQ17" s="87"/>
      <c r="OYR17" s="87"/>
      <c r="OYS17" s="88"/>
      <c r="OYT17" s="87"/>
      <c r="OYU17" s="87"/>
      <c r="OYV17" s="87"/>
      <c r="OYW17" s="87"/>
      <c r="OYX17" s="88"/>
      <c r="OYY17" s="87"/>
      <c r="OYZ17" s="87"/>
      <c r="OZA17" s="87"/>
      <c r="OZB17" s="87"/>
      <c r="OZC17" s="88"/>
      <c r="OZD17" s="87"/>
      <c r="OZE17" s="87"/>
      <c r="OZF17" s="87"/>
      <c r="OZG17" s="87"/>
      <c r="OZH17" s="88"/>
      <c r="OZI17" s="87"/>
      <c r="OZJ17" s="87"/>
      <c r="OZK17" s="87"/>
      <c r="OZL17" s="87"/>
      <c r="OZM17" s="88"/>
      <c r="OZN17" s="87"/>
      <c r="OZO17" s="87"/>
      <c r="OZP17" s="87"/>
      <c r="OZQ17" s="87"/>
      <c r="OZR17" s="88"/>
      <c r="OZS17" s="87"/>
      <c r="OZT17" s="87"/>
      <c r="OZU17" s="87"/>
      <c r="OZV17" s="87"/>
      <c r="OZW17" s="88"/>
      <c r="OZX17" s="87"/>
      <c r="OZY17" s="87"/>
      <c r="OZZ17" s="87"/>
      <c r="PAA17" s="87"/>
      <c r="PAB17" s="88"/>
      <c r="PAC17" s="87"/>
      <c r="PAD17" s="87"/>
      <c r="PAE17" s="87"/>
      <c r="PAF17" s="87"/>
      <c r="PAG17" s="88"/>
      <c r="PAH17" s="87"/>
      <c r="PAI17" s="87"/>
      <c r="PAJ17" s="87"/>
      <c r="PAK17" s="87"/>
      <c r="PAL17" s="88"/>
      <c r="PAM17" s="87"/>
      <c r="PAN17" s="87"/>
      <c r="PAO17" s="87"/>
      <c r="PAP17" s="87"/>
      <c r="PAQ17" s="88"/>
      <c r="PAR17" s="87"/>
      <c r="PAS17" s="87"/>
      <c r="PAT17" s="87"/>
      <c r="PAU17" s="87"/>
      <c r="PAV17" s="88"/>
      <c r="PAW17" s="87"/>
      <c r="PAX17" s="87"/>
      <c r="PAY17" s="87"/>
      <c r="PAZ17" s="87"/>
      <c r="PBA17" s="88"/>
      <c r="PBB17" s="87"/>
      <c r="PBC17" s="87"/>
      <c r="PBD17" s="87"/>
      <c r="PBE17" s="87"/>
      <c r="PBF17" s="88"/>
      <c r="PBG17" s="87"/>
      <c r="PBH17" s="87"/>
      <c r="PBI17" s="87"/>
      <c r="PBJ17" s="87"/>
      <c r="PBK17" s="88"/>
      <c r="PBL17" s="87"/>
      <c r="PBM17" s="87"/>
      <c r="PBN17" s="87"/>
      <c r="PBO17" s="87"/>
      <c r="PBP17" s="88"/>
      <c r="PBQ17" s="87"/>
      <c r="PBR17" s="87"/>
      <c r="PBS17" s="87"/>
      <c r="PBT17" s="87"/>
      <c r="PBU17" s="88"/>
      <c r="PBV17" s="87"/>
      <c r="PBW17" s="87"/>
      <c r="PBX17" s="87"/>
      <c r="PBY17" s="87"/>
      <c r="PBZ17" s="88"/>
      <c r="PCA17" s="87"/>
      <c r="PCB17" s="87"/>
      <c r="PCC17" s="87"/>
      <c r="PCD17" s="87"/>
      <c r="PCE17" s="88"/>
      <c r="PCF17" s="87"/>
      <c r="PCG17" s="87"/>
      <c r="PCH17" s="87"/>
      <c r="PCI17" s="87"/>
      <c r="PCJ17" s="88"/>
      <c r="PCK17" s="87"/>
      <c r="PCL17" s="87"/>
      <c r="PCM17" s="87"/>
      <c r="PCN17" s="87"/>
      <c r="PCO17" s="88"/>
      <c r="PCP17" s="87"/>
      <c r="PCQ17" s="87"/>
      <c r="PCR17" s="87"/>
      <c r="PCS17" s="87"/>
      <c r="PCT17" s="88"/>
      <c r="PCU17" s="87"/>
      <c r="PCV17" s="87"/>
      <c r="PCW17" s="87"/>
      <c r="PCX17" s="87"/>
      <c r="PCY17" s="88"/>
      <c r="PCZ17" s="87"/>
      <c r="PDA17" s="87"/>
      <c r="PDB17" s="87"/>
      <c r="PDC17" s="87"/>
      <c r="PDD17" s="88"/>
      <c r="PDE17" s="87"/>
      <c r="PDF17" s="87"/>
      <c r="PDG17" s="87"/>
      <c r="PDH17" s="87"/>
      <c r="PDI17" s="88"/>
      <c r="PDJ17" s="87"/>
      <c r="PDK17" s="87"/>
      <c r="PDL17" s="87"/>
      <c r="PDM17" s="87"/>
      <c r="PDN17" s="88"/>
      <c r="PDO17" s="87"/>
      <c r="PDP17" s="87"/>
      <c r="PDQ17" s="87"/>
      <c r="PDR17" s="87"/>
      <c r="PDS17" s="88"/>
      <c r="PDT17" s="87"/>
      <c r="PDU17" s="87"/>
      <c r="PDV17" s="87"/>
      <c r="PDW17" s="87"/>
      <c r="PDX17" s="88"/>
      <c r="PDY17" s="87"/>
      <c r="PDZ17" s="87"/>
      <c r="PEA17" s="87"/>
      <c r="PEB17" s="87"/>
      <c r="PEC17" s="88"/>
      <c r="PED17" s="87"/>
      <c r="PEE17" s="87"/>
      <c r="PEF17" s="87"/>
      <c r="PEG17" s="87"/>
      <c r="PEH17" s="88"/>
      <c r="PEI17" s="87"/>
      <c r="PEJ17" s="87"/>
      <c r="PEK17" s="87"/>
      <c r="PEL17" s="87"/>
      <c r="PEM17" s="88"/>
      <c r="PEN17" s="87"/>
      <c r="PEO17" s="87"/>
      <c r="PEP17" s="87"/>
      <c r="PEQ17" s="87"/>
      <c r="PER17" s="88"/>
      <c r="PES17" s="87"/>
      <c r="PET17" s="87"/>
      <c r="PEU17" s="87"/>
      <c r="PEV17" s="87"/>
      <c r="PEW17" s="88"/>
      <c r="PEX17" s="87"/>
      <c r="PEY17" s="87"/>
      <c r="PEZ17" s="87"/>
      <c r="PFA17" s="87"/>
      <c r="PFB17" s="88"/>
      <c r="PFC17" s="87"/>
      <c r="PFD17" s="87"/>
      <c r="PFE17" s="87"/>
      <c r="PFF17" s="87"/>
      <c r="PFG17" s="88"/>
      <c r="PFH17" s="87"/>
      <c r="PFI17" s="87"/>
      <c r="PFJ17" s="87"/>
      <c r="PFK17" s="87"/>
      <c r="PFL17" s="88"/>
      <c r="PFM17" s="87"/>
      <c r="PFN17" s="87"/>
      <c r="PFO17" s="87"/>
      <c r="PFP17" s="87"/>
      <c r="PFQ17" s="88"/>
      <c r="PFR17" s="87"/>
      <c r="PFS17" s="87"/>
      <c r="PFT17" s="87"/>
      <c r="PFU17" s="87"/>
      <c r="PFV17" s="88"/>
      <c r="PFW17" s="87"/>
      <c r="PFX17" s="87"/>
      <c r="PFY17" s="87"/>
      <c r="PFZ17" s="87"/>
      <c r="PGA17" s="88"/>
      <c r="PGB17" s="87"/>
      <c r="PGC17" s="87"/>
      <c r="PGD17" s="87"/>
      <c r="PGE17" s="87"/>
      <c r="PGF17" s="88"/>
      <c r="PGG17" s="87"/>
      <c r="PGH17" s="87"/>
      <c r="PGI17" s="87"/>
      <c r="PGJ17" s="87"/>
      <c r="PGK17" s="88"/>
      <c r="PGL17" s="87"/>
      <c r="PGM17" s="87"/>
      <c r="PGN17" s="87"/>
      <c r="PGO17" s="87"/>
      <c r="PGP17" s="88"/>
      <c r="PGQ17" s="87"/>
      <c r="PGR17" s="87"/>
      <c r="PGS17" s="87"/>
      <c r="PGT17" s="87"/>
      <c r="PGU17" s="88"/>
      <c r="PGV17" s="87"/>
      <c r="PGW17" s="87"/>
      <c r="PGX17" s="87"/>
      <c r="PGY17" s="87"/>
      <c r="PGZ17" s="88"/>
      <c r="PHA17" s="87"/>
      <c r="PHB17" s="87"/>
      <c r="PHC17" s="87"/>
      <c r="PHD17" s="87"/>
      <c r="PHE17" s="88"/>
      <c r="PHF17" s="87"/>
      <c r="PHG17" s="87"/>
      <c r="PHH17" s="87"/>
      <c r="PHI17" s="87"/>
      <c r="PHJ17" s="88"/>
      <c r="PHK17" s="87"/>
      <c r="PHL17" s="87"/>
      <c r="PHM17" s="87"/>
      <c r="PHN17" s="87"/>
      <c r="PHO17" s="88"/>
      <c r="PHP17" s="87"/>
      <c r="PHQ17" s="87"/>
      <c r="PHR17" s="87"/>
      <c r="PHS17" s="87"/>
      <c r="PHT17" s="88"/>
      <c r="PHU17" s="87"/>
      <c r="PHV17" s="87"/>
      <c r="PHW17" s="87"/>
      <c r="PHX17" s="87"/>
      <c r="PHY17" s="88"/>
      <c r="PHZ17" s="87"/>
      <c r="PIA17" s="87"/>
      <c r="PIB17" s="87"/>
      <c r="PIC17" s="87"/>
      <c r="PID17" s="88"/>
      <c r="PIE17" s="87"/>
      <c r="PIF17" s="87"/>
      <c r="PIG17" s="87"/>
      <c r="PIH17" s="87"/>
      <c r="PII17" s="88"/>
      <c r="PIJ17" s="87"/>
      <c r="PIK17" s="87"/>
      <c r="PIL17" s="87"/>
      <c r="PIM17" s="87"/>
      <c r="PIN17" s="88"/>
      <c r="PIO17" s="87"/>
      <c r="PIP17" s="87"/>
      <c r="PIQ17" s="87"/>
      <c r="PIR17" s="87"/>
      <c r="PIS17" s="88"/>
      <c r="PIT17" s="87"/>
      <c r="PIU17" s="87"/>
      <c r="PIV17" s="87"/>
      <c r="PIW17" s="87"/>
      <c r="PIX17" s="88"/>
      <c r="PIY17" s="87"/>
      <c r="PIZ17" s="87"/>
      <c r="PJA17" s="87"/>
      <c r="PJB17" s="87"/>
      <c r="PJC17" s="88"/>
      <c r="PJD17" s="87"/>
      <c r="PJE17" s="87"/>
      <c r="PJF17" s="87"/>
      <c r="PJG17" s="87"/>
      <c r="PJH17" s="88"/>
      <c r="PJI17" s="87"/>
      <c r="PJJ17" s="87"/>
      <c r="PJK17" s="87"/>
      <c r="PJL17" s="87"/>
      <c r="PJM17" s="88"/>
      <c r="PJN17" s="87"/>
      <c r="PJO17" s="87"/>
      <c r="PJP17" s="87"/>
      <c r="PJQ17" s="87"/>
      <c r="PJR17" s="88"/>
      <c r="PJS17" s="87"/>
      <c r="PJT17" s="87"/>
      <c r="PJU17" s="87"/>
      <c r="PJV17" s="87"/>
      <c r="PJW17" s="88"/>
      <c r="PJX17" s="87"/>
      <c r="PJY17" s="87"/>
      <c r="PJZ17" s="87"/>
      <c r="PKA17" s="87"/>
      <c r="PKB17" s="88"/>
      <c r="PKC17" s="87"/>
      <c r="PKD17" s="87"/>
      <c r="PKE17" s="87"/>
      <c r="PKF17" s="87"/>
      <c r="PKG17" s="88"/>
      <c r="PKH17" s="87"/>
      <c r="PKI17" s="87"/>
      <c r="PKJ17" s="87"/>
      <c r="PKK17" s="87"/>
      <c r="PKL17" s="88"/>
      <c r="PKM17" s="87"/>
      <c r="PKN17" s="87"/>
      <c r="PKO17" s="87"/>
      <c r="PKP17" s="87"/>
      <c r="PKQ17" s="88"/>
      <c r="PKR17" s="87"/>
      <c r="PKS17" s="87"/>
      <c r="PKT17" s="87"/>
      <c r="PKU17" s="87"/>
      <c r="PKV17" s="88"/>
      <c r="PKW17" s="87"/>
      <c r="PKX17" s="87"/>
      <c r="PKY17" s="87"/>
      <c r="PKZ17" s="87"/>
      <c r="PLA17" s="88"/>
      <c r="PLB17" s="87"/>
      <c r="PLC17" s="87"/>
      <c r="PLD17" s="87"/>
      <c r="PLE17" s="87"/>
      <c r="PLF17" s="88"/>
      <c r="PLG17" s="87"/>
      <c r="PLH17" s="87"/>
      <c r="PLI17" s="87"/>
      <c r="PLJ17" s="87"/>
      <c r="PLK17" s="88"/>
      <c r="PLL17" s="87"/>
      <c r="PLM17" s="87"/>
      <c r="PLN17" s="87"/>
      <c r="PLO17" s="87"/>
      <c r="PLP17" s="88"/>
      <c r="PLQ17" s="87"/>
      <c r="PLR17" s="87"/>
      <c r="PLS17" s="87"/>
      <c r="PLT17" s="87"/>
      <c r="PLU17" s="88"/>
      <c r="PLV17" s="87"/>
      <c r="PLW17" s="87"/>
      <c r="PLX17" s="87"/>
      <c r="PLY17" s="87"/>
      <c r="PLZ17" s="88"/>
      <c r="PMA17" s="87"/>
      <c r="PMB17" s="87"/>
      <c r="PMC17" s="87"/>
      <c r="PMD17" s="87"/>
      <c r="PME17" s="88"/>
      <c r="PMF17" s="87"/>
      <c r="PMG17" s="87"/>
      <c r="PMH17" s="87"/>
      <c r="PMI17" s="87"/>
      <c r="PMJ17" s="88"/>
      <c r="PMK17" s="87"/>
      <c r="PML17" s="87"/>
      <c r="PMM17" s="87"/>
      <c r="PMN17" s="87"/>
      <c r="PMO17" s="88"/>
      <c r="PMP17" s="87"/>
      <c r="PMQ17" s="87"/>
      <c r="PMR17" s="87"/>
      <c r="PMS17" s="87"/>
      <c r="PMT17" s="88"/>
      <c r="PMU17" s="87"/>
      <c r="PMV17" s="87"/>
      <c r="PMW17" s="87"/>
      <c r="PMX17" s="87"/>
      <c r="PMY17" s="88"/>
      <c r="PMZ17" s="87"/>
      <c r="PNA17" s="87"/>
      <c r="PNB17" s="87"/>
      <c r="PNC17" s="87"/>
      <c r="PND17" s="88"/>
      <c r="PNE17" s="87"/>
      <c r="PNF17" s="87"/>
      <c r="PNG17" s="87"/>
      <c r="PNH17" s="87"/>
      <c r="PNI17" s="88"/>
      <c r="PNJ17" s="87"/>
      <c r="PNK17" s="87"/>
      <c r="PNL17" s="87"/>
      <c r="PNM17" s="87"/>
      <c r="PNN17" s="88"/>
      <c r="PNO17" s="87"/>
      <c r="PNP17" s="87"/>
      <c r="PNQ17" s="87"/>
      <c r="PNR17" s="87"/>
      <c r="PNS17" s="88"/>
      <c r="PNT17" s="87"/>
      <c r="PNU17" s="87"/>
      <c r="PNV17" s="87"/>
      <c r="PNW17" s="87"/>
      <c r="PNX17" s="88"/>
      <c r="PNY17" s="87"/>
      <c r="PNZ17" s="87"/>
      <c r="POA17" s="87"/>
      <c r="POB17" s="87"/>
      <c r="POC17" s="88"/>
      <c r="POD17" s="87"/>
      <c r="POE17" s="87"/>
      <c r="POF17" s="87"/>
      <c r="POG17" s="87"/>
      <c r="POH17" s="88"/>
      <c r="POI17" s="87"/>
      <c r="POJ17" s="87"/>
      <c r="POK17" s="87"/>
      <c r="POL17" s="87"/>
      <c r="POM17" s="88"/>
      <c r="PON17" s="87"/>
      <c r="POO17" s="87"/>
      <c r="POP17" s="87"/>
      <c r="POQ17" s="87"/>
      <c r="POR17" s="88"/>
      <c r="POS17" s="87"/>
      <c r="POT17" s="87"/>
      <c r="POU17" s="87"/>
      <c r="POV17" s="87"/>
      <c r="POW17" s="88"/>
      <c r="POX17" s="87"/>
      <c r="POY17" s="87"/>
      <c r="POZ17" s="87"/>
      <c r="PPA17" s="87"/>
      <c r="PPB17" s="88"/>
      <c r="PPC17" s="87"/>
      <c r="PPD17" s="87"/>
      <c r="PPE17" s="87"/>
      <c r="PPF17" s="87"/>
      <c r="PPG17" s="88"/>
      <c r="PPH17" s="87"/>
      <c r="PPI17" s="87"/>
      <c r="PPJ17" s="87"/>
      <c r="PPK17" s="87"/>
      <c r="PPL17" s="88"/>
      <c r="PPM17" s="87"/>
      <c r="PPN17" s="87"/>
      <c r="PPO17" s="87"/>
      <c r="PPP17" s="87"/>
      <c r="PPQ17" s="88"/>
      <c r="PPR17" s="87"/>
      <c r="PPS17" s="87"/>
      <c r="PPT17" s="87"/>
      <c r="PPU17" s="87"/>
      <c r="PPV17" s="88"/>
      <c r="PPW17" s="87"/>
      <c r="PPX17" s="87"/>
      <c r="PPY17" s="87"/>
      <c r="PPZ17" s="87"/>
      <c r="PQA17" s="88"/>
      <c r="PQB17" s="87"/>
      <c r="PQC17" s="87"/>
      <c r="PQD17" s="87"/>
      <c r="PQE17" s="87"/>
      <c r="PQF17" s="88"/>
      <c r="PQG17" s="87"/>
      <c r="PQH17" s="87"/>
      <c r="PQI17" s="87"/>
      <c r="PQJ17" s="87"/>
      <c r="PQK17" s="88"/>
      <c r="PQL17" s="87"/>
      <c r="PQM17" s="87"/>
      <c r="PQN17" s="87"/>
      <c r="PQO17" s="87"/>
      <c r="PQP17" s="88"/>
      <c r="PQQ17" s="87"/>
      <c r="PQR17" s="87"/>
      <c r="PQS17" s="87"/>
      <c r="PQT17" s="87"/>
      <c r="PQU17" s="88"/>
      <c r="PQV17" s="87"/>
      <c r="PQW17" s="87"/>
      <c r="PQX17" s="87"/>
      <c r="PQY17" s="87"/>
      <c r="PQZ17" s="88"/>
      <c r="PRA17" s="87"/>
      <c r="PRB17" s="87"/>
      <c r="PRC17" s="87"/>
      <c r="PRD17" s="87"/>
      <c r="PRE17" s="88"/>
      <c r="PRF17" s="87"/>
      <c r="PRG17" s="87"/>
      <c r="PRH17" s="87"/>
      <c r="PRI17" s="87"/>
      <c r="PRJ17" s="88"/>
      <c r="PRK17" s="87"/>
      <c r="PRL17" s="87"/>
      <c r="PRM17" s="87"/>
      <c r="PRN17" s="87"/>
      <c r="PRO17" s="88"/>
      <c r="PRP17" s="87"/>
      <c r="PRQ17" s="87"/>
      <c r="PRR17" s="87"/>
      <c r="PRS17" s="87"/>
      <c r="PRT17" s="88"/>
      <c r="PRU17" s="87"/>
      <c r="PRV17" s="87"/>
      <c r="PRW17" s="87"/>
      <c r="PRX17" s="87"/>
      <c r="PRY17" s="88"/>
      <c r="PRZ17" s="87"/>
      <c r="PSA17" s="87"/>
      <c r="PSB17" s="87"/>
      <c r="PSC17" s="87"/>
      <c r="PSD17" s="88"/>
      <c r="PSE17" s="87"/>
      <c r="PSF17" s="87"/>
      <c r="PSG17" s="87"/>
      <c r="PSH17" s="87"/>
      <c r="PSI17" s="88"/>
      <c r="PSJ17" s="87"/>
      <c r="PSK17" s="87"/>
      <c r="PSL17" s="87"/>
      <c r="PSM17" s="87"/>
      <c r="PSN17" s="88"/>
      <c r="PSO17" s="87"/>
      <c r="PSP17" s="87"/>
      <c r="PSQ17" s="87"/>
      <c r="PSR17" s="87"/>
      <c r="PSS17" s="88"/>
      <c r="PST17" s="87"/>
      <c r="PSU17" s="87"/>
      <c r="PSV17" s="87"/>
      <c r="PSW17" s="87"/>
      <c r="PSX17" s="88"/>
      <c r="PSY17" s="87"/>
      <c r="PSZ17" s="87"/>
      <c r="PTA17" s="87"/>
      <c r="PTB17" s="87"/>
      <c r="PTC17" s="88"/>
      <c r="PTD17" s="87"/>
      <c r="PTE17" s="87"/>
      <c r="PTF17" s="87"/>
      <c r="PTG17" s="87"/>
      <c r="PTH17" s="88"/>
      <c r="PTI17" s="87"/>
      <c r="PTJ17" s="87"/>
      <c r="PTK17" s="87"/>
      <c r="PTL17" s="87"/>
      <c r="PTM17" s="88"/>
      <c r="PTN17" s="87"/>
      <c r="PTO17" s="87"/>
      <c r="PTP17" s="87"/>
      <c r="PTQ17" s="87"/>
      <c r="PTR17" s="88"/>
      <c r="PTS17" s="87"/>
      <c r="PTT17" s="87"/>
      <c r="PTU17" s="87"/>
      <c r="PTV17" s="87"/>
      <c r="PTW17" s="88"/>
      <c r="PTX17" s="87"/>
      <c r="PTY17" s="87"/>
      <c r="PTZ17" s="87"/>
      <c r="PUA17" s="87"/>
      <c r="PUB17" s="88"/>
      <c r="PUC17" s="87"/>
      <c r="PUD17" s="87"/>
      <c r="PUE17" s="87"/>
      <c r="PUF17" s="87"/>
      <c r="PUG17" s="88"/>
      <c r="PUH17" s="87"/>
      <c r="PUI17" s="87"/>
      <c r="PUJ17" s="87"/>
      <c r="PUK17" s="87"/>
      <c r="PUL17" s="88"/>
      <c r="PUM17" s="87"/>
      <c r="PUN17" s="87"/>
      <c r="PUO17" s="87"/>
      <c r="PUP17" s="87"/>
      <c r="PUQ17" s="88"/>
      <c r="PUR17" s="87"/>
      <c r="PUS17" s="87"/>
      <c r="PUT17" s="87"/>
      <c r="PUU17" s="87"/>
      <c r="PUV17" s="88"/>
      <c r="PUW17" s="87"/>
      <c r="PUX17" s="87"/>
      <c r="PUY17" s="87"/>
      <c r="PUZ17" s="87"/>
      <c r="PVA17" s="88"/>
      <c r="PVB17" s="87"/>
      <c r="PVC17" s="87"/>
      <c r="PVD17" s="87"/>
      <c r="PVE17" s="87"/>
      <c r="PVF17" s="88"/>
      <c r="PVG17" s="87"/>
      <c r="PVH17" s="87"/>
      <c r="PVI17" s="87"/>
      <c r="PVJ17" s="87"/>
      <c r="PVK17" s="88"/>
      <c r="PVL17" s="87"/>
      <c r="PVM17" s="87"/>
      <c r="PVN17" s="87"/>
      <c r="PVO17" s="87"/>
      <c r="PVP17" s="88"/>
      <c r="PVQ17" s="87"/>
      <c r="PVR17" s="87"/>
      <c r="PVS17" s="87"/>
      <c r="PVT17" s="87"/>
      <c r="PVU17" s="88"/>
      <c r="PVV17" s="87"/>
      <c r="PVW17" s="87"/>
      <c r="PVX17" s="87"/>
      <c r="PVY17" s="87"/>
      <c r="PVZ17" s="88"/>
      <c r="PWA17" s="87"/>
      <c r="PWB17" s="87"/>
      <c r="PWC17" s="87"/>
      <c r="PWD17" s="87"/>
      <c r="PWE17" s="88"/>
      <c r="PWF17" s="87"/>
      <c r="PWG17" s="87"/>
      <c r="PWH17" s="87"/>
      <c r="PWI17" s="87"/>
      <c r="PWJ17" s="88"/>
      <c r="PWK17" s="87"/>
      <c r="PWL17" s="87"/>
      <c r="PWM17" s="87"/>
      <c r="PWN17" s="87"/>
      <c r="PWO17" s="88"/>
      <c r="PWP17" s="87"/>
      <c r="PWQ17" s="87"/>
      <c r="PWR17" s="87"/>
      <c r="PWS17" s="87"/>
      <c r="PWT17" s="88"/>
      <c r="PWU17" s="87"/>
      <c r="PWV17" s="87"/>
      <c r="PWW17" s="87"/>
      <c r="PWX17" s="87"/>
      <c r="PWY17" s="88"/>
      <c r="PWZ17" s="87"/>
      <c r="PXA17" s="87"/>
      <c r="PXB17" s="87"/>
      <c r="PXC17" s="87"/>
      <c r="PXD17" s="88"/>
      <c r="PXE17" s="87"/>
      <c r="PXF17" s="87"/>
      <c r="PXG17" s="87"/>
      <c r="PXH17" s="87"/>
      <c r="PXI17" s="88"/>
      <c r="PXJ17" s="87"/>
      <c r="PXK17" s="87"/>
      <c r="PXL17" s="87"/>
      <c r="PXM17" s="87"/>
      <c r="PXN17" s="88"/>
      <c r="PXO17" s="87"/>
      <c r="PXP17" s="87"/>
      <c r="PXQ17" s="87"/>
      <c r="PXR17" s="87"/>
      <c r="PXS17" s="88"/>
      <c r="PXT17" s="87"/>
      <c r="PXU17" s="87"/>
      <c r="PXV17" s="87"/>
      <c r="PXW17" s="87"/>
      <c r="PXX17" s="88"/>
      <c r="PXY17" s="87"/>
      <c r="PXZ17" s="87"/>
      <c r="PYA17" s="87"/>
      <c r="PYB17" s="87"/>
      <c r="PYC17" s="88"/>
      <c r="PYD17" s="87"/>
      <c r="PYE17" s="87"/>
      <c r="PYF17" s="87"/>
      <c r="PYG17" s="87"/>
      <c r="PYH17" s="88"/>
      <c r="PYI17" s="87"/>
      <c r="PYJ17" s="87"/>
      <c r="PYK17" s="87"/>
      <c r="PYL17" s="87"/>
      <c r="PYM17" s="88"/>
      <c r="PYN17" s="87"/>
      <c r="PYO17" s="87"/>
      <c r="PYP17" s="87"/>
      <c r="PYQ17" s="87"/>
      <c r="PYR17" s="88"/>
      <c r="PYS17" s="87"/>
      <c r="PYT17" s="87"/>
      <c r="PYU17" s="87"/>
      <c r="PYV17" s="87"/>
      <c r="PYW17" s="88"/>
      <c r="PYX17" s="87"/>
      <c r="PYY17" s="87"/>
      <c r="PYZ17" s="87"/>
      <c r="PZA17" s="87"/>
      <c r="PZB17" s="88"/>
      <c r="PZC17" s="87"/>
      <c r="PZD17" s="87"/>
      <c r="PZE17" s="87"/>
      <c r="PZF17" s="87"/>
      <c r="PZG17" s="88"/>
      <c r="PZH17" s="87"/>
      <c r="PZI17" s="87"/>
      <c r="PZJ17" s="87"/>
      <c r="PZK17" s="87"/>
      <c r="PZL17" s="88"/>
      <c r="PZM17" s="87"/>
      <c r="PZN17" s="87"/>
      <c r="PZO17" s="87"/>
      <c r="PZP17" s="87"/>
      <c r="PZQ17" s="88"/>
      <c r="PZR17" s="87"/>
      <c r="PZS17" s="87"/>
      <c r="PZT17" s="87"/>
      <c r="PZU17" s="87"/>
      <c r="PZV17" s="88"/>
      <c r="PZW17" s="87"/>
      <c r="PZX17" s="87"/>
      <c r="PZY17" s="87"/>
      <c r="PZZ17" s="87"/>
      <c r="QAA17" s="88"/>
      <c r="QAB17" s="87"/>
      <c r="QAC17" s="87"/>
      <c r="QAD17" s="87"/>
      <c r="QAE17" s="87"/>
      <c r="QAF17" s="88"/>
      <c r="QAG17" s="87"/>
      <c r="QAH17" s="87"/>
      <c r="QAI17" s="87"/>
      <c r="QAJ17" s="87"/>
      <c r="QAK17" s="88"/>
      <c r="QAL17" s="87"/>
      <c r="QAM17" s="87"/>
      <c r="QAN17" s="87"/>
      <c r="QAO17" s="87"/>
      <c r="QAP17" s="88"/>
      <c r="QAQ17" s="87"/>
      <c r="QAR17" s="87"/>
      <c r="QAS17" s="87"/>
      <c r="QAT17" s="87"/>
      <c r="QAU17" s="88"/>
      <c r="QAV17" s="87"/>
      <c r="QAW17" s="87"/>
      <c r="QAX17" s="87"/>
      <c r="QAY17" s="87"/>
      <c r="QAZ17" s="88"/>
      <c r="QBA17" s="87"/>
      <c r="QBB17" s="87"/>
      <c r="QBC17" s="87"/>
      <c r="QBD17" s="87"/>
      <c r="QBE17" s="88"/>
      <c r="QBF17" s="87"/>
      <c r="QBG17" s="87"/>
      <c r="QBH17" s="87"/>
      <c r="QBI17" s="87"/>
      <c r="QBJ17" s="88"/>
      <c r="QBK17" s="87"/>
      <c r="QBL17" s="87"/>
      <c r="QBM17" s="87"/>
      <c r="QBN17" s="87"/>
      <c r="QBO17" s="88"/>
      <c r="QBP17" s="87"/>
      <c r="QBQ17" s="87"/>
      <c r="QBR17" s="87"/>
      <c r="QBS17" s="87"/>
      <c r="QBT17" s="88"/>
      <c r="QBU17" s="87"/>
      <c r="QBV17" s="87"/>
      <c r="QBW17" s="87"/>
      <c r="QBX17" s="87"/>
      <c r="QBY17" s="88"/>
      <c r="QBZ17" s="87"/>
      <c r="QCA17" s="87"/>
      <c r="QCB17" s="87"/>
      <c r="QCC17" s="87"/>
      <c r="QCD17" s="88"/>
      <c r="QCE17" s="87"/>
      <c r="QCF17" s="87"/>
      <c r="QCG17" s="87"/>
      <c r="QCH17" s="87"/>
      <c r="QCI17" s="88"/>
      <c r="QCJ17" s="87"/>
      <c r="QCK17" s="87"/>
      <c r="QCL17" s="87"/>
      <c r="QCM17" s="87"/>
      <c r="QCN17" s="88"/>
      <c r="QCO17" s="87"/>
      <c r="QCP17" s="87"/>
      <c r="QCQ17" s="87"/>
      <c r="QCR17" s="87"/>
      <c r="QCS17" s="88"/>
      <c r="QCT17" s="87"/>
      <c r="QCU17" s="87"/>
      <c r="QCV17" s="87"/>
      <c r="QCW17" s="87"/>
      <c r="QCX17" s="88"/>
      <c r="QCY17" s="87"/>
      <c r="QCZ17" s="87"/>
      <c r="QDA17" s="87"/>
      <c r="QDB17" s="87"/>
      <c r="QDC17" s="88"/>
      <c r="QDD17" s="87"/>
      <c r="QDE17" s="87"/>
      <c r="QDF17" s="87"/>
      <c r="QDG17" s="87"/>
      <c r="QDH17" s="88"/>
      <c r="QDI17" s="87"/>
      <c r="QDJ17" s="87"/>
      <c r="QDK17" s="87"/>
      <c r="QDL17" s="87"/>
      <c r="QDM17" s="88"/>
      <c r="QDN17" s="87"/>
      <c r="QDO17" s="87"/>
      <c r="QDP17" s="87"/>
      <c r="QDQ17" s="87"/>
      <c r="QDR17" s="88"/>
      <c r="QDS17" s="87"/>
      <c r="QDT17" s="87"/>
      <c r="QDU17" s="87"/>
      <c r="QDV17" s="87"/>
      <c r="QDW17" s="88"/>
      <c r="QDX17" s="87"/>
      <c r="QDY17" s="87"/>
      <c r="QDZ17" s="87"/>
      <c r="QEA17" s="87"/>
      <c r="QEB17" s="88"/>
      <c r="QEC17" s="87"/>
      <c r="QED17" s="87"/>
      <c r="QEE17" s="87"/>
      <c r="QEF17" s="87"/>
      <c r="QEG17" s="88"/>
      <c r="QEH17" s="87"/>
      <c r="QEI17" s="87"/>
      <c r="QEJ17" s="87"/>
      <c r="QEK17" s="87"/>
      <c r="QEL17" s="88"/>
      <c r="QEM17" s="87"/>
      <c r="QEN17" s="87"/>
      <c r="QEO17" s="87"/>
      <c r="QEP17" s="87"/>
      <c r="QEQ17" s="88"/>
      <c r="QER17" s="87"/>
      <c r="QES17" s="87"/>
      <c r="QET17" s="87"/>
      <c r="QEU17" s="87"/>
      <c r="QEV17" s="88"/>
      <c r="QEW17" s="87"/>
      <c r="QEX17" s="87"/>
      <c r="QEY17" s="87"/>
      <c r="QEZ17" s="87"/>
      <c r="QFA17" s="88"/>
      <c r="QFB17" s="87"/>
      <c r="QFC17" s="87"/>
      <c r="QFD17" s="87"/>
      <c r="QFE17" s="87"/>
      <c r="QFF17" s="88"/>
      <c r="QFG17" s="87"/>
      <c r="QFH17" s="87"/>
      <c r="QFI17" s="87"/>
      <c r="QFJ17" s="87"/>
      <c r="QFK17" s="88"/>
      <c r="QFL17" s="87"/>
      <c r="QFM17" s="87"/>
      <c r="QFN17" s="87"/>
      <c r="QFO17" s="87"/>
      <c r="QFP17" s="88"/>
      <c r="QFQ17" s="87"/>
      <c r="QFR17" s="87"/>
      <c r="QFS17" s="87"/>
      <c r="QFT17" s="87"/>
      <c r="QFU17" s="88"/>
      <c r="QFV17" s="87"/>
      <c r="QFW17" s="87"/>
      <c r="QFX17" s="87"/>
      <c r="QFY17" s="87"/>
      <c r="QFZ17" s="88"/>
      <c r="QGA17" s="87"/>
      <c r="QGB17" s="87"/>
      <c r="QGC17" s="87"/>
      <c r="QGD17" s="87"/>
      <c r="QGE17" s="88"/>
      <c r="QGF17" s="87"/>
      <c r="QGG17" s="87"/>
      <c r="QGH17" s="87"/>
      <c r="QGI17" s="87"/>
      <c r="QGJ17" s="88"/>
      <c r="QGK17" s="87"/>
      <c r="QGL17" s="87"/>
      <c r="QGM17" s="87"/>
      <c r="QGN17" s="87"/>
      <c r="QGO17" s="88"/>
      <c r="QGP17" s="87"/>
      <c r="QGQ17" s="87"/>
      <c r="QGR17" s="87"/>
      <c r="QGS17" s="87"/>
      <c r="QGT17" s="88"/>
      <c r="QGU17" s="87"/>
      <c r="QGV17" s="87"/>
      <c r="QGW17" s="87"/>
      <c r="QGX17" s="87"/>
      <c r="QGY17" s="88"/>
      <c r="QGZ17" s="87"/>
      <c r="QHA17" s="87"/>
      <c r="QHB17" s="87"/>
      <c r="QHC17" s="87"/>
      <c r="QHD17" s="88"/>
      <c r="QHE17" s="87"/>
      <c r="QHF17" s="87"/>
      <c r="QHG17" s="87"/>
      <c r="QHH17" s="87"/>
      <c r="QHI17" s="88"/>
      <c r="QHJ17" s="87"/>
      <c r="QHK17" s="87"/>
      <c r="QHL17" s="87"/>
      <c r="QHM17" s="87"/>
      <c r="QHN17" s="88"/>
      <c r="QHO17" s="87"/>
      <c r="QHP17" s="87"/>
      <c r="QHQ17" s="87"/>
      <c r="QHR17" s="87"/>
      <c r="QHS17" s="88"/>
      <c r="QHT17" s="87"/>
      <c r="QHU17" s="87"/>
      <c r="QHV17" s="87"/>
      <c r="QHW17" s="87"/>
      <c r="QHX17" s="88"/>
      <c r="QHY17" s="87"/>
      <c r="QHZ17" s="87"/>
      <c r="QIA17" s="87"/>
      <c r="QIB17" s="87"/>
      <c r="QIC17" s="88"/>
      <c r="QID17" s="87"/>
      <c r="QIE17" s="87"/>
      <c r="QIF17" s="87"/>
      <c r="QIG17" s="87"/>
      <c r="QIH17" s="88"/>
      <c r="QII17" s="87"/>
      <c r="QIJ17" s="87"/>
      <c r="QIK17" s="87"/>
      <c r="QIL17" s="87"/>
      <c r="QIM17" s="88"/>
      <c r="QIN17" s="87"/>
      <c r="QIO17" s="87"/>
      <c r="QIP17" s="87"/>
      <c r="QIQ17" s="87"/>
      <c r="QIR17" s="88"/>
      <c r="QIS17" s="87"/>
      <c r="QIT17" s="87"/>
      <c r="QIU17" s="87"/>
      <c r="QIV17" s="87"/>
      <c r="QIW17" s="88"/>
      <c r="QIX17" s="87"/>
      <c r="QIY17" s="87"/>
      <c r="QIZ17" s="87"/>
      <c r="QJA17" s="87"/>
      <c r="QJB17" s="88"/>
      <c r="QJC17" s="87"/>
      <c r="QJD17" s="87"/>
      <c r="QJE17" s="87"/>
      <c r="QJF17" s="87"/>
      <c r="QJG17" s="88"/>
      <c r="QJH17" s="87"/>
      <c r="QJI17" s="87"/>
      <c r="QJJ17" s="87"/>
      <c r="QJK17" s="87"/>
      <c r="QJL17" s="88"/>
      <c r="QJM17" s="87"/>
      <c r="QJN17" s="87"/>
      <c r="QJO17" s="87"/>
      <c r="QJP17" s="87"/>
      <c r="QJQ17" s="88"/>
      <c r="QJR17" s="87"/>
      <c r="QJS17" s="87"/>
      <c r="QJT17" s="87"/>
      <c r="QJU17" s="87"/>
      <c r="QJV17" s="88"/>
      <c r="QJW17" s="87"/>
      <c r="QJX17" s="87"/>
      <c r="QJY17" s="87"/>
      <c r="QJZ17" s="87"/>
      <c r="QKA17" s="88"/>
      <c r="QKB17" s="87"/>
      <c r="QKC17" s="87"/>
      <c r="QKD17" s="87"/>
      <c r="QKE17" s="87"/>
      <c r="QKF17" s="88"/>
      <c r="QKG17" s="87"/>
      <c r="QKH17" s="87"/>
      <c r="QKI17" s="87"/>
      <c r="QKJ17" s="87"/>
      <c r="QKK17" s="88"/>
      <c r="QKL17" s="87"/>
      <c r="QKM17" s="87"/>
      <c r="QKN17" s="87"/>
      <c r="QKO17" s="87"/>
      <c r="QKP17" s="88"/>
      <c r="QKQ17" s="87"/>
      <c r="QKR17" s="87"/>
      <c r="QKS17" s="87"/>
      <c r="QKT17" s="87"/>
      <c r="QKU17" s="88"/>
      <c r="QKV17" s="87"/>
      <c r="QKW17" s="87"/>
      <c r="QKX17" s="87"/>
      <c r="QKY17" s="87"/>
      <c r="QKZ17" s="88"/>
      <c r="QLA17" s="87"/>
      <c r="QLB17" s="87"/>
      <c r="QLC17" s="87"/>
      <c r="QLD17" s="87"/>
      <c r="QLE17" s="88"/>
      <c r="QLF17" s="87"/>
      <c r="QLG17" s="87"/>
      <c r="QLH17" s="87"/>
      <c r="QLI17" s="87"/>
      <c r="QLJ17" s="88"/>
      <c r="QLK17" s="87"/>
      <c r="QLL17" s="87"/>
      <c r="QLM17" s="87"/>
      <c r="QLN17" s="87"/>
      <c r="QLO17" s="88"/>
      <c r="QLP17" s="87"/>
      <c r="QLQ17" s="87"/>
      <c r="QLR17" s="87"/>
      <c r="QLS17" s="87"/>
      <c r="QLT17" s="88"/>
      <c r="QLU17" s="87"/>
      <c r="QLV17" s="87"/>
      <c r="QLW17" s="87"/>
      <c r="QLX17" s="87"/>
      <c r="QLY17" s="88"/>
      <c r="QLZ17" s="87"/>
      <c r="QMA17" s="87"/>
      <c r="QMB17" s="87"/>
      <c r="QMC17" s="87"/>
      <c r="QMD17" s="88"/>
      <c r="QME17" s="87"/>
      <c r="QMF17" s="87"/>
      <c r="QMG17" s="87"/>
      <c r="QMH17" s="87"/>
      <c r="QMI17" s="88"/>
      <c r="QMJ17" s="87"/>
      <c r="QMK17" s="87"/>
      <c r="QML17" s="87"/>
      <c r="QMM17" s="87"/>
      <c r="QMN17" s="88"/>
      <c r="QMO17" s="87"/>
      <c r="QMP17" s="87"/>
      <c r="QMQ17" s="87"/>
      <c r="QMR17" s="87"/>
      <c r="QMS17" s="88"/>
      <c r="QMT17" s="87"/>
      <c r="QMU17" s="87"/>
      <c r="QMV17" s="87"/>
      <c r="QMW17" s="87"/>
      <c r="QMX17" s="88"/>
      <c r="QMY17" s="87"/>
      <c r="QMZ17" s="87"/>
      <c r="QNA17" s="87"/>
      <c r="QNB17" s="87"/>
      <c r="QNC17" s="88"/>
      <c r="QND17" s="87"/>
      <c r="QNE17" s="87"/>
      <c r="QNF17" s="87"/>
      <c r="QNG17" s="87"/>
      <c r="QNH17" s="88"/>
      <c r="QNI17" s="87"/>
      <c r="QNJ17" s="87"/>
      <c r="QNK17" s="87"/>
      <c r="QNL17" s="87"/>
      <c r="QNM17" s="88"/>
      <c r="QNN17" s="87"/>
      <c r="QNO17" s="87"/>
      <c r="QNP17" s="87"/>
      <c r="QNQ17" s="87"/>
      <c r="QNR17" s="88"/>
      <c r="QNS17" s="87"/>
      <c r="QNT17" s="87"/>
      <c r="QNU17" s="87"/>
      <c r="QNV17" s="87"/>
      <c r="QNW17" s="88"/>
      <c r="QNX17" s="87"/>
      <c r="QNY17" s="87"/>
      <c r="QNZ17" s="87"/>
      <c r="QOA17" s="87"/>
      <c r="QOB17" s="88"/>
      <c r="QOC17" s="87"/>
      <c r="QOD17" s="87"/>
      <c r="QOE17" s="87"/>
      <c r="QOF17" s="87"/>
      <c r="QOG17" s="88"/>
      <c r="QOH17" s="87"/>
      <c r="QOI17" s="87"/>
      <c r="QOJ17" s="87"/>
      <c r="QOK17" s="87"/>
      <c r="QOL17" s="88"/>
      <c r="QOM17" s="87"/>
      <c r="QON17" s="87"/>
      <c r="QOO17" s="87"/>
      <c r="QOP17" s="87"/>
      <c r="QOQ17" s="88"/>
      <c r="QOR17" s="87"/>
      <c r="QOS17" s="87"/>
      <c r="QOT17" s="87"/>
      <c r="QOU17" s="87"/>
      <c r="QOV17" s="88"/>
      <c r="QOW17" s="87"/>
      <c r="QOX17" s="87"/>
      <c r="QOY17" s="87"/>
      <c r="QOZ17" s="87"/>
      <c r="QPA17" s="88"/>
      <c r="QPB17" s="87"/>
      <c r="QPC17" s="87"/>
      <c r="QPD17" s="87"/>
      <c r="QPE17" s="87"/>
      <c r="QPF17" s="88"/>
      <c r="QPG17" s="87"/>
      <c r="QPH17" s="87"/>
      <c r="QPI17" s="87"/>
      <c r="QPJ17" s="87"/>
      <c r="QPK17" s="88"/>
      <c r="QPL17" s="87"/>
      <c r="QPM17" s="87"/>
      <c r="QPN17" s="87"/>
      <c r="QPO17" s="87"/>
      <c r="QPP17" s="88"/>
      <c r="QPQ17" s="87"/>
      <c r="QPR17" s="87"/>
      <c r="QPS17" s="87"/>
      <c r="QPT17" s="87"/>
      <c r="QPU17" s="88"/>
      <c r="QPV17" s="87"/>
      <c r="QPW17" s="87"/>
      <c r="QPX17" s="87"/>
      <c r="QPY17" s="87"/>
      <c r="QPZ17" s="88"/>
      <c r="QQA17" s="87"/>
      <c r="QQB17" s="87"/>
      <c r="QQC17" s="87"/>
      <c r="QQD17" s="87"/>
      <c r="QQE17" s="88"/>
      <c r="QQF17" s="87"/>
      <c r="QQG17" s="87"/>
      <c r="QQH17" s="87"/>
      <c r="QQI17" s="87"/>
      <c r="QQJ17" s="88"/>
      <c r="QQK17" s="87"/>
      <c r="QQL17" s="87"/>
      <c r="QQM17" s="87"/>
      <c r="QQN17" s="87"/>
      <c r="QQO17" s="88"/>
      <c r="QQP17" s="87"/>
      <c r="QQQ17" s="87"/>
      <c r="QQR17" s="87"/>
      <c r="QQS17" s="87"/>
      <c r="QQT17" s="88"/>
      <c r="QQU17" s="87"/>
      <c r="QQV17" s="87"/>
      <c r="QQW17" s="87"/>
      <c r="QQX17" s="87"/>
      <c r="QQY17" s="88"/>
      <c r="QQZ17" s="87"/>
      <c r="QRA17" s="87"/>
      <c r="QRB17" s="87"/>
      <c r="QRC17" s="87"/>
      <c r="QRD17" s="88"/>
      <c r="QRE17" s="87"/>
      <c r="QRF17" s="87"/>
      <c r="QRG17" s="87"/>
      <c r="QRH17" s="87"/>
      <c r="QRI17" s="88"/>
      <c r="QRJ17" s="87"/>
      <c r="QRK17" s="87"/>
      <c r="QRL17" s="87"/>
      <c r="QRM17" s="87"/>
      <c r="QRN17" s="88"/>
      <c r="QRO17" s="87"/>
      <c r="QRP17" s="87"/>
      <c r="QRQ17" s="87"/>
      <c r="QRR17" s="87"/>
      <c r="QRS17" s="88"/>
      <c r="QRT17" s="87"/>
      <c r="QRU17" s="87"/>
      <c r="QRV17" s="87"/>
      <c r="QRW17" s="87"/>
      <c r="QRX17" s="88"/>
      <c r="QRY17" s="87"/>
      <c r="QRZ17" s="87"/>
      <c r="QSA17" s="87"/>
      <c r="QSB17" s="87"/>
      <c r="QSC17" s="88"/>
      <c r="QSD17" s="87"/>
      <c r="QSE17" s="87"/>
      <c r="QSF17" s="87"/>
      <c r="QSG17" s="87"/>
      <c r="QSH17" s="88"/>
      <c r="QSI17" s="87"/>
      <c r="QSJ17" s="87"/>
      <c r="QSK17" s="87"/>
      <c r="QSL17" s="87"/>
      <c r="QSM17" s="88"/>
      <c r="QSN17" s="87"/>
      <c r="QSO17" s="87"/>
      <c r="QSP17" s="87"/>
      <c r="QSQ17" s="87"/>
      <c r="QSR17" s="88"/>
      <c r="QSS17" s="87"/>
      <c r="QST17" s="87"/>
      <c r="QSU17" s="87"/>
      <c r="QSV17" s="87"/>
      <c r="QSW17" s="88"/>
      <c r="QSX17" s="87"/>
      <c r="QSY17" s="87"/>
      <c r="QSZ17" s="87"/>
      <c r="QTA17" s="87"/>
      <c r="QTB17" s="88"/>
      <c r="QTC17" s="87"/>
      <c r="QTD17" s="87"/>
      <c r="QTE17" s="87"/>
      <c r="QTF17" s="87"/>
      <c r="QTG17" s="88"/>
      <c r="QTH17" s="87"/>
      <c r="QTI17" s="87"/>
      <c r="QTJ17" s="87"/>
      <c r="QTK17" s="87"/>
      <c r="QTL17" s="88"/>
      <c r="QTM17" s="87"/>
      <c r="QTN17" s="87"/>
      <c r="QTO17" s="87"/>
      <c r="QTP17" s="87"/>
      <c r="QTQ17" s="88"/>
      <c r="QTR17" s="87"/>
      <c r="QTS17" s="87"/>
      <c r="QTT17" s="87"/>
      <c r="QTU17" s="87"/>
      <c r="QTV17" s="88"/>
      <c r="QTW17" s="87"/>
      <c r="QTX17" s="87"/>
      <c r="QTY17" s="87"/>
      <c r="QTZ17" s="87"/>
      <c r="QUA17" s="88"/>
      <c r="QUB17" s="87"/>
      <c r="QUC17" s="87"/>
      <c r="QUD17" s="87"/>
      <c r="QUE17" s="87"/>
      <c r="QUF17" s="88"/>
      <c r="QUG17" s="87"/>
      <c r="QUH17" s="87"/>
      <c r="QUI17" s="87"/>
      <c r="QUJ17" s="87"/>
      <c r="QUK17" s="88"/>
      <c r="QUL17" s="87"/>
      <c r="QUM17" s="87"/>
      <c r="QUN17" s="87"/>
      <c r="QUO17" s="87"/>
      <c r="QUP17" s="88"/>
      <c r="QUQ17" s="87"/>
      <c r="QUR17" s="87"/>
      <c r="QUS17" s="87"/>
      <c r="QUT17" s="87"/>
      <c r="QUU17" s="88"/>
      <c r="QUV17" s="87"/>
      <c r="QUW17" s="87"/>
      <c r="QUX17" s="87"/>
      <c r="QUY17" s="87"/>
      <c r="QUZ17" s="88"/>
      <c r="QVA17" s="87"/>
      <c r="QVB17" s="87"/>
      <c r="QVC17" s="87"/>
      <c r="QVD17" s="87"/>
      <c r="QVE17" s="88"/>
      <c r="QVF17" s="87"/>
      <c r="QVG17" s="87"/>
      <c r="QVH17" s="87"/>
      <c r="QVI17" s="87"/>
      <c r="QVJ17" s="88"/>
      <c r="QVK17" s="87"/>
      <c r="QVL17" s="87"/>
      <c r="QVM17" s="87"/>
      <c r="QVN17" s="87"/>
      <c r="QVO17" s="88"/>
      <c r="QVP17" s="87"/>
      <c r="QVQ17" s="87"/>
      <c r="QVR17" s="87"/>
      <c r="QVS17" s="87"/>
      <c r="QVT17" s="88"/>
      <c r="QVU17" s="87"/>
      <c r="QVV17" s="87"/>
      <c r="QVW17" s="87"/>
      <c r="QVX17" s="87"/>
      <c r="QVY17" s="88"/>
      <c r="QVZ17" s="87"/>
      <c r="QWA17" s="87"/>
      <c r="QWB17" s="87"/>
      <c r="QWC17" s="87"/>
      <c r="QWD17" s="88"/>
      <c r="QWE17" s="87"/>
      <c r="QWF17" s="87"/>
      <c r="QWG17" s="87"/>
      <c r="QWH17" s="87"/>
      <c r="QWI17" s="88"/>
      <c r="QWJ17" s="87"/>
      <c r="QWK17" s="87"/>
      <c r="QWL17" s="87"/>
      <c r="QWM17" s="87"/>
      <c r="QWN17" s="88"/>
      <c r="QWO17" s="87"/>
      <c r="QWP17" s="87"/>
      <c r="QWQ17" s="87"/>
      <c r="QWR17" s="87"/>
      <c r="QWS17" s="88"/>
      <c r="QWT17" s="87"/>
      <c r="QWU17" s="87"/>
      <c r="QWV17" s="87"/>
      <c r="QWW17" s="87"/>
      <c r="QWX17" s="88"/>
      <c r="QWY17" s="87"/>
      <c r="QWZ17" s="87"/>
      <c r="QXA17" s="87"/>
      <c r="QXB17" s="87"/>
      <c r="QXC17" s="88"/>
      <c r="QXD17" s="87"/>
      <c r="QXE17" s="87"/>
      <c r="QXF17" s="87"/>
      <c r="QXG17" s="87"/>
      <c r="QXH17" s="88"/>
      <c r="QXI17" s="87"/>
      <c r="QXJ17" s="87"/>
      <c r="QXK17" s="87"/>
      <c r="QXL17" s="87"/>
      <c r="QXM17" s="88"/>
      <c r="QXN17" s="87"/>
      <c r="QXO17" s="87"/>
      <c r="QXP17" s="87"/>
      <c r="QXQ17" s="87"/>
      <c r="QXR17" s="88"/>
      <c r="QXS17" s="87"/>
      <c r="QXT17" s="87"/>
      <c r="QXU17" s="87"/>
      <c r="QXV17" s="87"/>
      <c r="QXW17" s="88"/>
      <c r="QXX17" s="87"/>
      <c r="QXY17" s="87"/>
      <c r="QXZ17" s="87"/>
      <c r="QYA17" s="87"/>
      <c r="QYB17" s="88"/>
      <c r="QYC17" s="87"/>
      <c r="QYD17" s="87"/>
      <c r="QYE17" s="87"/>
      <c r="QYF17" s="87"/>
      <c r="QYG17" s="88"/>
      <c r="QYH17" s="87"/>
      <c r="QYI17" s="87"/>
      <c r="QYJ17" s="87"/>
      <c r="QYK17" s="87"/>
      <c r="QYL17" s="88"/>
      <c r="QYM17" s="87"/>
      <c r="QYN17" s="87"/>
      <c r="QYO17" s="87"/>
      <c r="QYP17" s="87"/>
      <c r="QYQ17" s="88"/>
      <c r="QYR17" s="87"/>
      <c r="QYS17" s="87"/>
      <c r="QYT17" s="87"/>
      <c r="QYU17" s="87"/>
      <c r="QYV17" s="88"/>
      <c r="QYW17" s="87"/>
      <c r="QYX17" s="87"/>
      <c r="QYY17" s="87"/>
      <c r="QYZ17" s="87"/>
      <c r="QZA17" s="88"/>
      <c r="QZB17" s="87"/>
      <c r="QZC17" s="87"/>
      <c r="QZD17" s="87"/>
      <c r="QZE17" s="87"/>
      <c r="QZF17" s="88"/>
      <c r="QZG17" s="87"/>
      <c r="QZH17" s="87"/>
      <c r="QZI17" s="87"/>
      <c r="QZJ17" s="87"/>
      <c r="QZK17" s="88"/>
      <c r="QZL17" s="87"/>
      <c r="QZM17" s="87"/>
      <c r="QZN17" s="87"/>
      <c r="QZO17" s="87"/>
      <c r="QZP17" s="88"/>
      <c r="QZQ17" s="87"/>
      <c r="QZR17" s="87"/>
      <c r="QZS17" s="87"/>
      <c r="QZT17" s="87"/>
      <c r="QZU17" s="88"/>
      <c r="QZV17" s="87"/>
      <c r="QZW17" s="87"/>
      <c r="QZX17" s="87"/>
      <c r="QZY17" s="87"/>
      <c r="QZZ17" s="88"/>
      <c r="RAA17" s="87"/>
      <c r="RAB17" s="87"/>
      <c r="RAC17" s="87"/>
      <c r="RAD17" s="87"/>
      <c r="RAE17" s="88"/>
      <c r="RAF17" s="87"/>
      <c r="RAG17" s="87"/>
      <c r="RAH17" s="87"/>
      <c r="RAI17" s="87"/>
      <c r="RAJ17" s="88"/>
      <c r="RAK17" s="87"/>
      <c r="RAL17" s="87"/>
      <c r="RAM17" s="87"/>
      <c r="RAN17" s="87"/>
      <c r="RAO17" s="88"/>
      <c r="RAP17" s="87"/>
      <c r="RAQ17" s="87"/>
      <c r="RAR17" s="87"/>
      <c r="RAS17" s="87"/>
      <c r="RAT17" s="88"/>
      <c r="RAU17" s="87"/>
      <c r="RAV17" s="87"/>
      <c r="RAW17" s="87"/>
      <c r="RAX17" s="87"/>
      <c r="RAY17" s="88"/>
      <c r="RAZ17" s="87"/>
      <c r="RBA17" s="87"/>
      <c r="RBB17" s="87"/>
      <c r="RBC17" s="87"/>
      <c r="RBD17" s="88"/>
      <c r="RBE17" s="87"/>
      <c r="RBF17" s="87"/>
      <c r="RBG17" s="87"/>
      <c r="RBH17" s="87"/>
      <c r="RBI17" s="88"/>
      <c r="RBJ17" s="87"/>
      <c r="RBK17" s="87"/>
      <c r="RBL17" s="87"/>
      <c r="RBM17" s="87"/>
      <c r="RBN17" s="88"/>
      <c r="RBO17" s="87"/>
      <c r="RBP17" s="87"/>
      <c r="RBQ17" s="87"/>
      <c r="RBR17" s="87"/>
      <c r="RBS17" s="88"/>
      <c r="RBT17" s="87"/>
      <c r="RBU17" s="87"/>
      <c r="RBV17" s="87"/>
      <c r="RBW17" s="87"/>
      <c r="RBX17" s="88"/>
      <c r="RBY17" s="87"/>
      <c r="RBZ17" s="87"/>
      <c r="RCA17" s="87"/>
      <c r="RCB17" s="87"/>
      <c r="RCC17" s="88"/>
      <c r="RCD17" s="87"/>
      <c r="RCE17" s="87"/>
      <c r="RCF17" s="87"/>
      <c r="RCG17" s="87"/>
      <c r="RCH17" s="88"/>
      <c r="RCI17" s="87"/>
      <c r="RCJ17" s="87"/>
      <c r="RCK17" s="87"/>
      <c r="RCL17" s="87"/>
      <c r="RCM17" s="88"/>
      <c r="RCN17" s="87"/>
      <c r="RCO17" s="87"/>
      <c r="RCP17" s="87"/>
      <c r="RCQ17" s="87"/>
      <c r="RCR17" s="88"/>
      <c r="RCS17" s="87"/>
      <c r="RCT17" s="87"/>
      <c r="RCU17" s="87"/>
      <c r="RCV17" s="87"/>
      <c r="RCW17" s="88"/>
      <c r="RCX17" s="87"/>
      <c r="RCY17" s="87"/>
      <c r="RCZ17" s="87"/>
      <c r="RDA17" s="87"/>
      <c r="RDB17" s="88"/>
      <c r="RDC17" s="87"/>
      <c r="RDD17" s="87"/>
      <c r="RDE17" s="87"/>
      <c r="RDF17" s="87"/>
      <c r="RDG17" s="88"/>
      <c r="RDH17" s="87"/>
      <c r="RDI17" s="87"/>
      <c r="RDJ17" s="87"/>
      <c r="RDK17" s="87"/>
      <c r="RDL17" s="88"/>
      <c r="RDM17" s="87"/>
      <c r="RDN17" s="87"/>
      <c r="RDO17" s="87"/>
      <c r="RDP17" s="87"/>
      <c r="RDQ17" s="88"/>
      <c r="RDR17" s="87"/>
      <c r="RDS17" s="87"/>
      <c r="RDT17" s="87"/>
      <c r="RDU17" s="87"/>
      <c r="RDV17" s="88"/>
      <c r="RDW17" s="87"/>
      <c r="RDX17" s="87"/>
      <c r="RDY17" s="87"/>
      <c r="RDZ17" s="87"/>
      <c r="REA17" s="88"/>
      <c r="REB17" s="87"/>
      <c r="REC17" s="87"/>
      <c r="RED17" s="87"/>
      <c r="REE17" s="87"/>
      <c r="REF17" s="88"/>
      <c r="REG17" s="87"/>
      <c r="REH17" s="87"/>
      <c r="REI17" s="87"/>
      <c r="REJ17" s="87"/>
      <c r="REK17" s="88"/>
      <c r="REL17" s="87"/>
      <c r="REM17" s="87"/>
      <c r="REN17" s="87"/>
      <c r="REO17" s="87"/>
      <c r="REP17" s="88"/>
      <c r="REQ17" s="87"/>
      <c r="RER17" s="87"/>
      <c r="RES17" s="87"/>
      <c r="RET17" s="87"/>
      <c r="REU17" s="88"/>
      <c r="REV17" s="87"/>
      <c r="REW17" s="87"/>
      <c r="REX17" s="87"/>
      <c r="REY17" s="87"/>
      <c r="REZ17" s="88"/>
      <c r="RFA17" s="87"/>
      <c r="RFB17" s="87"/>
      <c r="RFC17" s="87"/>
      <c r="RFD17" s="87"/>
      <c r="RFE17" s="88"/>
      <c r="RFF17" s="87"/>
      <c r="RFG17" s="87"/>
      <c r="RFH17" s="87"/>
      <c r="RFI17" s="87"/>
      <c r="RFJ17" s="88"/>
      <c r="RFK17" s="87"/>
      <c r="RFL17" s="87"/>
      <c r="RFM17" s="87"/>
      <c r="RFN17" s="87"/>
      <c r="RFO17" s="88"/>
      <c r="RFP17" s="87"/>
      <c r="RFQ17" s="87"/>
      <c r="RFR17" s="87"/>
      <c r="RFS17" s="87"/>
      <c r="RFT17" s="88"/>
      <c r="RFU17" s="87"/>
      <c r="RFV17" s="87"/>
      <c r="RFW17" s="87"/>
      <c r="RFX17" s="87"/>
      <c r="RFY17" s="88"/>
      <c r="RFZ17" s="87"/>
      <c r="RGA17" s="87"/>
      <c r="RGB17" s="87"/>
      <c r="RGC17" s="87"/>
      <c r="RGD17" s="88"/>
      <c r="RGE17" s="87"/>
      <c r="RGF17" s="87"/>
      <c r="RGG17" s="87"/>
      <c r="RGH17" s="87"/>
      <c r="RGI17" s="88"/>
      <c r="RGJ17" s="87"/>
      <c r="RGK17" s="87"/>
      <c r="RGL17" s="87"/>
      <c r="RGM17" s="87"/>
      <c r="RGN17" s="88"/>
      <c r="RGO17" s="87"/>
      <c r="RGP17" s="87"/>
      <c r="RGQ17" s="87"/>
      <c r="RGR17" s="87"/>
      <c r="RGS17" s="88"/>
      <c r="RGT17" s="87"/>
      <c r="RGU17" s="87"/>
      <c r="RGV17" s="87"/>
      <c r="RGW17" s="87"/>
      <c r="RGX17" s="88"/>
      <c r="RGY17" s="87"/>
      <c r="RGZ17" s="87"/>
      <c r="RHA17" s="87"/>
      <c r="RHB17" s="87"/>
      <c r="RHC17" s="88"/>
      <c r="RHD17" s="87"/>
      <c r="RHE17" s="87"/>
      <c r="RHF17" s="87"/>
      <c r="RHG17" s="87"/>
      <c r="RHH17" s="88"/>
      <c r="RHI17" s="87"/>
      <c r="RHJ17" s="87"/>
      <c r="RHK17" s="87"/>
      <c r="RHL17" s="87"/>
      <c r="RHM17" s="88"/>
      <c r="RHN17" s="87"/>
      <c r="RHO17" s="87"/>
      <c r="RHP17" s="87"/>
      <c r="RHQ17" s="87"/>
      <c r="RHR17" s="88"/>
      <c r="RHS17" s="87"/>
      <c r="RHT17" s="87"/>
      <c r="RHU17" s="87"/>
      <c r="RHV17" s="87"/>
      <c r="RHW17" s="88"/>
      <c r="RHX17" s="87"/>
      <c r="RHY17" s="87"/>
      <c r="RHZ17" s="87"/>
      <c r="RIA17" s="87"/>
      <c r="RIB17" s="88"/>
      <c r="RIC17" s="87"/>
      <c r="RID17" s="87"/>
      <c r="RIE17" s="87"/>
      <c r="RIF17" s="87"/>
      <c r="RIG17" s="88"/>
      <c r="RIH17" s="87"/>
      <c r="RII17" s="87"/>
      <c r="RIJ17" s="87"/>
      <c r="RIK17" s="87"/>
      <c r="RIL17" s="88"/>
      <c r="RIM17" s="87"/>
      <c r="RIN17" s="87"/>
      <c r="RIO17" s="87"/>
      <c r="RIP17" s="87"/>
      <c r="RIQ17" s="88"/>
      <c r="RIR17" s="87"/>
      <c r="RIS17" s="87"/>
      <c r="RIT17" s="87"/>
      <c r="RIU17" s="87"/>
      <c r="RIV17" s="88"/>
      <c r="RIW17" s="87"/>
      <c r="RIX17" s="87"/>
      <c r="RIY17" s="87"/>
      <c r="RIZ17" s="87"/>
      <c r="RJA17" s="88"/>
      <c r="RJB17" s="87"/>
      <c r="RJC17" s="87"/>
      <c r="RJD17" s="87"/>
      <c r="RJE17" s="87"/>
      <c r="RJF17" s="88"/>
      <c r="RJG17" s="87"/>
      <c r="RJH17" s="87"/>
      <c r="RJI17" s="87"/>
      <c r="RJJ17" s="87"/>
      <c r="RJK17" s="88"/>
      <c r="RJL17" s="87"/>
      <c r="RJM17" s="87"/>
      <c r="RJN17" s="87"/>
      <c r="RJO17" s="87"/>
      <c r="RJP17" s="88"/>
      <c r="RJQ17" s="87"/>
      <c r="RJR17" s="87"/>
      <c r="RJS17" s="87"/>
      <c r="RJT17" s="87"/>
      <c r="RJU17" s="88"/>
      <c r="RJV17" s="87"/>
      <c r="RJW17" s="87"/>
      <c r="RJX17" s="87"/>
      <c r="RJY17" s="87"/>
      <c r="RJZ17" s="88"/>
      <c r="RKA17" s="87"/>
      <c r="RKB17" s="87"/>
      <c r="RKC17" s="87"/>
      <c r="RKD17" s="87"/>
      <c r="RKE17" s="88"/>
      <c r="RKF17" s="87"/>
      <c r="RKG17" s="87"/>
      <c r="RKH17" s="87"/>
      <c r="RKI17" s="87"/>
      <c r="RKJ17" s="88"/>
      <c r="RKK17" s="87"/>
      <c r="RKL17" s="87"/>
      <c r="RKM17" s="87"/>
      <c r="RKN17" s="87"/>
      <c r="RKO17" s="88"/>
      <c r="RKP17" s="87"/>
      <c r="RKQ17" s="87"/>
      <c r="RKR17" s="87"/>
      <c r="RKS17" s="87"/>
      <c r="RKT17" s="88"/>
      <c r="RKU17" s="87"/>
      <c r="RKV17" s="87"/>
      <c r="RKW17" s="87"/>
      <c r="RKX17" s="87"/>
      <c r="RKY17" s="88"/>
      <c r="RKZ17" s="87"/>
      <c r="RLA17" s="87"/>
      <c r="RLB17" s="87"/>
      <c r="RLC17" s="87"/>
      <c r="RLD17" s="88"/>
      <c r="RLE17" s="87"/>
      <c r="RLF17" s="87"/>
      <c r="RLG17" s="87"/>
      <c r="RLH17" s="87"/>
      <c r="RLI17" s="88"/>
      <c r="RLJ17" s="87"/>
      <c r="RLK17" s="87"/>
      <c r="RLL17" s="87"/>
      <c r="RLM17" s="87"/>
      <c r="RLN17" s="88"/>
      <c r="RLO17" s="87"/>
      <c r="RLP17" s="87"/>
      <c r="RLQ17" s="87"/>
      <c r="RLR17" s="87"/>
      <c r="RLS17" s="88"/>
      <c r="RLT17" s="87"/>
      <c r="RLU17" s="87"/>
      <c r="RLV17" s="87"/>
      <c r="RLW17" s="87"/>
      <c r="RLX17" s="88"/>
      <c r="RLY17" s="87"/>
      <c r="RLZ17" s="87"/>
      <c r="RMA17" s="87"/>
      <c r="RMB17" s="87"/>
      <c r="RMC17" s="88"/>
      <c r="RMD17" s="87"/>
      <c r="RME17" s="87"/>
      <c r="RMF17" s="87"/>
      <c r="RMG17" s="87"/>
      <c r="RMH17" s="88"/>
      <c r="RMI17" s="87"/>
      <c r="RMJ17" s="87"/>
      <c r="RMK17" s="87"/>
      <c r="RML17" s="87"/>
      <c r="RMM17" s="88"/>
      <c r="RMN17" s="87"/>
      <c r="RMO17" s="87"/>
      <c r="RMP17" s="87"/>
      <c r="RMQ17" s="87"/>
      <c r="RMR17" s="88"/>
      <c r="RMS17" s="87"/>
      <c r="RMT17" s="87"/>
      <c r="RMU17" s="87"/>
      <c r="RMV17" s="87"/>
      <c r="RMW17" s="88"/>
      <c r="RMX17" s="87"/>
      <c r="RMY17" s="87"/>
      <c r="RMZ17" s="87"/>
      <c r="RNA17" s="87"/>
      <c r="RNB17" s="88"/>
      <c r="RNC17" s="87"/>
      <c r="RND17" s="87"/>
      <c r="RNE17" s="87"/>
      <c r="RNF17" s="87"/>
      <c r="RNG17" s="88"/>
      <c r="RNH17" s="87"/>
      <c r="RNI17" s="87"/>
      <c r="RNJ17" s="87"/>
      <c r="RNK17" s="87"/>
      <c r="RNL17" s="88"/>
      <c r="RNM17" s="87"/>
      <c r="RNN17" s="87"/>
      <c r="RNO17" s="87"/>
      <c r="RNP17" s="87"/>
      <c r="RNQ17" s="88"/>
      <c r="RNR17" s="87"/>
      <c r="RNS17" s="87"/>
      <c r="RNT17" s="87"/>
      <c r="RNU17" s="87"/>
      <c r="RNV17" s="88"/>
      <c r="RNW17" s="87"/>
      <c r="RNX17" s="87"/>
      <c r="RNY17" s="87"/>
      <c r="RNZ17" s="87"/>
      <c r="ROA17" s="88"/>
      <c r="ROB17" s="87"/>
      <c r="ROC17" s="87"/>
      <c r="ROD17" s="87"/>
      <c r="ROE17" s="87"/>
      <c r="ROF17" s="88"/>
      <c r="ROG17" s="87"/>
      <c r="ROH17" s="87"/>
      <c r="ROI17" s="87"/>
      <c r="ROJ17" s="87"/>
      <c r="ROK17" s="88"/>
      <c r="ROL17" s="87"/>
      <c r="ROM17" s="87"/>
      <c r="RON17" s="87"/>
      <c r="ROO17" s="87"/>
      <c r="ROP17" s="88"/>
      <c r="ROQ17" s="87"/>
      <c r="ROR17" s="87"/>
      <c r="ROS17" s="87"/>
      <c r="ROT17" s="87"/>
      <c r="ROU17" s="88"/>
      <c r="ROV17" s="87"/>
      <c r="ROW17" s="87"/>
      <c r="ROX17" s="87"/>
      <c r="ROY17" s="87"/>
      <c r="ROZ17" s="88"/>
      <c r="RPA17" s="87"/>
      <c r="RPB17" s="87"/>
      <c r="RPC17" s="87"/>
      <c r="RPD17" s="87"/>
      <c r="RPE17" s="88"/>
      <c r="RPF17" s="87"/>
      <c r="RPG17" s="87"/>
      <c r="RPH17" s="87"/>
      <c r="RPI17" s="87"/>
      <c r="RPJ17" s="88"/>
      <c r="RPK17" s="87"/>
      <c r="RPL17" s="87"/>
      <c r="RPM17" s="87"/>
      <c r="RPN17" s="87"/>
      <c r="RPO17" s="88"/>
      <c r="RPP17" s="87"/>
      <c r="RPQ17" s="87"/>
      <c r="RPR17" s="87"/>
      <c r="RPS17" s="87"/>
      <c r="RPT17" s="88"/>
      <c r="RPU17" s="87"/>
      <c r="RPV17" s="87"/>
      <c r="RPW17" s="87"/>
      <c r="RPX17" s="87"/>
      <c r="RPY17" s="88"/>
      <c r="RPZ17" s="87"/>
      <c r="RQA17" s="87"/>
      <c r="RQB17" s="87"/>
      <c r="RQC17" s="87"/>
      <c r="RQD17" s="88"/>
      <c r="RQE17" s="87"/>
      <c r="RQF17" s="87"/>
      <c r="RQG17" s="87"/>
      <c r="RQH17" s="87"/>
      <c r="RQI17" s="88"/>
      <c r="RQJ17" s="87"/>
      <c r="RQK17" s="87"/>
      <c r="RQL17" s="87"/>
      <c r="RQM17" s="87"/>
      <c r="RQN17" s="88"/>
      <c r="RQO17" s="87"/>
      <c r="RQP17" s="87"/>
      <c r="RQQ17" s="87"/>
      <c r="RQR17" s="87"/>
      <c r="RQS17" s="88"/>
      <c r="RQT17" s="87"/>
      <c r="RQU17" s="87"/>
      <c r="RQV17" s="87"/>
      <c r="RQW17" s="87"/>
      <c r="RQX17" s="88"/>
      <c r="RQY17" s="87"/>
      <c r="RQZ17" s="87"/>
      <c r="RRA17" s="87"/>
      <c r="RRB17" s="87"/>
      <c r="RRC17" s="88"/>
      <c r="RRD17" s="87"/>
      <c r="RRE17" s="87"/>
      <c r="RRF17" s="87"/>
      <c r="RRG17" s="87"/>
      <c r="RRH17" s="88"/>
      <c r="RRI17" s="87"/>
      <c r="RRJ17" s="87"/>
      <c r="RRK17" s="87"/>
      <c r="RRL17" s="87"/>
      <c r="RRM17" s="88"/>
      <c r="RRN17" s="87"/>
      <c r="RRO17" s="87"/>
      <c r="RRP17" s="87"/>
      <c r="RRQ17" s="87"/>
      <c r="RRR17" s="88"/>
      <c r="RRS17" s="87"/>
      <c r="RRT17" s="87"/>
      <c r="RRU17" s="87"/>
      <c r="RRV17" s="87"/>
      <c r="RRW17" s="88"/>
      <c r="RRX17" s="87"/>
      <c r="RRY17" s="87"/>
      <c r="RRZ17" s="87"/>
      <c r="RSA17" s="87"/>
      <c r="RSB17" s="88"/>
      <c r="RSC17" s="87"/>
      <c r="RSD17" s="87"/>
      <c r="RSE17" s="87"/>
      <c r="RSF17" s="87"/>
      <c r="RSG17" s="88"/>
      <c r="RSH17" s="87"/>
      <c r="RSI17" s="87"/>
      <c r="RSJ17" s="87"/>
      <c r="RSK17" s="87"/>
      <c r="RSL17" s="88"/>
      <c r="RSM17" s="87"/>
      <c r="RSN17" s="87"/>
      <c r="RSO17" s="87"/>
      <c r="RSP17" s="87"/>
      <c r="RSQ17" s="88"/>
      <c r="RSR17" s="87"/>
      <c r="RSS17" s="87"/>
      <c r="RST17" s="87"/>
      <c r="RSU17" s="87"/>
      <c r="RSV17" s="88"/>
      <c r="RSW17" s="87"/>
      <c r="RSX17" s="87"/>
      <c r="RSY17" s="87"/>
      <c r="RSZ17" s="87"/>
      <c r="RTA17" s="88"/>
      <c r="RTB17" s="87"/>
      <c r="RTC17" s="87"/>
      <c r="RTD17" s="87"/>
      <c r="RTE17" s="87"/>
      <c r="RTF17" s="88"/>
      <c r="RTG17" s="87"/>
      <c r="RTH17" s="87"/>
      <c r="RTI17" s="87"/>
      <c r="RTJ17" s="87"/>
      <c r="RTK17" s="88"/>
      <c r="RTL17" s="87"/>
      <c r="RTM17" s="87"/>
      <c r="RTN17" s="87"/>
      <c r="RTO17" s="87"/>
      <c r="RTP17" s="88"/>
      <c r="RTQ17" s="87"/>
      <c r="RTR17" s="87"/>
      <c r="RTS17" s="87"/>
      <c r="RTT17" s="87"/>
      <c r="RTU17" s="88"/>
      <c r="RTV17" s="87"/>
      <c r="RTW17" s="87"/>
      <c r="RTX17" s="87"/>
      <c r="RTY17" s="87"/>
      <c r="RTZ17" s="88"/>
      <c r="RUA17" s="87"/>
      <c r="RUB17" s="87"/>
      <c r="RUC17" s="87"/>
      <c r="RUD17" s="87"/>
      <c r="RUE17" s="88"/>
      <c r="RUF17" s="87"/>
      <c r="RUG17" s="87"/>
      <c r="RUH17" s="87"/>
      <c r="RUI17" s="87"/>
      <c r="RUJ17" s="88"/>
      <c r="RUK17" s="87"/>
      <c r="RUL17" s="87"/>
      <c r="RUM17" s="87"/>
      <c r="RUN17" s="87"/>
      <c r="RUO17" s="88"/>
      <c r="RUP17" s="87"/>
      <c r="RUQ17" s="87"/>
      <c r="RUR17" s="87"/>
      <c r="RUS17" s="87"/>
      <c r="RUT17" s="88"/>
      <c r="RUU17" s="87"/>
      <c r="RUV17" s="87"/>
      <c r="RUW17" s="87"/>
      <c r="RUX17" s="87"/>
      <c r="RUY17" s="88"/>
      <c r="RUZ17" s="87"/>
      <c r="RVA17" s="87"/>
      <c r="RVB17" s="87"/>
      <c r="RVC17" s="87"/>
      <c r="RVD17" s="88"/>
      <c r="RVE17" s="87"/>
      <c r="RVF17" s="87"/>
      <c r="RVG17" s="87"/>
      <c r="RVH17" s="87"/>
      <c r="RVI17" s="88"/>
      <c r="RVJ17" s="87"/>
      <c r="RVK17" s="87"/>
      <c r="RVL17" s="87"/>
      <c r="RVM17" s="87"/>
      <c r="RVN17" s="88"/>
      <c r="RVO17" s="87"/>
      <c r="RVP17" s="87"/>
      <c r="RVQ17" s="87"/>
      <c r="RVR17" s="87"/>
      <c r="RVS17" s="88"/>
      <c r="RVT17" s="87"/>
      <c r="RVU17" s="87"/>
      <c r="RVV17" s="87"/>
      <c r="RVW17" s="87"/>
      <c r="RVX17" s="88"/>
      <c r="RVY17" s="87"/>
      <c r="RVZ17" s="87"/>
      <c r="RWA17" s="87"/>
      <c r="RWB17" s="87"/>
      <c r="RWC17" s="88"/>
      <c r="RWD17" s="87"/>
      <c r="RWE17" s="87"/>
      <c r="RWF17" s="87"/>
      <c r="RWG17" s="87"/>
      <c r="RWH17" s="88"/>
      <c r="RWI17" s="87"/>
      <c r="RWJ17" s="87"/>
      <c r="RWK17" s="87"/>
      <c r="RWL17" s="87"/>
      <c r="RWM17" s="88"/>
      <c r="RWN17" s="87"/>
      <c r="RWO17" s="87"/>
      <c r="RWP17" s="87"/>
      <c r="RWQ17" s="87"/>
      <c r="RWR17" s="88"/>
      <c r="RWS17" s="87"/>
      <c r="RWT17" s="87"/>
      <c r="RWU17" s="87"/>
      <c r="RWV17" s="87"/>
      <c r="RWW17" s="88"/>
      <c r="RWX17" s="87"/>
      <c r="RWY17" s="87"/>
      <c r="RWZ17" s="87"/>
      <c r="RXA17" s="87"/>
      <c r="RXB17" s="88"/>
      <c r="RXC17" s="87"/>
      <c r="RXD17" s="87"/>
      <c r="RXE17" s="87"/>
      <c r="RXF17" s="87"/>
      <c r="RXG17" s="88"/>
      <c r="RXH17" s="87"/>
      <c r="RXI17" s="87"/>
      <c r="RXJ17" s="87"/>
      <c r="RXK17" s="87"/>
      <c r="RXL17" s="88"/>
      <c r="RXM17" s="87"/>
      <c r="RXN17" s="87"/>
      <c r="RXO17" s="87"/>
      <c r="RXP17" s="87"/>
      <c r="RXQ17" s="88"/>
      <c r="RXR17" s="87"/>
      <c r="RXS17" s="87"/>
      <c r="RXT17" s="87"/>
      <c r="RXU17" s="87"/>
      <c r="RXV17" s="88"/>
      <c r="RXW17" s="87"/>
      <c r="RXX17" s="87"/>
      <c r="RXY17" s="87"/>
      <c r="RXZ17" s="87"/>
      <c r="RYA17" s="88"/>
      <c r="RYB17" s="87"/>
      <c r="RYC17" s="87"/>
      <c r="RYD17" s="87"/>
      <c r="RYE17" s="87"/>
      <c r="RYF17" s="88"/>
      <c r="RYG17" s="87"/>
      <c r="RYH17" s="87"/>
      <c r="RYI17" s="87"/>
      <c r="RYJ17" s="87"/>
      <c r="RYK17" s="88"/>
      <c r="RYL17" s="87"/>
      <c r="RYM17" s="87"/>
      <c r="RYN17" s="87"/>
      <c r="RYO17" s="87"/>
      <c r="RYP17" s="88"/>
      <c r="RYQ17" s="87"/>
      <c r="RYR17" s="87"/>
      <c r="RYS17" s="87"/>
      <c r="RYT17" s="87"/>
      <c r="RYU17" s="88"/>
      <c r="RYV17" s="87"/>
      <c r="RYW17" s="87"/>
      <c r="RYX17" s="87"/>
      <c r="RYY17" s="87"/>
      <c r="RYZ17" s="88"/>
      <c r="RZA17" s="87"/>
      <c r="RZB17" s="87"/>
      <c r="RZC17" s="87"/>
      <c r="RZD17" s="87"/>
      <c r="RZE17" s="88"/>
      <c r="RZF17" s="87"/>
      <c r="RZG17" s="87"/>
      <c r="RZH17" s="87"/>
      <c r="RZI17" s="87"/>
      <c r="RZJ17" s="88"/>
      <c r="RZK17" s="87"/>
      <c r="RZL17" s="87"/>
      <c r="RZM17" s="87"/>
      <c r="RZN17" s="87"/>
      <c r="RZO17" s="88"/>
      <c r="RZP17" s="87"/>
      <c r="RZQ17" s="87"/>
      <c r="RZR17" s="87"/>
      <c r="RZS17" s="87"/>
      <c r="RZT17" s="88"/>
      <c r="RZU17" s="87"/>
      <c r="RZV17" s="87"/>
      <c r="RZW17" s="87"/>
      <c r="RZX17" s="87"/>
      <c r="RZY17" s="88"/>
      <c r="RZZ17" s="87"/>
      <c r="SAA17" s="87"/>
      <c r="SAB17" s="87"/>
      <c r="SAC17" s="87"/>
      <c r="SAD17" s="88"/>
      <c r="SAE17" s="87"/>
      <c r="SAF17" s="87"/>
      <c r="SAG17" s="87"/>
      <c r="SAH17" s="87"/>
      <c r="SAI17" s="88"/>
      <c r="SAJ17" s="87"/>
      <c r="SAK17" s="87"/>
      <c r="SAL17" s="87"/>
      <c r="SAM17" s="87"/>
      <c r="SAN17" s="88"/>
      <c r="SAO17" s="87"/>
      <c r="SAP17" s="87"/>
      <c r="SAQ17" s="87"/>
      <c r="SAR17" s="87"/>
      <c r="SAS17" s="88"/>
      <c r="SAT17" s="87"/>
      <c r="SAU17" s="87"/>
      <c r="SAV17" s="87"/>
      <c r="SAW17" s="87"/>
      <c r="SAX17" s="88"/>
      <c r="SAY17" s="87"/>
      <c r="SAZ17" s="87"/>
      <c r="SBA17" s="87"/>
      <c r="SBB17" s="87"/>
      <c r="SBC17" s="88"/>
      <c r="SBD17" s="87"/>
      <c r="SBE17" s="87"/>
      <c r="SBF17" s="87"/>
      <c r="SBG17" s="87"/>
      <c r="SBH17" s="88"/>
      <c r="SBI17" s="87"/>
      <c r="SBJ17" s="87"/>
      <c r="SBK17" s="87"/>
      <c r="SBL17" s="87"/>
      <c r="SBM17" s="88"/>
      <c r="SBN17" s="87"/>
      <c r="SBO17" s="87"/>
      <c r="SBP17" s="87"/>
      <c r="SBQ17" s="87"/>
      <c r="SBR17" s="88"/>
      <c r="SBS17" s="87"/>
      <c r="SBT17" s="87"/>
      <c r="SBU17" s="87"/>
      <c r="SBV17" s="87"/>
      <c r="SBW17" s="88"/>
      <c r="SBX17" s="87"/>
      <c r="SBY17" s="87"/>
      <c r="SBZ17" s="87"/>
      <c r="SCA17" s="87"/>
      <c r="SCB17" s="88"/>
      <c r="SCC17" s="87"/>
      <c r="SCD17" s="87"/>
      <c r="SCE17" s="87"/>
      <c r="SCF17" s="87"/>
      <c r="SCG17" s="88"/>
      <c r="SCH17" s="87"/>
      <c r="SCI17" s="87"/>
      <c r="SCJ17" s="87"/>
      <c r="SCK17" s="87"/>
      <c r="SCL17" s="88"/>
      <c r="SCM17" s="87"/>
      <c r="SCN17" s="87"/>
      <c r="SCO17" s="87"/>
      <c r="SCP17" s="87"/>
      <c r="SCQ17" s="88"/>
      <c r="SCR17" s="87"/>
      <c r="SCS17" s="87"/>
      <c r="SCT17" s="87"/>
      <c r="SCU17" s="87"/>
      <c r="SCV17" s="88"/>
      <c r="SCW17" s="87"/>
      <c r="SCX17" s="87"/>
      <c r="SCY17" s="87"/>
      <c r="SCZ17" s="87"/>
      <c r="SDA17" s="88"/>
      <c r="SDB17" s="87"/>
      <c r="SDC17" s="87"/>
      <c r="SDD17" s="87"/>
      <c r="SDE17" s="87"/>
      <c r="SDF17" s="88"/>
      <c r="SDG17" s="87"/>
      <c r="SDH17" s="87"/>
      <c r="SDI17" s="87"/>
      <c r="SDJ17" s="87"/>
      <c r="SDK17" s="88"/>
      <c r="SDL17" s="87"/>
      <c r="SDM17" s="87"/>
      <c r="SDN17" s="87"/>
      <c r="SDO17" s="87"/>
      <c r="SDP17" s="88"/>
      <c r="SDQ17" s="87"/>
      <c r="SDR17" s="87"/>
      <c r="SDS17" s="87"/>
      <c r="SDT17" s="87"/>
      <c r="SDU17" s="88"/>
      <c r="SDV17" s="87"/>
      <c r="SDW17" s="87"/>
      <c r="SDX17" s="87"/>
      <c r="SDY17" s="87"/>
      <c r="SDZ17" s="88"/>
      <c r="SEA17" s="87"/>
      <c r="SEB17" s="87"/>
      <c r="SEC17" s="87"/>
      <c r="SED17" s="87"/>
      <c r="SEE17" s="88"/>
      <c r="SEF17" s="87"/>
      <c r="SEG17" s="87"/>
      <c r="SEH17" s="87"/>
      <c r="SEI17" s="87"/>
      <c r="SEJ17" s="88"/>
      <c r="SEK17" s="87"/>
      <c r="SEL17" s="87"/>
      <c r="SEM17" s="87"/>
      <c r="SEN17" s="87"/>
      <c r="SEO17" s="88"/>
      <c r="SEP17" s="87"/>
      <c r="SEQ17" s="87"/>
      <c r="SER17" s="87"/>
      <c r="SES17" s="87"/>
      <c r="SET17" s="88"/>
      <c r="SEU17" s="87"/>
      <c r="SEV17" s="87"/>
      <c r="SEW17" s="87"/>
      <c r="SEX17" s="87"/>
      <c r="SEY17" s="88"/>
      <c r="SEZ17" s="87"/>
      <c r="SFA17" s="87"/>
      <c r="SFB17" s="87"/>
      <c r="SFC17" s="87"/>
      <c r="SFD17" s="88"/>
      <c r="SFE17" s="87"/>
      <c r="SFF17" s="87"/>
      <c r="SFG17" s="87"/>
      <c r="SFH17" s="87"/>
      <c r="SFI17" s="88"/>
      <c r="SFJ17" s="87"/>
      <c r="SFK17" s="87"/>
      <c r="SFL17" s="87"/>
      <c r="SFM17" s="87"/>
      <c r="SFN17" s="88"/>
      <c r="SFO17" s="87"/>
      <c r="SFP17" s="87"/>
      <c r="SFQ17" s="87"/>
      <c r="SFR17" s="87"/>
      <c r="SFS17" s="88"/>
      <c r="SFT17" s="87"/>
      <c r="SFU17" s="87"/>
      <c r="SFV17" s="87"/>
      <c r="SFW17" s="87"/>
      <c r="SFX17" s="88"/>
      <c r="SFY17" s="87"/>
      <c r="SFZ17" s="87"/>
      <c r="SGA17" s="87"/>
      <c r="SGB17" s="87"/>
      <c r="SGC17" s="88"/>
      <c r="SGD17" s="87"/>
      <c r="SGE17" s="87"/>
      <c r="SGF17" s="87"/>
      <c r="SGG17" s="87"/>
      <c r="SGH17" s="88"/>
      <c r="SGI17" s="87"/>
      <c r="SGJ17" s="87"/>
      <c r="SGK17" s="87"/>
      <c r="SGL17" s="87"/>
      <c r="SGM17" s="88"/>
      <c r="SGN17" s="87"/>
      <c r="SGO17" s="87"/>
      <c r="SGP17" s="87"/>
      <c r="SGQ17" s="87"/>
      <c r="SGR17" s="88"/>
      <c r="SGS17" s="87"/>
      <c r="SGT17" s="87"/>
      <c r="SGU17" s="87"/>
      <c r="SGV17" s="87"/>
      <c r="SGW17" s="88"/>
      <c r="SGX17" s="87"/>
      <c r="SGY17" s="87"/>
      <c r="SGZ17" s="87"/>
      <c r="SHA17" s="87"/>
      <c r="SHB17" s="88"/>
      <c r="SHC17" s="87"/>
      <c r="SHD17" s="87"/>
      <c r="SHE17" s="87"/>
      <c r="SHF17" s="87"/>
      <c r="SHG17" s="88"/>
      <c r="SHH17" s="87"/>
      <c r="SHI17" s="87"/>
      <c r="SHJ17" s="87"/>
      <c r="SHK17" s="87"/>
      <c r="SHL17" s="88"/>
      <c r="SHM17" s="87"/>
      <c r="SHN17" s="87"/>
      <c r="SHO17" s="87"/>
      <c r="SHP17" s="87"/>
      <c r="SHQ17" s="88"/>
      <c r="SHR17" s="87"/>
      <c r="SHS17" s="87"/>
      <c r="SHT17" s="87"/>
      <c r="SHU17" s="87"/>
      <c r="SHV17" s="88"/>
      <c r="SHW17" s="87"/>
      <c r="SHX17" s="87"/>
      <c r="SHY17" s="87"/>
      <c r="SHZ17" s="87"/>
      <c r="SIA17" s="88"/>
      <c r="SIB17" s="87"/>
      <c r="SIC17" s="87"/>
      <c r="SID17" s="87"/>
      <c r="SIE17" s="87"/>
      <c r="SIF17" s="88"/>
      <c r="SIG17" s="87"/>
      <c r="SIH17" s="87"/>
      <c r="SII17" s="87"/>
      <c r="SIJ17" s="87"/>
      <c r="SIK17" s="88"/>
      <c r="SIL17" s="87"/>
      <c r="SIM17" s="87"/>
      <c r="SIN17" s="87"/>
      <c r="SIO17" s="87"/>
      <c r="SIP17" s="88"/>
      <c r="SIQ17" s="87"/>
      <c r="SIR17" s="87"/>
      <c r="SIS17" s="87"/>
      <c r="SIT17" s="87"/>
      <c r="SIU17" s="88"/>
      <c r="SIV17" s="87"/>
      <c r="SIW17" s="87"/>
      <c r="SIX17" s="87"/>
      <c r="SIY17" s="87"/>
      <c r="SIZ17" s="88"/>
      <c r="SJA17" s="87"/>
      <c r="SJB17" s="87"/>
      <c r="SJC17" s="87"/>
      <c r="SJD17" s="87"/>
      <c r="SJE17" s="88"/>
      <c r="SJF17" s="87"/>
      <c r="SJG17" s="87"/>
      <c r="SJH17" s="87"/>
      <c r="SJI17" s="87"/>
      <c r="SJJ17" s="88"/>
      <c r="SJK17" s="87"/>
      <c r="SJL17" s="87"/>
      <c r="SJM17" s="87"/>
      <c r="SJN17" s="87"/>
      <c r="SJO17" s="88"/>
      <c r="SJP17" s="87"/>
      <c r="SJQ17" s="87"/>
      <c r="SJR17" s="87"/>
      <c r="SJS17" s="87"/>
      <c r="SJT17" s="88"/>
      <c r="SJU17" s="87"/>
      <c r="SJV17" s="87"/>
      <c r="SJW17" s="87"/>
      <c r="SJX17" s="87"/>
      <c r="SJY17" s="88"/>
      <c r="SJZ17" s="87"/>
      <c r="SKA17" s="87"/>
      <c r="SKB17" s="87"/>
      <c r="SKC17" s="87"/>
      <c r="SKD17" s="88"/>
      <c r="SKE17" s="87"/>
      <c r="SKF17" s="87"/>
      <c r="SKG17" s="87"/>
      <c r="SKH17" s="87"/>
      <c r="SKI17" s="88"/>
      <c r="SKJ17" s="87"/>
      <c r="SKK17" s="87"/>
      <c r="SKL17" s="87"/>
      <c r="SKM17" s="87"/>
      <c r="SKN17" s="88"/>
      <c r="SKO17" s="87"/>
      <c r="SKP17" s="87"/>
      <c r="SKQ17" s="87"/>
      <c r="SKR17" s="87"/>
      <c r="SKS17" s="88"/>
      <c r="SKT17" s="87"/>
      <c r="SKU17" s="87"/>
      <c r="SKV17" s="87"/>
      <c r="SKW17" s="87"/>
      <c r="SKX17" s="88"/>
      <c r="SKY17" s="87"/>
      <c r="SKZ17" s="87"/>
      <c r="SLA17" s="87"/>
      <c r="SLB17" s="87"/>
      <c r="SLC17" s="88"/>
      <c r="SLD17" s="87"/>
      <c r="SLE17" s="87"/>
      <c r="SLF17" s="87"/>
      <c r="SLG17" s="87"/>
      <c r="SLH17" s="88"/>
      <c r="SLI17" s="87"/>
      <c r="SLJ17" s="87"/>
      <c r="SLK17" s="87"/>
      <c r="SLL17" s="87"/>
      <c r="SLM17" s="88"/>
      <c r="SLN17" s="87"/>
      <c r="SLO17" s="87"/>
      <c r="SLP17" s="87"/>
      <c r="SLQ17" s="87"/>
      <c r="SLR17" s="88"/>
      <c r="SLS17" s="87"/>
      <c r="SLT17" s="87"/>
      <c r="SLU17" s="87"/>
      <c r="SLV17" s="87"/>
      <c r="SLW17" s="88"/>
      <c r="SLX17" s="87"/>
      <c r="SLY17" s="87"/>
      <c r="SLZ17" s="87"/>
      <c r="SMA17" s="87"/>
      <c r="SMB17" s="88"/>
      <c r="SMC17" s="87"/>
      <c r="SMD17" s="87"/>
      <c r="SME17" s="87"/>
      <c r="SMF17" s="87"/>
      <c r="SMG17" s="88"/>
      <c r="SMH17" s="87"/>
      <c r="SMI17" s="87"/>
      <c r="SMJ17" s="87"/>
      <c r="SMK17" s="87"/>
      <c r="SML17" s="88"/>
      <c r="SMM17" s="87"/>
      <c r="SMN17" s="87"/>
      <c r="SMO17" s="87"/>
      <c r="SMP17" s="87"/>
      <c r="SMQ17" s="88"/>
      <c r="SMR17" s="87"/>
      <c r="SMS17" s="87"/>
      <c r="SMT17" s="87"/>
      <c r="SMU17" s="87"/>
      <c r="SMV17" s="88"/>
      <c r="SMW17" s="87"/>
      <c r="SMX17" s="87"/>
      <c r="SMY17" s="87"/>
      <c r="SMZ17" s="87"/>
      <c r="SNA17" s="88"/>
      <c r="SNB17" s="87"/>
      <c r="SNC17" s="87"/>
      <c r="SND17" s="87"/>
      <c r="SNE17" s="87"/>
      <c r="SNF17" s="88"/>
      <c r="SNG17" s="87"/>
      <c r="SNH17" s="87"/>
      <c r="SNI17" s="87"/>
      <c r="SNJ17" s="87"/>
      <c r="SNK17" s="88"/>
      <c r="SNL17" s="87"/>
      <c r="SNM17" s="87"/>
      <c r="SNN17" s="87"/>
      <c r="SNO17" s="87"/>
      <c r="SNP17" s="88"/>
      <c r="SNQ17" s="87"/>
      <c r="SNR17" s="87"/>
      <c r="SNS17" s="87"/>
      <c r="SNT17" s="87"/>
      <c r="SNU17" s="88"/>
      <c r="SNV17" s="87"/>
      <c r="SNW17" s="87"/>
      <c r="SNX17" s="87"/>
      <c r="SNY17" s="87"/>
      <c r="SNZ17" s="88"/>
      <c r="SOA17" s="87"/>
      <c r="SOB17" s="87"/>
      <c r="SOC17" s="87"/>
      <c r="SOD17" s="87"/>
      <c r="SOE17" s="88"/>
      <c r="SOF17" s="87"/>
      <c r="SOG17" s="87"/>
      <c r="SOH17" s="87"/>
      <c r="SOI17" s="87"/>
      <c r="SOJ17" s="88"/>
      <c r="SOK17" s="87"/>
      <c r="SOL17" s="87"/>
      <c r="SOM17" s="87"/>
      <c r="SON17" s="87"/>
      <c r="SOO17" s="88"/>
      <c r="SOP17" s="87"/>
      <c r="SOQ17" s="87"/>
      <c r="SOR17" s="87"/>
      <c r="SOS17" s="87"/>
      <c r="SOT17" s="88"/>
      <c r="SOU17" s="87"/>
      <c r="SOV17" s="87"/>
      <c r="SOW17" s="87"/>
      <c r="SOX17" s="87"/>
      <c r="SOY17" s="88"/>
      <c r="SOZ17" s="87"/>
      <c r="SPA17" s="87"/>
      <c r="SPB17" s="87"/>
      <c r="SPC17" s="87"/>
      <c r="SPD17" s="88"/>
      <c r="SPE17" s="87"/>
      <c r="SPF17" s="87"/>
      <c r="SPG17" s="87"/>
      <c r="SPH17" s="87"/>
      <c r="SPI17" s="88"/>
      <c r="SPJ17" s="87"/>
      <c r="SPK17" s="87"/>
      <c r="SPL17" s="87"/>
      <c r="SPM17" s="87"/>
      <c r="SPN17" s="88"/>
      <c r="SPO17" s="87"/>
      <c r="SPP17" s="87"/>
      <c r="SPQ17" s="87"/>
      <c r="SPR17" s="87"/>
      <c r="SPS17" s="88"/>
      <c r="SPT17" s="87"/>
      <c r="SPU17" s="87"/>
      <c r="SPV17" s="87"/>
      <c r="SPW17" s="87"/>
      <c r="SPX17" s="88"/>
      <c r="SPY17" s="87"/>
      <c r="SPZ17" s="87"/>
      <c r="SQA17" s="87"/>
      <c r="SQB17" s="87"/>
      <c r="SQC17" s="88"/>
      <c r="SQD17" s="87"/>
      <c r="SQE17" s="87"/>
      <c r="SQF17" s="87"/>
      <c r="SQG17" s="87"/>
      <c r="SQH17" s="88"/>
      <c r="SQI17" s="87"/>
      <c r="SQJ17" s="87"/>
      <c r="SQK17" s="87"/>
      <c r="SQL17" s="87"/>
      <c r="SQM17" s="88"/>
      <c r="SQN17" s="87"/>
      <c r="SQO17" s="87"/>
      <c r="SQP17" s="87"/>
      <c r="SQQ17" s="87"/>
      <c r="SQR17" s="88"/>
      <c r="SQS17" s="87"/>
      <c r="SQT17" s="87"/>
      <c r="SQU17" s="87"/>
      <c r="SQV17" s="87"/>
      <c r="SQW17" s="88"/>
      <c r="SQX17" s="87"/>
      <c r="SQY17" s="87"/>
      <c r="SQZ17" s="87"/>
      <c r="SRA17" s="87"/>
      <c r="SRB17" s="88"/>
      <c r="SRC17" s="87"/>
      <c r="SRD17" s="87"/>
      <c r="SRE17" s="87"/>
      <c r="SRF17" s="87"/>
      <c r="SRG17" s="88"/>
      <c r="SRH17" s="87"/>
      <c r="SRI17" s="87"/>
      <c r="SRJ17" s="87"/>
      <c r="SRK17" s="87"/>
      <c r="SRL17" s="88"/>
      <c r="SRM17" s="87"/>
      <c r="SRN17" s="87"/>
      <c r="SRO17" s="87"/>
      <c r="SRP17" s="87"/>
      <c r="SRQ17" s="88"/>
      <c r="SRR17" s="87"/>
      <c r="SRS17" s="87"/>
      <c r="SRT17" s="87"/>
      <c r="SRU17" s="87"/>
      <c r="SRV17" s="88"/>
      <c r="SRW17" s="87"/>
      <c r="SRX17" s="87"/>
      <c r="SRY17" s="87"/>
      <c r="SRZ17" s="87"/>
      <c r="SSA17" s="88"/>
      <c r="SSB17" s="87"/>
      <c r="SSC17" s="87"/>
      <c r="SSD17" s="87"/>
      <c r="SSE17" s="87"/>
      <c r="SSF17" s="88"/>
      <c r="SSG17" s="87"/>
      <c r="SSH17" s="87"/>
      <c r="SSI17" s="87"/>
      <c r="SSJ17" s="87"/>
      <c r="SSK17" s="88"/>
      <c r="SSL17" s="87"/>
      <c r="SSM17" s="87"/>
      <c r="SSN17" s="87"/>
      <c r="SSO17" s="87"/>
      <c r="SSP17" s="88"/>
      <c r="SSQ17" s="87"/>
      <c r="SSR17" s="87"/>
      <c r="SSS17" s="87"/>
      <c r="SST17" s="87"/>
      <c r="SSU17" s="88"/>
      <c r="SSV17" s="87"/>
      <c r="SSW17" s="87"/>
      <c r="SSX17" s="87"/>
      <c r="SSY17" s="87"/>
      <c r="SSZ17" s="88"/>
      <c r="STA17" s="87"/>
      <c r="STB17" s="87"/>
      <c r="STC17" s="87"/>
      <c r="STD17" s="87"/>
      <c r="STE17" s="88"/>
      <c r="STF17" s="87"/>
      <c r="STG17" s="87"/>
      <c r="STH17" s="87"/>
      <c r="STI17" s="87"/>
      <c r="STJ17" s="88"/>
      <c r="STK17" s="87"/>
      <c r="STL17" s="87"/>
      <c r="STM17" s="87"/>
      <c r="STN17" s="87"/>
      <c r="STO17" s="88"/>
      <c r="STP17" s="87"/>
      <c r="STQ17" s="87"/>
      <c r="STR17" s="87"/>
      <c r="STS17" s="87"/>
      <c r="STT17" s="88"/>
      <c r="STU17" s="87"/>
      <c r="STV17" s="87"/>
      <c r="STW17" s="87"/>
      <c r="STX17" s="87"/>
      <c r="STY17" s="88"/>
      <c r="STZ17" s="87"/>
      <c r="SUA17" s="87"/>
      <c r="SUB17" s="87"/>
      <c r="SUC17" s="87"/>
      <c r="SUD17" s="88"/>
      <c r="SUE17" s="87"/>
      <c r="SUF17" s="87"/>
      <c r="SUG17" s="87"/>
      <c r="SUH17" s="87"/>
      <c r="SUI17" s="88"/>
      <c r="SUJ17" s="87"/>
      <c r="SUK17" s="87"/>
      <c r="SUL17" s="87"/>
      <c r="SUM17" s="87"/>
      <c r="SUN17" s="88"/>
      <c r="SUO17" s="87"/>
      <c r="SUP17" s="87"/>
      <c r="SUQ17" s="87"/>
      <c r="SUR17" s="87"/>
      <c r="SUS17" s="88"/>
      <c r="SUT17" s="87"/>
      <c r="SUU17" s="87"/>
      <c r="SUV17" s="87"/>
      <c r="SUW17" s="87"/>
      <c r="SUX17" s="88"/>
      <c r="SUY17" s="87"/>
      <c r="SUZ17" s="87"/>
      <c r="SVA17" s="87"/>
      <c r="SVB17" s="87"/>
      <c r="SVC17" s="88"/>
      <c r="SVD17" s="87"/>
      <c r="SVE17" s="87"/>
      <c r="SVF17" s="87"/>
      <c r="SVG17" s="87"/>
      <c r="SVH17" s="88"/>
      <c r="SVI17" s="87"/>
      <c r="SVJ17" s="87"/>
      <c r="SVK17" s="87"/>
      <c r="SVL17" s="87"/>
      <c r="SVM17" s="88"/>
      <c r="SVN17" s="87"/>
      <c r="SVO17" s="87"/>
      <c r="SVP17" s="87"/>
      <c r="SVQ17" s="87"/>
      <c r="SVR17" s="88"/>
      <c r="SVS17" s="87"/>
      <c r="SVT17" s="87"/>
      <c r="SVU17" s="87"/>
      <c r="SVV17" s="87"/>
      <c r="SVW17" s="88"/>
      <c r="SVX17" s="87"/>
      <c r="SVY17" s="87"/>
      <c r="SVZ17" s="87"/>
      <c r="SWA17" s="87"/>
      <c r="SWB17" s="88"/>
      <c r="SWC17" s="87"/>
      <c r="SWD17" s="87"/>
      <c r="SWE17" s="87"/>
      <c r="SWF17" s="87"/>
      <c r="SWG17" s="88"/>
      <c r="SWH17" s="87"/>
      <c r="SWI17" s="87"/>
      <c r="SWJ17" s="87"/>
      <c r="SWK17" s="87"/>
      <c r="SWL17" s="88"/>
      <c r="SWM17" s="87"/>
      <c r="SWN17" s="87"/>
      <c r="SWO17" s="87"/>
      <c r="SWP17" s="87"/>
      <c r="SWQ17" s="88"/>
      <c r="SWR17" s="87"/>
      <c r="SWS17" s="87"/>
      <c r="SWT17" s="87"/>
      <c r="SWU17" s="87"/>
      <c r="SWV17" s="88"/>
      <c r="SWW17" s="87"/>
      <c r="SWX17" s="87"/>
      <c r="SWY17" s="87"/>
      <c r="SWZ17" s="87"/>
      <c r="SXA17" s="88"/>
      <c r="SXB17" s="87"/>
      <c r="SXC17" s="87"/>
      <c r="SXD17" s="87"/>
      <c r="SXE17" s="87"/>
      <c r="SXF17" s="88"/>
      <c r="SXG17" s="87"/>
      <c r="SXH17" s="87"/>
      <c r="SXI17" s="87"/>
      <c r="SXJ17" s="87"/>
      <c r="SXK17" s="88"/>
      <c r="SXL17" s="87"/>
      <c r="SXM17" s="87"/>
      <c r="SXN17" s="87"/>
      <c r="SXO17" s="87"/>
      <c r="SXP17" s="88"/>
      <c r="SXQ17" s="87"/>
      <c r="SXR17" s="87"/>
      <c r="SXS17" s="87"/>
      <c r="SXT17" s="87"/>
      <c r="SXU17" s="88"/>
      <c r="SXV17" s="87"/>
      <c r="SXW17" s="87"/>
      <c r="SXX17" s="87"/>
      <c r="SXY17" s="87"/>
      <c r="SXZ17" s="88"/>
      <c r="SYA17" s="87"/>
      <c r="SYB17" s="87"/>
      <c r="SYC17" s="87"/>
      <c r="SYD17" s="87"/>
      <c r="SYE17" s="88"/>
      <c r="SYF17" s="87"/>
      <c r="SYG17" s="87"/>
      <c r="SYH17" s="87"/>
      <c r="SYI17" s="87"/>
      <c r="SYJ17" s="88"/>
      <c r="SYK17" s="87"/>
      <c r="SYL17" s="87"/>
      <c r="SYM17" s="87"/>
      <c r="SYN17" s="87"/>
      <c r="SYO17" s="88"/>
      <c r="SYP17" s="87"/>
      <c r="SYQ17" s="87"/>
      <c r="SYR17" s="87"/>
      <c r="SYS17" s="87"/>
      <c r="SYT17" s="88"/>
      <c r="SYU17" s="87"/>
      <c r="SYV17" s="87"/>
      <c r="SYW17" s="87"/>
      <c r="SYX17" s="87"/>
      <c r="SYY17" s="88"/>
      <c r="SYZ17" s="87"/>
      <c r="SZA17" s="87"/>
      <c r="SZB17" s="87"/>
      <c r="SZC17" s="87"/>
      <c r="SZD17" s="88"/>
      <c r="SZE17" s="87"/>
      <c r="SZF17" s="87"/>
      <c r="SZG17" s="87"/>
      <c r="SZH17" s="87"/>
      <c r="SZI17" s="88"/>
      <c r="SZJ17" s="87"/>
      <c r="SZK17" s="87"/>
      <c r="SZL17" s="87"/>
      <c r="SZM17" s="87"/>
      <c r="SZN17" s="88"/>
      <c r="SZO17" s="87"/>
      <c r="SZP17" s="87"/>
      <c r="SZQ17" s="87"/>
      <c r="SZR17" s="87"/>
      <c r="SZS17" s="88"/>
      <c r="SZT17" s="87"/>
      <c r="SZU17" s="87"/>
      <c r="SZV17" s="87"/>
      <c r="SZW17" s="87"/>
      <c r="SZX17" s="88"/>
      <c r="SZY17" s="87"/>
      <c r="SZZ17" s="87"/>
      <c r="TAA17" s="87"/>
      <c r="TAB17" s="87"/>
      <c r="TAC17" s="88"/>
      <c r="TAD17" s="87"/>
      <c r="TAE17" s="87"/>
      <c r="TAF17" s="87"/>
      <c r="TAG17" s="87"/>
      <c r="TAH17" s="88"/>
      <c r="TAI17" s="87"/>
      <c r="TAJ17" s="87"/>
      <c r="TAK17" s="87"/>
      <c r="TAL17" s="87"/>
      <c r="TAM17" s="88"/>
      <c r="TAN17" s="87"/>
      <c r="TAO17" s="87"/>
      <c r="TAP17" s="87"/>
      <c r="TAQ17" s="87"/>
      <c r="TAR17" s="88"/>
      <c r="TAS17" s="87"/>
      <c r="TAT17" s="87"/>
      <c r="TAU17" s="87"/>
      <c r="TAV17" s="87"/>
      <c r="TAW17" s="88"/>
      <c r="TAX17" s="87"/>
      <c r="TAY17" s="87"/>
      <c r="TAZ17" s="87"/>
      <c r="TBA17" s="87"/>
      <c r="TBB17" s="88"/>
      <c r="TBC17" s="87"/>
      <c r="TBD17" s="87"/>
      <c r="TBE17" s="87"/>
      <c r="TBF17" s="87"/>
      <c r="TBG17" s="88"/>
      <c r="TBH17" s="87"/>
      <c r="TBI17" s="87"/>
      <c r="TBJ17" s="87"/>
      <c r="TBK17" s="87"/>
      <c r="TBL17" s="88"/>
      <c r="TBM17" s="87"/>
      <c r="TBN17" s="87"/>
      <c r="TBO17" s="87"/>
      <c r="TBP17" s="87"/>
      <c r="TBQ17" s="88"/>
      <c r="TBR17" s="87"/>
      <c r="TBS17" s="87"/>
      <c r="TBT17" s="87"/>
      <c r="TBU17" s="87"/>
      <c r="TBV17" s="88"/>
      <c r="TBW17" s="87"/>
      <c r="TBX17" s="87"/>
      <c r="TBY17" s="87"/>
      <c r="TBZ17" s="87"/>
      <c r="TCA17" s="88"/>
      <c r="TCB17" s="87"/>
      <c r="TCC17" s="87"/>
      <c r="TCD17" s="87"/>
      <c r="TCE17" s="87"/>
      <c r="TCF17" s="88"/>
      <c r="TCG17" s="87"/>
      <c r="TCH17" s="87"/>
      <c r="TCI17" s="87"/>
      <c r="TCJ17" s="87"/>
      <c r="TCK17" s="88"/>
      <c r="TCL17" s="87"/>
      <c r="TCM17" s="87"/>
      <c r="TCN17" s="87"/>
      <c r="TCO17" s="87"/>
      <c r="TCP17" s="88"/>
      <c r="TCQ17" s="87"/>
      <c r="TCR17" s="87"/>
      <c r="TCS17" s="87"/>
      <c r="TCT17" s="87"/>
      <c r="TCU17" s="88"/>
      <c r="TCV17" s="87"/>
      <c r="TCW17" s="87"/>
      <c r="TCX17" s="87"/>
      <c r="TCY17" s="87"/>
      <c r="TCZ17" s="88"/>
      <c r="TDA17" s="87"/>
      <c r="TDB17" s="87"/>
      <c r="TDC17" s="87"/>
      <c r="TDD17" s="87"/>
      <c r="TDE17" s="88"/>
      <c r="TDF17" s="87"/>
      <c r="TDG17" s="87"/>
      <c r="TDH17" s="87"/>
      <c r="TDI17" s="87"/>
      <c r="TDJ17" s="88"/>
      <c r="TDK17" s="87"/>
      <c r="TDL17" s="87"/>
      <c r="TDM17" s="87"/>
      <c r="TDN17" s="87"/>
      <c r="TDO17" s="88"/>
      <c r="TDP17" s="87"/>
      <c r="TDQ17" s="87"/>
      <c r="TDR17" s="87"/>
      <c r="TDS17" s="87"/>
      <c r="TDT17" s="88"/>
      <c r="TDU17" s="87"/>
      <c r="TDV17" s="87"/>
      <c r="TDW17" s="87"/>
      <c r="TDX17" s="87"/>
      <c r="TDY17" s="88"/>
      <c r="TDZ17" s="87"/>
      <c r="TEA17" s="87"/>
      <c r="TEB17" s="87"/>
      <c r="TEC17" s="87"/>
      <c r="TED17" s="88"/>
      <c r="TEE17" s="87"/>
      <c r="TEF17" s="87"/>
      <c r="TEG17" s="87"/>
      <c r="TEH17" s="87"/>
      <c r="TEI17" s="88"/>
      <c r="TEJ17" s="87"/>
      <c r="TEK17" s="87"/>
      <c r="TEL17" s="87"/>
      <c r="TEM17" s="87"/>
      <c r="TEN17" s="88"/>
      <c r="TEO17" s="87"/>
      <c r="TEP17" s="87"/>
      <c r="TEQ17" s="87"/>
      <c r="TER17" s="87"/>
      <c r="TES17" s="88"/>
      <c r="TET17" s="87"/>
      <c r="TEU17" s="87"/>
      <c r="TEV17" s="87"/>
      <c r="TEW17" s="87"/>
      <c r="TEX17" s="88"/>
      <c r="TEY17" s="87"/>
      <c r="TEZ17" s="87"/>
      <c r="TFA17" s="87"/>
      <c r="TFB17" s="87"/>
      <c r="TFC17" s="88"/>
      <c r="TFD17" s="87"/>
      <c r="TFE17" s="87"/>
      <c r="TFF17" s="87"/>
      <c r="TFG17" s="87"/>
      <c r="TFH17" s="88"/>
      <c r="TFI17" s="87"/>
      <c r="TFJ17" s="87"/>
      <c r="TFK17" s="87"/>
      <c r="TFL17" s="87"/>
      <c r="TFM17" s="88"/>
      <c r="TFN17" s="87"/>
      <c r="TFO17" s="87"/>
      <c r="TFP17" s="87"/>
      <c r="TFQ17" s="87"/>
      <c r="TFR17" s="88"/>
      <c r="TFS17" s="87"/>
      <c r="TFT17" s="87"/>
      <c r="TFU17" s="87"/>
      <c r="TFV17" s="87"/>
      <c r="TFW17" s="88"/>
      <c r="TFX17" s="87"/>
      <c r="TFY17" s="87"/>
      <c r="TFZ17" s="87"/>
      <c r="TGA17" s="87"/>
      <c r="TGB17" s="88"/>
      <c r="TGC17" s="87"/>
      <c r="TGD17" s="87"/>
      <c r="TGE17" s="87"/>
      <c r="TGF17" s="87"/>
      <c r="TGG17" s="88"/>
      <c r="TGH17" s="87"/>
      <c r="TGI17" s="87"/>
      <c r="TGJ17" s="87"/>
      <c r="TGK17" s="87"/>
      <c r="TGL17" s="88"/>
      <c r="TGM17" s="87"/>
      <c r="TGN17" s="87"/>
      <c r="TGO17" s="87"/>
      <c r="TGP17" s="87"/>
      <c r="TGQ17" s="88"/>
      <c r="TGR17" s="87"/>
      <c r="TGS17" s="87"/>
      <c r="TGT17" s="87"/>
      <c r="TGU17" s="87"/>
      <c r="TGV17" s="88"/>
      <c r="TGW17" s="87"/>
      <c r="TGX17" s="87"/>
      <c r="TGY17" s="87"/>
      <c r="TGZ17" s="87"/>
      <c r="THA17" s="88"/>
      <c r="THB17" s="87"/>
      <c r="THC17" s="87"/>
      <c r="THD17" s="87"/>
      <c r="THE17" s="87"/>
      <c r="THF17" s="88"/>
      <c r="THG17" s="87"/>
      <c r="THH17" s="87"/>
      <c r="THI17" s="87"/>
      <c r="THJ17" s="87"/>
      <c r="THK17" s="88"/>
      <c r="THL17" s="87"/>
      <c r="THM17" s="87"/>
      <c r="THN17" s="87"/>
      <c r="THO17" s="87"/>
      <c r="THP17" s="88"/>
      <c r="THQ17" s="87"/>
      <c r="THR17" s="87"/>
      <c r="THS17" s="87"/>
      <c r="THT17" s="87"/>
      <c r="THU17" s="88"/>
      <c r="THV17" s="87"/>
      <c r="THW17" s="87"/>
      <c r="THX17" s="87"/>
      <c r="THY17" s="87"/>
      <c r="THZ17" s="88"/>
      <c r="TIA17" s="87"/>
      <c r="TIB17" s="87"/>
      <c r="TIC17" s="87"/>
      <c r="TID17" s="87"/>
      <c r="TIE17" s="88"/>
      <c r="TIF17" s="87"/>
      <c r="TIG17" s="87"/>
      <c r="TIH17" s="87"/>
      <c r="TII17" s="87"/>
      <c r="TIJ17" s="88"/>
      <c r="TIK17" s="87"/>
      <c r="TIL17" s="87"/>
      <c r="TIM17" s="87"/>
      <c r="TIN17" s="87"/>
      <c r="TIO17" s="88"/>
      <c r="TIP17" s="87"/>
      <c r="TIQ17" s="87"/>
      <c r="TIR17" s="87"/>
      <c r="TIS17" s="87"/>
      <c r="TIT17" s="88"/>
      <c r="TIU17" s="87"/>
      <c r="TIV17" s="87"/>
      <c r="TIW17" s="87"/>
      <c r="TIX17" s="87"/>
      <c r="TIY17" s="88"/>
      <c r="TIZ17" s="87"/>
      <c r="TJA17" s="87"/>
      <c r="TJB17" s="87"/>
      <c r="TJC17" s="87"/>
      <c r="TJD17" s="88"/>
      <c r="TJE17" s="87"/>
      <c r="TJF17" s="87"/>
      <c r="TJG17" s="87"/>
      <c r="TJH17" s="87"/>
      <c r="TJI17" s="88"/>
      <c r="TJJ17" s="87"/>
      <c r="TJK17" s="87"/>
      <c r="TJL17" s="87"/>
      <c r="TJM17" s="87"/>
      <c r="TJN17" s="88"/>
      <c r="TJO17" s="87"/>
      <c r="TJP17" s="87"/>
      <c r="TJQ17" s="87"/>
      <c r="TJR17" s="87"/>
      <c r="TJS17" s="88"/>
      <c r="TJT17" s="87"/>
      <c r="TJU17" s="87"/>
      <c r="TJV17" s="87"/>
      <c r="TJW17" s="87"/>
      <c r="TJX17" s="88"/>
      <c r="TJY17" s="87"/>
      <c r="TJZ17" s="87"/>
      <c r="TKA17" s="87"/>
      <c r="TKB17" s="87"/>
      <c r="TKC17" s="88"/>
      <c r="TKD17" s="87"/>
      <c r="TKE17" s="87"/>
      <c r="TKF17" s="87"/>
      <c r="TKG17" s="87"/>
      <c r="TKH17" s="88"/>
      <c r="TKI17" s="87"/>
      <c r="TKJ17" s="87"/>
      <c r="TKK17" s="87"/>
      <c r="TKL17" s="87"/>
      <c r="TKM17" s="88"/>
      <c r="TKN17" s="87"/>
      <c r="TKO17" s="87"/>
      <c r="TKP17" s="87"/>
      <c r="TKQ17" s="87"/>
      <c r="TKR17" s="88"/>
      <c r="TKS17" s="87"/>
      <c r="TKT17" s="87"/>
      <c r="TKU17" s="87"/>
      <c r="TKV17" s="87"/>
      <c r="TKW17" s="88"/>
      <c r="TKX17" s="87"/>
      <c r="TKY17" s="87"/>
      <c r="TKZ17" s="87"/>
      <c r="TLA17" s="87"/>
      <c r="TLB17" s="88"/>
      <c r="TLC17" s="87"/>
      <c r="TLD17" s="87"/>
      <c r="TLE17" s="87"/>
      <c r="TLF17" s="87"/>
      <c r="TLG17" s="88"/>
      <c r="TLH17" s="87"/>
      <c r="TLI17" s="87"/>
      <c r="TLJ17" s="87"/>
      <c r="TLK17" s="87"/>
      <c r="TLL17" s="88"/>
      <c r="TLM17" s="87"/>
      <c r="TLN17" s="87"/>
      <c r="TLO17" s="87"/>
      <c r="TLP17" s="87"/>
      <c r="TLQ17" s="88"/>
      <c r="TLR17" s="87"/>
      <c r="TLS17" s="87"/>
      <c r="TLT17" s="87"/>
      <c r="TLU17" s="87"/>
      <c r="TLV17" s="88"/>
      <c r="TLW17" s="87"/>
      <c r="TLX17" s="87"/>
      <c r="TLY17" s="87"/>
      <c r="TLZ17" s="87"/>
      <c r="TMA17" s="88"/>
      <c r="TMB17" s="87"/>
      <c r="TMC17" s="87"/>
      <c r="TMD17" s="87"/>
      <c r="TME17" s="87"/>
      <c r="TMF17" s="88"/>
      <c r="TMG17" s="87"/>
      <c r="TMH17" s="87"/>
      <c r="TMI17" s="87"/>
      <c r="TMJ17" s="87"/>
      <c r="TMK17" s="88"/>
      <c r="TML17" s="87"/>
      <c r="TMM17" s="87"/>
      <c r="TMN17" s="87"/>
      <c r="TMO17" s="87"/>
      <c r="TMP17" s="88"/>
      <c r="TMQ17" s="87"/>
      <c r="TMR17" s="87"/>
      <c r="TMS17" s="87"/>
      <c r="TMT17" s="87"/>
      <c r="TMU17" s="88"/>
      <c r="TMV17" s="87"/>
      <c r="TMW17" s="87"/>
      <c r="TMX17" s="87"/>
      <c r="TMY17" s="87"/>
      <c r="TMZ17" s="88"/>
      <c r="TNA17" s="87"/>
      <c r="TNB17" s="87"/>
      <c r="TNC17" s="87"/>
      <c r="TND17" s="87"/>
      <c r="TNE17" s="88"/>
      <c r="TNF17" s="87"/>
      <c r="TNG17" s="87"/>
      <c r="TNH17" s="87"/>
      <c r="TNI17" s="87"/>
      <c r="TNJ17" s="88"/>
      <c r="TNK17" s="87"/>
      <c r="TNL17" s="87"/>
      <c r="TNM17" s="87"/>
      <c r="TNN17" s="87"/>
      <c r="TNO17" s="88"/>
      <c r="TNP17" s="87"/>
      <c r="TNQ17" s="87"/>
      <c r="TNR17" s="87"/>
      <c r="TNS17" s="87"/>
      <c r="TNT17" s="88"/>
      <c r="TNU17" s="87"/>
      <c r="TNV17" s="87"/>
      <c r="TNW17" s="87"/>
      <c r="TNX17" s="87"/>
      <c r="TNY17" s="88"/>
      <c r="TNZ17" s="87"/>
      <c r="TOA17" s="87"/>
      <c r="TOB17" s="87"/>
      <c r="TOC17" s="87"/>
      <c r="TOD17" s="88"/>
      <c r="TOE17" s="87"/>
      <c r="TOF17" s="87"/>
      <c r="TOG17" s="87"/>
      <c r="TOH17" s="87"/>
      <c r="TOI17" s="88"/>
      <c r="TOJ17" s="87"/>
      <c r="TOK17" s="87"/>
      <c r="TOL17" s="87"/>
      <c r="TOM17" s="87"/>
      <c r="TON17" s="88"/>
      <c r="TOO17" s="87"/>
      <c r="TOP17" s="87"/>
      <c r="TOQ17" s="87"/>
      <c r="TOR17" s="87"/>
      <c r="TOS17" s="88"/>
      <c r="TOT17" s="87"/>
      <c r="TOU17" s="87"/>
      <c r="TOV17" s="87"/>
      <c r="TOW17" s="87"/>
      <c r="TOX17" s="88"/>
      <c r="TOY17" s="87"/>
      <c r="TOZ17" s="87"/>
      <c r="TPA17" s="87"/>
      <c r="TPB17" s="87"/>
      <c r="TPC17" s="88"/>
      <c r="TPD17" s="87"/>
      <c r="TPE17" s="87"/>
      <c r="TPF17" s="87"/>
      <c r="TPG17" s="87"/>
      <c r="TPH17" s="88"/>
      <c r="TPI17" s="87"/>
      <c r="TPJ17" s="87"/>
      <c r="TPK17" s="87"/>
      <c r="TPL17" s="87"/>
      <c r="TPM17" s="88"/>
      <c r="TPN17" s="87"/>
      <c r="TPO17" s="87"/>
      <c r="TPP17" s="87"/>
      <c r="TPQ17" s="87"/>
      <c r="TPR17" s="88"/>
      <c r="TPS17" s="87"/>
      <c r="TPT17" s="87"/>
      <c r="TPU17" s="87"/>
      <c r="TPV17" s="87"/>
      <c r="TPW17" s="88"/>
      <c r="TPX17" s="87"/>
      <c r="TPY17" s="87"/>
      <c r="TPZ17" s="87"/>
      <c r="TQA17" s="87"/>
      <c r="TQB17" s="88"/>
      <c r="TQC17" s="87"/>
      <c r="TQD17" s="87"/>
      <c r="TQE17" s="87"/>
      <c r="TQF17" s="87"/>
      <c r="TQG17" s="88"/>
      <c r="TQH17" s="87"/>
      <c r="TQI17" s="87"/>
      <c r="TQJ17" s="87"/>
      <c r="TQK17" s="87"/>
      <c r="TQL17" s="88"/>
      <c r="TQM17" s="87"/>
      <c r="TQN17" s="87"/>
      <c r="TQO17" s="87"/>
      <c r="TQP17" s="87"/>
      <c r="TQQ17" s="88"/>
      <c r="TQR17" s="87"/>
      <c r="TQS17" s="87"/>
      <c r="TQT17" s="87"/>
      <c r="TQU17" s="87"/>
      <c r="TQV17" s="88"/>
      <c r="TQW17" s="87"/>
      <c r="TQX17" s="87"/>
      <c r="TQY17" s="87"/>
      <c r="TQZ17" s="87"/>
      <c r="TRA17" s="88"/>
      <c r="TRB17" s="87"/>
      <c r="TRC17" s="87"/>
      <c r="TRD17" s="87"/>
      <c r="TRE17" s="87"/>
      <c r="TRF17" s="88"/>
      <c r="TRG17" s="87"/>
      <c r="TRH17" s="87"/>
      <c r="TRI17" s="87"/>
      <c r="TRJ17" s="87"/>
      <c r="TRK17" s="88"/>
      <c r="TRL17" s="87"/>
      <c r="TRM17" s="87"/>
      <c r="TRN17" s="87"/>
      <c r="TRO17" s="87"/>
      <c r="TRP17" s="88"/>
      <c r="TRQ17" s="87"/>
      <c r="TRR17" s="87"/>
      <c r="TRS17" s="87"/>
      <c r="TRT17" s="87"/>
      <c r="TRU17" s="88"/>
      <c r="TRV17" s="87"/>
      <c r="TRW17" s="87"/>
      <c r="TRX17" s="87"/>
      <c r="TRY17" s="87"/>
      <c r="TRZ17" s="88"/>
      <c r="TSA17" s="87"/>
      <c r="TSB17" s="87"/>
      <c r="TSC17" s="87"/>
      <c r="TSD17" s="87"/>
      <c r="TSE17" s="88"/>
      <c r="TSF17" s="87"/>
      <c r="TSG17" s="87"/>
      <c r="TSH17" s="87"/>
      <c r="TSI17" s="87"/>
      <c r="TSJ17" s="88"/>
      <c r="TSK17" s="87"/>
      <c r="TSL17" s="87"/>
      <c r="TSM17" s="87"/>
      <c r="TSN17" s="87"/>
      <c r="TSO17" s="88"/>
      <c r="TSP17" s="87"/>
      <c r="TSQ17" s="87"/>
      <c r="TSR17" s="87"/>
      <c r="TSS17" s="87"/>
      <c r="TST17" s="88"/>
      <c r="TSU17" s="87"/>
      <c r="TSV17" s="87"/>
      <c r="TSW17" s="87"/>
      <c r="TSX17" s="87"/>
      <c r="TSY17" s="88"/>
      <c r="TSZ17" s="87"/>
      <c r="TTA17" s="87"/>
      <c r="TTB17" s="87"/>
      <c r="TTC17" s="87"/>
      <c r="TTD17" s="88"/>
      <c r="TTE17" s="87"/>
      <c r="TTF17" s="87"/>
      <c r="TTG17" s="87"/>
      <c r="TTH17" s="87"/>
      <c r="TTI17" s="88"/>
      <c r="TTJ17" s="87"/>
      <c r="TTK17" s="87"/>
      <c r="TTL17" s="87"/>
      <c r="TTM17" s="87"/>
      <c r="TTN17" s="88"/>
      <c r="TTO17" s="87"/>
      <c r="TTP17" s="87"/>
      <c r="TTQ17" s="87"/>
      <c r="TTR17" s="87"/>
      <c r="TTS17" s="88"/>
      <c r="TTT17" s="87"/>
      <c r="TTU17" s="87"/>
      <c r="TTV17" s="87"/>
      <c r="TTW17" s="87"/>
      <c r="TTX17" s="88"/>
      <c r="TTY17" s="87"/>
      <c r="TTZ17" s="87"/>
      <c r="TUA17" s="87"/>
      <c r="TUB17" s="87"/>
      <c r="TUC17" s="88"/>
      <c r="TUD17" s="87"/>
      <c r="TUE17" s="87"/>
      <c r="TUF17" s="87"/>
      <c r="TUG17" s="87"/>
      <c r="TUH17" s="88"/>
      <c r="TUI17" s="87"/>
      <c r="TUJ17" s="87"/>
      <c r="TUK17" s="87"/>
      <c r="TUL17" s="87"/>
      <c r="TUM17" s="88"/>
      <c r="TUN17" s="87"/>
      <c r="TUO17" s="87"/>
      <c r="TUP17" s="87"/>
      <c r="TUQ17" s="87"/>
      <c r="TUR17" s="88"/>
      <c r="TUS17" s="87"/>
      <c r="TUT17" s="87"/>
      <c r="TUU17" s="87"/>
      <c r="TUV17" s="87"/>
      <c r="TUW17" s="88"/>
      <c r="TUX17" s="87"/>
      <c r="TUY17" s="87"/>
      <c r="TUZ17" s="87"/>
      <c r="TVA17" s="87"/>
      <c r="TVB17" s="88"/>
      <c r="TVC17" s="87"/>
      <c r="TVD17" s="87"/>
      <c r="TVE17" s="87"/>
      <c r="TVF17" s="87"/>
      <c r="TVG17" s="88"/>
      <c r="TVH17" s="87"/>
      <c r="TVI17" s="87"/>
      <c r="TVJ17" s="87"/>
      <c r="TVK17" s="87"/>
      <c r="TVL17" s="88"/>
      <c r="TVM17" s="87"/>
      <c r="TVN17" s="87"/>
      <c r="TVO17" s="87"/>
      <c r="TVP17" s="87"/>
      <c r="TVQ17" s="88"/>
      <c r="TVR17" s="87"/>
      <c r="TVS17" s="87"/>
      <c r="TVT17" s="87"/>
      <c r="TVU17" s="87"/>
      <c r="TVV17" s="88"/>
      <c r="TVW17" s="87"/>
      <c r="TVX17" s="87"/>
      <c r="TVY17" s="87"/>
      <c r="TVZ17" s="87"/>
      <c r="TWA17" s="88"/>
      <c r="TWB17" s="87"/>
      <c r="TWC17" s="87"/>
      <c r="TWD17" s="87"/>
      <c r="TWE17" s="87"/>
      <c r="TWF17" s="88"/>
      <c r="TWG17" s="87"/>
      <c r="TWH17" s="87"/>
      <c r="TWI17" s="87"/>
      <c r="TWJ17" s="87"/>
      <c r="TWK17" s="88"/>
      <c r="TWL17" s="87"/>
      <c r="TWM17" s="87"/>
      <c r="TWN17" s="87"/>
      <c r="TWO17" s="87"/>
      <c r="TWP17" s="88"/>
      <c r="TWQ17" s="87"/>
      <c r="TWR17" s="87"/>
      <c r="TWS17" s="87"/>
      <c r="TWT17" s="87"/>
      <c r="TWU17" s="88"/>
      <c r="TWV17" s="87"/>
      <c r="TWW17" s="87"/>
      <c r="TWX17" s="87"/>
      <c r="TWY17" s="87"/>
      <c r="TWZ17" s="88"/>
      <c r="TXA17" s="87"/>
      <c r="TXB17" s="87"/>
      <c r="TXC17" s="87"/>
      <c r="TXD17" s="87"/>
      <c r="TXE17" s="88"/>
      <c r="TXF17" s="87"/>
      <c r="TXG17" s="87"/>
      <c r="TXH17" s="87"/>
      <c r="TXI17" s="87"/>
      <c r="TXJ17" s="88"/>
      <c r="TXK17" s="87"/>
      <c r="TXL17" s="87"/>
      <c r="TXM17" s="87"/>
      <c r="TXN17" s="87"/>
      <c r="TXO17" s="88"/>
      <c r="TXP17" s="87"/>
      <c r="TXQ17" s="87"/>
      <c r="TXR17" s="87"/>
      <c r="TXS17" s="87"/>
      <c r="TXT17" s="88"/>
      <c r="TXU17" s="87"/>
      <c r="TXV17" s="87"/>
      <c r="TXW17" s="87"/>
      <c r="TXX17" s="87"/>
      <c r="TXY17" s="88"/>
      <c r="TXZ17" s="87"/>
      <c r="TYA17" s="87"/>
      <c r="TYB17" s="87"/>
      <c r="TYC17" s="87"/>
      <c r="TYD17" s="88"/>
      <c r="TYE17" s="87"/>
      <c r="TYF17" s="87"/>
      <c r="TYG17" s="87"/>
      <c r="TYH17" s="87"/>
      <c r="TYI17" s="88"/>
      <c r="TYJ17" s="87"/>
      <c r="TYK17" s="87"/>
      <c r="TYL17" s="87"/>
      <c r="TYM17" s="87"/>
      <c r="TYN17" s="88"/>
      <c r="TYO17" s="87"/>
      <c r="TYP17" s="87"/>
      <c r="TYQ17" s="87"/>
      <c r="TYR17" s="87"/>
      <c r="TYS17" s="88"/>
      <c r="TYT17" s="87"/>
      <c r="TYU17" s="87"/>
      <c r="TYV17" s="87"/>
      <c r="TYW17" s="87"/>
      <c r="TYX17" s="88"/>
      <c r="TYY17" s="87"/>
      <c r="TYZ17" s="87"/>
      <c r="TZA17" s="87"/>
      <c r="TZB17" s="87"/>
      <c r="TZC17" s="88"/>
      <c r="TZD17" s="87"/>
      <c r="TZE17" s="87"/>
      <c r="TZF17" s="87"/>
      <c r="TZG17" s="87"/>
      <c r="TZH17" s="88"/>
      <c r="TZI17" s="87"/>
      <c r="TZJ17" s="87"/>
      <c r="TZK17" s="87"/>
      <c r="TZL17" s="87"/>
      <c r="TZM17" s="88"/>
      <c r="TZN17" s="87"/>
      <c r="TZO17" s="87"/>
      <c r="TZP17" s="87"/>
      <c r="TZQ17" s="87"/>
      <c r="TZR17" s="88"/>
      <c r="TZS17" s="87"/>
      <c r="TZT17" s="87"/>
      <c r="TZU17" s="87"/>
      <c r="TZV17" s="87"/>
      <c r="TZW17" s="88"/>
      <c r="TZX17" s="87"/>
      <c r="TZY17" s="87"/>
      <c r="TZZ17" s="87"/>
      <c r="UAA17" s="87"/>
      <c r="UAB17" s="88"/>
      <c r="UAC17" s="87"/>
      <c r="UAD17" s="87"/>
      <c r="UAE17" s="87"/>
      <c r="UAF17" s="87"/>
      <c r="UAG17" s="88"/>
      <c r="UAH17" s="87"/>
      <c r="UAI17" s="87"/>
      <c r="UAJ17" s="87"/>
      <c r="UAK17" s="87"/>
      <c r="UAL17" s="88"/>
      <c r="UAM17" s="87"/>
      <c r="UAN17" s="87"/>
      <c r="UAO17" s="87"/>
      <c r="UAP17" s="87"/>
      <c r="UAQ17" s="88"/>
      <c r="UAR17" s="87"/>
      <c r="UAS17" s="87"/>
      <c r="UAT17" s="87"/>
      <c r="UAU17" s="87"/>
      <c r="UAV17" s="88"/>
      <c r="UAW17" s="87"/>
      <c r="UAX17" s="87"/>
      <c r="UAY17" s="87"/>
      <c r="UAZ17" s="87"/>
      <c r="UBA17" s="88"/>
      <c r="UBB17" s="87"/>
      <c r="UBC17" s="87"/>
      <c r="UBD17" s="87"/>
      <c r="UBE17" s="87"/>
      <c r="UBF17" s="88"/>
      <c r="UBG17" s="87"/>
      <c r="UBH17" s="87"/>
      <c r="UBI17" s="87"/>
      <c r="UBJ17" s="87"/>
      <c r="UBK17" s="88"/>
      <c r="UBL17" s="87"/>
      <c r="UBM17" s="87"/>
      <c r="UBN17" s="87"/>
      <c r="UBO17" s="87"/>
      <c r="UBP17" s="88"/>
      <c r="UBQ17" s="87"/>
      <c r="UBR17" s="87"/>
      <c r="UBS17" s="87"/>
      <c r="UBT17" s="87"/>
      <c r="UBU17" s="88"/>
      <c r="UBV17" s="87"/>
      <c r="UBW17" s="87"/>
      <c r="UBX17" s="87"/>
      <c r="UBY17" s="87"/>
      <c r="UBZ17" s="88"/>
      <c r="UCA17" s="87"/>
      <c r="UCB17" s="87"/>
      <c r="UCC17" s="87"/>
      <c r="UCD17" s="87"/>
      <c r="UCE17" s="88"/>
      <c r="UCF17" s="87"/>
      <c r="UCG17" s="87"/>
      <c r="UCH17" s="87"/>
      <c r="UCI17" s="87"/>
      <c r="UCJ17" s="88"/>
      <c r="UCK17" s="87"/>
      <c r="UCL17" s="87"/>
      <c r="UCM17" s="87"/>
      <c r="UCN17" s="87"/>
      <c r="UCO17" s="88"/>
      <c r="UCP17" s="87"/>
      <c r="UCQ17" s="87"/>
      <c r="UCR17" s="87"/>
      <c r="UCS17" s="87"/>
      <c r="UCT17" s="88"/>
      <c r="UCU17" s="87"/>
      <c r="UCV17" s="87"/>
      <c r="UCW17" s="87"/>
      <c r="UCX17" s="87"/>
      <c r="UCY17" s="88"/>
      <c r="UCZ17" s="87"/>
      <c r="UDA17" s="87"/>
      <c r="UDB17" s="87"/>
      <c r="UDC17" s="87"/>
      <c r="UDD17" s="88"/>
      <c r="UDE17" s="87"/>
      <c r="UDF17" s="87"/>
      <c r="UDG17" s="87"/>
      <c r="UDH17" s="87"/>
      <c r="UDI17" s="88"/>
      <c r="UDJ17" s="87"/>
      <c r="UDK17" s="87"/>
      <c r="UDL17" s="87"/>
      <c r="UDM17" s="87"/>
      <c r="UDN17" s="88"/>
      <c r="UDO17" s="87"/>
      <c r="UDP17" s="87"/>
      <c r="UDQ17" s="87"/>
      <c r="UDR17" s="87"/>
      <c r="UDS17" s="88"/>
      <c r="UDT17" s="87"/>
      <c r="UDU17" s="87"/>
      <c r="UDV17" s="87"/>
      <c r="UDW17" s="87"/>
      <c r="UDX17" s="88"/>
      <c r="UDY17" s="87"/>
      <c r="UDZ17" s="87"/>
      <c r="UEA17" s="87"/>
      <c r="UEB17" s="87"/>
      <c r="UEC17" s="88"/>
      <c r="UED17" s="87"/>
      <c r="UEE17" s="87"/>
      <c r="UEF17" s="87"/>
      <c r="UEG17" s="87"/>
      <c r="UEH17" s="88"/>
      <c r="UEI17" s="87"/>
      <c r="UEJ17" s="87"/>
      <c r="UEK17" s="87"/>
      <c r="UEL17" s="87"/>
      <c r="UEM17" s="88"/>
      <c r="UEN17" s="87"/>
      <c r="UEO17" s="87"/>
      <c r="UEP17" s="87"/>
      <c r="UEQ17" s="87"/>
      <c r="UER17" s="88"/>
      <c r="UES17" s="87"/>
      <c r="UET17" s="87"/>
      <c r="UEU17" s="87"/>
      <c r="UEV17" s="87"/>
      <c r="UEW17" s="88"/>
      <c r="UEX17" s="87"/>
      <c r="UEY17" s="87"/>
      <c r="UEZ17" s="87"/>
      <c r="UFA17" s="87"/>
      <c r="UFB17" s="88"/>
      <c r="UFC17" s="87"/>
      <c r="UFD17" s="87"/>
      <c r="UFE17" s="87"/>
      <c r="UFF17" s="87"/>
      <c r="UFG17" s="88"/>
      <c r="UFH17" s="87"/>
      <c r="UFI17" s="87"/>
      <c r="UFJ17" s="87"/>
      <c r="UFK17" s="87"/>
      <c r="UFL17" s="88"/>
      <c r="UFM17" s="87"/>
      <c r="UFN17" s="87"/>
      <c r="UFO17" s="87"/>
      <c r="UFP17" s="87"/>
      <c r="UFQ17" s="88"/>
      <c r="UFR17" s="87"/>
      <c r="UFS17" s="87"/>
      <c r="UFT17" s="87"/>
      <c r="UFU17" s="87"/>
      <c r="UFV17" s="88"/>
      <c r="UFW17" s="87"/>
      <c r="UFX17" s="87"/>
      <c r="UFY17" s="87"/>
      <c r="UFZ17" s="87"/>
      <c r="UGA17" s="88"/>
      <c r="UGB17" s="87"/>
      <c r="UGC17" s="87"/>
      <c r="UGD17" s="87"/>
      <c r="UGE17" s="87"/>
      <c r="UGF17" s="88"/>
      <c r="UGG17" s="87"/>
      <c r="UGH17" s="87"/>
      <c r="UGI17" s="87"/>
      <c r="UGJ17" s="87"/>
      <c r="UGK17" s="88"/>
      <c r="UGL17" s="87"/>
      <c r="UGM17" s="87"/>
      <c r="UGN17" s="87"/>
      <c r="UGO17" s="87"/>
      <c r="UGP17" s="88"/>
      <c r="UGQ17" s="87"/>
      <c r="UGR17" s="87"/>
      <c r="UGS17" s="87"/>
      <c r="UGT17" s="87"/>
      <c r="UGU17" s="88"/>
      <c r="UGV17" s="87"/>
      <c r="UGW17" s="87"/>
      <c r="UGX17" s="87"/>
      <c r="UGY17" s="87"/>
      <c r="UGZ17" s="88"/>
      <c r="UHA17" s="87"/>
      <c r="UHB17" s="87"/>
      <c r="UHC17" s="87"/>
      <c r="UHD17" s="87"/>
      <c r="UHE17" s="88"/>
      <c r="UHF17" s="87"/>
      <c r="UHG17" s="87"/>
      <c r="UHH17" s="87"/>
      <c r="UHI17" s="87"/>
      <c r="UHJ17" s="88"/>
      <c r="UHK17" s="87"/>
      <c r="UHL17" s="87"/>
      <c r="UHM17" s="87"/>
      <c r="UHN17" s="87"/>
      <c r="UHO17" s="88"/>
      <c r="UHP17" s="87"/>
      <c r="UHQ17" s="87"/>
      <c r="UHR17" s="87"/>
      <c r="UHS17" s="87"/>
      <c r="UHT17" s="88"/>
      <c r="UHU17" s="87"/>
      <c r="UHV17" s="87"/>
      <c r="UHW17" s="87"/>
      <c r="UHX17" s="87"/>
      <c r="UHY17" s="88"/>
      <c r="UHZ17" s="87"/>
      <c r="UIA17" s="87"/>
      <c r="UIB17" s="87"/>
      <c r="UIC17" s="87"/>
      <c r="UID17" s="88"/>
      <c r="UIE17" s="87"/>
      <c r="UIF17" s="87"/>
      <c r="UIG17" s="87"/>
      <c r="UIH17" s="87"/>
      <c r="UII17" s="88"/>
      <c r="UIJ17" s="87"/>
      <c r="UIK17" s="87"/>
      <c r="UIL17" s="87"/>
      <c r="UIM17" s="87"/>
      <c r="UIN17" s="88"/>
      <c r="UIO17" s="87"/>
      <c r="UIP17" s="87"/>
      <c r="UIQ17" s="87"/>
      <c r="UIR17" s="87"/>
      <c r="UIS17" s="88"/>
      <c r="UIT17" s="87"/>
      <c r="UIU17" s="87"/>
      <c r="UIV17" s="87"/>
      <c r="UIW17" s="87"/>
      <c r="UIX17" s="88"/>
      <c r="UIY17" s="87"/>
      <c r="UIZ17" s="87"/>
      <c r="UJA17" s="87"/>
      <c r="UJB17" s="87"/>
      <c r="UJC17" s="88"/>
      <c r="UJD17" s="87"/>
      <c r="UJE17" s="87"/>
      <c r="UJF17" s="87"/>
      <c r="UJG17" s="87"/>
      <c r="UJH17" s="88"/>
      <c r="UJI17" s="87"/>
      <c r="UJJ17" s="87"/>
      <c r="UJK17" s="87"/>
      <c r="UJL17" s="87"/>
      <c r="UJM17" s="88"/>
      <c r="UJN17" s="87"/>
      <c r="UJO17" s="87"/>
      <c r="UJP17" s="87"/>
      <c r="UJQ17" s="87"/>
      <c r="UJR17" s="88"/>
      <c r="UJS17" s="87"/>
      <c r="UJT17" s="87"/>
      <c r="UJU17" s="87"/>
      <c r="UJV17" s="87"/>
      <c r="UJW17" s="88"/>
      <c r="UJX17" s="87"/>
      <c r="UJY17" s="87"/>
      <c r="UJZ17" s="87"/>
      <c r="UKA17" s="87"/>
      <c r="UKB17" s="88"/>
      <c r="UKC17" s="87"/>
      <c r="UKD17" s="87"/>
      <c r="UKE17" s="87"/>
      <c r="UKF17" s="87"/>
      <c r="UKG17" s="88"/>
      <c r="UKH17" s="87"/>
      <c r="UKI17" s="87"/>
      <c r="UKJ17" s="87"/>
      <c r="UKK17" s="87"/>
      <c r="UKL17" s="88"/>
      <c r="UKM17" s="87"/>
      <c r="UKN17" s="87"/>
      <c r="UKO17" s="87"/>
      <c r="UKP17" s="87"/>
      <c r="UKQ17" s="88"/>
      <c r="UKR17" s="87"/>
      <c r="UKS17" s="87"/>
      <c r="UKT17" s="87"/>
      <c r="UKU17" s="87"/>
      <c r="UKV17" s="88"/>
      <c r="UKW17" s="87"/>
      <c r="UKX17" s="87"/>
      <c r="UKY17" s="87"/>
      <c r="UKZ17" s="87"/>
      <c r="ULA17" s="88"/>
      <c r="ULB17" s="87"/>
      <c r="ULC17" s="87"/>
      <c r="ULD17" s="87"/>
      <c r="ULE17" s="87"/>
      <c r="ULF17" s="88"/>
      <c r="ULG17" s="87"/>
      <c r="ULH17" s="87"/>
      <c r="ULI17" s="87"/>
      <c r="ULJ17" s="87"/>
      <c r="ULK17" s="88"/>
      <c r="ULL17" s="87"/>
      <c r="ULM17" s="87"/>
      <c r="ULN17" s="87"/>
      <c r="ULO17" s="87"/>
      <c r="ULP17" s="88"/>
      <c r="ULQ17" s="87"/>
      <c r="ULR17" s="87"/>
      <c r="ULS17" s="87"/>
      <c r="ULT17" s="87"/>
      <c r="ULU17" s="88"/>
      <c r="ULV17" s="87"/>
      <c r="ULW17" s="87"/>
      <c r="ULX17" s="87"/>
      <c r="ULY17" s="87"/>
      <c r="ULZ17" s="88"/>
      <c r="UMA17" s="87"/>
      <c r="UMB17" s="87"/>
      <c r="UMC17" s="87"/>
      <c r="UMD17" s="87"/>
      <c r="UME17" s="88"/>
      <c r="UMF17" s="87"/>
      <c r="UMG17" s="87"/>
      <c r="UMH17" s="87"/>
      <c r="UMI17" s="87"/>
      <c r="UMJ17" s="88"/>
      <c r="UMK17" s="87"/>
      <c r="UML17" s="87"/>
      <c r="UMM17" s="87"/>
      <c r="UMN17" s="87"/>
      <c r="UMO17" s="88"/>
      <c r="UMP17" s="87"/>
      <c r="UMQ17" s="87"/>
      <c r="UMR17" s="87"/>
      <c r="UMS17" s="87"/>
      <c r="UMT17" s="88"/>
      <c r="UMU17" s="87"/>
      <c r="UMV17" s="87"/>
      <c r="UMW17" s="87"/>
      <c r="UMX17" s="87"/>
      <c r="UMY17" s="88"/>
      <c r="UMZ17" s="87"/>
      <c r="UNA17" s="87"/>
      <c r="UNB17" s="87"/>
      <c r="UNC17" s="87"/>
      <c r="UND17" s="88"/>
      <c r="UNE17" s="87"/>
      <c r="UNF17" s="87"/>
      <c r="UNG17" s="87"/>
      <c r="UNH17" s="87"/>
      <c r="UNI17" s="88"/>
      <c r="UNJ17" s="87"/>
      <c r="UNK17" s="87"/>
      <c r="UNL17" s="87"/>
      <c r="UNM17" s="87"/>
      <c r="UNN17" s="88"/>
      <c r="UNO17" s="87"/>
      <c r="UNP17" s="87"/>
      <c r="UNQ17" s="87"/>
      <c r="UNR17" s="87"/>
      <c r="UNS17" s="88"/>
      <c r="UNT17" s="87"/>
      <c r="UNU17" s="87"/>
      <c r="UNV17" s="87"/>
      <c r="UNW17" s="87"/>
      <c r="UNX17" s="88"/>
      <c r="UNY17" s="87"/>
      <c r="UNZ17" s="87"/>
      <c r="UOA17" s="87"/>
      <c r="UOB17" s="87"/>
      <c r="UOC17" s="88"/>
      <c r="UOD17" s="87"/>
      <c r="UOE17" s="87"/>
      <c r="UOF17" s="87"/>
      <c r="UOG17" s="87"/>
      <c r="UOH17" s="88"/>
      <c r="UOI17" s="87"/>
      <c r="UOJ17" s="87"/>
      <c r="UOK17" s="87"/>
      <c r="UOL17" s="87"/>
      <c r="UOM17" s="88"/>
      <c r="UON17" s="87"/>
      <c r="UOO17" s="87"/>
      <c r="UOP17" s="87"/>
      <c r="UOQ17" s="87"/>
      <c r="UOR17" s="88"/>
      <c r="UOS17" s="87"/>
      <c r="UOT17" s="87"/>
      <c r="UOU17" s="87"/>
      <c r="UOV17" s="87"/>
      <c r="UOW17" s="88"/>
      <c r="UOX17" s="87"/>
      <c r="UOY17" s="87"/>
      <c r="UOZ17" s="87"/>
      <c r="UPA17" s="87"/>
      <c r="UPB17" s="88"/>
      <c r="UPC17" s="87"/>
      <c r="UPD17" s="87"/>
      <c r="UPE17" s="87"/>
      <c r="UPF17" s="87"/>
      <c r="UPG17" s="88"/>
      <c r="UPH17" s="87"/>
      <c r="UPI17" s="87"/>
      <c r="UPJ17" s="87"/>
      <c r="UPK17" s="87"/>
      <c r="UPL17" s="88"/>
      <c r="UPM17" s="87"/>
      <c r="UPN17" s="87"/>
      <c r="UPO17" s="87"/>
      <c r="UPP17" s="87"/>
      <c r="UPQ17" s="88"/>
      <c r="UPR17" s="87"/>
      <c r="UPS17" s="87"/>
      <c r="UPT17" s="87"/>
      <c r="UPU17" s="87"/>
      <c r="UPV17" s="88"/>
      <c r="UPW17" s="87"/>
      <c r="UPX17" s="87"/>
      <c r="UPY17" s="87"/>
      <c r="UPZ17" s="87"/>
      <c r="UQA17" s="88"/>
      <c r="UQB17" s="87"/>
      <c r="UQC17" s="87"/>
      <c r="UQD17" s="87"/>
      <c r="UQE17" s="87"/>
      <c r="UQF17" s="88"/>
      <c r="UQG17" s="87"/>
      <c r="UQH17" s="87"/>
      <c r="UQI17" s="87"/>
      <c r="UQJ17" s="87"/>
      <c r="UQK17" s="88"/>
      <c r="UQL17" s="87"/>
      <c r="UQM17" s="87"/>
      <c r="UQN17" s="87"/>
      <c r="UQO17" s="87"/>
      <c r="UQP17" s="88"/>
      <c r="UQQ17" s="87"/>
      <c r="UQR17" s="87"/>
      <c r="UQS17" s="87"/>
      <c r="UQT17" s="87"/>
      <c r="UQU17" s="88"/>
      <c r="UQV17" s="87"/>
      <c r="UQW17" s="87"/>
      <c r="UQX17" s="87"/>
      <c r="UQY17" s="87"/>
      <c r="UQZ17" s="88"/>
      <c r="URA17" s="87"/>
      <c r="URB17" s="87"/>
      <c r="URC17" s="87"/>
      <c r="URD17" s="87"/>
      <c r="URE17" s="88"/>
      <c r="URF17" s="87"/>
      <c r="URG17" s="87"/>
      <c r="URH17" s="87"/>
      <c r="URI17" s="87"/>
      <c r="URJ17" s="88"/>
      <c r="URK17" s="87"/>
      <c r="URL17" s="87"/>
      <c r="URM17" s="87"/>
      <c r="URN17" s="87"/>
      <c r="URO17" s="88"/>
      <c r="URP17" s="87"/>
      <c r="URQ17" s="87"/>
      <c r="URR17" s="87"/>
      <c r="URS17" s="87"/>
      <c r="URT17" s="88"/>
      <c r="URU17" s="87"/>
      <c r="URV17" s="87"/>
      <c r="URW17" s="87"/>
      <c r="URX17" s="87"/>
      <c r="URY17" s="88"/>
      <c r="URZ17" s="87"/>
      <c r="USA17" s="87"/>
      <c r="USB17" s="87"/>
      <c r="USC17" s="87"/>
      <c r="USD17" s="88"/>
      <c r="USE17" s="87"/>
      <c r="USF17" s="87"/>
      <c r="USG17" s="87"/>
      <c r="USH17" s="87"/>
      <c r="USI17" s="88"/>
      <c r="USJ17" s="87"/>
      <c r="USK17" s="87"/>
      <c r="USL17" s="87"/>
      <c r="USM17" s="87"/>
      <c r="USN17" s="88"/>
      <c r="USO17" s="87"/>
      <c r="USP17" s="87"/>
      <c r="USQ17" s="87"/>
      <c r="USR17" s="87"/>
      <c r="USS17" s="88"/>
      <c r="UST17" s="87"/>
      <c r="USU17" s="87"/>
      <c r="USV17" s="87"/>
      <c r="USW17" s="87"/>
      <c r="USX17" s="88"/>
      <c r="USY17" s="87"/>
      <c r="USZ17" s="87"/>
      <c r="UTA17" s="87"/>
      <c r="UTB17" s="87"/>
      <c r="UTC17" s="88"/>
      <c r="UTD17" s="87"/>
      <c r="UTE17" s="87"/>
      <c r="UTF17" s="87"/>
      <c r="UTG17" s="87"/>
      <c r="UTH17" s="88"/>
      <c r="UTI17" s="87"/>
      <c r="UTJ17" s="87"/>
      <c r="UTK17" s="87"/>
      <c r="UTL17" s="87"/>
      <c r="UTM17" s="88"/>
      <c r="UTN17" s="87"/>
      <c r="UTO17" s="87"/>
      <c r="UTP17" s="87"/>
      <c r="UTQ17" s="87"/>
      <c r="UTR17" s="88"/>
      <c r="UTS17" s="87"/>
      <c r="UTT17" s="87"/>
      <c r="UTU17" s="87"/>
      <c r="UTV17" s="87"/>
      <c r="UTW17" s="88"/>
      <c r="UTX17" s="87"/>
      <c r="UTY17" s="87"/>
      <c r="UTZ17" s="87"/>
      <c r="UUA17" s="87"/>
      <c r="UUB17" s="88"/>
      <c r="UUC17" s="87"/>
      <c r="UUD17" s="87"/>
      <c r="UUE17" s="87"/>
      <c r="UUF17" s="87"/>
      <c r="UUG17" s="88"/>
      <c r="UUH17" s="87"/>
      <c r="UUI17" s="87"/>
      <c r="UUJ17" s="87"/>
      <c r="UUK17" s="87"/>
      <c r="UUL17" s="88"/>
      <c r="UUM17" s="87"/>
      <c r="UUN17" s="87"/>
      <c r="UUO17" s="87"/>
      <c r="UUP17" s="87"/>
      <c r="UUQ17" s="88"/>
      <c r="UUR17" s="87"/>
      <c r="UUS17" s="87"/>
      <c r="UUT17" s="87"/>
      <c r="UUU17" s="87"/>
      <c r="UUV17" s="88"/>
      <c r="UUW17" s="87"/>
      <c r="UUX17" s="87"/>
      <c r="UUY17" s="87"/>
      <c r="UUZ17" s="87"/>
      <c r="UVA17" s="88"/>
      <c r="UVB17" s="87"/>
      <c r="UVC17" s="87"/>
      <c r="UVD17" s="87"/>
      <c r="UVE17" s="87"/>
      <c r="UVF17" s="88"/>
      <c r="UVG17" s="87"/>
      <c r="UVH17" s="87"/>
      <c r="UVI17" s="87"/>
      <c r="UVJ17" s="87"/>
      <c r="UVK17" s="88"/>
      <c r="UVL17" s="87"/>
      <c r="UVM17" s="87"/>
      <c r="UVN17" s="87"/>
      <c r="UVO17" s="87"/>
      <c r="UVP17" s="88"/>
      <c r="UVQ17" s="87"/>
      <c r="UVR17" s="87"/>
      <c r="UVS17" s="87"/>
      <c r="UVT17" s="87"/>
      <c r="UVU17" s="88"/>
      <c r="UVV17" s="87"/>
      <c r="UVW17" s="87"/>
      <c r="UVX17" s="87"/>
      <c r="UVY17" s="87"/>
      <c r="UVZ17" s="88"/>
      <c r="UWA17" s="87"/>
      <c r="UWB17" s="87"/>
      <c r="UWC17" s="87"/>
      <c r="UWD17" s="87"/>
      <c r="UWE17" s="88"/>
      <c r="UWF17" s="87"/>
      <c r="UWG17" s="87"/>
      <c r="UWH17" s="87"/>
      <c r="UWI17" s="87"/>
      <c r="UWJ17" s="88"/>
      <c r="UWK17" s="87"/>
      <c r="UWL17" s="87"/>
      <c r="UWM17" s="87"/>
      <c r="UWN17" s="87"/>
      <c r="UWO17" s="88"/>
      <c r="UWP17" s="87"/>
      <c r="UWQ17" s="87"/>
      <c r="UWR17" s="87"/>
      <c r="UWS17" s="87"/>
      <c r="UWT17" s="88"/>
      <c r="UWU17" s="87"/>
      <c r="UWV17" s="87"/>
      <c r="UWW17" s="87"/>
      <c r="UWX17" s="87"/>
      <c r="UWY17" s="88"/>
      <c r="UWZ17" s="87"/>
      <c r="UXA17" s="87"/>
      <c r="UXB17" s="87"/>
      <c r="UXC17" s="87"/>
      <c r="UXD17" s="88"/>
      <c r="UXE17" s="87"/>
      <c r="UXF17" s="87"/>
      <c r="UXG17" s="87"/>
      <c r="UXH17" s="87"/>
      <c r="UXI17" s="88"/>
      <c r="UXJ17" s="87"/>
      <c r="UXK17" s="87"/>
      <c r="UXL17" s="87"/>
      <c r="UXM17" s="87"/>
      <c r="UXN17" s="88"/>
      <c r="UXO17" s="87"/>
      <c r="UXP17" s="87"/>
      <c r="UXQ17" s="87"/>
      <c r="UXR17" s="87"/>
      <c r="UXS17" s="88"/>
      <c r="UXT17" s="87"/>
      <c r="UXU17" s="87"/>
      <c r="UXV17" s="87"/>
      <c r="UXW17" s="87"/>
      <c r="UXX17" s="88"/>
      <c r="UXY17" s="87"/>
      <c r="UXZ17" s="87"/>
      <c r="UYA17" s="87"/>
      <c r="UYB17" s="87"/>
      <c r="UYC17" s="88"/>
      <c r="UYD17" s="87"/>
      <c r="UYE17" s="87"/>
      <c r="UYF17" s="87"/>
      <c r="UYG17" s="87"/>
      <c r="UYH17" s="88"/>
      <c r="UYI17" s="87"/>
      <c r="UYJ17" s="87"/>
      <c r="UYK17" s="87"/>
      <c r="UYL17" s="87"/>
      <c r="UYM17" s="88"/>
      <c r="UYN17" s="87"/>
      <c r="UYO17" s="87"/>
      <c r="UYP17" s="87"/>
      <c r="UYQ17" s="87"/>
      <c r="UYR17" s="88"/>
      <c r="UYS17" s="87"/>
      <c r="UYT17" s="87"/>
      <c r="UYU17" s="87"/>
      <c r="UYV17" s="87"/>
      <c r="UYW17" s="88"/>
      <c r="UYX17" s="87"/>
      <c r="UYY17" s="87"/>
      <c r="UYZ17" s="87"/>
      <c r="UZA17" s="87"/>
      <c r="UZB17" s="88"/>
      <c r="UZC17" s="87"/>
      <c r="UZD17" s="87"/>
      <c r="UZE17" s="87"/>
      <c r="UZF17" s="87"/>
      <c r="UZG17" s="88"/>
      <c r="UZH17" s="87"/>
      <c r="UZI17" s="87"/>
      <c r="UZJ17" s="87"/>
      <c r="UZK17" s="87"/>
      <c r="UZL17" s="88"/>
      <c r="UZM17" s="87"/>
      <c r="UZN17" s="87"/>
      <c r="UZO17" s="87"/>
      <c r="UZP17" s="87"/>
      <c r="UZQ17" s="88"/>
      <c r="UZR17" s="87"/>
      <c r="UZS17" s="87"/>
      <c r="UZT17" s="87"/>
      <c r="UZU17" s="87"/>
      <c r="UZV17" s="88"/>
      <c r="UZW17" s="87"/>
      <c r="UZX17" s="87"/>
      <c r="UZY17" s="87"/>
      <c r="UZZ17" s="87"/>
      <c r="VAA17" s="88"/>
      <c r="VAB17" s="87"/>
      <c r="VAC17" s="87"/>
      <c r="VAD17" s="87"/>
      <c r="VAE17" s="87"/>
      <c r="VAF17" s="88"/>
      <c r="VAG17" s="87"/>
      <c r="VAH17" s="87"/>
      <c r="VAI17" s="87"/>
      <c r="VAJ17" s="87"/>
      <c r="VAK17" s="88"/>
      <c r="VAL17" s="87"/>
      <c r="VAM17" s="87"/>
      <c r="VAN17" s="87"/>
      <c r="VAO17" s="87"/>
      <c r="VAP17" s="88"/>
      <c r="VAQ17" s="87"/>
      <c r="VAR17" s="87"/>
      <c r="VAS17" s="87"/>
      <c r="VAT17" s="87"/>
      <c r="VAU17" s="88"/>
      <c r="VAV17" s="87"/>
      <c r="VAW17" s="87"/>
      <c r="VAX17" s="87"/>
      <c r="VAY17" s="87"/>
      <c r="VAZ17" s="88"/>
      <c r="VBA17" s="87"/>
      <c r="VBB17" s="87"/>
      <c r="VBC17" s="87"/>
      <c r="VBD17" s="87"/>
      <c r="VBE17" s="88"/>
      <c r="VBF17" s="87"/>
      <c r="VBG17" s="87"/>
      <c r="VBH17" s="87"/>
      <c r="VBI17" s="87"/>
      <c r="VBJ17" s="88"/>
      <c r="VBK17" s="87"/>
      <c r="VBL17" s="87"/>
      <c r="VBM17" s="87"/>
      <c r="VBN17" s="87"/>
      <c r="VBO17" s="88"/>
      <c r="VBP17" s="87"/>
      <c r="VBQ17" s="87"/>
      <c r="VBR17" s="87"/>
      <c r="VBS17" s="87"/>
      <c r="VBT17" s="88"/>
      <c r="VBU17" s="87"/>
      <c r="VBV17" s="87"/>
      <c r="VBW17" s="87"/>
      <c r="VBX17" s="87"/>
      <c r="VBY17" s="88"/>
      <c r="VBZ17" s="87"/>
      <c r="VCA17" s="87"/>
      <c r="VCB17" s="87"/>
      <c r="VCC17" s="87"/>
      <c r="VCD17" s="88"/>
      <c r="VCE17" s="87"/>
      <c r="VCF17" s="87"/>
      <c r="VCG17" s="87"/>
      <c r="VCH17" s="87"/>
      <c r="VCI17" s="88"/>
      <c r="VCJ17" s="87"/>
      <c r="VCK17" s="87"/>
      <c r="VCL17" s="87"/>
      <c r="VCM17" s="87"/>
      <c r="VCN17" s="88"/>
      <c r="VCO17" s="87"/>
      <c r="VCP17" s="87"/>
      <c r="VCQ17" s="87"/>
      <c r="VCR17" s="87"/>
      <c r="VCS17" s="88"/>
      <c r="VCT17" s="87"/>
      <c r="VCU17" s="87"/>
      <c r="VCV17" s="87"/>
      <c r="VCW17" s="87"/>
      <c r="VCX17" s="88"/>
      <c r="VCY17" s="87"/>
      <c r="VCZ17" s="87"/>
      <c r="VDA17" s="87"/>
      <c r="VDB17" s="87"/>
      <c r="VDC17" s="88"/>
      <c r="VDD17" s="87"/>
      <c r="VDE17" s="87"/>
      <c r="VDF17" s="87"/>
      <c r="VDG17" s="87"/>
      <c r="VDH17" s="88"/>
      <c r="VDI17" s="87"/>
      <c r="VDJ17" s="87"/>
      <c r="VDK17" s="87"/>
      <c r="VDL17" s="87"/>
      <c r="VDM17" s="88"/>
      <c r="VDN17" s="87"/>
      <c r="VDO17" s="87"/>
      <c r="VDP17" s="87"/>
      <c r="VDQ17" s="87"/>
      <c r="VDR17" s="88"/>
      <c r="VDS17" s="87"/>
      <c r="VDT17" s="87"/>
      <c r="VDU17" s="87"/>
      <c r="VDV17" s="87"/>
      <c r="VDW17" s="88"/>
      <c r="VDX17" s="87"/>
      <c r="VDY17" s="87"/>
      <c r="VDZ17" s="87"/>
      <c r="VEA17" s="87"/>
      <c r="VEB17" s="88"/>
      <c r="VEC17" s="87"/>
      <c r="VED17" s="87"/>
      <c r="VEE17" s="87"/>
      <c r="VEF17" s="87"/>
      <c r="VEG17" s="88"/>
      <c r="VEH17" s="87"/>
      <c r="VEI17" s="87"/>
      <c r="VEJ17" s="87"/>
      <c r="VEK17" s="87"/>
      <c r="VEL17" s="88"/>
      <c r="VEM17" s="87"/>
      <c r="VEN17" s="87"/>
      <c r="VEO17" s="87"/>
      <c r="VEP17" s="87"/>
      <c r="VEQ17" s="88"/>
      <c r="VER17" s="87"/>
      <c r="VES17" s="87"/>
      <c r="VET17" s="87"/>
      <c r="VEU17" s="87"/>
      <c r="VEV17" s="88"/>
      <c r="VEW17" s="87"/>
      <c r="VEX17" s="87"/>
      <c r="VEY17" s="87"/>
      <c r="VEZ17" s="87"/>
      <c r="VFA17" s="88"/>
      <c r="VFB17" s="87"/>
      <c r="VFC17" s="87"/>
      <c r="VFD17" s="87"/>
      <c r="VFE17" s="87"/>
      <c r="VFF17" s="88"/>
      <c r="VFG17" s="87"/>
      <c r="VFH17" s="87"/>
      <c r="VFI17" s="87"/>
      <c r="VFJ17" s="87"/>
      <c r="VFK17" s="88"/>
      <c r="VFL17" s="87"/>
      <c r="VFM17" s="87"/>
      <c r="VFN17" s="87"/>
      <c r="VFO17" s="87"/>
      <c r="VFP17" s="88"/>
      <c r="VFQ17" s="87"/>
      <c r="VFR17" s="87"/>
      <c r="VFS17" s="87"/>
      <c r="VFT17" s="87"/>
      <c r="VFU17" s="88"/>
      <c r="VFV17" s="87"/>
      <c r="VFW17" s="87"/>
      <c r="VFX17" s="87"/>
      <c r="VFY17" s="87"/>
      <c r="VFZ17" s="88"/>
      <c r="VGA17" s="87"/>
      <c r="VGB17" s="87"/>
      <c r="VGC17" s="87"/>
      <c r="VGD17" s="87"/>
      <c r="VGE17" s="88"/>
      <c r="VGF17" s="87"/>
      <c r="VGG17" s="87"/>
      <c r="VGH17" s="87"/>
      <c r="VGI17" s="87"/>
      <c r="VGJ17" s="88"/>
      <c r="VGK17" s="87"/>
      <c r="VGL17" s="87"/>
      <c r="VGM17" s="87"/>
      <c r="VGN17" s="87"/>
      <c r="VGO17" s="88"/>
      <c r="VGP17" s="87"/>
      <c r="VGQ17" s="87"/>
      <c r="VGR17" s="87"/>
      <c r="VGS17" s="87"/>
      <c r="VGT17" s="88"/>
      <c r="VGU17" s="87"/>
      <c r="VGV17" s="87"/>
      <c r="VGW17" s="87"/>
      <c r="VGX17" s="87"/>
      <c r="VGY17" s="88"/>
      <c r="VGZ17" s="87"/>
      <c r="VHA17" s="87"/>
      <c r="VHB17" s="87"/>
      <c r="VHC17" s="87"/>
      <c r="VHD17" s="88"/>
      <c r="VHE17" s="87"/>
      <c r="VHF17" s="87"/>
      <c r="VHG17" s="87"/>
      <c r="VHH17" s="87"/>
      <c r="VHI17" s="88"/>
      <c r="VHJ17" s="87"/>
      <c r="VHK17" s="87"/>
      <c r="VHL17" s="87"/>
      <c r="VHM17" s="87"/>
      <c r="VHN17" s="88"/>
      <c r="VHO17" s="87"/>
      <c r="VHP17" s="87"/>
      <c r="VHQ17" s="87"/>
      <c r="VHR17" s="87"/>
      <c r="VHS17" s="88"/>
      <c r="VHT17" s="87"/>
      <c r="VHU17" s="87"/>
      <c r="VHV17" s="87"/>
      <c r="VHW17" s="87"/>
      <c r="VHX17" s="88"/>
      <c r="VHY17" s="87"/>
      <c r="VHZ17" s="87"/>
      <c r="VIA17" s="87"/>
      <c r="VIB17" s="87"/>
      <c r="VIC17" s="88"/>
      <c r="VID17" s="87"/>
      <c r="VIE17" s="87"/>
      <c r="VIF17" s="87"/>
      <c r="VIG17" s="87"/>
      <c r="VIH17" s="88"/>
      <c r="VII17" s="87"/>
      <c r="VIJ17" s="87"/>
      <c r="VIK17" s="87"/>
      <c r="VIL17" s="87"/>
      <c r="VIM17" s="88"/>
      <c r="VIN17" s="87"/>
      <c r="VIO17" s="87"/>
      <c r="VIP17" s="87"/>
      <c r="VIQ17" s="87"/>
      <c r="VIR17" s="88"/>
      <c r="VIS17" s="87"/>
      <c r="VIT17" s="87"/>
      <c r="VIU17" s="87"/>
      <c r="VIV17" s="87"/>
      <c r="VIW17" s="88"/>
      <c r="VIX17" s="87"/>
      <c r="VIY17" s="87"/>
      <c r="VIZ17" s="87"/>
      <c r="VJA17" s="87"/>
      <c r="VJB17" s="88"/>
      <c r="VJC17" s="87"/>
      <c r="VJD17" s="87"/>
      <c r="VJE17" s="87"/>
      <c r="VJF17" s="87"/>
      <c r="VJG17" s="88"/>
      <c r="VJH17" s="87"/>
      <c r="VJI17" s="87"/>
      <c r="VJJ17" s="87"/>
      <c r="VJK17" s="87"/>
      <c r="VJL17" s="88"/>
      <c r="VJM17" s="87"/>
      <c r="VJN17" s="87"/>
      <c r="VJO17" s="87"/>
      <c r="VJP17" s="87"/>
      <c r="VJQ17" s="88"/>
      <c r="VJR17" s="87"/>
      <c r="VJS17" s="87"/>
      <c r="VJT17" s="87"/>
      <c r="VJU17" s="87"/>
      <c r="VJV17" s="88"/>
      <c r="VJW17" s="87"/>
      <c r="VJX17" s="87"/>
      <c r="VJY17" s="87"/>
      <c r="VJZ17" s="87"/>
      <c r="VKA17" s="88"/>
      <c r="VKB17" s="87"/>
      <c r="VKC17" s="87"/>
      <c r="VKD17" s="87"/>
      <c r="VKE17" s="87"/>
      <c r="VKF17" s="88"/>
      <c r="VKG17" s="87"/>
      <c r="VKH17" s="87"/>
      <c r="VKI17" s="87"/>
      <c r="VKJ17" s="87"/>
      <c r="VKK17" s="88"/>
      <c r="VKL17" s="87"/>
      <c r="VKM17" s="87"/>
      <c r="VKN17" s="87"/>
      <c r="VKO17" s="87"/>
      <c r="VKP17" s="88"/>
      <c r="VKQ17" s="87"/>
      <c r="VKR17" s="87"/>
      <c r="VKS17" s="87"/>
      <c r="VKT17" s="87"/>
      <c r="VKU17" s="88"/>
      <c r="VKV17" s="87"/>
      <c r="VKW17" s="87"/>
      <c r="VKX17" s="87"/>
      <c r="VKY17" s="87"/>
      <c r="VKZ17" s="88"/>
      <c r="VLA17" s="87"/>
      <c r="VLB17" s="87"/>
      <c r="VLC17" s="87"/>
      <c r="VLD17" s="87"/>
      <c r="VLE17" s="88"/>
      <c r="VLF17" s="87"/>
      <c r="VLG17" s="87"/>
      <c r="VLH17" s="87"/>
      <c r="VLI17" s="87"/>
      <c r="VLJ17" s="88"/>
      <c r="VLK17" s="87"/>
      <c r="VLL17" s="87"/>
      <c r="VLM17" s="87"/>
      <c r="VLN17" s="87"/>
      <c r="VLO17" s="88"/>
      <c r="VLP17" s="87"/>
      <c r="VLQ17" s="87"/>
      <c r="VLR17" s="87"/>
      <c r="VLS17" s="87"/>
      <c r="VLT17" s="88"/>
      <c r="VLU17" s="87"/>
      <c r="VLV17" s="87"/>
      <c r="VLW17" s="87"/>
      <c r="VLX17" s="87"/>
      <c r="VLY17" s="88"/>
      <c r="VLZ17" s="87"/>
      <c r="VMA17" s="87"/>
      <c r="VMB17" s="87"/>
      <c r="VMC17" s="87"/>
      <c r="VMD17" s="88"/>
      <c r="VME17" s="87"/>
      <c r="VMF17" s="87"/>
      <c r="VMG17" s="87"/>
      <c r="VMH17" s="87"/>
      <c r="VMI17" s="88"/>
      <c r="VMJ17" s="87"/>
      <c r="VMK17" s="87"/>
      <c r="VML17" s="87"/>
      <c r="VMM17" s="87"/>
      <c r="VMN17" s="88"/>
      <c r="VMO17" s="87"/>
      <c r="VMP17" s="87"/>
      <c r="VMQ17" s="87"/>
      <c r="VMR17" s="87"/>
      <c r="VMS17" s="88"/>
      <c r="VMT17" s="87"/>
      <c r="VMU17" s="87"/>
      <c r="VMV17" s="87"/>
      <c r="VMW17" s="87"/>
      <c r="VMX17" s="88"/>
      <c r="VMY17" s="87"/>
      <c r="VMZ17" s="87"/>
      <c r="VNA17" s="87"/>
      <c r="VNB17" s="87"/>
      <c r="VNC17" s="88"/>
      <c r="VND17" s="87"/>
      <c r="VNE17" s="87"/>
      <c r="VNF17" s="87"/>
      <c r="VNG17" s="87"/>
      <c r="VNH17" s="88"/>
      <c r="VNI17" s="87"/>
      <c r="VNJ17" s="87"/>
      <c r="VNK17" s="87"/>
      <c r="VNL17" s="87"/>
      <c r="VNM17" s="88"/>
      <c r="VNN17" s="87"/>
      <c r="VNO17" s="87"/>
      <c r="VNP17" s="87"/>
      <c r="VNQ17" s="87"/>
      <c r="VNR17" s="88"/>
      <c r="VNS17" s="87"/>
      <c r="VNT17" s="87"/>
      <c r="VNU17" s="87"/>
      <c r="VNV17" s="87"/>
      <c r="VNW17" s="88"/>
      <c r="VNX17" s="87"/>
      <c r="VNY17" s="87"/>
      <c r="VNZ17" s="87"/>
      <c r="VOA17" s="87"/>
      <c r="VOB17" s="88"/>
      <c r="VOC17" s="87"/>
      <c r="VOD17" s="87"/>
      <c r="VOE17" s="87"/>
      <c r="VOF17" s="87"/>
      <c r="VOG17" s="88"/>
      <c r="VOH17" s="87"/>
      <c r="VOI17" s="87"/>
      <c r="VOJ17" s="87"/>
      <c r="VOK17" s="87"/>
      <c r="VOL17" s="88"/>
      <c r="VOM17" s="87"/>
      <c r="VON17" s="87"/>
      <c r="VOO17" s="87"/>
      <c r="VOP17" s="87"/>
      <c r="VOQ17" s="88"/>
      <c r="VOR17" s="87"/>
      <c r="VOS17" s="87"/>
      <c r="VOT17" s="87"/>
      <c r="VOU17" s="87"/>
      <c r="VOV17" s="88"/>
      <c r="VOW17" s="87"/>
      <c r="VOX17" s="87"/>
      <c r="VOY17" s="87"/>
      <c r="VOZ17" s="87"/>
      <c r="VPA17" s="88"/>
      <c r="VPB17" s="87"/>
      <c r="VPC17" s="87"/>
      <c r="VPD17" s="87"/>
      <c r="VPE17" s="87"/>
      <c r="VPF17" s="88"/>
      <c r="VPG17" s="87"/>
      <c r="VPH17" s="87"/>
      <c r="VPI17" s="87"/>
      <c r="VPJ17" s="87"/>
      <c r="VPK17" s="88"/>
      <c r="VPL17" s="87"/>
      <c r="VPM17" s="87"/>
      <c r="VPN17" s="87"/>
      <c r="VPO17" s="87"/>
      <c r="VPP17" s="88"/>
      <c r="VPQ17" s="87"/>
      <c r="VPR17" s="87"/>
      <c r="VPS17" s="87"/>
      <c r="VPT17" s="87"/>
      <c r="VPU17" s="88"/>
      <c r="VPV17" s="87"/>
      <c r="VPW17" s="87"/>
      <c r="VPX17" s="87"/>
      <c r="VPY17" s="87"/>
      <c r="VPZ17" s="88"/>
      <c r="VQA17" s="87"/>
      <c r="VQB17" s="87"/>
      <c r="VQC17" s="87"/>
      <c r="VQD17" s="87"/>
      <c r="VQE17" s="88"/>
      <c r="VQF17" s="87"/>
      <c r="VQG17" s="87"/>
      <c r="VQH17" s="87"/>
      <c r="VQI17" s="87"/>
      <c r="VQJ17" s="88"/>
      <c r="VQK17" s="87"/>
      <c r="VQL17" s="87"/>
      <c r="VQM17" s="87"/>
      <c r="VQN17" s="87"/>
      <c r="VQO17" s="88"/>
      <c r="VQP17" s="87"/>
      <c r="VQQ17" s="87"/>
      <c r="VQR17" s="87"/>
      <c r="VQS17" s="87"/>
      <c r="VQT17" s="88"/>
      <c r="VQU17" s="87"/>
      <c r="VQV17" s="87"/>
      <c r="VQW17" s="87"/>
      <c r="VQX17" s="87"/>
      <c r="VQY17" s="88"/>
      <c r="VQZ17" s="87"/>
      <c r="VRA17" s="87"/>
      <c r="VRB17" s="87"/>
      <c r="VRC17" s="87"/>
      <c r="VRD17" s="88"/>
      <c r="VRE17" s="87"/>
      <c r="VRF17" s="87"/>
      <c r="VRG17" s="87"/>
      <c r="VRH17" s="87"/>
      <c r="VRI17" s="88"/>
      <c r="VRJ17" s="87"/>
      <c r="VRK17" s="87"/>
      <c r="VRL17" s="87"/>
      <c r="VRM17" s="87"/>
      <c r="VRN17" s="88"/>
      <c r="VRO17" s="87"/>
      <c r="VRP17" s="87"/>
      <c r="VRQ17" s="87"/>
      <c r="VRR17" s="87"/>
      <c r="VRS17" s="88"/>
      <c r="VRT17" s="87"/>
      <c r="VRU17" s="87"/>
      <c r="VRV17" s="87"/>
      <c r="VRW17" s="87"/>
      <c r="VRX17" s="88"/>
      <c r="VRY17" s="87"/>
      <c r="VRZ17" s="87"/>
      <c r="VSA17" s="87"/>
      <c r="VSB17" s="87"/>
      <c r="VSC17" s="88"/>
      <c r="VSD17" s="87"/>
      <c r="VSE17" s="87"/>
      <c r="VSF17" s="87"/>
      <c r="VSG17" s="87"/>
      <c r="VSH17" s="88"/>
      <c r="VSI17" s="87"/>
      <c r="VSJ17" s="87"/>
      <c r="VSK17" s="87"/>
      <c r="VSL17" s="87"/>
      <c r="VSM17" s="88"/>
      <c r="VSN17" s="87"/>
      <c r="VSO17" s="87"/>
      <c r="VSP17" s="87"/>
      <c r="VSQ17" s="87"/>
      <c r="VSR17" s="88"/>
      <c r="VSS17" s="87"/>
      <c r="VST17" s="87"/>
      <c r="VSU17" s="87"/>
      <c r="VSV17" s="87"/>
      <c r="VSW17" s="88"/>
      <c r="VSX17" s="87"/>
      <c r="VSY17" s="87"/>
      <c r="VSZ17" s="87"/>
      <c r="VTA17" s="87"/>
      <c r="VTB17" s="88"/>
      <c r="VTC17" s="87"/>
      <c r="VTD17" s="87"/>
      <c r="VTE17" s="87"/>
      <c r="VTF17" s="87"/>
      <c r="VTG17" s="88"/>
      <c r="VTH17" s="87"/>
      <c r="VTI17" s="87"/>
      <c r="VTJ17" s="87"/>
      <c r="VTK17" s="87"/>
      <c r="VTL17" s="88"/>
      <c r="VTM17" s="87"/>
      <c r="VTN17" s="87"/>
      <c r="VTO17" s="87"/>
      <c r="VTP17" s="87"/>
      <c r="VTQ17" s="88"/>
      <c r="VTR17" s="87"/>
      <c r="VTS17" s="87"/>
      <c r="VTT17" s="87"/>
      <c r="VTU17" s="87"/>
      <c r="VTV17" s="88"/>
      <c r="VTW17" s="87"/>
      <c r="VTX17" s="87"/>
      <c r="VTY17" s="87"/>
      <c r="VTZ17" s="87"/>
      <c r="VUA17" s="88"/>
      <c r="VUB17" s="87"/>
      <c r="VUC17" s="87"/>
      <c r="VUD17" s="87"/>
      <c r="VUE17" s="87"/>
      <c r="VUF17" s="88"/>
      <c r="VUG17" s="87"/>
      <c r="VUH17" s="87"/>
      <c r="VUI17" s="87"/>
      <c r="VUJ17" s="87"/>
      <c r="VUK17" s="88"/>
      <c r="VUL17" s="87"/>
      <c r="VUM17" s="87"/>
      <c r="VUN17" s="87"/>
      <c r="VUO17" s="87"/>
      <c r="VUP17" s="88"/>
      <c r="VUQ17" s="87"/>
      <c r="VUR17" s="87"/>
      <c r="VUS17" s="87"/>
      <c r="VUT17" s="87"/>
      <c r="VUU17" s="88"/>
      <c r="VUV17" s="87"/>
      <c r="VUW17" s="87"/>
      <c r="VUX17" s="87"/>
      <c r="VUY17" s="87"/>
      <c r="VUZ17" s="88"/>
      <c r="VVA17" s="87"/>
      <c r="VVB17" s="87"/>
      <c r="VVC17" s="87"/>
      <c r="VVD17" s="87"/>
      <c r="VVE17" s="88"/>
      <c r="VVF17" s="87"/>
      <c r="VVG17" s="87"/>
      <c r="VVH17" s="87"/>
      <c r="VVI17" s="87"/>
      <c r="VVJ17" s="88"/>
      <c r="VVK17" s="87"/>
      <c r="VVL17" s="87"/>
      <c r="VVM17" s="87"/>
      <c r="VVN17" s="87"/>
      <c r="VVO17" s="88"/>
      <c r="VVP17" s="87"/>
      <c r="VVQ17" s="87"/>
      <c r="VVR17" s="87"/>
      <c r="VVS17" s="87"/>
      <c r="VVT17" s="88"/>
      <c r="VVU17" s="87"/>
      <c r="VVV17" s="87"/>
      <c r="VVW17" s="87"/>
      <c r="VVX17" s="87"/>
      <c r="VVY17" s="88"/>
      <c r="VVZ17" s="87"/>
      <c r="VWA17" s="87"/>
      <c r="VWB17" s="87"/>
      <c r="VWC17" s="87"/>
      <c r="VWD17" s="88"/>
      <c r="VWE17" s="87"/>
      <c r="VWF17" s="87"/>
      <c r="VWG17" s="87"/>
      <c r="VWH17" s="87"/>
      <c r="VWI17" s="88"/>
      <c r="VWJ17" s="87"/>
      <c r="VWK17" s="87"/>
      <c r="VWL17" s="87"/>
      <c r="VWM17" s="87"/>
      <c r="VWN17" s="88"/>
      <c r="VWO17" s="87"/>
      <c r="VWP17" s="87"/>
      <c r="VWQ17" s="87"/>
      <c r="VWR17" s="87"/>
      <c r="VWS17" s="88"/>
      <c r="VWT17" s="87"/>
      <c r="VWU17" s="87"/>
      <c r="VWV17" s="87"/>
      <c r="VWW17" s="87"/>
      <c r="VWX17" s="88"/>
      <c r="VWY17" s="87"/>
      <c r="VWZ17" s="87"/>
      <c r="VXA17" s="87"/>
      <c r="VXB17" s="87"/>
      <c r="VXC17" s="88"/>
      <c r="VXD17" s="87"/>
      <c r="VXE17" s="87"/>
      <c r="VXF17" s="87"/>
      <c r="VXG17" s="87"/>
      <c r="VXH17" s="88"/>
      <c r="VXI17" s="87"/>
      <c r="VXJ17" s="87"/>
      <c r="VXK17" s="87"/>
      <c r="VXL17" s="87"/>
      <c r="VXM17" s="88"/>
      <c r="VXN17" s="87"/>
      <c r="VXO17" s="87"/>
      <c r="VXP17" s="87"/>
      <c r="VXQ17" s="87"/>
      <c r="VXR17" s="88"/>
      <c r="VXS17" s="87"/>
      <c r="VXT17" s="87"/>
      <c r="VXU17" s="87"/>
      <c r="VXV17" s="87"/>
      <c r="VXW17" s="88"/>
      <c r="VXX17" s="87"/>
      <c r="VXY17" s="87"/>
      <c r="VXZ17" s="87"/>
      <c r="VYA17" s="87"/>
      <c r="VYB17" s="88"/>
      <c r="VYC17" s="87"/>
      <c r="VYD17" s="87"/>
      <c r="VYE17" s="87"/>
      <c r="VYF17" s="87"/>
      <c r="VYG17" s="88"/>
      <c r="VYH17" s="87"/>
      <c r="VYI17" s="87"/>
      <c r="VYJ17" s="87"/>
      <c r="VYK17" s="87"/>
      <c r="VYL17" s="88"/>
      <c r="VYM17" s="87"/>
      <c r="VYN17" s="87"/>
      <c r="VYO17" s="87"/>
      <c r="VYP17" s="87"/>
      <c r="VYQ17" s="88"/>
      <c r="VYR17" s="87"/>
      <c r="VYS17" s="87"/>
      <c r="VYT17" s="87"/>
      <c r="VYU17" s="87"/>
      <c r="VYV17" s="88"/>
      <c r="VYW17" s="87"/>
      <c r="VYX17" s="87"/>
      <c r="VYY17" s="87"/>
      <c r="VYZ17" s="87"/>
      <c r="VZA17" s="88"/>
      <c r="VZB17" s="87"/>
      <c r="VZC17" s="87"/>
      <c r="VZD17" s="87"/>
      <c r="VZE17" s="87"/>
      <c r="VZF17" s="88"/>
      <c r="VZG17" s="87"/>
      <c r="VZH17" s="87"/>
      <c r="VZI17" s="87"/>
      <c r="VZJ17" s="87"/>
      <c r="VZK17" s="88"/>
      <c r="VZL17" s="87"/>
      <c r="VZM17" s="87"/>
      <c r="VZN17" s="87"/>
      <c r="VZO17" s="87"/>
      <c r="VZP17" s="88"/>
      <c r="VZQ17" s="87"/>
      <c r="VZR17" s="87"/>
      <c r="VZS17" s="87"/>
      <c r="VZT17" s="87"/>
      <c r="VZU17" s="88"/>
      <c r="VZV17" s="87"/>
      <c r="VZW17" s="87"/>
      <c r="VZX17" s="87"/>
      <c r="VZY17" s="87"/>
      <c r="VZZ17" s="88"/>
      <c r="WAA17" s="87"/>
      <c r="WAB17" s="87"/>
      <c r="WAC17" s="87"/>
      <c r="WAD17" s="87"/>
      <c r="WAE17" s="88"/>
      <c r="WAF17" s="87"/>
      <c r="WAG17" s="87"/>
      <c r="WAH17" s="87"/>
      <c r="WAI17" s="87"/>
      <c r="WAJ17" s="88"/>
      <c r="WAK17" s="87"/>
      <c r="WAL17" s="87"/>
      <c r="WAM17" s="87"/>
      <c r="WAN17" s="87"/>
      <c r="WAO17" s="88"/>
      <c r="WAP17" s="87"/>
      <c r="WAQ17" s="87"/>
      <c r="WAR17" s="87"/>
      <c r="WAS17" s="87"/>
      <c r="WAT17" s="88"/>
      <c r="WAU17" s="87"/>
      <c r="WAV17" s="87"/>
      <c r="WAW17" s="87"/>
      <c r="WAX17" s="87"/>
      <c r="WAY17" s="88"/>
      <c r="WAZ17" s="87"/>
      <c r="WBA17" s="87"/>
      <c r="WBB17" s="87"/>
      <c r="WBC17" s="87"/>
      <c r="WBD17" s="88"/>
      <c r="WBE17" s="87"/>
      <c r="WBF17" s="87"/>
      <c r="WBG17" s="87"/>
      <c r="WBH17" s="87"/>
      <c r="WBI17" s="88"/>
      <c r="WBJ17" s="87"/>
      <c r="WBK17" s="87"/>
      <c r="WBL17" s="87"/>
      <c r="WBM17" s="87"/>
      <c r="WBN17" s="88"/>
      <c r="WBO17" s="87"/>
      <c r="WBP17" s="87"/>
      <c r="WBQ17" s="87"/>
      <c r="WBR17" s="87"/>
      <c r="WBS17" s="88"/>
      <c r="WBT17" s="87"/>
      <c r="WBU17" s="87"/>
      <c r="WBV17" s="87"/>
      <c r="WBW17" s="87"/>
      <c r="WBX17" s="88"/>
      <c r="WBY17" s="87"/>
      <c r="WBZ17" s="87"/>
      <c r="WCA17" s="87"/>
      <c r="WCB17" s="87"/>
      <c r="WCC17" s="88"/>
      <c r="WCD17" s="87"/>
      <c r="WCE17" s="87"/>
      <c r="WCF17" s="87"/>
      <c r="WCG17" s="87"/>
      <c r="WCH17" s="88"/>
      <c r="WCI17" s="87"/>
      <c r="WCJ17" s="87"/>
      <c r="WCK17" s="87"/>
      <c r="WCL17" s="87"/>
      <c r="WCM17" s="88"/>
      <c r="WCN17" s="87"/>
      <c r="WCO17" s="87"/>
      <c r="WCP17" s="87"/>
      <c r="WCQ17" s="87"/>
      <c r="WCR17" s="88"/>
      <c r="WCS17" s="87"/>
      <c r="WCT17" s="87"/>
      <c r="WCU17" s="87"/>
      <c r="WCV17" s="87"/>
      <c r="WCW17" s="88"/>
      <c r="WCX17" s="87"/>
      <c r="WCY17" s="87"/>
      <c r="WCZ17" s="87"/>
      <c r="WDA17" s="87"/>
      <c r="WDB17" s="88"/>
      <c r="WDC17" s="87"/>
      <c r="WDD17" s="87"/>
      <c r="WDE17" s="87"/>
      <c r="WDF17" s="87"/>
      <c r="WDG17" s="88"/>
      <c r="WDH17" s="87"/>
      <c r="WDI17" s="87"/>
      <c r="WDJ17" s="87"/>
      <c r="WDK17" s="87"/>
      <c r="WDL17" s="88"/>
      <c r="WDM17" s="87"/>
      <c r="WDN17" s="87"/>
      <c r="WDO17" s="87"/>
      <c r="WDP17" s="87"/>
      <c r="WDQ17" s="88"/>
      <c r="WDR17" s="87"/>
      <c r="WDS17" s="87"/>
      <c r="WDT17" s="87"/>
      <c r="WDU17" s="87"/>
      <c r="WDV17" s="88"/>
      <c r="WDW17" s="87"/>
      <c r="WDX17" s="87"/>
      <c r="WDY17" s="87"/>
      <c r="WDZ17" s="87"/>
      <c r="WEA17" s="88"/>
      <c r="WEB17" s="87"/>
      <c r="WEC17" s="87"/>
      <c r="WED17" s="87"/>
      <c r="WEE17" s="87"/>
      <c r="WEF17" s="88"/>
      <c r="WEG17" s="87"/>
      <c r="WEH17" s="87"/>
      <c r="WEI17" s="87"/>
      <c r="WEJ17" s="87"/>
      <c r="WEK17" s="88"/>
      <c r="WEL17" s="87"/>
      <c r="WEM17" s="87"/>
      <c r="WEN17" s="87"/>
      <c r="WEO17" s="87"/>
      <c r="WEP17" s="88"/>
      <c r="WEQ17" s="87"/>
      <c r="WER17" s="87"/>
      <c r="WES17" s="87"/>
      <c r="WET17" s="87"/>
      <c r="WEU17" s="88"/>
      <c r="WEV17" s="87"/>
      <c r="WEW17" s="87"/>
      <c r="WEX17" s="87"/>
      <c r="WEY17" s="87"/>
      <c r="WEZ17" s="88"/>
      <c r="WFA17" s="87"/>
      <c r="WFB17" s="87"/>
      <c r="WFC17" s="87"/>
      <c r="WFD17" s="87"/>
      <c r="WFE17" s="88"/>
      <c r="WFF17" s="87"/>
      <c r="WFG17" s="87"/>
      <c r="WFH17" s="87"/>
      <c r="WFI17" s="87"/>
      <c r="WFJ17" s="88"/>
      <c r="WFK17" s="87"/>
      <c r="WFL17" s="87"/>
      <c r="WFM17" s="87"/>
      <c r="WFN17" s="87"/>
      <c r="WFO17" s="88"/>
      <c r="WFP17" s="87"/>
      <c r="WFQ17" s="87"/>
      <c r="WFR17" s="87"/>
      <c r="WFS17" s="87"/>
      <c r="WFT17" s="88"/>
      <c r="WFU17" s="87"/>
      <c r="WFV17" s="87"/>
      <c r="WFW17" s="87"/>
      <c r="WFX17" s="87"/>
      <c r="WFY17" s="88"/>
      <c r="WFZ17" s="87"/>
      <c r="WGA17" s="87"/>
      <c r="WGB17" s="87"/>
      <c r="WGC17" s="87"/>
      <c r="WGD17" s="88"/>
      <c r="WGE17" s="87"/>
      <c r="WGF17" s="87"/>
      <c r="WGG17" s="87"/>
      <c r="WGH17" s="87"/>
      <c r="WGI17" s="88"/>
      <c r="WGJ17" s="87"/>
      <c r="WGK17" s="87"/>
      <c r="WGL17" s="87"/>
      <c r="WGM17" s="87"/>
      <c r="WGN17" s="88"/>
      <c r="WGO17" s="87"/>
      <c r="WGP17" s="87"/>
      <c r="WGQ17" s="87"/>
      <c r="WGR17" s="87"/>
      <c r="WGS17" s="88"/>
      <c r="WGT17" s="87"/>
      <c r="WGU17" s="87"/>
      <c r="WGV17" s="87"/>
      <c r="WGW17" s="87"/>
      <c r="WGX17" s="88"/>
      <c r="WGY17" s="87"/>
      <c r="WGZ17" s="87"/>
      <c r="WHA17" s="87"/>
      <c r="WHB17" s="87"/>
      <c r="WHC17" s="88"/>
      <c r="WHD17" s="87"/>
      <c r="WHE17" s="87"/>
      <c r="WHF17" s="87"/>
      <c r="WHG17" s="87"/>
      <c r="WHH17" s="88"/>
      <c r="WHI17" s="87"/>
      <c r="WHJ17" s="87"/>
      <c r="WHK17" s="87"/>
      <c r="WHL17" s="87"/>
      <c r="WHM17" s="88"/>
      <c r="WHN17" s="87"/>
      <c r="WHO17" s="87"/>
      <c r="WHP17" s="87"/>
      <c r="WHQ17" s="87"/>
      <c r="WHR17" s="88"/>
      <c r="WHS17" s="87"/>
      <c r="WHT17" s="87"/>
      <c r="WHU17" s="87"/>
      <c r="WHV17" s="87"/>
      <c r="WHW17" s="88"/>
      <c r="WHX17" s="87"/>
      <c r="WHY17" s="87"/>
      <c r="WHZ17" s="87"/>
      <c r="WIA17" s="87"/>
      <c r="WIB17" s="88"/>
      <c r="WIC17" s="87"/>
      <c r="WID17" s="87"/>
      <c r="WIE17" s="87"/>
      <c r="WIF17" s="87"/>
      <c r="WIG17" s="88"/>
      <c r="WIH17" s="87"/>
      <c r="WII17" s="87"/>
      <c r="WIJ17" s="87"/>
      <c r="WIK17" s="87"/>
      <c r="WIL17" s="88"/>
      <c r="WIM17" s="87"/>
      <c r="WIN17" s="87"/>
      <c r="WIO17" s="87"/>
      <c r="WIP17" s="87"/>
      <c r="WIQ17" s="88"/>
      <c r="WIR17" s="87"/>
      <c r="WIS17" s="87"/>
      <c r="WIT17" s="87"/>
      <c r="WIU17" s="87"/>
      <c r="WIV17" s="88"/>
      <c r="WIW17" s="87"/>
      <c r="WIX17" s="87"/>
      <c r="WIY17" s="87"/>
      <c r="WIZ17" s="87"/>
      <c r="WJA17" s="88"/>
      <c r="WJB17" s="87"/>
      <c r="WJC17" s="87"/>
      <c r="WJD17" s="87"/>
      <c r="WJE17" s="87"/>
      <c r="WJF17" s="88"/>
      <c r="WJG17" s="87"/>
      <c r="WJH17" s="87"/>
      <c r="WJI17" s="87"/>
      <c r="WJJ17" s="87"/>
      <c r="WJK17" s="88"/>
      <c r="WJL17" s="87"/>
      <c r="WJM17" s="87"/>
      <c r="WJN17" s="87"/>
      <c r="WJO17" s="87"/>
      <c r="WJP17" s="88"/>
      <c r="WJQ17" s="87"/>
      <c r="WJR17" s="87"/>
      <c r="WJS17" s="87"/>
      <c r="WJT17" s="87"/>
      <c r="WJU17" s="88"/>
      <c r="WJV17" s="87"/>
      <c r="WJW17" s="87"/>
      <c r="WJX17" s="87"/>
      <c r="WJY17" s="87"/>
      <c r="WJZ17" s="88"/>
      <c r="WKA17" s="87"/>
      <c r="WKB17" s="87"/>
      <c r="WKC17" s="87"/>
      <c r="WKD17" s="87"/>
      <c r="WKE17" s="88"/>
      <c r="WKF17" s="87"/>
      <c r="WKG17" s="87"/>
      <c r="WKH17" s="87"/>
      <c r="WKI17" s="87"/>
      <c r="WKJ17" s="88"/>
      <c r="WKK17" s="87"/>
      <c r="WKL17" s="87"/>
      <c r="WKM17" s="87"/>
      <c r="WKN17" s="87"/>
      <c r="WKO17" s="88"/>
      <c r="WKP17" s="87"/>
      <c r="WKQ17" s="87"/>
      <c r="WKR17" s="87"/>
      <c r="WKS17" s="87"/>
      <c r="WKT17" s="88"/>
      <c r="WKU17" s="87"/>
      <c r="WKV17" s="87"/>
      <c r="WKW17" s="87"/>
      <c r="WKX17" s="87"/>
      <c r="WKY17" s="88"/>
      <c r="WKZ17" s="87"/>
      <c r="WLA17" s="87"/>
      <c r="WLB17" s="87"/>
      <c r="WLC17" s="87"/>
      <c r="WLD17" s="88"/>
      <c r="WLE17" s="87"/>
      <c r="WLF17" s="87"/>
      <c r="WLG17" s="87"/>
      <c r="WLH17" s="87"/>
      <c r="WLI17" s="88"/>
      <c r="WLJ17" s="87"/>
      <c r="WLK17" s="87"/>
      <c r="WLL17" s="87"/>
      <c r="WLM17" s="87"/>
      <c r="WLN17" s="88"/>
      <c r="WLO17" s="87"/>
      <c r="WLP17" s="87"/>
      <c r="WLQ17" s="87"/>
      <c r="WLR17" s="87"/>
      <c r="WLS17" s="88"/>
      <c r="WLT17" s="87"/>
      <c r="WLU17" s="87"/>
      <c r="WLV17" s="87"/>
      <c r="WLW17" s="87"/>
      <c r="WLX17" s="88"/>
      <c r="WLY17" s="87"/>
      <c r="WLZ17" s="87"/>
      <c r="WMA17" s="87"/>
      <c r="WMB17" s="87"/>
      <c r="WMC17" s="88"/>
      <c r="WMD17" s="87"/>
      <c r="WME17" s="87"/>
      <c r="WMF17" s="87"/>
      <c r="WMG17" s="87"/>
      <c r="WMH17" s="88"/>
      <c r="WMI17" s="87"/>
      <c r="WMJ17" s="87"/>
      <c r="WMK17" s="87"/>
      <c r="WML17" s="87"/>
      <c r="WMM17" s="88"/>
      <c r="WMN17" s="87"/>
      <c r="WMO17" s="87"/>
      <c r="WMP17" s="87"/>
      <c r="WMQ17" s="87"/>
      <c r="WMR17" s="88"/>
      <c r="WMS17" s="87"/>
      <c r="WMT17" s="87"/>
      <c r="WMU17" s="87"/>
      <c r="WMV17" s="87"/>
      <c r="WMW17" s="88"/>
      <c r="WMX17" s="87"/>
      <c r="WMY17" s="87"/>
      <c r="WMZ17" s="87"/>
      <c r="WNA17" s="87"/>
      <c r="WNB17" s="88"/>
      <c r="WNC17" s="87"/>
      <c r="WND17" s="87"/>
      <c r="WNE17" s="87"/>
      <c r="WNF17" s="87"/>
      <c r="WNG17" s="88"/>
      <c r="WNH17" s="87"/>
      <c r="WNI17" s="87"/>
      <c r="WNJ17" s="87"/>
      <c r="WNK17" s="87"/>
      <c r="WNL17" s="88"/>
      <c r="WNM17" s="87"/>
      <c r="WNN17" s="87"/>
      <c r="WNO17" s="87"/>
      <c r="WNP17" s="87"/>
      <c r="WNQ17" s="88"/>
      <c r="WNR17" s="87"/>
      <c r="WNS17" s="87"/>
      <c r="WNT17" s="87"/>
      <c r="WNU17" s="87"/>
      <c r="WNV17" s="88"/>
      <c r="WNW17" s="87"/>
      <c r="WNX17" s="87"/>
      <c r="WNY17" s="87"/>
      <c r="WNZ17" s="87"/>
      <c r="WOA17" s="88"/>
      <c r="WOB17" s="87"/>
      <c r="WOC17" s="87"/>
      <c r="WOD17" s="87"/>
      <c r="WOE17" s="87"/>
      <c r="WOF17" s="88"/>
      <c r="WOG17" s="87"/>
      <c r="WOH17" s="87"/>
      <c r="WOI17" s="87"/>
      <c r="WOJ17" s="87"/>
      <c r="WOK17" s="88"/>
      <c r="WOL17" s="87"/>
      <c r="WOM17" s="87"/>
      <c r="WON17" s="87"/>
      <c r="WOO17" s="87"/>
      <c r="WOP17" s="88"/>
      <c r="WOQ17" s="87"/>
      <c r="WOR17" s="87"/>
      <c r="WOS17" s="87"/>
      <c r="WOT17" s="87"/>
      <c r="WOU17" s="88"/>
      <c r="WOV17" s="87"/>
      <c r="WOW17" s="87"/>
      <c r="WOX17" s="87"/>
      <c r="WOY17" s="87"/>
      <c r="WOZ17" s="88"/>
      <c r="WPA17" s="87"/>
      <c r="WPB17" s="87"/>
      <c r="WPC17" s="87"/>
      <c r="WPD17" s="87"/>
      <c r="WPE17" s="88"/>
      <c r="WPF17" s="87"/>
      <c r="WPG17" s="87"/>
      <c r="WPH17" s="87"/>
      <c r="WPI17" s="87"/>
      <c r="WPJ17" s="88"/>
      <c r="WPK17" s="87"/>
      <c r="WPL17" s="87"/>
      <c r="WPM17" s="87"/>
      <c r="WPN17" s="87"/>
      <c r="WPO17" s="88"/>
      <c r="WPP17" s="87"/>
      <c r="WPQ17" s="87"/>
      <c r="WPR17" s="87"/>
      <c r="WPS17" s="87"/>
      <c r="WPT17" s="88"/>
      <c r="WPU17" s="87"/>
      <c r="WPV17" s="87"/>
      <c r="WPW17" s="87"/>
      <c r="WPX17" s="87"/>
      <c r="WPY17" s="88"/>
      <c r="WPZ17" s="87"/>
      <c r="WQA17" s="87"/>
      <c r="WQB17" s="87"/>
      <c r="WQC17" s="87"/>
      <c r="WQD17" s="88"/>
      <c r="WQE17" s="87"/>
      <c r="WQF17" s="87"/>
      <c r="WQG17" s="87"/>
      <c r="WQH17" s="87"/>
      <c r="WQI17" s="88"/>
      <c r="WQJ17" s="87"/>
      <c r="WQK17" s="87"/>
      <c r="WQL17" s="87"/>
      <c r="WQM17" s="87"/>
      <c r="WQN17" s="88"/>
      <c r="WQO17" s="87"/>
      <c r="WQP17" s="87"/>
      <c r="WQQ17" s="87"/>
      <c r="WQR17" s="87"/>
      <c r="WQS17" s="88"/>
      <c r="WQT17" s="87"/>
      <c r="WQU17" s="87"/>
      <c r="WQV17" s="87"/>
      <c r="WQW17" s="87"/>
      <c r="WQX17" s="88"/>
      <c r="WQY17" s="87"/>
      <c r="WQZ17" s="87"/>
      <c r="WRA17" s="87"/>
      <c r="WRB17" s="87"/>
      <c r="WRC17" s="88"/>
      <c r="WRD17" s="87"/>
      <c r="WRE17" s="87"/>
      <c r="WRF17" s="87"/>
      <c r="WRG17" s="87"/>
      <c r="WRH17" s="88"/>
      <c r="WRI17" s="87"/>
      <c r="WRJ17" s="87"/>
      <c r="WRK17" s="87"/>
      <c r="WRL17" s="87"/>
      <c r="WRM17" s="88"/>
      <c r="WRN17" s="87"/>
      <c r="WRO17" s="87"/>
      <c r="WRP17" s="87"/>
      <c r="WRQ17" s="87"/>
      <c r="WRR17" s="88"/>
      <c r="WRS17" s="87"/>
      <c r="WRT17" s="87"/>
      <c r="WRU17" s="87"/>
      <c r="WRV17" s="87"/>
      <c r="WRW17" s="88"/>
      <c r="WRX17" s="87"/>
      <c r="WRY17" s="87"/>
      <c r="WRZ17" s="87"/>
      <c r="WSA17" s="87"/>
      <c r="WSB17" s="88"/>
      <c r="WSC17" s="87"/>
      <c r="WSD17" s="87"/>
      <c r="WSE17" s="87"/>
      <c r="WSF17" s="87"/>
      <c r="WSG17" s="88"/>
      <c r="WSH17" s="87"/>
      <c r="WSI17" s="87"/>
      <c r="WSJ17" s="87"/>
      <c r="WSK17" s="87"/>
      <c r="WSL17" s="88"/>
      <c r="WSM17" s="87"/>
      <c r="WSN17" s="87"/>
      <c r="WSO17" s="87"/>
      <c r="WSP17" s="87"/>
      <c r="WSQ17" s="88"/>
      <c r="WSR17" s="87"/>
      <c r="WSS17" s="87"/>
      <c r="WST17" s="87"/>
      <c r="WSU17" s="87"/>
      <c r="WSV17" s="88"/>
      <c r="WSW17" s="87"/>
      <c r="WSX17" s="87"/>
      <c r="WSY17" s="87"/>
      <c r="WSZ17" s="87"/>
      <c r="WTA17" s="88"/>
      <c r="WTB17" s="87"/>
      <c r="WTC17" s="87"/>
      <c r="WTD17" s="87"/>
      <c r="WTE17" s="87"/>
      <c r="WTF17" s="88"/>
      <c r="WTG17" s="87"/>
      <c r="WTH17" s="87"/>
      <c r="WTI17" s="87"/>
      <c r="WTJ17" s="87"/>
      <c r="WTK17" s="88"/>
      <c r="WTL17" s="87"/>
      <c r="WTM17" s="87"/>
      <c r="WTN17" s="87"/>
      <c r="WTO17" s="87"/>
      <c r="WTP17" s="88"/>
      <c r="WTQ17" s="87"/>
      <c r="WTR17" s="87"/>
      <c r="WTS17" s="87"/>
      <c r="WTT17" s="87"/>
      <c r="WTU17" s="88"/>
      <c r="WTV17" s="87"/>
      <c r="WTW17" s="87"/>
      <c r="WTX17" s="87"/>
      <c r="WTY17" s="87"/>
      <c r="WTZ17" s="88"/>
      <c r="WUA17" s="87"/>
      <c r="WUB17" s="87"/>
      <c r="WUC17" s="87"/>
      <c r="WUD17" s="87"/>
      <c r="WUE17" s="88"/>
      <c r="WUF17" s="87"/>
      <c r="WUG17" s="87"/>
      <c r="WUH17" s="87"/>
      <c r="WUI17" s="87"/>
      <c r="WUJ17" s="88"/>
      <c r="WUK17" s="87"/>
      <c r="WUL17" s="87"/>
      <c r="WUM17" s="87"/>
      <c r="WUN17" s="87"/>
      <c r="WUO17" s="88"/>
      <c r="WUP17" s="87"/>
      <c r="WUQ17" s="87"/>
      <c r="WUR17" s="87"/>
      <c r="WUS17" s="87"/>
      <c r="WUT17" s="88"/>
      <c r="WUU17" s="87"/>
      <c r="WUV17" s="87"/>
      <c r="WUW17" s="87"/>
      <c r="WUX17" s="87"/>
      <c r="WUY17" s="88"/>
      <c r="WUZ17" s="87"/>
      <c r="WVA17" s="87"/>
      <c r="WVB17" s="87"/>
      <c r="WVC17" s="87"/>
      <c r="WVD17" s="88"/>
      <c r="WVE17" s="87"/>
      <c r="WVF17" s="87"/>
      <c r="WVG17" s="87"/>
      <c r="WVH17" s="87"/>
      <c r="WVI17" s="88"/>
      <c r="WVJ17" s="87"/>
      <c r="WVK17" s="87"/>
      <c r="WVL17" s="87"/>
      <c r="WVM17" s="87"/>
      <c r="WVN17" s="88"/>
      <c r="WVO17" s="87"/>
      <c r="WVP17" s="87"/>
      <c r="WVQ17" s="87"/>
      <c r="WVR17" s="87"/>
      <c r="WVS17" s="88"/>
      <c r="WVT17" s="87"/>
      <c r="WVU17" s="87"/>
      <c r="WVV17" s="87"/>
      <c r="WVW17" s="87"/>
      <c r="WVX17" s="88"/>
      <c r="WVY17" s="87"/>
      <c r="WVZ17" s="87"/>
      <c r="WWA17" s="87"/>
      <c r="WWB17" s="87"/>
      <c r="WWC17" s="88"/>
      <c r="WWD17" s="87"/>
      <c r="WWE17" s="87"/>
      <c r="WWF17" s="87"/>
      <c r="WWG17" s="87"/>
      <c r="WWH17" s="88"/>
      <c r="WWI17" s="87"/>
      <c r="WWJ17" s="87"/>
      <c r="WWK17" s="87"/>
      <c r="WWL17" s="87"/>
      <c r="WWM17" s="88"/>
      <c r="WWN17" s="87"/>
      <c r="WWO17" s="87"/>
      <c r="WWP17" s="87"/>
      <c r="WWQ17" s="87"/>
      <c r="WWR17" s="88"/>
      <c r="WWS17" s="87"/>
      <c r="WWT17" s="87"/>
      <c r="WWU17" s="87"/>
      <c r="WWV17" s="87"/>
      <c r="WWW17" s="88"/>
      <c r="WWX17" s="87"/>
      <c r="WWY17" s="87"/>
      <c r="WWZ17" s="87"/>
      <c r="WXA17" s="87"/>
      <c r="WXB17" s="88"/>
      <c r="WXC17" s="87"/>
      <c r="WXD17" s="87"/>
      <c r="WXE17" s="87"/>
      <c r="WXF17" s="87"/>
      <c r="WXG17" s="88"/>
      <c r="WXH17" s="87"/>
      <c r="WXI17" s="87"/>
      <c r="WXJ17" s="87"/>
      <c r="WXK17" s="87"/>
      <c r="WXL17" s="88"/>
      <c r="WXM17" s="87"/>
      <c r="WXN17" s="87"/>
      <c r="WXO17" s="87"/>
      <c r="WXP17" s="87"/>
      <c r="WXQ17" s="88"/>
      <c r="WXR17" s="87"/>
      <c r="WXS17" s="87"/>
      <c r="WXT17" s="87"/>
      <c r="WXU17" s="87"/>
      <c r="WXV17" s="88"/>
      <c r="WXW17" s="87"/>
      <c r="WXX17" s="87"/>
      <c r="WXY17" s="87"/>
      <c r="WXZ17" s="87"/>
      <c r="WYA17" s="88"/>
      <c r="WYB17" s="87"/>
      <c r="WYC17" s="87"/>
      <c r="WYD17" s="87"/>
      <c r="WYE17" s="87"/>
      <c r="WYF17" s="88"/>
      <c r="WYG17" s="87"/>
      <c r="WYH17" s="87"/>
      <c r="WYI17" s="87"/>
      <c r="WYJ17" s="87"/>
      <c r="WYK17" s="88"/>
      <c r="WYL17" s="87"/>
      <c r="WYM17" s="87"/>
      <c r="WYN17" s="87"/>
      <c r="WYO17" s="87"/>
      <c r="WYP17" s="88"/>
      <c r="WYQ17" s="87"/>
      <c r="WYR17" s="87"/>
      <c r="WYS17" s="87"/>
      <c r="WYT17" s="87"/>
      <c r="WYU17" s="88"/>
      <c r="WYV17" s="87"/>
      <c r="WYW17" s="87"/>
      <c r="WYX17" s="87"/>
      <c r="WYY17" s="87"/>
      <c r="WYZ17" s="88"/>
      <c r="WZA17" s="87"/>
      <c r="WZB17" s="87"/>
      <c r="WZC17" s="87"/>
      <c r="WZD17" s="87"/>
      <c r="WZE17" s="88"/>
      <c r="WZF17" s="87"/>
      <c r="WZG17" s="87"/>
      <c r="WZH17" s="87"/>
      <c r="WZI17" s="87"/>
      <c r="WZJ17" s="88"/>
      <c r="WZK17" s="87"/>
      <c r="WZL17" s="87"/>
      <c r="WZM17" s="87"/>
      <c r="WZN17" s="87"/>
      <c r="WZO17" s="88"/>
      <c r="WZP17" s="87"/>
      <c r="WZQ17" s="87"/>
      <c r="WZR17" s="87"/>
      <c r="WZS17" s="87"/>
      <c r="WZT17" s="88"/>
      <c r="WZU17" s="87"/>
      <c r="WZV17" s="87"/>
      <c r="WZW17" s="87"/>
      <c r="WZX17" s="87"/>
      <c r="WZY17" s="88"/>
      <c r="WZZ17" s="87"/>
      <c r="XAA17" s="87"/>
      <c r="XAB17" s="87"/>
      <c r="XAC17" s="87"/>
      <c r="XAD17" s="88"/>
      <c r="XAE17" s="87"/>
      <c r="XAF17" s="87"/>
      <c r="XAG17" s="87"/>
      <c r="XAH17" s="87"/>
      <c r="XAI17" s="88"/>
      <c r="XAJ17" s="87"/>
      <c r="XAK17" s="87"/>
      <c r="XAL17" s="87"/>
      <c r="XAM17" s="87"/>
      <c r="XAN17" s="88"/>
      <c r="XAO17" s="87"/>
      <c r="XAP17" s="87"/>
      <c r="XAQ17" s="87"/>
      <c r="XAR17" s="87"/>
      <c r="XAS17" s="88"/>
      <c r="XAT17" s="87"/>
      <c r="XAU17" s="87"/>
      <c r="XAV17" s="87"/>
      <c r="XAW17" s="87"/>
      <c r="XAX17" s="88"/>
      <c r="XAY17" s="87"/>
      <c r="XAZ17" s="87"/>
      <c r="XBA17" s="87"/>
      <c r="XBB17" s="87"/>
      <c r="XBC17" s="88"/>
      <c r="XBD17" s="87"/>
      <c r="XBE17" s="87"/>
      <c r="XBF17" s="87"/>
      <c r="XBG17" s="87"/>
      <c r="XBH17" s="88"/>
      <c r="XBI17" s="87"/>
      <c r="XBJ17" s="87"/>
      <c r="XBK17" s="87"/>
      <c r="XBL17" s="87"/>
      <c r="XBM17" s="88"/>
      <c r="XBN17" s="87"/>
      <c r="XBO17" s="87"/>
      <c r="XBP17" s="87"/>
      <c r="XBQ17" s="87"/>
      <c r="XBR17" s="88"/>
      <c r="XBS17" s="87"/>
      <c r="XBT17" s="87"/>
      <c r="XBU17" s="87"/>
      <c r="XBV17" s="87"/>
      <c r="XBW17" s="88"/>
      <c r="XBX17" s="87"/>
      <c r="XBY17" s="87"/>
      <c r="XBZ17" s="87"/>
      <c r="XCA17" s="87"/>
      <c r="XCB17" s="88"/>
      <c r="XCC17" s="87"/>
      <c r="XCD17" s="87"/>
      <c r="XCE17" s="87"/>
      <c r="XCF17" s="87"/>
      <c r="XCG17" s="88"/>
      <c r="XCH17" s="87"/>
      <c r="XCI17" s="87"/>
      <c r="XCJ17" s="87"/>
      <c r="XCK17" s="87"/>
      <c r="XCL17" s="88"/>
      <c r="XCM17" s="87"/>
      <c r="XCN17" s="87"/>
      <c r="XCO17" s="87"/>
      <c r="XCP17" s="87"/>
      <c r="XCQ17" s="88"/>
      <c r="XCR17" s="87"/>
      <c r="XCS17" s="87"/>
      <c r="XCT17" s="87"/>
      <c r="XCU17" s="87"/>
      <c r="XCV17" s="88"/>
      <c r="XCW17" s="87"/>
      <c r="XCX17" s="87"/>
      <c r="XCY17" s="87"/>
      <c r="XCZ17" s="87"/>
      <c r="XDA17" s="88"/>
      <c r="XDB17" s="87"/>
      <c r="XDC17" s="87"/>
      <c r="XDD17" s="87"/>
      <c r="XDE17" s="87"/>
      <c r="XDF17" s="88"/>
      <c r="XDG17" s="87"/>
      <c r="XDH17" s="87"/>
      <c r="XDI17" s="87"/>
      <c r="XDJ17" s="87"/>
      <c r="XDK17" s="88"/>
      <c r="XDL17" s="87"/>
      <c r="XDM17" s="87"/>
      <c r="XDN17" s="87"/>
      <c r="XDO17" s="87"/>
      <c r="XDP17" s="88"/>
      <c r="XDQ17" s="87"/>
      <c r="XDR17" s="87"/>
      <c r="XDS17" s="87"/>
      <c r="XDT17" s="87"/>
      <c r="XDU17" s="88"/>
      <c r="XDV17" s="87"/>
      <c r="XDW17" s="87"/>
      <c r="XDX17" s="87"/>
      <c r="XDY17" s="87"/>
      <c r="XDZ17" s="88"/>
      <c r="XEA17" s="87"/>
      <c r="XEB17" s="87"/>
      <c r="XEC17" s="87"/>
      <c r="XED17" s="87"/>
      <c r="XEE17" s="88"/>
      <c r="XEF17" s="87"/>
      <c r="XEG17" s="87"/>
      <c r="XEH17" s="87"/>
    </row>
    <row r="18" spans="1:16362" s="112" customFormat="1" x14ac:dyDescent="0.3">
      <c r="A18" s="247" t="s">
        <v>28</v>
      </c>
      <c r="B18" s="142"/>
      <c r="C18" s="176"/>
      <c r="D18" s="177"/>
      <c r="E18" s="177"/>
      <c r="F18" s="22"/>
      <c r="G18" s="20"/>
      <c r="H18" s="176"/>
      <c r="I18" s="177"/>
      <c r="J18" s="177"/>
      <c r="K18" s="22"/>
      <c r="L18" s="59"/>
      <c r="M18" s="21"/>
      <c r="N18" s="22"/>
      <c r="O18" s="22"/>
      <c r="P18" s="22"/>
      <c r="Q18" s="20"/>
      <c r="R18" s="21"/>
      <c r="S18" s="22"/>
      <c r="T18" s="22"/>
      <c r="U18" s="22"/>
      <c r="V18" s="59"/>
      <c r="W18" s="21"/>
      <c r="X18" s="22"/>
      <c r="Y18" s="22"/>
      <c r="Z18" s="22"/>
      <c r="AA18" s="20"/>
      <c r="AB18" s="21"/>
      <c r="AC18" s="22"/>
      <c r="AD18" s="22"/>
      <c r="AE18" s="22"/>
      <c r="AF18" s="59"/>
      <c r="AG18" s="21"/>
      <c r="AH18" s="22"/>
      <c r="AI18" s="22"/>
      <c r="AJ18" s="22"/>
      <c r="AK18" s="20"/>
      <c r="AL18" s="21"/>
      <c r="AM18" s="22"/>
      <c r="AN18" s="22"/>
      <c r="AO18" s="22"/>
      <c r="AP18" s="59"/>
    </row>
    <row r="19" spans="1:16362" s="112" customFormat="1" ht="11.25" x14ac:dyDescent="0.3">
      <c r="A19" s="55" t="s">
        <v>29</v>
      </c>
      <c r="B19" s="144"/>
      <c r="C19" s="184"/>
      <c r="D19" s="185"/>
      <c r="E19" s="185"/>
      <c r="F19" s="56"/>
      <c r="G19" s="23"/>
      <c r="H19" s="184"/>
      <c r="I19" s="185"/>
      <c r="J19" s="185"/>
      <c r="K19" s="56"/>
      <c r="L19" s="57"/>
      <c r="M19" s="113"/>
      <c r="N19" s="56"/>
      <c r="O19" s="56"/>
      <c r="P19" s="56"/>
      <c r="Q19" s="23"/>
      <c r="R19" s="113"/>
      <c r="S19" s="56"/>
      <c r="T19" s="56"/>
      <c r="U19" s="56"/>
      <c r="V19" s="57"/>
      <c r="W19" s="113"/>
      <c r="X19" s="56"/>
      <c r="Y19" s="56"/>
      <c r="Z19" s="56"/>
      <c r="AA19" s="23"/>
      <c r="AB19" s="113"/>
      <c r="AC19" s="56"/>
      <c r="AD19" s="56"/>
      <c r="AE19" s="56"/>
      <c r="AF19" s="57"/>
      <c r="AG19" s="113"/>
      <c r="AH19" s="56"/>
      <c r="AI19" s="56"/>
      <c r="AJ19" s="56"/>
      <c r="AK19" s="23"/>
      <c r="AL19" s="113"/>
      <c r="AM19" s="56"/>
      <c r="AN19" s="56"/>
      <c r="AO19" s="56"/>
      <c r="AP19" s="57"/>
    </row>
    <row r="20" spans="1:16362" s="129" customFormat="1" ht="11.25" x14ac:dyDescent="0.3">
      <c r="A20" s="51" t="s">
        <v>95</v>
      </c>
      <c r="B20" s="141" t="s">
        <v>96</v>
      </c>
      <c r="C20" s="180">
        <v>11760000</v>
      </c>
      <c r="D20" s="181">
        <v>11760000</v>
      </c>
      <c r="E20" s="181">
        <v>11760000</v>
      </c>
      <c r="F20" s="28"/>
      <c r="G20" s="29" t="s">
        <v>8</v>
      </c>
      <c r="H20" s="180">
        <v>11760000</v>
      </c>
      <c r="I20" s="181">
        <v>11760000</v>
      </c>
      <c r="J20" s="181">
        <v>11760000</v>
      </c>
      <c r="K20" s="28"/>
      <c r="L20" s="52" t="s">
        <v>8</v>
      </c>
      <c r="M20" s="27">
        <v>11760000</v>
      </c>
      <c r="N20" s="28">
        <v>11760000</v>
      </c>
      <c r="O20" s="28">
        <v>11760000</v>
      </c>
      <c r="P20" s="28"/>
      <c r="Q20" s="29" t="s">
        <v>8</v>
      </c>
      <c r="R20" s="27">
        <v>11760000</v>
      </c>
      <c r="S20" s="28">
        <v>11760000</v>
      </c>
      <c r="T20" s="28">
        <v>11760000</v>
      </c>
      <c r="U20" s="28"/>
      <c r="V20" s="52" t="s">
        <v>8</v>
      </c>
      <c r="W20" s="27"/>
      <c r="X20" s="28"/>
      <c r="Y20" s="28"/>
      <c r="Z20" s="28"/>
      <c r="AA20" s="29"/>
      <c r="AB20" s="27"/>
      <c r="AC20" s="28"/>
      <c r="AD20" s="28"/>
      <c r="AE20" s="28"/>
      <c r="AF20" s="52"/>
      <c r="AG20" s="27"/>
      <c r="AH20" s="28"/>
      <c r="AI20" s="28"/>
      <c r="AJ20" s="28"/>
      <c r="AK20" s="29"/>
      <c r="AL20" s="27"/>
      <c r="AM20" s="28"/>
      <c r="AN20" s="28"/>
      <c r="AO20" s="28"/>
      <c r="AP20" s="52"/>
    </row>
    <row r="21" spans="1:16362" s="112" customFormat="1" ht="11.25" x14ac:dyDescent="0.3">
      <c r="A21" s="248" t="s">
        <v>138</v>
      </c>
      <c r="B21" s="144" t="s">
        <v>25</v>
      </c>
      <c r="C21" s="184">
        <v>40</v>
      </c>
      <c r="D21" s="185">
        <v>40</v>
      </c>
      <c r="E21" s="185">
        <v>34</v>
      </c>
      <c r="F21" s="56" t="s">
        <v>139</v>
      </c>
      <c r="G21" s="23" t="s">
        <v>8</v>
      </c>
      <c r="H21" s="184">
        <v>40</v>
      </c>
      <c r="I21" s="185">
        <v>40</v>
      </c>
      <c r="J21" s="185">
        <v>34</v>
      </c>
      <c r="K21" s="56"/>
      <c r="L21" s="57" t="s">
        <v>8</v>
      </c>
      <c r="M21" s="113">
        <v>45</v>
      </c>
      <c r="N21" s="56">
        <v>45</v>
      </c>
      <c r="O21" s="56">
        <v>42.249999999999993</v>
      </c>
      <c r="P21" s="56" t="s">
        <v>139</v>
      </c>
      <c r="Q21" s="23" t="s">
        <v>8</v>
      </c>
      <c r="R21" s="113">
        <v>40</v>
      </c>
      <c r="S21" s="56">
        <v>40</v>
      </c>
      <c r="T21" s="56">
        <v>34</v>
      </c>
      <c r="U21" s="56" t="s">
        <v>139</v>
      </c>
      <c r="V21" s="57" t="s">
        <v>8</v>
      </c>
      <c r="W21" s="113"/>
      <c r="X21" s="56"/>
      <c r="Y21" s="56"/>
      <c r="Z21" s="56"/>
      <c r="AA21" s="23"/>
      <c r="AB21" s="113"/>
      <c r="AC21" s="56"/>
      <c r="AD21" s="56"/>
      <c r="AE21" s="56"/>
      <c r="AF21" s="57"/>
      <c r="AG21" s="113"/>
      <c r="AH21" s="56"/>
      <c r="AI21" s="56"/>
      <c r="AJ21" s="56"/>
      <c r="AK21" s="23"/>
      <c r="AL21" s="113"/>
      <c r="AM21" s="56"/>
      <c r="AN21" s="56"/>
      <c r="AO21" s="56"/>
      <c r="AP21" s="57"/>
    </row>
    <row r="22" spans="1:16362" s="129" customFormat="1" ht="11.25" x14ac:dyDescent="0.3">
      <c r="A22" s="51" t="s">
        <v>1030</v>
      </c>
      <c r="B22" s="141" t="s">
        <v>57</v>
      </c>
      <c r="C22" s="180"/>
      <c r="D22" s="181"/>
      <c r="E22" s="181"/>
      <c r="F22" s="28"/>
      <c r="G22" s="29"/>
      <c r="H22" s="180"/>
      <c r="I22" s="181"/>
      <c r="J22" s="181"/>
      <c r="K22" s="28"/>
      <c r="L22" s="52"/>
      <c r="M22" s="27"/>
      <c r="N22" s="28"/>
      <c r="O22" s="28"/>
      <c r="P22" s="28"/>
      <c r="Q22" s="29"/>
      <c r="R22" s="27"/>
      <c r="S22" s="28"/>
      <c r="T22" s="28"/>
      <c r="U22" s="28"/>
      <c r="V22" s="52"/>
      <c r="W22" s="27"/>
      <c r="X22" s="28"/>
      <c r="Y22" s="28"/>
      <c r="Z22" s="28"/>
      <c r="AA22" s="29"/>
      <c r="AB22" s="27"/>
      <c r="AC22" s="28"/>
      <c r="AD22" s="28"/>
      <c r="AE22" s="28"/>
      <c r="AF22" s="52"/>
      <c r="AG22" s="27">
        <v>934000000</v>
      </c>
      <c r="AH22" s="28">
        <v>934000000</v>
      </c>
      <c r="AI22" s="28">
        <v>934000000</v>
      </c>
      <c r="AJ22" s="28" t="s">
        <v>140</v>
      </c>
      <c r="AK22" s="29" t="s">
        <v>119</v>
      </c>
      <c r="AL22" s="27">
        <v>934000000</v>
      </c>
      <c r="AM22" s="28">
        <v>934000000</v>
      </c>
      <c r="AN22" s="28">
        <v>934000000</v>
      </c>
      <c r="AO22" s="28"/>
      <c r="AP22" s="52" t="s">
        <v>119</v>
      </c>
    </row>
    <row r="23" spans="1:16362" s="112" customFormat="1" ht="11.25" x14ac:dyDescent="0.3">
      <c r="A23" s="248" t="s">
        <v>138</v>
      </c>
      <c r="B23" s="144" t="s">
        <v>25</v>
      </c>
      <c r="C23" s="184"/>
      <c r="D23" s="185"/>
      <c r="E23" s="185"/>
      <c r="F23" s="56"/>
      <c r="G23" s="23"/>
      <c r="H23" s="184"/>
      <c r="I23" s="185"/>
      <c r="J23" s="185"/>
      <c r="K23" s="56"/>
      <c r="L23" s="57"/>
      <c r="M23" s="113"/>
      <c r="N23" s="56"/>
      <c r="O23" s="56"/>
      <c r="P23" s="56"/>
      <c r="Q23" s="23"/>
      <c r="R23" s="113"/>
      <c r="S23" s="56"/>
      <c r="T23" s="56"/>
      <c r="U23" s="56"/>
      <c r="V23" s="57"/>
      <c r="W23" s="113"/>
      <c r="X23" s="56"/>
      <c r="Y23" s="56"/>
      <c r="Z23" s="56"/>
      <c r="AA23" s="23"/>
      <c r="AB23" s="113"/>
      <c r="AC23" s="56"/>
      <c r="AD23" s="56"/>
      <c r="AE23" s="56"/>
      <c r="AF23" s="57"/>
      <c r="AG23" s="113">
        <v>34.200000000000003</v>
      </c>
      <c r="AH23" s="113">
        <v>34.200000000000003</v>
      </c>
      <c r="AI23" s="113">
        <v>34.200000000000003</v>
      </c>
      <c r="AJ23" s="56"/>
      <c r="AK23" s="23"/>
      <c r="AL23" s="113">
        <v>15</v>
      </c>
      <c r="AM23" s="56"/>
      <c r="AN23" s="56"/>
      <c r="AO23" s="56"/>
      <c r="AP23" s="57"/>
    </row>
    <row r="24" spans="1:16362" s="112" customFormat="1" ht="11.25" x14ac:dyDescent="0.3">
      <c r="A24" s="58" t="s">
        <v>98</v>
      </c>
      <c r="B24" s="142" t="s">
        <v>57</v>
      </c>
      <c r="C24" s="176">
        <v>10.199999999999999</v>
      </c>
      <c r="D24" s="177">
        <v>10.199999999999999</v>
      </c>
      <c r="E24" s="177">
        <v>10.199999999999999</v>
      </c>
      <c r="F24" s="22" t="s">
        <v>914</v>
      </c>
      <c r="G24" s="20" t="s">
        <v>26</v>
      </c>
      <c r="H24" s="176">
        <v>10.199999999999999</v>
      </c>
      <c r="I24" s="177">
        <v>10.199999999999999</v>
      </c>
      <c r="J24" s="177">
        <v>10.199999999999999</v>
      </c>
      <c r="K24" s="22" t="s">
        <v>914</v>
      </c>
      <c r="L24" s="59" t="s">
        <v>26</v>
      </c>
      <c r="M24" s="21">
        <v>10.199999999999999</v>
      </c>
      <c r="N24" s="22">
        <v>10.199999999999999</v>
      </c>
      <c r="O24" s="22">
        <v>10.199999999999999</v>
      </c>
      <c r="P24" s="22" t="s">
        <v>914</v>
      </c>
      <c r="Q24" s="20" t="s">
        <v>26</v>
      </c>
      <c r="R24" s="21">
        <v>10.199999999999999</v>
      </c>
      <c r="S24" s="22">
        <v>10.199999999999999</v>
      </c>
      <c r="T24" s="22">
        <v>10.199999999999999</v>
      </c>
      <c r="U24" s="22" t="s">
        <v>914</v>
      </c>
      <c r="V24" s="59" t="s">
        <v>26</v>
      </c>
      <c r="W24" s="21"/>
      <c r="X24" s="22"/>
      <c r="Y24" s="22"/>
      <c r="Z24" s="22"/>
      <c r="AA24" s="20"/>
      <c r="AB24" s="21"/>
      <c r="AC24" s="22"/>
      <c r="AD24" s="22"/>
      <c r="AE24" s="22"/>
      <c r="AF24" s="59"/>
      <c r="AG24" s="21"/>
      <c r="AH24" s="22"/>
      <c r="AI24" s="22"/>
      <c r="AJ24" s="22"/>
      <c r="AK24" s="20"/>
      <c r="AL24" s="21"/>
      <c r="AM24" s="22"/>
      <c r="AN24" s="22"/>
      <c r="AO24" s="22"/>
      <c r="AP24" s="59"/>
    </row>
    <row r="25" spans="1:16362" s="112" customFormat="1" ht="11.25" x14ac:dyDescent="0.3">
      <c r="A25" s="55" t="s">
        <v>141</v>
      </c>
      <c r="B25" s="144" t="s">
        <v>57</v>
      </c>
      <c r="C25" s="184"/>
      <c r="D25" s="185"/>
      <c r="E25" s="185"/>
      <c r="F25" s="56"/>
      <c r="G25" s="23"/>
      <c r="H25" s="184"/>
      <c r="I25" s="185"/>
      <c r="J25" s="185"/>
      <c r="K25" s="56"/>
      <c r="L25" s="57"/>
      <c r="M25" s="113"/>
      <c r="N25" s="56"/>
      <c r="O25" s="56"/>
      <c r="P25" s="56"/>
      <c r="Q25" s="23"/>
      <c r="R25" s="113"/>
      <c r="S25" s="56"/>
      <c r="T25" s="56"/>
      <c r="U25" s="56"/>
      <c r="V25" s="57"/>
      <c r="W25" s="113"/>
      <c r="X25" s="56"/>
      <c r="Y25" s="56"/>
      <c r="Z25" s="56"/>
      <c r="AA25" s="23"/>
      <c r="AB25" s="113"/>
      <c r="AC25" s="56"/>
      <c r="AD25" s="56"/>
      <c r="AE25" s="56"/>
      <c r="AF25" s="57"/>
      <c r="AG25" s="113">
        <v>2</v>
      </c>
      <c r="AH25" s="56">
        <v>2</v>
      </c>
      <c r="AI25" s="56">
        <v>2</v>
      </c>
      <c r="AJ25" s="56"/>
      <c r="AK25" s="23" t="s">
        <v>119</v>
      </c>
      <c r="AL25" s="113"/>
      <c r="AM25" s="56"/>
      <c r="AN25" s="56"/>
      <c r="AO25" s="56"/>
      <c r="AP25" s="57"/>
    </row>
    <row r="26" spans="1:16362" s="129" customFormat="1" ht="11.25" x14ac:dyDescent="0.3">
      <c r="A26" s="51" t="s">
        <v>101</v>
      </c>
      <c r="B26" s="141" t="s">
        <v>57</v>
      </c>
      <c r="C26" s="180"/>
      <c r="D26" s="181"/>
      <c r="E26" s="181"/>
      <c r="F26" s="28"/>
      <c r="G26" s="29"/>
      <c r="H26" s="180"/>
      <c r="I26" s="181"/>
      <c r="J26" s="181"/>
      <c r="K26" s="28"/>
      <c r="L26" s="52"/>
      <c r="M26" s="27">
        <v>0.1</v>
      </c>
      <c r="N26" s="28">
        <v>0.1</v>
      </c>
      <c r="O26" s="28">
        <v>0.1</v>
      </c>
      <c r="P26" s="28" t="s">
        <v>921</v>
      </c>
      <c r="Q26" s="29" t="s">
        <v>26</v>
      </c>
      <c r="R26" s="27">
        <v>0.1</v>
      </c>
      <c r="S26" s="28">
        <v>0.1</v>
      </c>
      <c r="T26" s="28">
        <v>0.1</v>
      </c>
      <c r="U26" s="28" t="s">
        <v>921</v>
      </c>
      <c r="V26" s="52" t="s">
        <v>26</v>
      </c>
      <c r="W26" s="27"/>
      <c r="X26" s="28"/>
      <c r="Y26" s="28"/>
      <c r="Z26" s="28"/>
      <c r="AA26" s="29"/>
      <c r="AB26" s="27"/>
      <c r="AC26" s="28"/>
      <c r="AD26" s="28"/>
      <c r="AE26" s="28"/>
      <c r="AF26" s="52"/>
      <c r="AG26" s="27"/>
      <c r="AH26" s="28"/>
      <c r="AI26" s="28"/>
      <c r="AJ26" s="28"/>
      <c r="AK26" s="29"/>
      <c r="AL26" s="27"/>
      <c r="AM26" s="28"/>
      <c r="AN26" s="28"/>
      <c r="AO26" s="28"/>
      <c r="AP26" s="52"/>
    </row>
    <row r="27" spans="1:16362" s="112" customFormat="1" ht="11.25" x14ac:dyDescent="0.3">
      <c r="A27" s="248" t="s">
        <v>927</v>
      </c>
      <c r="B27" s="144"/>
      <c r="C27" s="184"/>
      <c r="D27" s="185"/>
      <c r="E27" s="185"/>
      <c r="F27" s="56"/>
      <c r="G27" s="23"/>
      <c r="H27" s="184"/>
      <c r="I27" s="185"/>
      <c r="J27" s="185"/>
      <c r="K27" s="56"/>
      <c r="L27" s="57"/>
      <c r="M27" s="113"/>
      <c r="N27" s="56"/>
      <c r="O27" s="56"/>
      <c r="P27" s="56"/>
      <c r="Q27" s="23"/>
      <c r="R27" s="113"/>
      <c r="S27" s="56"/>
      <c r="T27" s="56"/>
      <c r="U27" s="56"/>
      <c r="V27" s="57"/>
      <c r="W27" s="113"/>
      <c r="X27" s="56"/>
      <c r="Y27" s="56"/>
      <c r="Z27" s="56"/>
      <c r="AA27" s="23"/>
      <c r="AB27" s="113"/>
      <c r="AC27" s="56"/>
      <c r="AD27" s="56"/>
      <c r="AE27" s="56"/>
      <c r="AF27" s="57"/>
      <c r="AG27" s="113"/>
      <c r="AH27" s="56"/>
      <c r="AI27" s="56"/>
      <c r="AJ27" s="56"/>
      <c r="AK27" s="23"/>
      <c r="AL27" s="113"/>
      <c r="AM27" s="56"/>
      <c r="AN27" s="56"/>
      <c r="AO27" s="56"/>
      <c r="AP27" s="57"/>
    </row>
    <row r="28" spans="1:16362" s="129" customFormat="1" ht="11.25" x14ac:dyDescent="0.3">
      <c r="A28" s="51" t="s">
        <v>142</v>
      </c>
      <c r="B28" s="141" t="s">
        <v>57</v>
      </c>
      <c r="C28" s="180"/>
      <c r="D28" s="181"/>
      <c r="E28" s="181"/>
      <c r="F28" s="28"/>
      <c r="G28" s="29"/>
      <c r="H28" s="180"/>
      <c r="I28" s="181"/>
      <c r="J28" s="181"/>
      <c r="K28" s="28"/>
      <c r="L28" s="52"/>
      <c r="M28" s="27"/>
      <c r="N28" s="28"/>
      <c r="O28" s="28"/>
      <c r="P28" s="28"/>
      <c r="Q28" s="29"/>
      <c r="R28" s="27"/>
      <c r="S28" s="28"/>
      <c r="T28" s="28"/>
      <c r="U28" s="28"/>
      <c r="V28" s="52"/>
      <c r="W28" s="27"/>
      <c r="X28" s="28"/>
      <c r="Y28" s="28"/>
      <c r="Z28" s="28"/>
      <c r="AA28" s="29"/>
      <c r="AB28" s="27"/>
      <c r="AC28" s="28"/>
      <c r="AD28" s="28"/>
      <c r="AE28" s="28"/>
      <c r="AF28" s="52"/>
      <c r="AG28" s="27"/>
      <c r="AH28" s="28"/>
      <c r="AI28" s="28"/>
      <c r="AJ28" s="28"/>
      <c r="AK28" s="29"/>
      <c r="AL28" s="27">
        <v>300</v>
      </c>
      <c r="AM28" s="28">
        <v>300</v>
      </c>
      <c r="AN28" s="28">
        <v>300</v>
      </c>
      <c r="AO28" s="28" t="s">
        <v>143</v>
      </c>
      <c r="AP28" s="52" t="s">
        <v>144</v>
      </c>
    </row>
    <row r="29" spans="1:16362" s="112" customFormat="1" ht="11.25" x14ac:dyDescent="0.3">
      <c r="A29" s="55" t="s">
        <v>145</v>
      </c>
      <c r="B29" s="144" t="s">
        <v>146</v>
      </c>
      <c r="C29" s="184"/>
      <c r="D29" s="185"/>
      <c r="E29" s="185"/>
      <c r="F29" s="56"/>
      <c r="G29" s="23"/>
      <c r="H29" s="184"/>
      <c r="I29" s="185"/>
      <c r="J29" s="185"/>
      <c r="K29" s="56"/>
      <c r="L29" s="57"/>
      <c r="M29" s="113"/>
      <c r="N29" s="56"/>
      <c r="O29" s="56"/>
      <c r="P29" s="56"/>
      <c r="Q29" s="23"/>
      <c r="R29" s="113"/>
      <c r="S29" s="56"/>
      <c r="T29" s="56"/>
      <c r="U29" s="56"/>
      <c r="V29" s="57"/>
      <c r="W29" s="113"/>
      <c r="X29" s="56"/>
      <c r="Y29" s="56"/>
      <c r="Z29" s="56"/>
      <c r="AA29" s="23"/>
      <c r="AB29" s="113">
        <v>0.3</v>
      </c>
      <c r="AC29" s="56"/>
      <c r="AD29" s="56"/>
      <c r="AE29" s="56"/>
      <c r="AF29" s="57"/>
      <c r="AG29" s="113"/>
      <c r="AH29" s="56"/>
      <c r="AI29" s="56"/>
      <c r="AJ29" s="56"/>
      <c r="AK29" s="23"/>
      <c r="AL29" s="113"/>
      <c r="AM29" s="56"/>
      <c r="AN29" s="56"/>
      <c r="AO29" s="56"/>
      <c r="AP29" s="57"/>
    </row>
    <row r="30" spans="1:16362" s="112" customFormat="1" ht="15.75" x14ac:dyDescent="0.3">
      <c r="A30" s="58" t="s">
        <v>45</v>
      </c>
      <c r="B30" s="142" t="s">
        <v>147</v>
      </c>
      <c r="C30" s="176"/>
      <c r="D30" s="177"/>
      <c r="E30" s="177"/>
      <c r="F30" s="22"/>
      <c r="G30" s="20"/>
      <c r="H30" s="176"/>
      <c r="I30" s="177"/>
      <c r="J30" s="177"/>
      <c r="K30" s="22"/>
      <c r="L30" s="59"/>
      <c r="M30" s="21"/>
      <c r="N30" s="22"/>
      <c r="O30" s="22"/>
      <c r="P30" s="22"/>
      <c r="Q30" s="20"/>
      <c r="R30" s="21"/>
      <c r="S30" s="22"/>
      <c r="T30" s="22"/>
      <c r="U30" s="22"/>
      <c r="V30" s="59"/>
      <c r="W30" s="21"/>
      <c r="X30" s="22"/>
      <c r="Y30" s="22"/>
      <c r="Z30" s="22"/>
      <c r="AA30" s="20"/>
      <c r="AB30" s="21"/>
      <c r="AC30" s="22"/>
      <c r="AD30" s="22"/>
      <c r="AE30" s="22"/>
      <c r="AF30" s="59"/>
      <c r="AG30" s="21"/>
      <c r="AH30" s="22"/>
      <c r="AI30" s="22"/>
      <c r="AJ30" s="22"/>
      <c r="AK30" s="20"/>
      <c r="AL30" s="21"/>
      <c r="AM30" s="22"/>
      <c r="AN30" s="22"/>
      <c r="AO30" s="22"/>
      <c r="AP30" s="59"/>
    </row>
    <row r="31" spans="1:16362" s="112" customFormat="1" ht="56.25" x14ac:dyDescent="0.3">
      <c r="A31" s="248" t="s">
        <v>339</v>
      </c>
      <c r="B31" s="144" t="s">
        <v>148</v>
      </c>
      <c r="C31" s="184"/>
      <c r="D31" s="185"/>
      <c r="E31" s="185"/>
      <c r="F31" s="56" t="s">
        <v>149</v>
      </c>
      <c r="G31" s="23" t="s">
        <v>26</v>
      </c>
      <c r="H31" s="184"/>
      <c r="I31" s="185"/>
      <c r="J31" s="185"/>
      <c r="K31" s="56" t="s">
        <v>149</v>
      </c>
      <c r="L31" s="57" t="s">
        <v>26</v>
      </c>
      <c r="M31" s="113"/>
      <c r="N31" s="56"/>
      <c r="O31" s="56"/>
      <c r="P31" s="56" t="s">
        <v>149</v>
      </c>
      <c r="Q31" s="23" t="s">
        <v>26</v>
      </c>
      <c r="R31" s="113"/>
      <c r="S31" s="56"/>
      <c r="T31" s="56"/>
      <c r="U31" s="56"/>
      <c r="V31" s="57" t="s">
        <v>26</v>
      </c>
      <c r="W31" s="113">
        <v>2.52</v>
      </c>
      <c r="X31" s="56">
        <f>(W31-Y31)/(2050-2018)*(2030-2018)+Y31</f>
        <v>1.845</v>
      </c>
      <c r="Y31" s="56">
        <v>1.44</v>
      </c>
      <c r="Z31" s="56"/>
      <c r="AA31" s="23" t="s">
        <v>150</v>
      </c>
      <c r="AB31" s="113">
        <v>3.3479999999999999</v>
      </c>
      <c r="AC31" s="56"/>
      <c r="AD31" s="56"/>
      <c r="AE31" s="56"/>
      <c r="AF31" s="57" t="s">
        <v>129</v>
      </c>
      <c r="AG31" s="113">
        <v>1.1000000000000001</v>
      </c>
      <c r="AH31" s="56">
        <v>1.1000000000000001</v>
      </c>
      <c r="AI31" s="56">
        <v>1.1000000000000001</v>
      </c>
      <c r="AJ31" s="56" t="s">
        <v>937</v>
      </c>
      <c r="AK31" s="23" t="s">
        <v>151</v>
      </c>
      <c r="AL31" s="113">
        <f>10000/AL37</f>
        <v>4.9504950495049507E-2</v>
      </c>
      <c r="AM31" s="56">
        <f>10000/AM37</f>
        <v>4.9504950495049507E-2</v>
      </c>
      <c r="AN31" s="56">
        <f>10000/AN37</f>
        <v>4.9504950495049507E-2</v>
      </c>
      <c r="AO31" s="56"/>
      <c r="AP31" s="57" t="s">
        <v>119</v>
      </c>
    </row>
    <row r="32" spans="1:16362" s="112" customFormat="1" ht="11.25" x14ac:dyDescent="0.3">
      <c r="A32" s="249" t="s">
        <v>1023</v>
      </c>
      <c r="B32" s="142" t="s">
        <v>148</v>
      </c>
      <c r="C32" s="176"/>
      <c r="D32" s="177"/>
      <c r="E32" s="177"/>
      <c r="F32" s="22"/>
      <c r="G32" s="20"/>
      <c r="H32" s="176"/>
      <c r="I32" s="177"/>
      <c r="J32" s="177"/>
      <c r="K32" s="22"/>
      <c r="L32" s="59"/>
      <c r="M32" s="21"/>
      <c r="N32" s="22"/>
      <c r="O32" s="22"/>
      <c r="P32" s="22"/>
      <c r="Q32" s="20"/>
      <c r="R32" s="21"/>
      <c r="S32" s="22"/>
      <c r="T32" s="22"/>
      <c r="U32" s="22"/>
      <c r="V32" s="59"/>
      <c r="W32" s="21">
        <v>7.92</v>
      </c>
      <c r="X32" s="22">
        <f>(W32-Y32)/(2050-2018)*(2030-2018)+Y32</f>
        <v>6.57</v>
      </c>
      <c r="Y32" s="22">
        <v>5.76</v>
      </c>
      <c r="Z32" s="22"/>
      <c r="AA32" s="20" t="s">
        <v>150</v>
      </c>
      <c r="AB32" s="21">
        <v>5</v>
      </c>
      <c r="AC32" s="22"/>
      <c r="AD32" s="22"/>
      <c r="AE32" s="22"/>
      <c r="AF32" s="59" t="s">
        <v>129</v>
      </c>
      <c r="AG32" s="21"/>
      <c r="AH32" s="22"/>
      <c r="AI32" s="22"/>
      <c r="AJ32" s="22"/>
      <c r="AK32" s="20"/>
      <c r="AL32" s="21"/>
      <c r="AM32" s="22"/>
      <c r="AN32" s="22"/>
      <c r="AO32" s="22"/>
      <c r="AP32" s="59"/>
    </row>
    <row r="33" spans="1:16362" s="112" customFormat="1" ht="22.5" x14ac:dyDescent="0.3">
      <c r="A33" s="248" t="s">
        <v>49</v>
      </c>
      <c r="B33" s="144" t="s">
        <v>148</v>
      </c>
      <c r="C33" s="184"/>
      <c r="D33" s="185"/>
      <c r="E33" s="185"/>
      <c r="F33" s="56" t="s">
        <v>107</v>
      </c>
      <c r="G33" s="23" t="s">
        <v>8</v>
      </c>
      <c r="H33" s="184"/>
      <c r="I33" s="185"/>
      <c r="J33" s="185"/>
      <c r="K33" s="56" t="s">
        <v>107</v>
      </c>
      <c r="L33" s="57" t="s">
        <v>8</v>
      </c>
      <c r="M33" s="113"/>
      <c r="N33" s="56"/>
      <c r="O33" s="56"/>
      <c r="P33" s="56" t="s">
        <v>149</v>
      </c>
      <c r="Q33" s="23" t="s">
        <v>8</v>
      </c>
      <c r="R33" s="113"/>
      <c r="S33" s="56"/>
      <c r="T33" s="56"/>
      <c r="U33" s="56"/>
      <c r="V33" s="57"/>
      <c r="W33" s="113"/>
      <c r="X33" s="56"/>
      <c r="Y33" s="56"/>
      <c r="Z33" s="56"/>
      <c r="AA33" s="23"/>
      <c r="AB33" s="113"/>
      <c r="AC33" s="56"/>
      <c r="AD33" s="56"/>
      <c r="AE33" s="56"/>
      <c r="AF33" s="57"/>
      <c r="AG33" s="113">
        <v>0</v>
      </c>
      <c r="AH33" s="56">
        <v>0</v>
      </c>
      <c r="AI33" s="56">
        <v>0</v>
      </c>
      <c r="AJ33" s="56"/>
      <c r="AK33" s="23" t="s">
        <v>119</v>
      </c>
      <c r="AL33" s="113">
        <f>710000/AL37</f>
        <v>3.5148514851485149</v>
      </c>
      <c r="AM33" s="56">
        <f>710000/AM37</f>
        <v>3.5148514851485149</v>
      </c>
      <c r="AN33" s="56">
        <f>710000/AN37</f>
        <v>3.5148514851485149</v>
      </c>
      <c r="AO33" s="56"/>
      <c r="AP33" s="57" t="s">
        <v>119</v>
      </c>
    </row>
    <row r="34" spans="1:16362" s="129" customFormat="1" ht="56.25" x14ac:dyDescent="0.3">
      <c r="A34" s="250" t="s">
        <v>928</v>
      </c>
      <c r="B34" s="141" t="s">
        <v>152</v>
      </c>
      <c r="C34" s="180"/>
      <c r="D34" s="181"/>
      <c r="E34" s="181"/>
      <c r="F34" s="28"/>
      <c r="G34" s="29"/>
      <c r="H34" s="180"/>
      <c r="I34" s="181"/>
      <c r="J34" s="181"/>
      <c r="K34" s="28"/>
      <c r="L34" s="52"/>
      <c r="M34" s="27"/>
      <c r="N34" s="28"/>
      <c r="O34" s="28"/>
      <c r="P34" s="28"/>
      <c r="Q34" s="29"/>
      <c r="R34" s="27"/>
      <c r="S34" s="28"/>
      <c r="T34" s="28"/>
      <c r="U34" s="28"/>
      <c r="V34" s="52"/>
      <c r="W34" s="27"/>
      <c r="X34" s="28"/>
      <c r="Y34" s="28"/>
      <c r="Z34" s="28"/>
      <c r="AA34" s="29"/>
      <c r="AB34" s="27"/>
      <c r="AC34" s="28"/>
      <c r="AD34" s="28"/>
      <c r="AE34" s="28"/>
      <c r="AF34" s="52"/>
      <c r="AG34" s="27">
        <v>1100</v>
      </c>
      <c r="AH34" s="28">
        <v>1100</v>
      </c>
      <c r="AI34" s="28">
        <v>1100</v>
      </c>
      <c r="AJ34" s="22" t="s">
        <v>937</v>
      </c>
      <c r="AK34" s="29" t="s">
        <v>151</v>
      </c>
      <c r="AL34" s="27">
        <v>50</v>
      </c>
      <c r="AM34" s="28">
        <v>50</v>
      </c>
      <c r="AN34" s="28">
        <v>50</v>
      </c>
      <c r="AO34" s="28"/>
      <c r="AP34" s="52" t="s">
        <v>153</v>
      </c>
    </row>
    <row r="35" spans="1:16362" s="112" customFormat="1" ht="11.25" x14ac:dyDescent="0.3">
      <c r="A35" s="248" t="s">
        <v>929</v>
      </c>
      <c r="B35" s="144" t="s">
        <v>154</v>
      </c>
      <c r="C35" s="184"/>
      <c r="D35" s="185"/>
      <c r="E35" s="185"/>
      <c r="F35" s="56"/>
      <c r="G35" s="23"/>
      <c r="H35" s="184"/>
      <c r="I35" s="185"/>
      <c r="J35" s="185"/>
      <c r="K35" s="56"/>
      <c r="L35" s="57"/>
      <c r="M35" s="113"/>
      <c r="N35" s="56"/>
      <c r="O35" s="56"/>
      <c r="P35" s="56"/>
      <c r="Q35" s="23"/>
      <c r="R35" s="113"/>
      <c r="S35" s="56"/>
      <c r="T35" s="56"/>
      <c r="U35" s="56"/>
      <c r="V35" s="57"/>
      <c r="W35" s="113"/>
      <c r="X35" s="56"/>
      <c r="Y35" s="56"/>
      <c r="Z35" s="56"/>
      <c r="AA35" s="23"/>
      <c r="AB35" s="113"/>
      <c r="AC35" s="56"/>
      <c r="AD35" s="56"/>
      <c r="AE35" s="56"/>
      <c r="AF35" s="57"/>
      <c r="AG35" s="113">
        <v>0</v>
      </c>
      <c r="AH35" s="56">
        <v>0</v>
      </c>
      <c r="AI35" s="56">
        <v>0</v>
      </c>
      <c r="AJ35" s="56"/>
      <c r="AK35" s="23" t="s">
        <v>155</v>
      </c>
      <c r="AL35" s="113">
        <v>3500</v>
      </c>
      <c r="AM35" s="56">
        <v>3500</v>
      </c>
      <c r="AN35" s="56">
        <v>3500</v>
      </c>
      <c r="AO35" s="56"/>
      <c r="AP35" s="57" t="s">
        <v>156</v>
      </c>
    </row>
    <row r="36" spans="1:16362" s="112" customFormat="1" x14ac:dyDescent="0.3">
      <c r="A36" s="247" t="s">
        <v>50</v>
      </c>
      <c r="B36" s="142"/>
      <c r="C36" s="176"/>
      <c r="D36" s="177"/>
      <c r="E36" s="177"/>
      <c r="F36" s="22"/>
      <c r="G36" s="20"/>
      <c r="H36" s="176"/>
      <c r="I36" s="177"/>
      <c r="J36" s="177"/>
      <c r="K36" s="22"/>
      <c r="L36" s="59"/>
      <c r="M36" s="21"/>
      <c r="N36" s="22"/>
      <c r="O36" s="22"/>
      <c r="P36" s="22"/>
      <c r="Q36" s="20"/>
      <c r="R36" s="21"/>
      <c r="S36" s="22"/>
      <c r="T36" s="22"/>
      <c r="U36" s="22"/>
      <c r="V36" s="59"/>
      <c r="W36" s="21"/>
      <c r="X36" s="22"/>
      <c r="Y36" s="22"/>
      <c r="Z36" s="22"/>
      <c r="AA36" s="20"/>
      <c r="AB36" s="21"/>
      <c r="AC36" s="22"/>
      <c r="AD36" s="22"/>
      <c r="AE36" s="22"/>
      <c r="AF36" s="59"/>
      <c r="AG36" s="21"/>
      <c r="AH36" s="22"/>
      <c r="AI36" s="22"/>
      <c r="AJ36" s="22"/>
      <c r="AK36" s="20"/>
      <c r="AL36" s="21"/>
      <c r="AM36" s="22"/>
      <c r="AN36" s="22"/>
      <c r="AO36" s="22"/>
      <c r="AP36" s="59"/>
    </row>
    <row r="37" spans="1:16362" s="130" customFormat="1" ht="11.25" x14ac:dyDescent="0.3">
      <c r="A37" s="89" t="s">
        <v>157</v>
      </c>
      <c r="B37" s="148" t="s">
        <v>57</v>
      </c>
      <c r="C37" s="182">
        <v>9313.92</v>
      </c>
      <c r="D37" s="183">
        <v>9313.92</v>
      </c>
      <c r="E37" s="183">
        <v>7916.8320000000003</v>
      </c>
      <c r="F37" s="90" t="s">
        <v>158</v>
      </c>
      <c r="G37" s="91" t="s">
        <v>8</v>
      </c>
      <c r="H37" s="182">
        <v>9313.92</v>
      </c>
      <c r="I37" s="183">
        <v>9313.92</v>
      </c>
      <c r="J37" s="183">
        <v>7916.8320000000003</v>
      </c>
      <c r="K37" s="90" t="s">
        <v>159</v>
      </c>
      <c r="L37" s="92" t="s">
        <v>8</v>
      </c>
      <c r="M37" s="110">
        <v>10478.16</v>
      </c>
      <c r="N37" s="90">
        <v>10478.16</v>
      </c>
      <c r="O37" s="90">
        <v>9837.8279999999977</v>
      </c>
      <c r="P37" s="90" t="s">
        <v>158</v>
      </c>
      <c r="Q37" s="91" t="s">
        <v>8</v>
      </c>
      <c r="R37" s="110">
        <v>9313.92</v>
      </c>
      <c r="S37" s="90">
        <v>9313.92</v>
      </c>
      <c r="T37" s="90">
        <v>7916.8320000000003</v>
      </c>
      <c r="U37" s="90" t="s">
        <v>158</v>
      </c>
      <c r="V37" s="92" t="s">
        <v>8</v>
      </c>
      <c r="W37" s="110">
        <f>0.135*350</f>
        <v>47.25</v>
      </c>
      <c r="X37" s="90">
        <f>0.135*350</f>
        <v>47.25</v>
      </c>
      <c r="Y37" s="90">
        <f>0.135*350</f>
        <v>47.25</v>
      </c>
      <c r="Z37" s="90" t="s">
        <v>934</v>
      </c>
      <c r="AA37" s="91" t="s">
        <v>122</v>
      </c>
      <c r="AB37" s="110">
        <v>1</v>
      </c>
      <c r="AC37" s="90"/>
      <c r="AD37" s="90"/>
      <c r="AE37" s="90" t="s">
        <v>160</v>
      </c>
      <c r="AF37" s="92"/>
      <c r="AG37" s="24">
        <v>202000</v>
      </c>
      <c r="AH37" s="25">
        <v>202000</v>
      </c>
      <c r="AI37" s="25">
        <v>202000</v>
      </c>
      <c r="AJ37" s="90"/>
      <c r="AK37" s="91" t="s">
        <v>119</v>
      </c>
      <c r="AL37" s="110">
        <v>202000</v>
      </c>
      <c r="AM37" s="90">
        <v>202000</v>
      </c>
      <c r="AN37" s="90">
        <v>202000</v>
      </c>
      <c r="AO37" s="90"/>
      <c r="AP37" s="92" t="s">
        <v>119</v>
      </c>
    </row>
    <row r="38" spans="1:16362" s="129" customFormat="1" ht="11.25" x14ac:dyDescent="0.3">
      <c r="A38" s="250" t="s">
        <v>930</v>
      </c>
      <c r="B38" s="141" t="s">
        <v>25</v>
      </c>
      <c r="C38" s="180">
        <v>93</v>
      </c>
      <c r="D38" s="181">
        <v>93</v>
      </c>
      <c r="E38" s="181">
        <v>93</v>
      </c>
      <c r="F38" s="28" t="s">
        <v>161</v>
      </c>
      <c r="G38" s="29" t="s">
        <v>8</v>
      </c>
      <c r="H38" s="180">
        <v>93</v>
      </c>
      <c r="I38" s="181">
        <v>93</v>
      </c>
      <c r="J38" s="181">
        <v>93</v>
      </c>
      <c r="K38" s="28" t="s">
        <v>161</v>
      </c>
      <c r="L38" s="52" t="s">
        <v>8</v>
      </c>
      <c r="M38" s="27">
        <v>99</v>
      </c>
      <c r="N38" s="28">
        <v>99</v>
      </c>
      <c r="O38" s="28">
        <v>99</v>
      </c>
      <c r="P38" s="28"/>
      <c r="Q38" s="29" t="s">
        <v>8</v>
      </c>
      <c r="R38" s="27">
        <v>99</v>
      </c>
      <c r="S38" s="28">
        <v>99</v>
      </c>
      <c r="T38" s="28">
        <v>99</v>
      </c>
      <c r="U38" s="28"/>
      <c r="V38" s="52" t="s">
        <v>8</v>
      </c>
      <c r="W38" s="27"/>
      <c r="X38" s="28"/>
      <c r="Y38" s="28"/>
      <c r="Z38" s="28"/>
      <c r="AA38" s="29"/>
      <c r="AB38" s="27"/>
      <c r="AC38" s="28"/>
      <c r="AD38" s="28"/>
      <c r="AE38" s="28"/>
      <c r="AF38" s="52"/>
      <c r="AG38" s="27">
        <v>98</v>
      </c>
      <c r="AH38" s="28">
        <v>98</v>
      </c>
      <c r="AI38" s="28">
        <v>98</v>
      </c>
      <c r="AJ38" s="28"/>
      <c r="AK38" s="29" t="s">
        <v>119</v>
      </c>
      <c r="AL38" s="27">
        <v>97</v>
      </c>
      <c r="AM38" s="28">
        <v>97</v>
      </c>
      <c r="AN38" s="28">
        <v>97</v>
      </c>
      <c r="AO38" s="28"/>
      <c r="AP38" s="52" t="s">
        <v>119</v>
      </c>
    </row>
    <row r="39" spans="1:16362" s="112" customFormat="1" ht="11.25" x14ac:dyDescent="0.3">
      <c r="A39" s="55" t="s">
        <v>110</v>
      </c>
      <c r="B39" s="144"/>
      <c r="C39" s="184"/>
      <c r="D39" s="185"/>
      <c r="E39" s="185"/>
      <c r="F39" s="56"/>
      <c r="G39" s="23"/>
      <c r="H39" s="184"/>
      <c r="I39" s="185"/>
      <c r="J39" s="185"/>
      <c r="K39" s="56"/>
      <c r="L39" s="57"/>
      <c r="M39" s="113"/>
      <c r="N39" s="56"/>
      <c r="O39" s="56"/>
      <c r="P39" s="56"/>
      <c r="Q39" s="23"/>
      <c r="R39" s="113"/>
      <c r="S39" s="56"/>
      <c r="T39" s="56"/>
      <c r="U39" s="56"/>
      <c r="V39" s="57"/>
      <c r="W39" s="113"/>
      <c r="X39" s="56"/>
      <c r="Y39" s="56"/>
      <c r="Z39" s="56"/>
      <c r="AA39" s="23"/>
      <c r="AB39" s="113"/>
      <c r="AC39" s="56"/>
      <c r="AD39" s="56"/>
      <c r="AE39" s="56"/>
      <c r="AF39" s="57"/>
      <c r="AG39" s="113"/>
      <c r="AH39" s="56"/>
      <c r="AI39" s="56"/>
      <c r="AJ39" s="56"/>
      <c r="AK39" s="23"/>
      <c r="AL39" s="113"/>
      <c r="AM39" s="56"/>
      <c r="AN39" s="56"/>
      <c r="AO39" s="56"/>
      <c r="AP39" s="57"/>
    </row>
    <row r="40" spans="1:16362" s="112" customFormat="1" ht="22.5" x14ac:dyDescent="0.3">
      <c r="A40" s="58" t="s">
        <v>112</v>
      </c>
      <c r="B40" s="142" t="s">
        <v>51</v>
      </c>
      <c r="C40" s="176"/>
      <c r="D40" s="177"/>
      <c r="E40" s="177"/>
      <c r="F40" s="22" t="s">
        <v>162</v>
      </c>
      <c r="G40" s="20" t="s">
        <v>26</v>
      </c>
      <c r="H40" s="176"/>
      <c r="I40" s="177"/>
      <c r="J40" s="177"/>
      <c r="K40" s="22"/>
      <c r="L40" s="59" t="s">
        <v>26</v>
      </c>
      <c r="M40" s="21"/>
      <c r="N40" s="22"/>
      <c r="O40" s="22"/>
      <c r="P40" s="22"/>
      <c r="Q40" s="20" t="s">
        <v>26</v>
      </c>
      <c r="R40" s="21"/>
      <c r="S40" s="22"/>
      <c r="T40" s="22"/>
      <c r="U40" s="22"/>
      <c r="V40" s="59" t="s">
        <v>26</v>
      </c>
      <c r="W40" s="21"/>
      <c r="X40" s="22"/>
      <c r="Y40" s="22"/>
      <c r="Z40" s="22"/>
      <c r="AA40" s="20"/>
      <c r="AB40" s="21"/>
      <c r="AC40" s="22"/>
      <c r="AD40" s="22"/>
      <c r="AE40" s="22"/>
      <c r="AF40" s="59"/>
      <c r="AG40" s="21"/>
      <c r="AH40" s="22"/>
      <c r="AI40" s="22"/>
      <c r="AJ40" s="22"/>
      <c r="AK40" s="20"/>
      <c r="AL40" s="21"/>
      <c r="AM40" s="22"/>
      <c r="AN40" s="22"/>
      <c r="AO40" s="22"/>
      <c r="AP40" s="59"/>
    </row>
    <row r="41" spans="1:16362" s="112" customFormat="1" ht="11.25" x14ac:dyDescent="0.3">
      <c r="A41" s="55" t="s">
        <v>893</v>
      </c>
      <c r="B41" s="144"/>
      <c r="C41" s="184"/>
      <c r="D41" s="185"/>
      <c r="E41" s="185"/>
      <c r="F41" s="56"/>
      <c r="G41" s="23"/>
      <c r="H41" s="184"/>
      <c r="I41" s="185"/>
      <c r="J41" s="185"/>
      <c r="K41" s="56"/>
      <c r="L41" s="57"/>
      <c r="M41" s="113"/>
      <c r="N41" s="56"/>
      <c r="O41" s="56"/>
      <c r="P41" s="56"/>
      <c r="Q41" s="23"/>
      <c r="R41" s="113"/>
      <c r="S41" s="56"/>
      <c r="T41" s="56"/>
      <c r="U41" s="56"/>
      <c r="V41" s="57"/>
      <c r="W41" s="113"/>
      <c r="X41" s="56"/>
      <c r="Y41" s="56"/>
      <c r="Z41" s="56"/>
      <c r="AA41" s="23"/>
      <c r="AB41" s="113"/>
      <c r="AC41" s="56"/>
      <c r="AD41" s="56"/>
      <c r="AE41" s="56"/>
      <c r="AF41" s="57"/>
      <c r="AG41" s="113"/>
      <c r="AH41" s="56"/>
      <c r="AI41" s="56"/>
      <c r="AJ41" s="56"/>
      <c r="AK41" s="23"/>
      <c r="AL41" s="113"/>
      <c r="AM41" s="56"/>
      <c r="AN41" s="56"/>
      <c r="AO41" s="56"/>
      <c r="AP41" s="57"/>
    </row>
    <row r="42" spans="1:16362" s="129" customFormat="1" ht="11.25" x14ac:dyDescent="0.3">
      <c r="A42" s="51" t="s">
        <v>55</v>
      </c>
      <c r="B42" s="141"/>
      <c r="C42" s="180"/>
      <c r="D42" s="181"/>
      <c r="E42" s="181"/>
      <c r="F42" s="28"/>
      <c r="G42" s="29"/>
      <c r="H42" s="180"/>
      <c r="I42" s="181"/>
      <c r="J42" s="181"/>
      <c r="K42" s="28"/>
      <c r="L42" s="52"/>
      <c r="M42" s="27"/>
      <c r="N42" s="28"/>
      <c r="O42" s="28"/>
      <c r="P42" s="28"/>
      <c r="Q42" s="29"/>
      <c r="R42" s="27"/>
      <c r="S42" s="28"/>
      <c r="T42" s="28"/>
      <c r="U42" s="28"/>
      <c r="V42" s="52"/>
      <c r="W42" s="27"/>
      <c r="X42" s="28"/>
      <c r="Y42" s="28"/>
      <c r="Z42" s="28"/>
      <c r="AA42" s="29"/>
      <c r="AB42" s="27"/>
      <c r="AC42" s="28"/>
      <c r="AD42" s="28"/>
      <c r="AE42" s="28"/>
      <c r="AF42" s="52"/>
      <c r="AG42" s="27"/>
      <c r="AH42" s="28"/>
      <c r="AI42" s="28"/>
      <c r="AJ42" s="28"/>
      <c r="AK42" s="29"/>
      <c r="AL42" s="27"/>
      <c r="AM42" s="28"/>
      <c r="AN42" s="28"/>
      <c r="AO42" s="28"/>
      <c r="AP42" s="52"/>
    </row>
    <row r="43" spans="1:16362" s="112" customFormat="1" ht="22.5" x14ac:dyDescent="0.3">
      <c r="A43" s="248" t="s">
        <v>114</v>
      </c>
      <c r="B43" s="144" t="s">
        <v>57</v>
      </c>
      <c r="C43" s="184"/>
      <c r="D43" s="185"/>
      <c r="E43" s="185"/>
      <c r="F43" s="56" t="s">
        <v>163</v>
      </c>
      <c r="G43" s="23" t="s">
        <v>26</v>
      </c>
      <c r="H43" s="184"/>
      <c r="I43" s="185"/>
      <c r="J43" s="185"/>
      <c r="K43" s="56"/>
      <c r="L43" s="57" t="s">
        <v>26</v>
      </c>
      <c r="M43" s="113"/>
      <c r="N43" s="56"/>
      <c r="O43" s="56"/>
      <c r="P43" s="56"/>
      <c r="Q43" s="23" t="s">
        <v>26</v>
      </c>
      <c r="R43" s="113">
        <v>1</v>
      </c>
      <c r="S43" s="56">
        <v>1</v>
      </c>
      <c r="T43" s="56">
        <v>1</v>
      </c>
      <c r="U43" s="56" t="s">
        <v>115</v>
      </c>
      <c r="V43" s="57" t="s">
        <v>26</v>
      </c>
      <c r="W43" s="113"/>
      <c r="X43" s="56"/>
      <c r="Y43" s="56"/>
      <c r="Z43" s="56"/>
      <c r="AA43" s="23"/>
      <c r="AB43" s="113"/>
      <c r="AC43" s="56"/>
      <c r="AD43" s="56"/>
      <c r="AE43" s="56"/>
      <c r="AF43" s="57"/>
      <c r="AG43" s="113"/>
      <c r="AH43" s="56"/>
      <c r="AI43" s="56"/>
      <c r="AJ43" s="56"/>
      <c r="AK43" s="23"/>
      <c r="AL43" s="113"/>
      <c r="AM43" s="56"/>
      <c r="AN43" s="56"/>
      <c r="AO43" s="56"/>
      <c r="AP43" s="57"/>
    </row>
    <row r="44" spans="1:16362" s="128" customFormat="1" ht="11.25" x14ac:dyDescent="0.3">
      <c r="A44" s="84" t="s">
        <v>894</v>
      </c>
      <c r="B44" s="147" t="s">
        <v>2</v>
      </c>
      <c r="C44" s="84" t="s">
        <v>3</v>
      </c>
      <c r="D44" s="84">
        <v>2030</v>
      </c>
      <c r="E44" s="84">
        <v>2050</v>
      </c>
      <c r="F44" s="84" t="s">
        <v>4</v>
      </c>
      <c r="G44" s="85" t="s">
        <v>5</v>
      </c>
      <c r="H44" s="84" t="s">
        <v>3</v>
      </c>
      <c r="I44" s="84">
        <v>2030</v>
      </c>
      <c r="J44" s="84">
        <v>2050</v>
      </c>
      <c r="K44" s="84" t="s">
        <v>4</v>
      </c>
      <c r="L44" s="85" t="s">
        <v>5</v>
      </c>
      <c r="M44" s="85" t="s">
        <v>3</v>
      </c>
      <c r="N44" s="85">
        <v>2030</v>
      </c>
      <c r="O44" s="85">
        <v>2050</v>
      </c>
      <c r="P44" s="84" t="s">
        <v>4</v>
      </c>
      <c r="Q44" s="85" t="s">
        <v>5</v>
      </c>
      <c r="R44" s="85" t="s">
        <v>3</v>
      </c>
      <c r="S44" s="85">
        <v>2030</v>
      </c>
      <c r="T44" s="85">
        <v>2050</v>
      </c>
      <c r="U44" s="84" t="s">
        <v>4</v>
      </c>
      <c r="V44" s="85" t="s">
        <v>5</v>
      </c>
      <c r="W44" s="85" t="s">
        <v>3</v>
      </c>
      <c r="X44" s="85">
        <v>2030</v>
      </c>
      <c r="Y44" s="85">
        <v>2050</v>
      </c>
      <c r="Z44" s="84" t="s">
        <v>4</v>
      </c>
      <c r="AA44" s="85" t="s">
        <v>5</v>
      </c>
      <c r="AB44" s="85" t="s">
        <v>3</v>
      </c>
      <c r="AC44" s="85">
        <v>2030</v>
      </c>
      <c r="AD44" s="85">
        <v>2050</v>
      </c>
      <c r="AE44" s="84" t="s">
        <v>4</v>
      </c>
      <c r="AF44" s="85" t="s">
        <v>5</v>
      </c>
      <c r="AG44" s="85" t="s">
        <v>3</v>
      </c>
      <c r="AH44" s="85">
        <v>2030</v>
      </c>
      <c r="AI44" s="85">
        <v>2050</v>
      </c>
      <c r="AJ44" s="84" t="s">
        <v>4</v>
      </c>
      <c r="AK44" s="85" t="s">
        <v>5</v>
      </c>
      <c r="AL44" s="85" t="s">
        <v>3</v>
      </c>
      <c r="AM44" s="85">
        <v>2030</v>
      </c>
      <c r="AN44" s="85">
        <v>2050</v>
      </c>
      <c r="AO44" s="84" t="s">
        <v>4</v>
      </c>
      <c r="AP44" s="86" t="s">
        <v>5</v>
      </c>
      <c r="AQ44" s="87"/>
      <c r="AR44" s="88"/>
      <c r="AS44" s="87"/>
      <c r="AT44" s="87"/>
      <c r="AU44" s="87"/>
      <c r="AV44" s="87"/>
      <c r="AW44" s="88"/>
      <c r="AX44" s="87"/>
      <c r="AY44" s="87"/>
      <c r="AZ44" s="87"/>
      <c r="BA44" s="87"/>
      <c r="BB44" s="88"/>
      <c r="BC44" s="87"/>
      <c r="BD44" s="87"/>
      <c r="BE44" s="87"/>
      <c r="BF44" s="87"/>
      <c r="BG44" s="88"/>
      <c r="BH44" s="87"/>
      <c r="BI44" s="87"/>
      <c r="BJ44" s="87"/>
      <c r="BK44" s="87"/>
      <c r="BL44" s="88"/>
      <c r="BM44" s="87"/>
      <c r="BN44" s="87"/>
      <c r="BO44" s="87"/>
      <c r="BP44" s="87"/>
      <c r="BQ44" s="88"/>
      <c r="BR44" s="87"/>
      <c r="BS44" s="87"/>
      <c r="BT44" s="87"/>
      <c r="BU44" s="87"/>
      <c r="BV44" s="88"/>
      <c r="BW44" s="87"/>
      <c r="BX44" s="87"/>
      <c r="BY44" s="87"/>
      <c r="BZ44" s="87"/>
      <c r="CA44" s="88"/>
      <c r="CB44" s="87"/>
      <c r="CC44" s="87"/>
      <c r="CD44" s="87"/>
      <c r="CE44" s="87"/>
      <c r="CF44" s="88"/>
      <c r="CG44" s="87"/>
      <c r="CH44" s="87"/>
      <c r="CI44" s="87"/>
      <c r="CJ44" s="87"/>
      <c r="CK44" s="88"/>
      <c r="CL44" s="87"/>
      <c r="CM44" s="87"/>
      <c r="CN44" s="87"/>
      <c r="CO44" s="87"/>
      <c r="CP44" s="88"/>
      <c r="CQ44" s="87"/>
      <c r="CR44" s="87"/>
      <c r="CS44" s="87"/>
      <c r="CT44" s="87"/>
      <c r="CU44" s="88"/>
      <c r="CV44" s="87"/>
      <c r="CW44" s="87"/>
      <c r="CX44" s="87"/>
      <c r="CY44" s="87"/>
      <c r="CZ44" s="88"/>
      <c r="DA44" s="87"/>
      <c r="DB44" s="87"/>
      <c r="DC44" s="87"/>
      <c r="DD44" s="87"/>
      <c r="DE44" s="88"/>
      <c r="DF44" s="87"/>
      <c r="DG44" s="87"/>
      <c r="DH44" s="87"/>
      <c r="DI44" s="87"/>
      <c r="DJ44" s="88"/>
      <c r="DK44" s="87"/>
      <c r="DL44" s="87"/>
      <c r="DM44" s="87"/>
      <c r="DN44" s="87"/>
      <c r="DO44" s="88"/>
      <c r="DP44" s="87"/>
      <c r="DQ44" s="87"/>
      <c r="DR44" s="87"/>
      <c r="DS44" s="87"/>
      <c r="DT44" s="88"/>
      <c r="DU44" s="87"/>
      <c r="DV44" s="87"/>
      <c r="DW44" s="87"/>
      <c r="DX44" s="87"/>
      <c r="DY44" s="88"/>
      <c r="DZ44" s="87"/>
      <c r="EA44" s="87"/>
      <c r="EB44" s="87"/>
      <c r="EC44" s="87"/>
      <c r="ED44" s="88"/>
      <c r="EE44" s="87"/>
      <c r="EF44" s="87"/>
      <c r="EG44" s="87"/>
      <c r="EH44" s="87"/>
      <c r="EI44" s="88"/>
      <c r="EJ44" s="87"/>
      <c r="EK44" s="87"/>
      <c r="EL44" s="87"/>
      <c r="EM44" s="87"/>
      <c r="EN44" s="88"/>
      <c r="EO44" s="87"/>
      <c r="EP44" s="87"/>
      <c r="EQ44" s="87"/>
      <c r="ER44" s="87"/>
      <c r="ES44" s="88"/>
      <c r="ET44" s="87"/>
      <c r="EU44" s="87"/>
      <c r="EV44" s="87"/>
      <c r="EW44" s="87"/>
      <c r="EX44" s="88"/>
      <c r="EY44" s="87"/>
      <c r="EZ44" s="87"/>
      <c r="FA44" s="87"/>
      <c r="FB44" s="87"/>
      <c r="FC44" s="88"/>
      <c r="FD44" s="87"/>
      <c r="FE44" s="87"/>
      <c r="FF44" s="87"/>
      <c r="FG44" s="87"/>
      <c r="FH44" s="88"/>
      <c r="FI44" s="87"/>
      <c r="FJ44" s="87"/>
      <c r="FK44" s="87"/>
      <c r="FL44" s="87"/>
      <c r="FM44" s="88"/>
      <c r="FN44" s="87"/>
      <c r="FO44" s="87"/>
      <c r="FP44" s="87"/>
      <c r="FQ44" s="87"/>
      <c r="FR44" s="88"/>
      <c r="FS44" s="87"/>
      <c r="FT44" s="87"/>
      <c r="FU44" s="87"/>
      <c r="FV44" s="87"/>
      <c r="FW44" s="88"/>
      <c r="FX44" s="87"/>
      <c r="FY44" s="87"/>
      <c r="FZ44" s="87"/>
      <c r="GA44" s="87"/>
      <c r="GB44" s="88"/>
      <c r="GC44" s="87"/>
      <c r="GD44" s="87"/>
      <c r="GE44" s="87"/>
      <c r="GF44" s="87"/>
      <c r="GG44" s="88"/>
      <c r="GH44" s="87"/>
      <c r="GI44" s="87"/>
      <c r="GJ44" s="87"/>
      <c r="GK44" s="87"/>
      <c r="GL44" s="88"/>
      <c r="GM44" s="87"/>
      <c r="GN44" s="87"/>
      <c r="GO44" s="87"/>
      <c r="GP44" s="87"/>
      <c r="GQ44" s="88"/>
      <c r="GR44" s="87"/>
      <c r="GS44" s="87"/>
      <c r="GT44" s="87"/>
      <c r="GU44" s="87"/>
      <c r="GV44" s="88"/>
      <c r="GW44" s="87"/>
      <c r="GX44" s="87"/>
      <c r="GY44" s="87"/>
      <c r="GZ44" s="87"/>
      <c r="HA44" s="88"/>
      <c r="HB44" s="87"/>
      <c r="HC44" s="87"/>
      <c r="HD44" s="87"/>
      <c r="HE44" s="87"/>
      <c r="HF44" s="88"/>
      <c r="HG44" s="87"/>
      <c r="HH44" s="87"/>
      <c r="HI44" s="87"/>
      <c r="HJ44" s="87"/>
      <c r="HK44" s="88"/>
      <c r="HL44" s="87"/>
      <c r="HM44" s="87"/>
      <c r="HN44" s="87"/>
      <c r="HO44" s="87"/>
      <c r="HP44" s="88"/>
      <c r="HQ44" s="87"/>
      <c r="HR44" s="87"/>
      <c r="HS44" s="87"/>
      <c r="HT44" s="87"/>
      <c r="HU44" s="88"/>
      <c r="HV44" s="87"/>
      <c r="HW44" s="87"/>
      <c r="HX44" s="87"/>
      <c r="HY44" s="87"/>
      <c r="HZ44" s="88"/>
      <c r="IA44" s="87"/>
      <c r="IB44" s="87"/>
      <c r="IC44" s="87"/>
      <c r="ID44" s="87"/>
      <c r="IE44" s="88"/>
      <c r="IF44" s="87"/>
      <c r="IG44" s="87"/>
      <c r="IH44" s="87"/>
      <c r="II44" s="87"/>
      <c r="IJ44" s="88"/>
      <c r="IK44" s="87"/>
      <c r="IL44" s="87"/>
      <c r="IM44" s="87"/>
      <c r="IN44" s="87"/>
      <c r="IO44" s="88"/>
      <c r="IP44" s="87"/>
      <c r="IQ44" s="87"/>
      <c r="IR44" s="87"/>
      <c r="IS44" s="87"/>
      <c r="IT44" s="88"/>
      <c r="IU44" s="87"/>
      <c r="IV44" s="87"/>
      <c r="IW44" s="87"/>
      <c r="IX44" s="87"/>
      <c r="IY44" s="88"/>
      <c r="IZ44" s="87"/>
      <c r="JA44" s="87"/>
      <c r="JB44" s="87"/>
      <c r="JC44" s="87"/>
      <c r="JD44" s="88"/>
      <c r="JE44" s="87"/>
      <c r="JF44" s="87"/>
      <c r="JG44" s="87"/>
      <c r="JH44" s="87"/>
      <c r="JI44" s="88"/>
      <c r="JJ44" s="87"/>
      <c r="JK44" s="87"/>
      <c r="JL44" s="87"/>
      <c r="JM44" s="87"/>
      <c r="JN44" s="88"/>
      <c r="JO44" s="87"/>
      <c r="JP44" s="87"/>
      <c r="JQ44" s="87"/>
      <c r="JR44" s="87"/>
      <c r="JS44" s="88"/>
      <c r="JT44" s="87"/>
      <c r="JU44" s="87"/>
      <c r="JV44" s="87"/>
      <c r="JW44" s="87"/>
      <c r="JX44" s="88"/>
      <c r="JY44" s="87"/>
      <c r="JZ44" s="87"/>
      <c r="KA44" s="87"/>
      <c r="KB44" s="87"/>
      <c r="KC44" s="88"/>
      <c r="KD44" s="87"/>
      <c r="KE44" s="87"/>
      <c r="KF44" s="87"/>
      <c r="KG44" s="87"/>
      <c r="KH44" s="88"/>
      <c r="KI44" s="87"/>
      <c r="KJ44" s="87"/>
      <c r="KK44" s="87"/>
      <c r="KL44" s="87"/>
      <c r="KM44" s="88"/>
      <c r="KN44" s="87"/>
      <c r="KO44" s="87"/>
      <c r="KP44" s="87"/>
      <c r="KQ44" s="87"/>
      <c r="KR44" s="88"/>
      <c r="KS44" s="87"/>
      <c r="KT44" s="87"/>
      <c r="KU44" s="87"/>
      <c r="KV44" s="87"/>
      <c r="KW44" s="88"/>
      <c r="KX44" s="87"/>
      <c r="KY44" s="87"/>
      <c r="KZ44" s="87"/>
      <c r="LA44" s="87"/>
      <c r="LB44" s="88"/>
      <c r="LC44" s="87"/>
      <c r="LD44" s="87"/>
      <c r="LE44" s="87"/>
      <c r="LF44" s="87"/>
      <c r="LG44" s="88"/>
      <c r="LH44" s="87"/>
      <c r="LI44" s="87"/>
      <c r="LJ44" s="87"/>
      <c r="LK44" s="87"/>
      <c r="LL44" s="88"/>
      <c r="LM44" s="87"/>
      <c r="LN44" s="87"/>
      <c r="LO44" s="87"/>
      <c r="LP44" s="87"/>
      <c r="LQ44" s="88"/>
      <c r="LR44" s="87"/>
      <c r="LS44" s="87"/>
      <c r="LT44" s="87"/>
      <c r="LU44" s="87"/>
      <c r="LV44" s="88"/>
      <c r="LW44" s="87"/>
      <c r="LX44" s="87"/>
      <c r="LY44" s="87"/>
      <c r="LZ44" s="87"/>
      <c r="MA44" s="88"/>
      <c r="MB44" s="87"/>
      <c r="MC44" s="87"/>
      <c r="MD44" s="87"/>
      <c r="ME44" s="87"/>
      <c r="MF44" s="88"/>
      <c r="MG44" s="87"/>
      <c r="MH44" s="87"/>
      <c r="MI44" s="87"/>
      <c r="MJ44" s="87"/>
      <c r="MK44" s="88"/>
      <c r="ML44" s="87"/>
      <c r="MM44" s="87"/>
      <c r="MN44" s="87"/>
      <c r="MO44" s="87"/>
      <c r="MP44" s="88"/>
      <c r="MQ44" s="87"/>
      <c r="MR44" s="87"/>
      <c r="MS44" s="87"/>
      <c r="MT44" s="87"/>
      <c r="MU44" s="88"/>
      <c r="MV44" s="87"/>
      <c r="MW44" s="87"/>
      <c r="MX44" s="87"/>
      <c r="MY44" s="87"/>
      <c r="MZ44" s="88"/>
      <c r="NA44" s="87"/>
      <c r="NB44" s="87"/>
      <c r="NC44" s="87"/>
      <c r="ND44" s="87"/>
      <c r="NE44" s="88"/>
      <c r="NF44" s="87"/>
      <c r="NG44" s="87"/>
      <c r="NH44" s="87"/>
      <c r="NI44" s="87"/>
      <c r="NJ44" s="88"/>
      <c r="NK44" s="87"/>
      <c r="NL44" s="87"/>
      <c r="NM44" s="87"/>
      <c r="NN44" s="87"/>
      <c r="NO44" s="88"/>
      <c r="NP44" s="87"/>
      <c r="NQ44" s="87"/>
      <c r="NR44" s="87"/>
      <c r="NS44" s="87"/>
      <c r="NT44" s="88"/>
      <c r="NU44" s="87"/>
      <c r="NV44" s="87"/>
      <c r="NW44" s="87"/>
      <c r="NX44" s="87"/>
      <c r="NY44" s="88"/>
      <c r="NZ44" s="87"/>
      <c r="OA44" s="87"/>
      <c r="OB44" s="87"/>
      <c r="OC44" s="87"/>
      <c r="OD44" s="88"/>
      <c r="OE44" s="87"/>
      <c r="OF44" s="87"/>
      <c r="OG44" s="87"/>
      <c r="OH44" s="87"/>
      <c r="OI44" s="88"/>
      <c r="OJ44" s="87"/>
      <c r="OK44" s="87"/>
      <c r="OL44" s="87"/>
      <c r="OM44" s="87"/>
      <c r="ON44" s="88"/>
      <c r="OO44" s="87"/>
      <c r="OP44" s="87"/>
      <c r="OQ44" s="87"/>
      <c r="OR44" s="87"/>
      <c r="OS44" s="88"/>
      <c r="OT44" s="87"/>
      <c r="OU44" s="87"/>
      <c r="OV44" s="87"/>
      <c r="OW44" s="87"/>
      <c r="OX44" s="88"/>
      <c r="OY44" s="87"/>
      <c r="OZ44" s="87"/>
      <c r="PA44" s="87"/>
      <c r="PB44" s="87"/>
      <c r="PC44" s="88"/>
      <c r="PD44" s="87"/>
      <c r="PE44" s="87"/>
      <c r="PF44" s="87"/>
      <c r="PG44" s="87"/>
      <c r="PH44" s="88"/>
      <c r="PI44" s="87"/>
      <c r="PJ44" s="87"/>
      <c r="PK44" s="87"/>
      <c r="PL44" s="87"/>
      <c r="PM44" s="88"/>
      <c r="PN44" s="87"/>
      <c r="PO44" s="87"/>
      <c r="PP44" s="87"/>
      <c r="PQ44" s="87"/>
      <c r="PR44" s="88"/>
      <c r="PS44" s="87"/>
      <c r="PT44" s="87"/>
      <c r="PU44" s="87"/>
      <c r="PV44" s="87"/>
      <c r="PW44" s="88"/>
      <c r="PX44" s="87"/>
      <c r="PY44" s="87"/>
      <c r="PZ44" s="87"/>
      <c r="QA44" s="87"/>
      <c r="QB44" s="88"/>
      <c r="QC44" s="87"/>
      <c r="QD44" s="87"/>
      <c r="QE44" s="87"/>
      <c r="QF44" s="87"/>
      <c r="QG44" s="88"/>
      <c r="QH44" s="87"/>
      <c r="QI44" s="87"/>
      <c r="QJ44" s="87"/>
      <c r="QK44" s="87"/>
      <c r="QL44" s="88"/>
      <c r="QM44" s="87"/>
      <c r="QN44" s="87"/>
      <c r="QO44" s="87"/>
      <c r="QP44" s="87"/>
      <c r="QQ44" s="88"/>
      <c r="QR44" s="87"/>
      <c r="QS44" s="87"/>
      <c r="QT44" s="87"/>
      <c r="QU44" s="87"/>
      <c r="QV44" s="88"/>
      <c r="QW44" s="87"/>
      <c r="QX44" s="87"/>
      <c r="QY44" s="87"/>
      <c r="QZ44" s="87"/>
      <c r="RA44" s="88"/>
      <c r="RB44" s="87"/>
      <c r="RC44" s="87"/>
      <c r="RD44" s="87"/>
      <c r="RE44" s="87"/>
      <c r="RF44" s="88"/>
      <c r="RG44" s="87"/>
      <c r="RH44" s="87"/>
      <c r="RI44" s="87"/>
      <c r="RJ44" s="87"/>
      <c r="RK44" s="88"/>
      <c r="RL44" s="87"/>
      <c r="RM44" s="87"/>
      <c r="RN44" s="87"/>
      <c r="RO44" s="87"/>
      <c r="RP44" s="88"/>
      <c r="RQ44" s="87"/>
      <c r="RR44" s="87"/>
      <c r="RS44" s="87"/>
      <c r="RT44" s="87"/>
      <c r="RU44" s="88"/>
      <c r="RV44" s="87"/>
      <c r="RW44" s="87"/>
      <c r="RX44" s="87"/>
      <c r="RY44" s="87"/>
      <c r="RZ44" s="88"/>
      <c r="SA44" s="87"/>
      <c r="SB44" s="87"/>
      <c r="SC44" s="87"/>
      <c r="SD44" s="87"/>
      <c r="SE44" s="88"/>
      <c r="SF44" s="87"/>
      <c r="SG44" s="87"/>
      <c r="SH44" s="87"/>
      <c r="SI44" s="87"/>
      <c r="SJ44" s="88"/>
      <c r="SK44" s="87"/>
      <c r="SL44" s="87"/>
      <c r="SM44" s="87"/>
      <c r="SN44" s="87"/>
      <c r="SO44" s="88"/>
      <c r="SP44" s="87"/>
      <c r="SQ44" s="87"/>
      <c r="SR44" s="87"/>
      <c r="SS44" s="87"/>
      <c r="ST44" s="88"/>
      <c r="SU44" s="87"/>
      <c r="SV44" s="87"/>
      <c r="SW44" s="87"/>
      <c r="SX44" s="87"/>
      <c r="SY44" s="88"/>
      <c r="SZ44" s="87"/>
      <c r="TA44" s="87"/>
      <c r="TB44" s="87"/>
      <c r="TC44" s="87"/>
      <c r="TD44" s="88"/>
      <c r="TE44" s="87"/>
      <c r="TF44" s="87"/>
      <c r="TG44" s="87"/>
      <c r="TH44" s="87"/>
      <c r="TI44" s="88"/>
      <c r="TJ44" s="87"/>
      <c r="TK44" s="87"/>
      <c r="TL44" s="87"/>
      <c r="TM44" s="87"/>
      <c r="TN44" s="88"/>
      <c r="TO44" s="87"/>
      <c r="TP44" s="87"/>
      <c r="TQ44" s="87"/>
      <c r="TR44" s="87"/>
      <c r="TS44" s="88"/>
      <c r="TT44" s="87"/>
      <c r="TU44" s="87"/>
      <c r="TV44" s="87"/>
      <c r="TW44" s="87"/>
      <c r="TX44" s="88"/>
      <c r="TY44" s="87"/>
      <c r="TZ44" s="87"/>
      <c r="UA44" s="87"/>
      <c r="UB44" s="87"/>
      <c r="UC44" s="88"/>
      <c r="UD44" s="87"/>
      <c r="UE44" s="87"/>
      <c r="UF44" s="87"/>
      <c r="UG44" s="87"/>
      <c r="UH44" s="88"/>
      <c r="UI44" s="87"/>
      <c r="UJ44" s="87"/>
      <c r="UK44" s="87"/>
      <c r="UL44" s="87"/>
      <c r="UM44" s="88"/>
      <c r="UN44" s="87"/>
      <c r="UO44" s="87"/>
      <c r="UP44" s="87"/>
      <c r="UQ44" s="87"/>
      <c r="UR44" s="88"/>
      <c r="US44" s="87"/>
      <c r="UT44" s="87"/>
      <c r="UU44" s="87"/>
      <c r="UV44" s="87"/>
      <c r="UW44" s="88"/>
      <c r="UX44" s="87"/>
      <c r="UY44" s="87"/>
      <c r="UZ44" s="87"/>
      <c r="VA44" s="87"/>
      <c r="VB44" s="88"/>
      <c r="VC44" s="87"/>
      <c r="VD44" s="87"/>
      <c r="VE44" s="87"/>
      <c r="VF44" s="87"/>
      <c r="VG44" s="88"/>
      <c r="VH44" s="87"/>
      <c r="VI44" s="87"/>
      <c r="VJ44" s="87"/>
      <c r="VK44" s="87"/>
      <c r="VL44" s="88"/>
      <c r="VM44" s="87"/>
      <c r="VN44" s="87"/>
      <c r="VO44" s="87"/>
      <c r="VP44" s="87"/>
      <c r="VQ44" s="88"/>
      <c r="VR44" s="87"/>
      <c r="VS44" s="87"/>
      <c r="VT44" s="87"/>
      <c r="VU44" s="87"/>
      <c r="VV44" s="88"/>
      <c r="VW44" s="87"/>
      <c r="VX44" s="87"/>
      <c r="VY44" s="87"/>
      <c r="VZ44" s="87"/>
      <c r="WA44" s="88"/>
      <c r="WB44" s="87"/>
      <c r="WC44" s="87"/>
      <c r="WD44" s="87"/>
      <c r="WE44" s="87"/>
      <c r="WF44" s="88"/>
      <c r="WG44" s="87"/>
      <c r="WH44" s="87"/>
      <c r="WI44" s="87"/>
      <c r="WJ44" s="87"/>
      <c r="WK44" s="88"/>
      <c r="WL44" s="87"/>
      <c r="WM44" s="87"/>
      <c r="WN44" s="87"/>
      <c r="WO44" s="87"/>
      <c r="WP44" s="88"/>
      <c r="WQ44" s="87"/>
      <c r="WR44" s="87"/>
      <c r="WS44" s="87"/>
      <c r="WT44" s="87"/>
      <c r="WU44" s="88"/>
      <c r="WV44" s="87"/>
      <c r="WW44" s="87"/>
      <c r="WX44" s="87"/>
      <c r="WY44" s="87"/>
      <c r="WZ44" s="88"/>
      <c r="XA44" s="87"/>
      <c r="XB44" s="87"/>
      <c r="XC44" s="87"/>
      <c r="XD44" s="87"/>
      <c r="XE44" s="88"/>
      <c r="XF44" s="87"/>
      <c r="XG44" s="87"/>
      <c r="XH44" s="87"/>
      <c r="XI44" s="87"/>
      <c r="XJ44" s="88"/>
      <c r="XK44" s="87"/>
      <c r="XL44" s="87"/>
      <c r="XM44" s="87"/>
      <c r="XN44" s="87"/>
      <c r="XO44" s="88"/>
      <c r="XP44" s="87"/>
      <c r="XQ44" s="87"/>
      <c r="XR44" s="87"/>
      <c r="XS44" s="87"/>
      <c r="XT44" s="88"/>
      <c r="XU44" s="87"/>
      <c r="XV44" s="87"/>
      <c r="XW44" s="87"/>
      <c r="XX44" s="87"/>
      <c r="XY44" s="88"/>
      <c r="XZ44" s="87"/>
      <c r="YA44" s="87"/>
      <c r="YB44" s="87"/>
      <c r="YC44" s="87"/>
      <c r="YD44" s="88"/>
      <c r="YE44" s="87"/>
      <c r="YF44" s="87"/>
      <c r="YG44" s="87"/>
      <c r="YH44" s="87"/>
      <c r="YI44" s="88"/>
      <c r="YJ44" s="87"/>
      <c r="YK44" s="87"/>
      <c r="YL44" s="87"/>
      <c r="YM44" s="87"/>
      <c r="YN44" s="88"/>
      <c r="YO44" s="87"/>
      <c r="YP44" s="87"/>
      <c r="YQ44" s="87"/>
      <c r="YR44" s="87"/>
      <c r="YS44" s="88"/>
      <c r="YT44" s="87"/>
      <c r="YU44" s="87"/>
      <c r="YV44" s="87"/>
      <c r="YW44" s="87"/>
      <c r="YX44" s="88"/>
      <c r="YY44" s="87"/>
      <c r="YZ44" s="87"/>
      <c r="ZA44" s="87"/>
      <c r="ZB44" s="87"/>
      <c r="ZC44" s="88"/>
      <c r="ZD44" s="87"/>
      <c r="ZE44" s="87"/>
      <c r="ZF44" s="87"/>
      <c r="ZG44" s="87"/>
      <c r="ZH44" s="88"/>
      <c r="ZI44" s="87"/>
      <c r="ZJ44" s="87"/>
      <c r="ZK44" s="87"/>
      <c r="ZL44" s="87"/>
      <c r="ZM44" s="88"/>
      <c r="ZN44" s="87"/>
      <c r="ZO44" s="87"/>
      <c r="ZP44" s="87"/>
      <c r="ZQ44" s="87"/>
      <c r="ZR44" s="88"/>
      <c r="ZS44" s="87"/>
      <c r="ZT44" s="87"/>
      <c r="ZU44" s="87"/>
      <c r="ZV44" s="87"/>
      <c r="ZW44" s="88"/>
      <c r="ZX44" s="87"/>
      <c r="ZY44" s="87"/>
      <c r="ZZ44" s="87"/>
      <c r="AAA44" s="87"/>
      <c r="AAB44" s="88"/>
      <c r="AAC44" s="87"/>
      <c r="AAD44" s="87"/>
      <c r="AAE44" s="87"/>
      <c r="AAF44" s="87"/>
      <c r="AAG44" s="88"/>
      <c r="AAH44" s="87"/>
      <c r="AAI44" s="87"/>
      <c r="AAJ44" s="87"/>
      <c r="AAK44" s="87"/>
      <c r="AAL44" s="88"/>
      <c r="AAM44" s="87"/>
      <c r="AAN44" s="87"/>
      <c r="AAO44" s="87"/>
      <c r="AAP44" s="87"/>
      <c r="AAQ44" s="88"/>
      <c r="AAR44" s="87"/>
      <c r="AAS44" s="87"/>
      <c r="AAT44" s="87"/>
      <c r="AAU44" s="87"/>
      <c r="AAV44" s="88"/>
      <c r="AAW44" s="87"/>
      <c r="AAX44" s="87"/>
      <c r="AAY44" s="87"/>
      <c r="AAZ44" s="87"/>
      <c r="ABA44" s="88"/>
      <c r="ABB44" s="87"/>
      <c r="ABC44" s="87"/>
      <c r="ABD44" s="87"/>
      <c r="ABE44" s="87"/>
      <c r="ABF44" s="88"/>
      <c r="ABG44" s="87"/>
      <c r="ABH44" s="87"/>
      <c r="ABI44" s="87"/>
      <c r="ABJ44" s="87"/>
      <c r="ABK44" s="88"/>
      <c r="ABL44" s="87"/>
      <c r="ABM44" s="87"/>
      <c r="ABN44" s="87"/>
      <c r="ABO44" s="87"/>
      <c r="ABP44" s="88"/>
      <c r="ABQ44" s="87"/>
      <c r="ABR44" s="87"/>
      <c r="ABS44" s="87"/>
      <c r="ABT44" s="87"/>
      <c r="ABU44" s="88"/>
      <c r="ABV44" s="87"/>
      <c r="ABW44" s="87"/>
      <c r="ABX44" s="87"/>
      <c r="ABY44" s="87"/>
      <c r="ABZ44" s="88"/>
      <c r="ACA44" s="87"/>
      <c r="ACB44" s="87"/>
      <c r="ACC44" s="87"/>
      <c r="ACD44" s="87"/>
      <c r="ACE44" s="88"/>
      <c r="ACF44" s="87"/>
      <c r="ACG44" s="87"/>
      <c r="ACH44" s="87"/>
      <c r="ACI44" s="87"/>
      <c r="ACJ44" s="88"/>
      <c r="ACK44" s="87"/>
      <c r="ACL44" s="87"/>
      <c r="ACM44" s="87"/>
      <c r="ACN44" s="87"/>
      <c r="ACO44" s="88"/>
      <c r="ACP44" s="87"/>
      <c r="ACQ44" s="87"/>
      <c r="ACR44" s="87"/>
      <c r="ACS44" s="87"/>
      <c r="ACT44" s="88"/>
      <c r="ACU44" s="87"/>
      <c r="ACV44" s="87"/>
      <c r="ACW44" s="87"/>
      <c r="ACX44" s="87"/>
      <c r="ACY44" s="88"/>
      <c r="ACZ44" s="87"/>
      <c r="ADA44" s="87"/>
      <c r="ADB44" s="87"/>
      <c r="ADC44" s="87"/>
      <c r="ADD44" s="88"/>
      <c r="ADE44" s="87"/>
      <c r="ADF44" s="87"/>
      <c r="ADG44" s="87"/>
      <c r="ADH44" s="87"/>
      <c r="ADI44" s="88"/>
      <c r="ADJ44" s="87"/>
      <c r="ADK44" s="87"/>
      <c r="ADL44" s="87"/>
      <c r="ADM44" s="87"/>
      <c r="ADN44" s="88"/>
      <c r="ADO44" s="87"/>
      <c r="ADP44" s="87"/>
      <c r="ADQ44" s="87"/>
      <c r="ADR44" s="87"/>
      <c r="ADS44" s="88"/>
      <c r="ADT44" s="87"/>
      <c r="ADU44" s="87"/>
      <c r="ADV44" s="87"/>
      <c r="ADW44" s="87"/>
      <c r="ADX44" s="88"/>
      <c r="ADY44" s="87"/>
      <c r="ADZ44" s="87"/>
      <c r="AEA44" s="87"/>
      <c r="AEB44" s="87"/>
      <c r="AEC44" s="88"/>
      <c r="AED44" s="87"/>
      <c r="AEE44" s="87"/>
      <c r="AEF44" s="87"/>
      <c r="AEG44" s="87"/>
      <c r="AEH44" s="88"/>
      <c r="AEI44" s="87"/>
      <c r="AEJ44" s="87"/>
      <c r="AEK44" s="87"/>
      <c r="AEL44" s="87"/>
      <c r="AEM44" s="88"/>
      <c r="AEN44" s="87"/>
      <c r="AEO44" s="87"/>
      <c r="AEP44" s="87"/>
      <c r="AEQ44" s="87"/>
      <c r="AER44" s="88"/>
      <c r="AES44" s="87"/>
      <c r="AET44" s="87"/>
      <c r="AEU44" s="87"/>
      <c r="AEV44" s="87"/>
      <c r="AEW44" s="88"/>
      <c r="AEX44" s="87"/>
      <c r="AEY44" s="87"/>
      <c r="AEZ44" s="87"/>
      <c r="AFA44" s="87"/>
      <c r="AFB44" s="88"/>
      <c r="AFC44" s="87"/>
      <c r="AFD44" s="87"/>
      <c r="AFE44" s="87"/>
      <c r="AFF44" s="87"/>
      <c r="AFG44" s="88"/>
      <c r="AFH44" s="87"/>
      <c r="AFI44" s="87"/>
      <c r="AFJ44" s="87"/>
      <c r="AFK44" s="87"/>
      <c r="AFL44" s="88"/>
      <c r="AFM44" s="87"/>
      <c r="AFN44" s="87"/>
      <c r="AFO44" s="87"/>
      <c r="AFP44" s="87"/>
      <c r="AFQ44" s="88"/>
      <c r="AFR44" s="87"/>
      <c r="AFS44" s="87"/>
      <c r="AFT44" s="87"/>
      <c r="AFU44" s="87"/>
      <c r="AFV44" s="88"/>
      <c r="AFW44" s="87"/>
      <c r="AFX44" s="87"/>
      <c r="AFY44" s="87"/>
      <c r="AFZ44" s="87"/>
      <c r="AGA44" s="88"/>
      <c r="AGB44" s="87"/>
      <c r="AGC44" s="87"/>
      <c r="AGD44" s="87"/>
      <c r="AGE44" s="87"/>
      <c r="AGF44" s="88"/>
      <c r="AGG44" s="87"/>
      <c r="AGH44" s="87"/>
      <c r="AGI44" s="87"/>
      <c r="AGJ44" s="87"/>
      <c r="AGK44" s="88"/>
      <c r="AGL44" s="87"/>
      <c r="AGM44" s="87"/>
      <c r="AGN44" s="87"/>
      <c r="AGO44" s="87"/>
      <c r="AGP44" s="88"/>
      <c r="AGQ44" s="87"/>
      <c r="AGR44" s="87"/>
      <c r="AGS44" s="87"/>
      <c r="AGT44" s="87"/>
      <c r="AGU44" s="88"/>
      <c r="AGV44" s="87"/>
      <c r="AGW44" s="87"/>
      <c r="AGX44" s="87"/>
      <c r="AGY44" s="87"/>
      <c r="AGZ44" s="88"/>
      <c r="AHA44" s="87"/>
      <c r="AHB44" s="87"/>
      <c r="AHC44" s="87"/>
      <c r="AHD44" s="87"/>
      <c r="AHE44" s="88"/>
      <c r="AHF44" s="87"/>
      <c r="AHG44" s="87"/>
      <c r="AHH44" s="87"/>
      <c r="AHI44" s="87"/>
      <c r="AHJ44" s="88"/>
      <c r="AHK44" s="87"/>
      <c r="AHL44" s="87"/>
      <c r="AHM44" s="87"/>
      <c r="AHN44" s="87"/>
      <c r="AHO44" s="88"/>
      <c r="AHP44" s="87"/>
      <c r="AHQ44" s="87"/>
      <c r="AHR44" s="87"/>
      <c r="AHS44" s="87"/>
      <c r="AHT44" s="88"/>
      <c r="AHU44" s="87"/>
      <c r="AHV44" s="87"/>
      <c r="AHW44" s="87"/>
      <c r="AHX44" s="87"/>
      <c r="AHY44" s="88"/>
      <c r="AHZ44" s="87"/>
      <c r="AIA44" s="87"/>
      <c r="AIB44" s="87"/>
      <c r="AIC44" s="87"/>
      <c r="AID44" s="88"/>
      <c r="AIE44" s="87"/>
      <c r="AIF44" s="87"/>
      <c r="AIG44" s="87"/>
      <c r="AIH44" s="87"/>
      <c r="AII44" s="88"/>
      <c r="AIJ44" s="87"/>
      <c r="AIK44" s="87"/>
      <c r="AIL44" s="87"/>
      <c r="AIM44" s="87"/>
      <c r="AIN44" s="88"/>
      <c r="AIO44" s="87"/>
      <c r="AIP44" s="87"/>
      <c r="AIQ44" s="87"/>
      <c r="AIR44" s="87"/>
      <c r="AIS44" s="88"/>
      <c r="AIT44" s="87"/>
      <c r="AIU44" s="87"/>
      <c r="AIV44" s="87"/>
      <c r="AIW44" s="87"/>
      <c r="AIX44" s="88"/>
      <c r="AIY44" s="87"/>
      <c r="AIZ44" s="87"/>
      <c r="AJA44" s="87"/>
      <c r="AJB44" s="87"/>
      <c r="AJC44" s="88"/>
      <c r="AJD44" s="87"/>
      <c r="AJE44" s="87"/>
      <c r="AJF44" s="87"/>
      <c r="AJG44" s="87"/>
      <c r="AJH44" s="88"/>
      <c r="AJI44" s="87"/>
      <c r="AJJ44" s="87"/>
      <c r="AJK44" s="87"/>
      <c r="AJL44" s="87"/>
      <c r="AJM44" s="88"/>
      <c r="AJN44" s="87"/>
      <c r="AJO44" s="87"/>
      <c r="AJP44" s="87"/>
      <c r="AJQ44" s="87"/>
      <c r="AJR44" s="88"/>
      <c r="AJS44" s="87"/>
      <c r="AJT44" s="87"/>
      <c r="AJU44" s="87"/>
      <c r="AJV44" s="87"/>
      <c r="AJW44" s="88"/>
      <c r="AJX44" s="87"/>
      <c r="AJY44" s="87"/>
      <c r="AJZ44" s="87"/>
      <c r="AKA44" s="87"/>
      <c r="AKB44" s="88"/>
      <c r="AKC44" s="87"/>
      <c r="AKD44" s="87"/>
      <c r="AKE44" s="87"/>
      <c r="AKF44" s="87"/>
      <c r="AKG44" s="88"/>
      <c r="AKH44" s="87"/>
      <c r="AKI44" s="87"/>
      <c r="AKJ44" s="87"/>
      <c r="AKK44" s="87"/>
      <c r="AKL44" s="88"/>
      <c r="AKM44" s="87"/>
      <c r="AKN44" s="87"/>
      <c r="AKO44" s="87"/>
      <c r="AKP44" s="87"/>
      <c r="AKQ44" s="88"/>
      <c r="AKR44" s="87"/>
      <c r="AKS44" s="87"/>
      <c r="AKT44" s="87"/>
      <c r="AKU44" s="87"/>
      <c r="AKV44" s="88"/>
      <c r="AKW44" s="87"/>
      <c r="AKX44" s="87"/>
      <c r="AKY44" s="87"/>
      <c r="AKZ44" s="87"/>
      <c r="ALA44" s="88"/>
      <c r="ALB44" s="87"/>
      <c r="ALC44" s="87"/>
      <c r="ALD44" s="87"/>
      <c r="ALE44" s="87"/>
      <c r="ALF44" s="88"/>
      <c r="ALG44" s="87"/>
      <c r="ALH44" s="87"/>
      <c r="ALI44" s="87"/>
      <c r="ALJ44" s="87"/>
      <c r="ALK44" s="88"/>
      <c r="ALL44" s="87"/>
      <c r="ALM44" s="87"/>
      <c r="ALN44" s="87"/>
      <c r="ALO44" s="87"/>
      <c r="ALP44" s="88"/>
      <c r="ALQ44" s="87"/>
      <c r="ALR44" s="87"/>
      <c r="ALS44" s="87"/>
      <c r="ALT44" s="87"/>
      <c r="ALU44" s="88"/>
      <c r="ALV44" s="87"/>
      <c r="ALW44" s="87"/>
      <c r="ALX44" s="87"/>
      <c r="ALY44" s="87"/>
      <c r="ALZ44" s="88"/>
      <c r="AMA44" s="87"/>
      <c r="AMB44" s="87"/>
      <c r="AMC44" s="87"/>
      <c r="AMD44" s="87"/>
      <c r="AME44" s="88"/>
      <c r="AMF44" s="87"/>
      <c r="AMG44" s="87"/>
      <c r="AMH44" s="87"/>
      <c r="AMI44" s="87"/>
      <c r="AMJ44" s="88"/>
      <c r="AMK44" s="87"/>
      <c r="AML44" s="87"/>
      <c r="AMM44" s="87"/>
      <c r="AMN44" s="87"/>
      <c r="AMO44" s="88"/>
      <c r="AMP44" s="87"/>
      <c r="AMQ44" s="87"/>
      <c r="AMR44" s="87"/>
      <c r="AMS44" s="87"/>
      <c r="AMT44" s="88"/>
      <c r="AMU44" s="87"/>
      <c r="AMV44" s="87"/>
      <c r="AMW44" s="87"/>
      <c r="AMX44" s="87"/>
      <c r="AMY44" s="88"/>
      <c r="AMZ44" s="87"/>
      <c r="ANA44" s="87"/>
      <c r="ANB44" s="87"/>
      <c r="ANC44" s="87"/>
      <c r="AND44" s="88"/>
      <c r="ANE44" s="87"/>
      <c r="ANF44" s="87"/>
      <c r="ANG44" s="87"/>
      <c r="ANH44" s="87"/>
      <c r="ANI44" s="88"/>
      <c r="ANJ44" s="87"/>
      <c r="ANK44" s="87"/>
      <c r="ANL44" s="87"/>
      <c r="ANM44" s="87"/>
      <c r="ANN44" s="88"/>
      <c r="ANO44" s="87"/>
      <c r="ANP44" s="87"/>
      <c r="ANQ44" s="87"/>
      <c r="ANR44" s="87"/>
      <c r="ANS44" s="88"/>
      <c r="ANT44" s="87"/>
      <c r="ANU44" s="87"/>
      <c r="ANV44" s="87"/>
      <c r="ANW44" s="87"/>
      <c r="ANX44" s="88"/>
      <c r="ANY44" s="87"/>
      <c r="ANZ44" s="87"/>
      <c r="AOA44" s="87"/>
      <c r="AOB44" s="87"/>
      <c r="AOC44" s="88"/>
      <c r="AOD44" s="87"/>
      <c r="AOE44" s="87"/>
      <c r="AOF44" s="87"/>
      <c r="AOG44" s="87"/>
      <c r="AOH44" s="88"/>
      <c r="AOI44" s="87"/>
      <c r="AOJ44" s="87"/>
      <c r="AOK44" s="87"/>
      <c r="AOL44" s="87"/>
      <c r="AOM44" s="88"/>
      <c r="AON44" s="87"/>
      <c r="AOO44" s="87"/>
      <c r="AOP44" s="87"/>
      <c r="AOQ44" s="87"/>
      <c r="AOR44" s="88"/>
      <c r="AOS44" s="87"/>
      <c r="AOT44" s="87"/>
      <c r="AOU44" s="87"/>
      <c r="AOV44" s="87"/>
      <c r="AOW44" s="88"/>
      <c r="AOX44" s="87"/>
      <c r="AOY44" s="87"/>
      <c r="AOZ44" s="87"/>
      <c r="APA44" s="87"/>
      <c r="APB44" s="88"/>
      <c r="APC44" s="87"/>
      <c r="APD44" s="87"/>
      <c r="APE44" s="87"/>
      <c r="APF44" s="87"/>
      <c r="APG44" s="88"/>
      <c r="APH44" s="87"/>
      <c r="API44" s="87"/>
      <c r="APJ44" s="87"/>
      <c r="APK44" s="87"/>
      <c r="APL44" s="88"/>
      <c r="APM44" s="87"/>
      <c r="APN44" s="87"/>
      <c r="APO44" s="87"/>
      <c r="APP44" s="87"/>
      <c r="APQ44" s="88"/>
      <c r="APR44" s="87"/>
      <c r="APS44" s="87"/>
      <c r="APT44" s="87"/>
      <c r="APU44" s="87"/>
      <c r="APV44" s="88"/>
      <c r="APW44" s="87"/>
      <c r="APX44" s="87"/>
      <c r="APY44" s="87"/>
      <c r="APZ44" s="87"/>
      <c r="AQA44" s="88"/>
      <c r="AQB44" s="87"/>
      <c r="AQC44" s="87"/>
      <c r="AQD44" s="87"/>
      <c r="AQE44" s="87"/>
      <c r="AQF44" s="88"/>
      <c r="AQG44" s="87"/>
      <c r="AQH44" s="87"/>
      <c r="AQI44" s="87"/>
      <c r="AQJ44" s="87"/>
      <c r="AQK44" s="88"/>
      <c r="AQL44" s="87"/>
      <c r="AQM44" s="87"/>
      <c r="AQN44" s="87"/>
      <c r="AQO44" s="87"/>
      <c r="AQP44" s="88"/>
      <c r="AQQ44" s="87"/>
      <c r="AQR44" s="87"/>
      <c r="AQS44" s="87"/>
      <c r="AQT44" s="87"/>
      <c r="AQU44" s="88"/>
      <c r="AQV44" s="87"/>
      <c r="AQW44" s="87"/>
      <c r="AQX44" s="87"/>
      <c r="AQY44" s="87"/>
      <c r="AQZ44" s="88"/>
      <c r="ARA44" s="87"/>
      <c r="ARB44" s="87"/>
      <c r="ARC44" s="87"/>
      <c r="ARD44" s="87"/>
      <c r="ARE44" s="88"/>
      <c r="ARF44" s="87"/>
      <c r="ARG44" s="87"/>
      <c r="ARH44" s="87"/>
      <c r="ARI44" s="87"/>
      <c r="ARJ44" s="88"/>
      <c r="ARK44" s="87"/>
      <c r="ARL44" s="87"/>
      <c r="ARM44" s="87"/>
      <c r="ARN44" s="87"/>
      <c r="ARO44" s="88"/>
      <c r="ARP44" s="87"/>
      <c r="ARQ44" s="87"/>
      <c r="ARR44" s="87"/>
      <c r="ARS44" s="87"/>
      <c r="ART44" s="88"/>
      <c r="ARU44" s="87"/>
      <c r="ARV44" s="87"/>
      <c r="ARW44" s="87"/>
      <c r="ARX44" s="87"/>
      <c r="ARY44" s="88"/>
      <c r="ARZ44" s="87"/>
      <c r="ASA44" s="87"/>
      <c r="ASB44" s="87"/>
      <c r="ASC44" s="87"/>
      <c r="ASD44" s="88"/>
      <c r="ASE44" s="87"/>
      <c r="ASF44" s="87"/>
      <c r="ASG44" s="87"/>
      <c r="ASH44" s="87"/>
      <c r="ASI44" s="88"/>
      <c r="ASJ44" s="87"/>
      <c r="ASK44" s="87"/>
      <c r="ASL44" s="87"/>
      <c r="ASM44" s="87"/>
      <c r="ASN44" s="88"/>
      <c r="ASO44" s="87"/>
      <c r="ASP44" s="87"/>
      <c r="ASQ44" s="87"/>
      <c r="ASR44" s="87"/>
      <c r="ASS44" s="88"/>
      <c r="AST44" s="87"/>
      <c r="ASU44" s="87"/>
      <c r="ASV44" s="87"/>
      <c r="ASW44" s="87"/>
      <c r="ASX44" s="88"/>
      <c r="ASY44" s="87"/>
      <c r="ASZ44" s="87"/>
      <c r="ATA44" s="87"/>
      <c r="ATB44" s="87"/>
      <c r="ATC44" s="88"/>
      <c r="ATD44" s="87"/>
      <c r="ATE44" s="87"/>
      <c r="ATF44" s="87"/>
      <c r="ATG44" s="87"/>
      <c r="ATH44" s="88"/>
      <c r="ATI44" s="87"/>
      <c r="ATJ44" s="87"/>
      <c r="ATK44" s="87"/>
      <c r="ATL44" s="87"/>
      <c r="ATM44" s="88"/>
      <c r="ATN44" s="87"/>
      <c r="ATO44" s="87"/>
      <c r="ATP44" s="87"/>
      <c r="ATQ44" s="87"/>
      <c r="ATR44" s="88"/>
      <c r="ATS44" s="87"/>
      <c r="ATT44" s="87"/>
      <c r="ATU44" s="87"/>
      <c r="ATV44" s="87"/>
      <c r="ATW44" s="88"/>
      <c r="ATX44" s="87"/>
      <c r="ATY44" s="87"/>
      <c r="ATZ44" s="87"/>
      <c r="AUA44" s="87"/>
      <c r="AUB44" s="88"/>
      <c r="AUC44" s="87"/>
      <c r="AUD44" s="87"/>
      <c r="AUE44" s="87"/>
      <c r="AUF44" s="87"/>
      <c r="AUG44" s="88"/>
      <c r="AUH44" s="87"/>
      <c r="AUI44" s="87"/>
      <c r="AUJ44" s="87"/>
      <c r="AUK44" s="87"/>
      <c r="AUL44" s="88"/>
      <c r="AUM44" s="87"/>
      <c r="AUN44" s="87"/>
      <c r="AUO44" s="87"/>
      <c r="AUP44" s="87"/>
      <c r="AUQ44" s="88"/>
      <c r="AUR44" s="87"/>
      <c r="AUS44" s="87"/>
      <c r="AUT44" s="87"/>
      <c r="AUU44" s="87"/>
      <c r="AUV44" s="88"/>
      <c r="AUW44" s="87"/>
      <c r="AUX44" s="87"/>
      <c r="AUY44" s="87"/>
      <c r="AUZ44" s="87"/>
      <c r="AVA44" s="88"/>
      <c r="AVB44" s="87"/>
      <c r="AVC44" s="87"/>
      <c r="AVD44" s="87"/>
      <c r="AVE44" s="87"/>
      <c r="AVF44" s="88"/>
      <c r="AVG44" s="87"/>
      <c r="AVH44" s="87"/>
      <c r="AVI44" s="87"/>
      <c r="AVJ44" s="87"/>
      <c r="AVK44" s="88"/>
      <c r="AVL44" s="87"/>
      <c r="AVM44" s="87"/>
      <c r="AVN44" s="87"/>
      <c r="AVO44" s="87"/>
      <c r="AVP44" s="88"/>
      <c r="AVQ44" s="87"/>
      <c r="AVR44" s="87"/>
      <c r="AVS44" s="87"/>
      <c r="AVT44" s="87"/>
      <c r="AVU44" s="88"/>
      <c r="AVV44" s="87"/>
      <c r="AVW44" s="87"/>
      <c r="AVX44" s="87"/>
      <c r="AVY44" s="87"/>
      <c r="AVZ44" s="88"/>
      <c r="AWA44" s="87"/>
      <c r="AWB44" s="87"/>
      <c r="AWC44" s="87"/>
      <c r="AWD44" s="87"/>
      <c r="AWE44" s="88"/>
      <c r="AWF44" s="87"/>
      <c r="AWG44" s="87"/>
      <c r="AWH44" s="87"/>
      <c r="AWI44" s="87"/>
      <c r="AWJ44" s="88"/>
      <c r="AWK44" s="87"/>
      <c r="AWL44" s="87"/>
      <c r="AWM44" s="87"/>
      <c r="AWN44" s="87"/>
      <c r="AWO44" s="88"/>
      <c r="AWP44" s="87"/>
      <c r="AWQ44" s="87"/>
      <c r="AWR44" s="87"/>
      <c r="AWS44" s="87"/>
      <c r="AWT44" s="88"/>
      <c r="AWU44" s="87"/>
      <c r="AWV44" s="87"/>
      <c r="AWW44" s="87"/>
      <c r="AWX44" s="87"/>
      <c r="AWY44" s="88"/>
      <c r="AWZ44" s="87"/>
      <c r="AXA44" s="87"/>
      <c r="AXB44" s="87"/>
      <c r="AXC44" s="87"/>
      <c r="AXD44" s="88"/>
      <c r="AXE44" s="87"/>
      <c r="AXF44" s="87"/>
      <c r="AXG44" s="87"/>
      <c r="AXH44" s="87"/>
      <c r="AXI44" s="88"/>
      <c r="AXJ44" s="87"/>
      <c r="AXK44" s="87"/>
      <c r="AXL44" s="87"/>
      <c r="AXM44" s="87"/>
      <c r="AXN44" s="88"/>
      <c r="AXO44" s="87"/>
      <c r="AXP44" s="87"/>
      <c r="AXQ44" s="87"/>
      <c r="AXR44" s="87"/>
      <c r="AXS44" s="88"/>
      <c r="AXT44" s="87"/>
      <c r="AXU44" s="87"/>
      <c r="AXV44" s="87"/>
      <c r="AXW44" s="87"/>
      <c r="AXX44" s="88"/>
      <c r="AXY44" s="87"/>
      <c r="AXZ44" s="87"/>
      <c r="AYA44" s="87"/>
      <c r="AYB44" s="87"/>
      <c r="AYC44" s="88"/>
      <c r="AYD44" s="87"/>
      <c r="AYE44" s="87"/>
      <c r="AYF44" s="87"/>
      <c r="AYG44" s="87"/>
      <c r="AYH44" s="88"/>
      <c r="AYI44" s="87"/>
      <c r="AYJ44" s="87"/>
      <c r="AYK44" s="87"/>
      <c r="AYL44" s="87"/>
      <c r="AYM44" s="88"/>
      <c r="AYN44" s="87"/>
      <c r="AYO44" s="87"/>
      <c r="AYP44" s="87"/>
      <c r="AYQ44" s="87"/>
      <c r="AYR44" s="88"/>
      <c r="AYS44" s="87"/>
      <c r="AYT44" s="87"/>
      <c r="AYU44" s="87"/>
      <c r="AYV44" s="87"/>
      <c r="AYW44" s="88"/>
      <c r="AYX44" s="87"/>
      <c r="AYY44" s="87"/>
      <c r="AYZ44" s="87"/>
      <c r="AZA44" s="87"/>
      <c r="AZB44" s="88"/>
      <c r="AZC44" s="87"/>
      <c r="AZD44" s="87"/>
      <c r="AZE44" s="87"/>
      <c r="AZF44" s="87"/>
      <c r="AZG44" s="88"/>
      <c r="AZH44" s="87"/>
      <c r="AZI44" s="87"/>
      <c r="AZJ44" s="87"/>
      <c r="AZK44" s="87"/>
      <c r="AZL44" s="88"/>
      <c r="AZM44" s="87"/>
      <c r="AZN44" s="87"/>
      <c r="AZO44" s="87"/>
      <c r="AZP44" s="87"/>
      <c r="AZQ44" s="88"/>
      <c r="AZR44" s="87"/>
      <c r="AZS44" s="87"/>
      <c r="AZT44" s="87"/>
      <c r="AZU44" s="87"/>
      <c r="AZV44" s="88"/>
      <c r="AZW44" s="87"/>
      <c r="AZX44" s="87"/>
      <c r="AZY44" s="87"/>
      <c r="AZZ44" s="87"/>
      <c r="BAA44" s="88"/>
      <c r="BAB44" s="87"/>
      <c r="BAC44" s="87"/>
      <c r="BAD44" s="87"/>
      <c r="BAE44" s="87"/>
      <c r="BAF44" s="88"/>
      <c r="BAG44" s="87"/>
      <c r="BAH44" s="87"/>
      <c r="BAI44" s="87"/>
      <c r="BAJ44" s="87"/>
      <c r="BAK44" s="88"/>
      <c r="BAL44" s="87"/>
      <c r="BAM44" s="87"/>
      <c r="BAN44" s="87"/>
      <c r="BAO44" s="87"/>
      <c r="BAP44" s="88"/>
      <c r="BAQ44" s="87"/>
      <c r="BAR44" s="87"/>
      <c r="BAS44" s="87"/>
      <c r="BAT44" s="87"/>
      <c r="BAU44" s="88"/>
      <c r="BAV44" s="87"/>
      <c r="BAW44" s="87"/>
      <c r="BAX44" s="87"/>
      <c r="BAY44" s="87"/>
      <c r="BAZ44" s="88"/>
      <c r="BBA44" s="87"/>
      <c r="BBB44" s="87"/>
      <c r="BBC44" s="87"/>
      <c r="BBD44" s="87"/>
      <c r="BBE44" s="88"/>
      <c r="BBF44" s="87"/>
      <c r="BBG44" s="87"/>
      <c r="BBH44" s="87"/>
      <c r="BBI44" s="87"/>
      <c r="BBJ44" s="88"/>
      <c r="BBK44" s="87"/>
      <c r="BBL44" s="87"/>
      <c r="BBM44" s="87"/>
      <c r="BBN44" s="87"/>
      <c r="BBO44" s="88"/>
      <c r="BBP44" s="87"/>
      <c r="BBQ44" s="87"/>
      <c r="BBR44" s="87"/>
      <c r="BBS44" s="87"/>
      <c r="BBT44" s="88"/>
      <c r="BBU44" s="87"/>
      <c r="BBV44" s="87"/>
      <c r="BBW44" s="87"/>
      <c r="BBX44" s="87"/>
      <c r="BBY44" s="88"/>
      <c r="BBZ44" s="87"/>
      <c r="BCA44" s="87"/>
      <c r="BCB44" s="87"/>
      <c r="BCC44" s="87"/>
      <c r="BCD44" s="88"/>
      <c r="BCE44" s="87"/>
      <c r="BCF44" s="87"/>
      <c r="BCG44" s="87"/>
      <c r="BCH44" s="87"/>
      <c r="BCI44" s="88"/>
      <c r="BCJ44" s="87"/>
      <c r="BCK44" s="87"/>
      <c r="BCL44" s="87"/>
      <c r="BCM44" s="87"/>
      <c r="BCN44" s="88"/>
      <c r="BCO44" s="87"/>
      <c r="BCP44" s="87"/>
      <c r="BCQ44" s="87"/>
      <c r="BCR44" s="87"/>
      <c r="BCS44" s="88"/>
      <c r="BCT44" s="87"/>
      <c r="BCU44" s="87"/>
      <c r="BCV44" s="87"/>
      <c r="BCW44" s="87"/>
      <c r="BCX44" s="88"/>
      <c r="BCY44" s="87"/>
      <c r="BCZ44" s="87"/>
      <c r="BDA44" s="87"/>
      <c r="BDB44" s="87"/>
      <c r="BDC44" s="88"/>
      <c r="BDD44" s="87"/>
      <c r="BDE44" s="87"/>
      <c r="BDF44" s="87"/>
      <c r="BDG44" s="87"/>
      <c r="BDH44" s="88"/>
      <c r="BDI44" s="87"/>
      <c r="BDJ44" s="87"/>
      <c r="BDK44" s="87"/>
      <c r="BDL44" s="87"/>
      <c r="BDM44" s="88"/>
      <c r="BDN44" s="87"/>
      <c r="BDO44" s="87"/>
      <c r="BDP44" s="87"/>
      <c r="BDQ44" s="87"/>
      <c r="BDR44" s="88"/>
      <c r="BDS44" s="87"/>
      <c r="BDT44" s="87"/>
      <c r="BDU44" s="87"/>
      <c r="BDV44" s="87"/>
      <c r="BDW44" s="88"/>
      <c r="BDX44" s="87"/>
      <c r="BDY44" s="87"/>
      <c r="BDZ44" s="87"/>
      <c r="BEA44" s="87"/>
      <c r="BEB44" s="88"/>
      <c r="BEC44" s="87"/>
      <c r="BED44" s="87"/>
      <c r="BEE44" s="87"/>
      <c r="BEF44" s="87"/>
      <c r="BEG44" s="88"/>
      <c r="BEH44" s="87"/>
      <c r="BEI44" s="87"/>
      <c r="BEJ44" s="87"/>
      <c r="BEK44" s="87"/>
      <c r="BEL44" s="88"/>
      <c r="BEM44" s="87"/>
      <c r="BEN44" s="87"/>
      <c r="BEO44" s="87"/>
      <c r="BEP44" s="87"/>
      <c r="BEQ44" s="88"/>
      <c r="BER44" s="87"/>
      <c r="BES44" s="87"/>
      <c r="BET44" s="87"/>
      <c r="BEU44" s="87"/>
      <c r="BEV44" s="88"/>
      <c r="BEW44" s="87"/>
      <c r="BEX44" s="87"/>
      <c r="BEY44" s="87"/>
      <c r="BEZ44" s="87"/>
      <c r="BFA44" s="88"/>
      <c r="BFB44" s="87"/>
      <c r="BFC44" s="87"/>
      <c r="BFD44" s="87"/>
      <c r="BFE44" s="87"/>
      <c r="BFF44" s="88"/>
      <c r="BFG44" s="87"/>
      <c r="BFH44" s="87"/>
      <c r="BFI44" s="87"/>
      <c r="BFJ44" s="87"/>
      <c r="BFK44" s="88"/>
      <c r="BFL44" s="87"/>
      <c r="BFM44" s="87"/>
      <c r="BFN44" s="87"/>
      <c r="BFO44" s="87"/>
      <c r="BFP44" s="88"/>
      <c r="BFQ44" s="87"/>
      <c r="BFR44" s="87"/>
      <c r="BFS44" s="87"/>
      <c r="BFT44" s="87"/>
      <c r="BFU44" s="88"/>
      <c r="BFV44" s="87"/>
      <c r="BFW44" s="87"/>
      <c r="BFX44" s="87"/>
      <c r="BFY44" s="87"/>
      <c r="BFZ44" s="88"/>
      <c r="BGA44" s="87"/>
      <c r="BGB44" s="87"/>
      <c r="BGC44" s="87"/>
      <c r="BGD44" s="87"/>
      <c r="BGE44" s="88"/>
      <c r="BGF44" s="87"/>
      <c r="BGG44" s="87"/>
      <c r="BGH44" s="87"/>
      <c r="BGI44" s="87"/>
      <c r="BGJ44" s="88"/>
      <c r="BGK44" s="87"/>
      <c r="BGL44" s="87"/>
      <c r="BGM44" s="87"/>
      <c r="BGN44" s="87"/>
      <c r="BGO44" s="88"/>
      <c r="BGP44" s="87"/>
      <c r="BGQ44" s="87"/>
      <c r="BGR44" s="87"/>
      <c r="BGS44" s="87"/>
      <c r="BGT44" s="88"/>
      <c r="BGU44" s="87"/>
      <c r="BGV44" s="87"/>
      <c r="BGW44" s="87"/>
      <c r="BGX44" s="87"/>
      <c r="BGY44" s="88"/>
      <c r="BGZ44" s="87"/>
      <c r="BHA44" s="87"/>
      <c r="BHB44" s="87"/>
      <c r="BHC44" s="87"/>
      <c r="BHD44" s="88"/>
      <c r="BHE44" s="87"/>
      <c r="BHF44" s="87"/>
      <c r="BHG44" s="87"/>
      <c r="BHH44" s="87"/>
      <c r="BHI44" s="88"/>
      <c r="BHJ44" s="87"/>
      <c r="BHK44" s="87"/>
      <c r="BHL44" s="87"/>
      <c r="BHM44" s="87"/>
      <c r="BHN44" s="88"/>
      <c r="BHO44" s="87"/>
      <c r="BHP44" s="87"/>
      <c r="BHQ44" s="87"/>
      <c r="BHR44" s="87"/>
      <c r="BHS44" s="88"/>
      <c r="BHT44" s="87"/>
      <c r="BHU44" s="87"/>
      <c r="BHV44" s="87"/>
      <c r="BHW44" s="87"/>
      <c r="BHX44" s="88"/>
      <c r="BHY44" s="87"/>
      <c r="BHZ44" s="87"/>
      <c r="BIA44" s="87"/>
      <c r="BIB44" s="87"/>
      <c r="BIC44" s="88"/>
      <c r="BID44" s="87"/>
      <c r="BIE44" s="87"/>
      <c r="BIF44" s="87"/>
      <c r="BIG44" s="87"/>
      <c r="BIH44" s="88"/>
      <c r="BII44" s="87"/>
      <c r="BIJ44" s="87"/>
      <c r="BIK44" s="87"/>
      <c r="BIL44" s="87"/>
      <c r="BIM44" s="88"/>
      <c r="BIN44" s="87"/>
      <c r="BIO44" s="87"/>
      <c r="BIP44" s="87"/>
      <c r="BIQ44" s="87"/>
      <c r="BIR44" s="88"/>
      <c r="BIS44" s="87"/>
      <c r="BIT44" s="87"/>
      <c r="BIU44" s="87"/>
      <c r="BIV44" s="87"/>
      <c r="BIW44" s="88"/>
      <c r="BIX44" s="87"/>
      <c r="BIY44" s="87"/>
      <c r="BIZ44" s="87"/>
      <c r="BJA44" s="87"/>
      <c r="BJB44" s="88"/>
      <c r="BJC44" s="87"/>
      <c r="BJD44" s="87"/>
      <c r="BJE44" s="87"/>
      <c r="BJF44" s="87"/>
      <c r="BJG44" s="88"/>
      <c r="BJH44" s="87"/>
      <c r="BJI44" s="87"/>
      <c r="BJJ44" s="87"/>
      <c r="BJK44" s="87"/>
      <c r="BJL44" s="88"/>
      <c r="BJM44" s="87"/>
      <c r="BJN44" s="87"/>
      <c r="BJO44" s="87"/>
      <c r="BJP44" s="87"/>
      <c r="BJQ44" s="88"/>
      <c r="BJR44" s="87"/>
      <c r="BJS44" s="87"/>
      <c r="BJT44" s="87"/>
      <c r="BJU44" s="87"/>
      <c r="BJV44" s="88"/>
      <c r="BJW44" s="87"/>
      <c r="BJX44" s="87"/>
      <c r="BJY44" s="87"/>
      <c r="BJZ44" s="87"/>
      <c r="BKA44" s="88"/>
      <c r="BKB44" s="87"/>
      <c r="BKC44" s="87"/>
      <c r="BKD44" s="87"/>
      <c r="BKE44" s="87"/>
      <c r="BKF44" s="88"/>
      <c r="BKG44" s="87"/>
      <c r="BKH44" s="87"/>
      <c r="BKI44" s="87"/>
      <c r="BKJ44" s="87"/>
      <c r="BKK44" s="88"/>
      <c r="BKL44" s="87"/>
      <c r="BKM44" s="87"/>
      <c r="BKN44" s="87"/>
      <c r="BKO44" s="87"/>
      <c r="BKP44" s="88"/>
      <c r="BKQ44" s="87"/>
      <c r="BKR44" s="87"/>
      <c r="BKS44" s="87"/>
      <c r="BKT44" s="87"/>
      <c r="BKU44" s="88"/>
      <c r="BKV44" s="87"/>
      <c r="BKW44" s="87"/>
      <c r="BKX44" s="87"/>
      <c r="BKY44" s="87"/>
      <c r="BKZ44" s="88"/>
      <c r="BLA44" s="87"/>
      <c r="BLB44" s="87"/>
      <c r="BLC44" s="87"/>
      <c r="BLD44" s="87"/>
      <c r="BLE44" s="88"/>
      <c r="BLF44" s="87"/>
      <c r="BLG44" s="87"/>
      <c r="BLH44" s="87"/>
      <c r="BLI44" s="87"/>
      <c r="BLJ44" s="88"/>
      <c r="BLK44" s="87"/>
      <c r="BLL44" s="87"/>
      <c r="BLM44" s="87"/>
      <c r="BLN44" s="87"/>
      <c r="BLO44" s="88"/>
      <c r="BLP44" s="87"/>
      <c r="BLQ44" s="87"/>
      <c r="BLR44" s="87"/>
      <c r="BLS44" s="87"/>
      <c r="BLT44" s="88"/>
      <c r="BLU44" s="87"/>
      <c r="BLV44" s="87"/>
      <c r="BLW44" s="87"/>
      <c r="BLX44" s="87"/>
      <c r="BLY44" s="88"/>
      <c r="BLZ44" s="87"/>
      <c r="BMA44" s="87"/>
      <c r="BMB44" s="87"/>
      <c r="BMC44" s="87"/>
      <c r="BMD44" s="88"/>
      <c r="BME44" s="87"/>
      <c r="BMF44" s="87"/>
      <c r="BMG44" s="87"/>
      <c r="BMH44" s="87"/>
      <c r="BMI44" s="88"/>
      <c r="BMJ44" s="87"/>
      <c r="BMK44" s="87"/>
      <c r="BML44" s="87"/>
      <c r="BMM44" s="87"/>
      <c r="BMN44" s="88"/>
      <c r="BMO44" s="87"/>
      <c r="BMP44" s="87"/>
      <c r="BMQ44" s="87"/>
      <c r="BMR44" s="87"/>
      <c r="BMS44" s="88"/>
      <c r="BMT44" s="87"/>
      <c r="BMU44" s="87"/>
      <c r="BMV44" s="87"/>
      <c r="BMW44" s="87"/>
      <c r="BMX44" s="88"/>
      <c r="BMY44" s="87"/>
      <c r="BMZ44" s="87"/>
      <c r="BNA44" s="87"/>
      <c r="BNB44" s="87"/>
      <c r="BNC44" s="88"/>
      <c r="BND44" s="87"/>
      <c r="BNE44" s="87"/>
      <c r="BNF44" s="87"/>
      <c r="BNG44" s="87"/>
      <c r="BNH44" s="88"/>
      <c r="BNI44" s="87"/>
      <c r="BNJ44" s="87"/>
      <c r="BNK44" s="87"/>
      <c r="BNL44" s="87"/>
      <c r="BNM44" s="88"/>
      <c r="BNN44" s="87"/>
      <c r="BNO44" s="87"/>
      <c r="BNP44" s="87"/>
      <c r="BNQ44" s="87"/>
      <c r="BNR44" s="88"/>
      <c r="BNS44" s="87"/>
      <c r="BNT44" s="87"/>
      <c r="BNU44" s="87"/>
      <c r="BNV44" s="87"/>
      <c r="BNW44" s="88"/>
      <c r="BNX44" s="87"/>
      <c r="BNY44" s="87"/>
      <c r="BNZ44" s="87"/>
      <c r="BOA44" s="87"/>
      <c r="BOB44" s="88"/>
      <c r="BOC44" s="87"/>
      <c r="BOD44" s="87"/>
      <c r="BOE44" s="87"/>
      <c r="BOF44" s="87"/>
      <c r="BOG44" s="88"/>
      <c r="BOH44" s="87"/>
      <c r="BOI44" s="87"/>
      <c r="BOJ44" s="87"/>
      <c r="BOK44" s="87"/>
      <c r="BOL44" s="88"/>
      <c r="BOM44" s="87"/>
      <c r="BON44" s="87"/>
      <c r="BOO44" s="87"/>
      <c r="BOP44" s="87"/>
      <c r="BOQ44" s="88"/>
      <c r="BOR44" s="87"/>
      <c r="BOS44" s="87"/>
      <c r="BOT44" s="87"/>
      <c r="BOU44" s="87"/>
      <c r="BOV44" s="88"/>
      <c r="BOW44" s="87"/>
      <c r="BOX44" s="87"/>
      <c r="BOY44" s="87"/>
      <c r="BOZ44" s="87"/>
      <c r="BPA44" s="88"/>
      <c r="BPB44" s="87"/>
      <c r="BPC44" s="87"/>
      <c r="BPD44" s="87"/>
      <c r="BPE44" s="87"/>
      <c r="BPF44" s="88"/>
      <c r="BPG44" s="87"/>
      <c r="BPH44" s="87"/>
      <c r="BPI44" s="87"/>
      <c r="BPJ44" s="87"/>
      <c r="BPK44" s="88"/>
      <c r="BPL44" s="87"/>
      <c r="BPM44" s="87"/>
      <c r="BPN44" s="87"/>
      <c r="BPO44" s="87"/>
      <c r="BPP44" s="88"/>
      <c r="BPQ44" s="87"/>
      <c r="BPR44" s="87"/>
      <c r="BPS44" s="87"/>
      <c r="BPT44" s="87"/>
      <c r="BPU44" s="88"/>
      <c r="BPV44" s="87"/>
      <c r="BPW44" s="87"/>
      <c r="BPX44" s="87"/>
      <c r="BPY44" s="87"/>
      <c r="BPZ44" s="88"/>
      <c r="BQA44" s="87"/>
      <c r="BQB44" s="87"/>
      <c r="BQC44" s="87"/>
      <c r="BQD44" s="87"/>
      <c r="BQE44" s="88"/>
      <c r="BQF44" s="87"/>
      <c r="BQG44" s="87"/>
      <c r="BQH44" s="87"/>
      <c r="BQI44" s="87"/>
      <c r="BQJ44" s="88"/>
      <c r="BQK44" s="87"/>
      <c r="BQL44" s="87"/>
      <c r="BQM44" s="87"/>
      <c r="BQN44" s="87"/>
      <c r="BQO44" s="88"/>
      <c r="BQP44" s="87"/>
      <c r="BQQ44" s="87"/>
      <c r="BQR44" s="87"/>
      <c r="BQS44" s="87"/>
      <c r="BQT44" s="88"/>
      <c r="BQU44" s="87"/>
      <c r="BQV44" s="87"/>
      <c r="BQW44" s="87"/>
      <c r="BQX44" s="87"/>
      <c r="BQY44" s="88"/>
      <c r="BQZ44" s="87"/>
      <c r="BRA44" s="87"/>
      <c r="BRB44" s="87"/>
      <c r="BRC44" s="87"/>
      <c r="BRD44" s="88"/>
      <c r="BRE44" s="87"/>
      <c r="BRF44" s="87"/>
      <c r="BRG44" s="87"/>
      <c r="BRH44" s="87"/>
      <c r="BRI44" s="88"/>
      <c r="BRJ44" s="87"/>
      <c r="BRK44" s="87"/>
      <c r="BRL44" s="87"/>
      <c r="BRM44" s="87"/>
      <c r="BRN44" s="88"/>
      <c r="BRO44" s="87"/>
      <c r="BRP44" s="87"/>
      <c r="BRQ44" s="87"/>
      <c r="BRR44" s="87"/>
      <c r="BRS44" s="88"/>
      <c r="BRT44" s="87"/>
      <c r="BRU44" s="87"/>
      <c r="BRV44" s="87"/>
      <c r="BRW44" s="87"/>
      <c r="BRX44" s="88"/>
      <c r="BRY44" s="87"/>
      <c r="BRZ44" s="87"/>
      <c r="BSA44" s="87"/>
      <c r="BSB44" s="87"/>
      <c r="BSC44" s="88"/>
      <c r="BSD44" s="87"/>
      <c r="BSE44" s="87"/>
      <c r="BSF44" s="87"/>
      <c r="BSG44" s="87"/>
      <c r="BSH44" s="88"/>
      <c r="BSI44" s="87"/>
      <c r="BSJ44" s="87"/>
      <c r="BSK44" s="87"/>
      <c r="BSL44" s="87"/>
      <c r="BSM44" s="88"/>
      <c r="BSN44" s="87"/>
      <c r="BSO44" s="87"/>
      <c r="BSP44" s="87"/>
      <c r="BSQ44" s="87"/>
      <c r="BSR44" s="88"/>
      <c r="BSS44" s="87"/>
      <c r="BST44" s="87"/>
      <c r="BSU44" s="87"/>
      <c r="BSV44" s="87"/>
      <c r="BSW44" s="88"/>
      <c r="BSX44" s="87"/>
      <c r="BSY44" s="87"/>
      <c r="BSZ44" s="87"/>
      <c r="BTA44" s="87"/>
      <c r="BTB44" s="88"/>
      <c r="BTC44" s="87"/>
      <c r="BTD44" s="87"/>
      <c r="BTE44" s="87"/>
      <c r="BTF44" s="87"/>
      <c r="BTG44" s="88"/>
      <c r="BTH44" s="87"/>
      <c r="BTI44" s="87"/>
      <c r="BTJ44" s="87"/>
      <c r="BTK44" s="87"/>
      <c r="BTL44" s="88"/>
      <c r="BTM44" s="87"/>
      <c r="BTN44" s="87"/>
      <c r="BTO44" s="87"/>
      <c r="BTP44" s="87"/>
      <c r="BTQ44" s="88"/>
      <c r="BTR44" s="87"/>
      <c r="BTS44" s="87"/>
      <c r="BTT44" s="87"/>
      <c r="BTU44" s="87"/>
      <c r="BTV44" s="88"/>
      <c r="BTW44" s="87"/>
      <c r="BTX44" s="87"/>
      <c r="BTY44" s="87"/>
      <c r="BTZ44" s="87"/>
      <c r="BUA44" s="88"/>
      <c r="BUB44" s="87"/>
      <c r="BUC44" s="87"/>
      <c r="BUD44" s="87"/>
      <c r="BUE44" s="87"/>
      <c r="BUF44" s="88"/>
      <c r="BUG44" s="87"/>
      <c r="BUH44" s="87"/>
      <c r="BUI44" s="87"/>
      <c r="BUJ44" s="87"/>
      <c r="BUK44" s="88"/>
      <c r="BUL44" s="87"/>
      <c r="BUM44" s="87"/>
      <c r="BUN44" s="87"/>
      <c r="BUO44" s="87"/>
      <c r="BUP44" s="88"/>
      <c r="BUQ44" s="87"/>
      <c r="BUR44" s="87"/>
      <c r="BUS44" s="87"/>
      <c r="BUT44" s="87"/>
      <c r="BUU44" s="88"/>
      <c r="BUV44" s="87"/>
      <c r="BUW44" s="87"/>
      <c r="BUX44" s="87"/>
      <c r="BUY44" s="87"/>
      <c r="BUZ44" s="88"/>
      <c r="BVA44" s="87"/>
      <c r="BVB44" s="87"/>
      <c r="BVC44" s="87"/>
      <c r="BVD44" s="87"/>
      <c r="BVE44" s="88"/>
      <c r="BVF44" s="87"/>
      <c r="BVG44" s="87"/>
      <c r="BVH44" s="87"/>
      <c r="BVI44" s="87"/>
      <c r="BVJ44" s="88"/>
      <c r="BVK44" s="87"/>
      <c r="BVL44" s="87"/>
      <c r="BVM44" s="87"/>
      <c r="BVN44" s="87"/>
      <c r="BVO44" s="88"/>
      <c r="BVP44" s="87"/>
      <c r="BVQ44" s="87"/>
      <c r="BVR44" s="87"/>
      <c r="BVS44" s="87"/>
      <c r="BVT44" s="88"/>
      <c r="BVU44" s="87"/>
      <c r="BVV44" s="87"/>
      <c r="BVW44" s="87"/>
      <c r="BVX44" s="87"/>
      <c r="BVY44" s="88"/>
      <c r="BVZ44" s="87"/>
      <c r="BWA44" s="87"/>
      <c r="BWB44" s="87"/>
      <c r="BWC44" s="87"/>
      <c r="BWD44" s="88"/>
      <c r="BWE44" s="87"/>
      <c r="BWF44" s="87"/>
      <c r="BWG44" s="87"/>
      <c r="BWH44" s="87"/>
      <c r="BWI44" s="88"/>
      <c r="BWJ44" s="87"/>
      <c r="BWK44" s="87"/>
      <c r="BWL44" s="87"/>
      <c r="BWM44" s="87"/>
      <c r="BWN44" s="88"/>
      <c r="BWO44" s="87"/>
      <c r="BWP44" s="87"/>
      <c r="BWQ44" s="87"/>
      <c r="BWR44" s="87"/>
      <c r="BWS44" s="88"/>
      <c r="BWT44" s="87"/>
      <c r="BWU44" s="87"/>
      <c r="BWV44" s="87"/>
      <c r="BWW44" s="87"/>
      <c r="BWX44" s="88"/>
      <c r="BWY44" s="87"/>
      <c r="BWZ44" s="87"/>
      <c r="BXA44" s="87"/>
      <c r="BXB44" s="87"/>
      <c r="BXC44" s="88"/>
      <c r="BXD44" s="87"/>
      <c r="BXE44" s="87"/>
      <c r="BXF44" s="87"/>
      <c r="BXG44" s="87"/>
      <c r="BXH44" s="88"/>
      <c r="BXI44" s="87"/>
      <c r="BXJ44" s="87"/>
      <c r="BXK44" s="87"/>
      <c r="BXL44" s="87"/>
      <c r="BXM44" s="88"/>
      <c r="BXN44" s="87"/>
      <c r="BXO44" s="87"/>
      <c r="BXP44" s="87"/>
      <c r="BXQ44" s="87"/>
      <c r="BXR44" s="88"/>
      <c r="BXS44" s="87"/>
      <c r="BXT44" s="87"/>
      <c r="BXU44" s="87"/>
      <c r="BXV44" s="87"/>
      <c r="BXW44" s="88"/>
      <c r="BXX44" s="87"/>
      <c r="BXY44" s="87"/>
      <c r="BXZ44" s="87"/>
      <c r="BYA44" s="87"/>
      <c r="BYB44" s="88"/>
      <c r="BYC44" s="87"/>
      <c r="BYD44" s="87"/>
      <c r="BYE44" s="87"/>
      <c r="BYF44" s="87"/>
      <c r="BYG44" s="88"/>
      <c r="BYH44" s="87"/>
      <c r="BYI44" s="87"/>
      <c r="BYJ44" s="87"/>
      <c r="BYK44" s="87"/>
      <c r="BYL44" s="88"/>
      <c r="BYM44" s="87"/>
      <c r="BYN44" s="87"/>
      <c r="BYO44" s="87"/>
      <c r="BYP44" s="87"/>
      <c r="BYQ44" s="88"/>
      <c r="BYR44" s="87"/>
      <c r="BYS44" s="87"/>
      <c r="BYT44" s="87"/>
      <c r="BYU44" s="87"/>
      <c r="BYV44" s="88"/>
      <c r="BYW44" s="87"/>
      <c r="BYX44" s="87"/>
      <c r="BYY44" s="87"/>
      <c r="BYZ44" s="87"/>
      <c r="BZA44" s="88"/>
      <c r="BZB44" s="87"/>
      <c r="BZC44" s="87"/>
      <c r="BZD44" s="87"/>
      <c r="BZE44" s="87"/>
      <c r="BZF44" s="88"/>
      <c r="BZG44" s="87"/>
      <c r="BZH44" s="87"/>
      <c r="BZI44" s="87"/>
      <c r="BZJ44" s="87"/>
      <c r="BZK44" s="88"/>
      <c r="BZL44" s="87"/>
      <c r="BZM44" s="87"/>
      <c r="BZN44" s="87"/>
      <c r="BZO44" s="87"/>
      <c r="BZP44" s="88"/>
      <c r="BZQ44" s="87"/>
      <c r="BZR44" s="87"/>
      <c r="BZS44" s="87"/>
      <c r="BZT44" s="87"/>
      <c r="BZU44" s="88"/>
      <c r="BZV44" s="87"/>
      <c r="BZW44" s="87"/>
      <c r="BZX44" s="87"/>
      <c r="BZY44" s="87"/>
      <c r="BZZ44" s="88"/>
      <c r="CAA44" s="87"/>
      <c r="CAB44" s="87"/>
      <c r="CAC44" s="87"/>
      <c r="CAD44" s="87"/>
      <c r="CAE44" s="88"/>
      <c r="CAF44" s="87"/>
      <c r="CAG44" s="87"/>
      <c r="CAH44" s="87"/>
      <c r="CAI44" s="87"/>
      <c r="CAJ44" s="88"/>
      <c r="CAK44" s="87"/>
      <c r="CAL44" s="87"/>
      <c r="CAM44" s="87"/>
      <c r="CAN44" s="87"/>
      <c r="CAO44" s="88"/>
      <c r="CAP44" s="87"/>
      <c r="CAQ44" s="87"/>
      <c r="CAR44" s="87"/>
      <c r="CAS44" s="87"/>
      <c r="CAT44" s="88"/>
      <c r="CAU44" s="87"/>
      <c r="CAV44" s="87"/>
      <c r="CAW44" s="87"/>
      <c r="CAX44" s="87"/>
      <c r="CAY44" s="88"/>
      <c r="CAZ44" s="87"/>
      <c r="CBA44" s="87"/>
      <c r="CBB44" s="87"/>
      <c r="CBC44" s="87"/>
      <c r="CBD44" s="88"/>
      <c r="CBE44" s="87"/>
      <c r="CBF44" s="87"/>
      <c r="CBG44" s="87"/>
      <c r="CBH44" s="87"/>
      <c r="CBI44" s="88"/>
      <c r="CBJ44" s="87"/>
      <c r="CBK44" s="87"/>
      <c r="CBL44" s="87"/>
      <c r="CBM44" s="87"/>
      <c r="CBN44" s="88"/>
      <c r="CBO44" s="87"/>
      <c r="CBP44" s="87"/>
      <c r="CBQ44" s="87"/>
      <c r="CBR44" s="87"/>
      <c r="CBS44" s="88"/>
      <c r="CBT44" s="87"/>
      <c r="CBU44" s="87"/>
      <c r="CBV44" s="87"/>
      <c r="CBW44" s="87"/>
      <c r="CBX44" s="88"/>
      <c r="CBY44" s="87"/>
      <c r="CBZ44" s="87"/>
      <c r="CCA44" s="87"/>
      <c r="CCB44" s="87"/>
      <c r="CCC44" s="88"/>
      <c r="CCD44" s="87"/>
      <c r="CCE44" s="87"/>
      <c r="CCF44" s="87"/>
      <c r="CCG44" s="87"/>
      <c r="CCH44" s="88"/>
      <c r="CCI44" s="87"/>
      <c r="CCJ44" s="87"/>
      <c r="CCK44" s="87"/>
      <c r="CCL44" s="87"/>
      <c r="CCM44" s="88"/>
      <c r="CCN44" s="87"/>
      <c r="CCO44" s="87"/>
      <c r="CCP44" s="87"/>
      <c r="CCQ44" s="87"/>
      <c r="CCR44" s="88"/>
      <c r="CCS44" s="87"/>
      <c r="CCT44" s="87"/>
      <c r="CCU44" s="87"/>
      <c r="CCV44" s="87"/>
      <c r="CCW44" s="88"/>
      <c r="CCX44" s="87"/>
      <c r="CCY44" s="87"/>
      <c r="CCZ44" s="87"/>
      <c r="CDA44" s="87"/>
      <c r="CDB44" s="88"/>
      <c r="CDC44" s="87"/>
      <c r="CDD44" s="87"/>
      <c r="CDE44" s="87"/>
      <c r="CDF44" s="87"/>
      <c r="CDG44" s="88"/>
      <c r="CDH44" s="87"/>
      <c r="CDI44" s="87"/>
      <c r="CDJ44" s="87"/>
      <c r="CDK44" s="87"/>
      <c r="CDL44" s="88"/>
      <c r="CDM44" s="87"/>
      <c r="CDN44" s="87"/>
      <c r="CDO44" s="87"/>
      <c r="CDP44" s="87"/>
      <c r="CDQ44" s="88"/>
      <c r="CDR44" s="87"/>
      <c r="CDS44" s="87"/>
      <c r="CDT44" s="87"/>
      <c r="CDU44" s="87"/>
      <c r="CDV44" s="88"/>
      <c r="CDW44" s="87"/>
      <c r="CDX44" s="87"/>
      <c r="CDY44" s="87"/>
      <c r="CDZ44" s="87"/>
      <c r="CEA44" s="88"/>
      <c r="CEB44" s="87"/>
      <c r="CEC44" s="87"/>
      <c r="CED44" s="87"/>
      <c r="CEE44" s="87"/>
      <c r="CEF44" s="88"/>
      <c r="CEG44" s="87"/>
      <c r="CEH44" s="87"/>
      <c r="CEI44" s="87"/>
      <c r="CEJ44" s="87"/>
      <c r="CEK44" s="88"/>
      <c r="CEL44" s="87"/>
      <c r="CEM44" s="87"/>
      <c r="CEN44" s="87"/>
      <c r="CEO44" s="87"/>
      <c r="CEP44" s="88"/>
      <c r="CEQ44" s="87"/>
      <c r="CER44" s="87"/>
      <c r="CES44" s="87"/>
      <c r="CET44" s="87"/>
      <c r="CEU44" s="88"/>
      <c r="CEV44" s="87"/>
      <c r="CEW44" s="87"/>
      <c r="CEX44" s="87"/>
      <c r="CEY44" s="87"/>
      <c r="CEZ44" s="88"/>
      <c r="CFA44" s="87"/>
      <c r="CFB44" s="87"/>
      <c r="CFC44" s="87"/>
      <c r="CFD44" s="87"/>
      <c r="CFE44" s="88"/>
      <c r="CFF44" s="87"/>
      <c r="CFG44" s="87"/>
      <c r="CFH44" s="87"/>
      <c r="CFI44" s="87"/>
      <c r="CFJ44" s="88"/>
      <c r="CFK44" s="87"/>
      <c r="CFL44" s="87"/>
      <c r="CFM44" s="87"/>
      <c r="CFN44" s="87"/>
      <c r="CFO44" s="88"/>
      <c r="CFP44" s="87"/>
      <c r="CFQ44" s="87"/>
      <c r="CFR44" s="87"/>
      <c r="CFS44" s="87"/>
      <c r="CFT44" s="88"/>
      <c r="CFU44" s="87"/>
      <c r="CFV44" s="87"/>
      <c r="CFW44" s="87"/>
      <c r="CFX44" s="87"/>
      <c r="CFY44" s="88"/>
      <c r="CFZ44" s="87"/>
      <c r="CGA44" s="87"/>
      <c r="CGB44" s="87"/>
      <c r="CGC44" s="87"/>
      <c r="CGD44" s="88"/>
      <c r="CGE44" s="87"/>
      <c r="CGF44" s="87"/>
      <c r="CGG44" s="87"/>
      <c r="CGH44" s="87"/>
      <c r="CGI44" s="88"/>
      <c r="CGJ44" s="87"/>
      <c r="CGK44" s="87"/>
      <c r="CGL44" s="87"/>
      <c r="CGM44" s="87"/>
      <c r="CGN44" s="88"/>
      <c r="CGO44" s="87"/>
      <c r="CGP44" s="87"/>
      <c r="CGQ44" s="87"/>
      <c r="CGR44" s="87"/>
      <c r="CGS44" s="88"/>
      <c r="CGT44" s="87"/>
      <c r="CGU44" s="87"/>
      <c r="CGV44" s="87"/>
      <c r="CGW44" s="87"/>
      <c r="CGX44" s="88"/>
      <c r="CGY44" s="87"/>
      <c r="CGZ44" s="87"/>
      <c r="CHA44" s="87"/>
      <c r="CHB44" s="87"/>
      <c r="CHC44" s="88"/>
      <c r="CHD44" s="87"/>
      <c r="CHE44" s="87"/>
      <c r="CHF44" s="87"/>
      <c r="CHG44" s="87"/>
      <c r="CHH44" s="88"/>
      <c r="CHI44" s="87"/>
      <c r="CHJ44" s="87"/>
      <c r="CHK44" s="87"/>
      <c r="CHL44" s="87"/>
      <c r="CHM44" s="88"/>
      <c r="CHN44" s="87"/>
      <c r="CHO44" s="87"/>
      <c r="CHP44" s="87"/>
      <c r="CHQ44" s="87"/>
      <c r="CHR44" s="88"/>
      <c r="CHS44" s="87"/>
      <c r="CHT44" s="87"/>
      <c r="CHU44" s="87"/>
      <c r="CHV44" s="87"/>
      <c r="CHW44" s="88"/>
      <c r="CHX44" s="87"/>
      <c r="CHY44" s="87"/>
      <c r="CHZ44" s="87"/>
      <c r="CIA44" s="87"/>
      <c r="CIB44" s="88"/>
      <c r="CIC44" s="87"/>
      <c r="CID44" s="87"/>
      <c r="CIE44" s="87"/>
      <c r="CIF44" s="87"/>
      <c r="CIG44" s="88"/>
      <c r="CIH44" s="87"/>
      <c r="CII44" s="87"/>
      <c r="CIJ44" s="87"/>
      <c r="CIK44" s="87"/>
      <c r="CIL44" s="88"/>
      <c r="CIM44" s="87"/>
      <c r="CIN44" s="87"/>
      <c r="CIO44" s="87"/>
      <c r="CIP44" s="87"/>
      <c r="CIQ44" s="88"/>
      <c r="CIR44" s="87"/>
      <c r="CIS44" s="87"/>
      <c r="CIT44" s="87"/>
      <c r="CIU44" s="87"/>
      <c r="CIV44" s="88"/>
      <c r="CIW44" s="87"/>
      <c r="CIX44" s="87"/>
      <c r="CIY44" s="87"/>
      <c r="CIZ44" s="87"/>
      <c r="CJA44" s="88"/>
      <c r="CJB44" s="87"/>
      <c r="CJC44" s="87"/>
      <c r="CJD44" s="87"/>
      <c r="CJE44" s="87"/>
      <c r="CJF44" s="88"/>
      <c r="CJG44" s="87"/>
      <c r="CJH44" s="87"/>
      <c r="CJI44" s="87"/>
      <c r="CJJ44" s="87"/>
      <c r="CJK44" s="88"/>
      <c r="CJL44" s="87"/>
      <c r="CJM44" s="87"/>
      <c r="CJN44" s="87"/>
      <c r="CJO44" s="87"/>
      <c r="CJP44" s="88"/>
      <c r="CJQ44" s="87"/>
      <c r="CJR44" s="87"/>
      <c r="CJS44" s="87"/>
      <c r="CJT44" s="87"/>
      <c r="CJU44" s="88"/>
      <c r="CJV44" s="87"/>
      <c r="CJW44" s="87"/>
      <c r="CJX44" s="87"/>
      <c r="CJY44" s="87"/>
      <c r="CJZ44" s="88"/>
      <c r="CKA44" s="87"/>
      <c r="CKB44" s="87"/>
      <c r="CKC44" s="87"/>
      <c r="CKD44" s="87"/>
      <c r="CKE44" s="88"/>
      <c r="CKF44" s="87"/>
      <c r="CKG44" s="87"/>
      <c r="CKH44" s="87"/>
      <c r="CKI44" s="87"/>
      <c r="CKJ44" s="88"/>
      <c r="CKK44" s="87"/>
      <c r="CKL44" s="87"/>
      <c r="CKM44" s="87"/>
      <c r="CKN44" s="87"/>
      <c r="CKO44" s="88"/>
      <c r="CKP44" s="87"/>
      <c r="CKQ44" s="87"/>
      <c r="CKR44" s="87"/>
      <c r="CKS44" s="87"/>
      <c r="CKT44" s="88"/>
      <c r="CKU44" s="87"/>
      <c r="CKV44" s="87"/>
      <c r="CKW44" s="87"/>
      <c r="CKX44" s="87"/>
      <c r="CKY44" s="88"/>
      <c r="CKZ44" s="87"/>
      <c r="CLA44" s="87"/>
      <c r="CLB44" s="87"/>
      <c r="CLC44" s="87"/>
      <c r="CLD44" s="88"/>
      <c r="CLE44" s="87"/>
      <c r="CLF44" s="87"/>
      <c r="CLG44" s="87"/>
      <c r="CLH44" s="87"/>
      <c r="CLI44" s="88"/>
      <c r="CLJ44" s="87"/>
      <c r="CLK44" s="87"/>
      <c r="CLL44" s="87"/>
      <c r="CLM44" s="87"/>
      <c r="CLN44" s="88"/>
      <c r="CLO44" s="87"/>
      <c r="CLP44" s="87"/>
      <c r="CLQ44" s="87"/>
      <c r="CLR44" s="87"/>
      <c r="CLS44" s="88"/>
      <c r="CLT44" s="87"/>
      <c r="CLU44" s="87"/>
      <c r="CLV44" s="87"/>
      <c r="CLW44" s="87"/>
      <c r="CLX44" s="88"/>
      <c r="CLY44" s="87"/>
      <c r="CLZ44" s="87"/>
      <c r="CMA44" s="87"/>
      <c r="CMB44" s="87"/>
      <c r="CMC44" s="88"/>
      <c r="CMD44" s="87"/>
      <c r="CME44" s="87"/>
      <c r="CMF44" s="87"/>
      <c r="CMG44" s="87"/>
      <c r="CMH44" s="88"/>
      <c r="CMI44" s="87"/>
      <c r="CMJ44" s="87"/>
      <c r="CMK44" s="87"/>
      <c r="CML44" s="87"/>
      <c r="CMM44" s="88"/>
      <c r="CMN44" s="87"/>
      <c r="CMO44" s="87"/>
      <c r="CMP44" s="87"/>
      <c r="CMQ44" s="87"/>
      <c r="CMR44" s="88"/>
      <c r="CMS44" s="87"/>
      <c r="CMT44" s="87"/>
      <c r="CMU44" s="87"/>
      <c r="CMV44" s="87"/>
      <c r="CMW44" s="88"/>
      <c r="CMX44" s="87"/>
      <c r="CMY44" s="87"/>
      <c r="CMZ44" s="87"/>
      <c r="CNA44" s="87"/>
      <c r="CNB44" s="88"/>
      <c r="CNC44" s="87"/>
      <c r="CND44" s="87"/>
      <c r="CNE44" s="87"/>
      <c r="CNF44" s="87"/>
      <c r="CNG44" s="88"/>
      <c r="CNH44" s="87"/>
      <c r="CNI44" s="87"/>
      <c r="CNJ44" s="87"/>
      <c r="CNK44" s="87"/>
      <c r="CNL44" s="88"/>
      <c r="CNM44" s="87"/>
      <c r="CNN44" s="87"/>
      <c r="CNO44" s="87"/>
      <c r="CNP44" s="87"/>
      <c r="CNQ44" s="88"/>
      <c r="CNR44" s="87"/>
      <c r="CNS44" s="87"/>
      <c r="CNT44" s="87"/>
      <c r="CNU44" s="87"/>
      <c r="CNV44" s="88"/>
      <c r="CNW44" s="87"/>
      <c r="CNX44" s="87"/>
      <c r="CNY44" s="87"/>
      <c r="CNZ44" s="87"/>
      <c r="COA44" s="88"/>
      <c r="COB44" s="87"/>
      <c r="COC44" s="87"/>
      <c r="COD44" s="87"/>
      <c r="COE44" s="87"/>
      <c r="COF44" s="88"/>
      <c r="COG44" s="87"/>
      <c r="COH44" s="87"/>
      <c r="COI44" s="87"/>
      <c r="COJ44" s="87"/>
      <c r="COK44" s="88"/>
      <c r="COL44" s="87"/>
      <c r="COM44" s="87"/>
      <c r="CON44" s="87"/>
      <c r="COO44" s="87"/>
      <c r="COP44" s="88"/>
      <c r="COQ44" s="87"/>
      <c r="COR44" s="87"/>
      <c r="COS44" s="87"/>
      <c r="COT44" s="87"/>
      <c r="COU44" s="88"/>
      <c r="COV44" s="87"/>
      <c r="COW44" s="87"/>
      <c r="COX44" s="87"/>
      <c r="COY44" s="87"/>
      <c r="COZ44" s="88"/>
      <c r="CPA44" s="87"/>
      <c r="CPB44" s="87"/>
      <c r="CPC44" s="87"/>
      <c r="CPD44" s="87"/>
      <c r="CPE44" s="88"/>
      <c r="CPF44" s="87"/>
      <c r="CPG44" s="87"/>
      <c r="CPH44" s="87"/>
      <c r="CPI44" s="87"/>
      <c r="CPJ44" s="88"/>
      <c r="CPK44" s="87"/>
      <c r="CPL44" s="87"/>
      <c r="CPM44" s="87"/>
      <c r="CPN44" s="87"/>
      <c r="CPO44" s="88"/>
      <c r="CPP44" s="87"/>
      <c r="CPQ44" s="87"/>
      <c r="CPR44" s="87"/>
      <c r="CPS44" s="87"/>
      <c r="CPT44" s="88"/>
      <c r="CPU44" s="87"/>
      <c r="CPV44" s="87"/>
      <c r="CPW44" s="87"/>
      <c r="CPX44" s="87"/>
      <c r="CPY44" s="88"/>
      <c r="CPZ44" s="87"/>
      <c r="CQA44" s="87"/>
      <c r="CQB44" s="87"/>
      <c r="CQC44" s="87"/>
      <c r="CQD44" s="88"/>
      <c r="CQE44" s="87"/>
      <c r="CQF44" s="87"/>
      <c r="CQG44" s="87"/>
      <c r="CQH44" s="87"/>
      <c r="CQI44" s="88"/>
      <c r="CQJ44" s="87"/>
      <c r="CQK44" s="87"/>
      <c r="CQL44" s="87"/>
      <c r="CQM44" s="87"/>
      <c r="CQN44" s="88"/>
      <c r="CQO44" s="87"/>
      <c r="CQP44" s="87"/>
      <c r="CQQ44" s="87"/>
      <c r="CQR44" s="87"/>
      <c r="CQS44" s="88"/>
      <c r="CQT44" s="87"/>
      <c r="CQU44" s="87"/>
      <c r="CQV44" s="87"/>
      <c r="CQW44" s="87"/>
      <c r="CQX44" s="88"/>
      <c r="CQY44" s="87"/>
      <c r="CQZ44" s="87"/>
      <c r="CRA44" s="87"/>
      <c r="CRB44" s="87"/>
      <c r="CRC44" s="88"/>
      <c r="CRD44" s="87"/>
      <c r="CRE44" s="87"/>
      <c r="CRF44" s="87"/>
      <c r="CRG44" s="87"/>
      <c r="CRH44" s="88"/>
      <c r="CRI44" s="87"/>
      <c r="CRJ44" s="87"/>
      <c r="CRK44" s="87"/>
      <c r="CRL44" s="87"/>
      <c r="CRM44" s="88"/>
      <c r="CRN44" s="87"/>
      <c r="CRO44" s="87"/>
      <c r="CRP44" s="87"/>
      <c r="CRQ44" s="87"/>
      <c r="CRR44" s="88"/>
      <c r="CRS44" s="87"/>
      <c r="CRT44" s="87"/>
      <c r="CRU44" s="87"/>
      <c r="CRV44" s="87"/>
      <c r="CRW44" s="88"/>
      <c r="CRX44" s="87"/>
      <c r="CRY44" s="87"/>
      <c r="CRZ44" s="87"/>
      <c r="CSA44" s="87"/>
      <c r="CSB44" s="88"/>
      <c r="CSC44" s="87"/>
      <c r="CSD44" s="87"/>
      <c r="CSE44" s="87"/>
      <c r="CSF44" s="87"/>
      <c r="CSG44" s="88"/>
      <c r="CSH44" s="87"/>
      <c r="CSI44" s="87"/>
      <c r="CSJ44" s="87"/>
      <c r="CSK44" s="87"/>
      <c r="CSL44" s="88"/>
      <c r="CSM44" s="87"/>
      <c r="CSN44" s="87"/>
      <c r="CSO44" s="87"/>
      <c r="CSP44" s="87"/>
      <c r="CSQ44" s="88"/>
      <c r="CSR44" s="87"/>
      <c r="CSS44" s="87"/>
      <c r="CST44" s="87"/>
      <c r="CSU44" s="87"/>
      <c r="CSV44" s="88"/>
      <c r="CSW44" s="87"/>
      <c r="CSX44" s="87"/>
      <c r="CSY44" s="87"/>
      <c r="CSZ44" s="87"/>
      <c r="CTA44" s="88"/>
      <c r="CTB44" s="87"/>
      <c r="CTC44" s="87"/>
      <c r="CTD44" s="87"/>
      <c r="CTE44" s="87"/>
      <c r="CTF44" s="88"/>
      <c r="CTG44" s="87"/>
      <c r="CTH44" s="87"/>
      <c r="CTI44" s="87"/>
      <c r="CTJ44" s="87"/>
      <c r="CTK44" s="88"/>
      <c r="CTL44" s="87"/>
      <c r="CTM44" s="87"/>
      <c r="CTN44" s="87"/>
      <c r="CTO44" s="87"/>
      <c r="CTP44" s="88"/>
      <c r="CTQ44" s="87"/>
      <c r="CTR44" s="87"/>
      <c r="CTS44" s="87"/>
      <c r="CTT44" s="87"/>
      <c r="CTU44" s="88"/>
      <c r="CTV44" s="87"/>
      <c r="CTW44" s="87"/>
      <c r="CTX44" s="87"/>
      <c r="CTY44" s="87"/>
      <c r="CTZ44" s="88"/>
      <c r="CUA44" s="87"/>
      <c r="CUB44" s="87"/>
      <c r="CUC44" s="87"/>
      <c r="CUD44" s="87"/>
      <c r="CUE44" s="88"/>
      <c r="CUF44" s="87"/>
      <c r="CUG44" s="87"/>
      <c r="CUH44" s="87"/>
      <c r="CUI44" s="87"/>
      <c r="CUJ44" s="88"/>
      <c r="CUK44" s="87"/>
      <c r="CUL44" s="87"/>
      <c r="CUM44" s="87"/>
      <c r="CUN44" s="87"/>
      <c r="CUO44" s="88"/>
      <c r="CUP44" s="87"/>
      <c r="CUQ44" s="87"/>
      <c r="CUR44" s="87"/>
      <c r="CUS44" s="87"/>
      <c r="CUT44" s="88"/>
      <c r="CUU44" s="87"/>
      <c r="CUV44" s="87"/>
      <c r="CUW44" s="87"/>
      <c r="CUX44" s="87"/>
      <c r="CUY44" s="88"/>
      <c r="CUZ44" s="87"/>
      <c r="CVA44" s="87"/>
      <c r="CVB44" s="87"/>
      <c r="CVC44" s="87"/>
      <c r="CVD44" s="88"/>
      <c r="CVE44" s="87"/>
      <c r="CVF44" s="87"/>
      <c r="CVG44" s="87"/>
      <c r="CVH44" s="87"/>
      <c r="CVI44" s="88"/>
      <c r="CVJ44" s="87"/>
      <c r="CVK44" s="87"/>
      <c r="CVL44" s="87"/>
      <c r="CVM44" s="87"/>
      <c r="CVN44" s="88"/>
      <c r="CVO44" s="87"/>
      <c r="CVP44" s="87"/>
      <c r="CVQ44" s="87"/>
      <c r="CVR44" s="87"/>
      <c r="CVS44" s="88"/>
      <c r="CVT44" s="87"/>
      <c r="CVU44" s="87"/>
      <c r="CVV44" s="87"/>
      <c r="CVW44" s="87"/>
      <c r="CVX44" s="88"/>
      <c r="CVY44" s="87"/>
      <c r="CVZ44" s="87"/>
      <c r="CWA44" s="87"/>
      <c r="CWB44" s="87"/>
      <c r="CWC44" s="88"/>
      <c r="CWD44" s="87"/>
      <c r="CWE44" s="87"/>
      <c r="CWF44" s="87"/>
      <c r="CWG44" s="87"/>
      <c r="CWH44" s="88"/>
      <c r="CWI44" s="87"/>
      <c r="CWJ44" s="87"/>
      <c r="CWK44" s="87"/>
      <c r="CWL44" s="87"/>
      <c r="CWM44" s="88"/>
      <c r="CWN44" s="87"/>
      <c r="CWO44" s="87"/>
      <c r="CWP44" s="87"/>
      <c r="CWQ44" s="87"/>
      <c r="CWR44" s="88"/>
      <c r="CWS44" s="87"/>
      <c r="CWT44" s="87"/>
      <c r="CWU44" s="87"/>
      <c r="CWV44" s="87"/>
      <c r="CWW44" s="88"/>
      <c r="CWX44" s="87"/>
      <c r="CWY44" s="87"/>
      <c r="CWZ44" s="87"/>
      <c r="CXA44" s="87"/>
      <c r="CXB44" s="88"/>
      <c r="CXC44" s="87"/>
      <c r="CXD44" s="87"/>
      <c r="CXE44" s="87"/>
      <c r="CXF44" s="87"/>
      <c r="CXG44" s="88"/>
      <c r="CXH44" s="87"/>
      <c r="CXI44" s="87"/>
      <c r="CXJ44" s="87"/>
      <c r="CXK44" s="87"/>
      <c r="CXL44" s="88"/>
      <c r="CXM44" s="87"/>
      <c r="CXN44" s="87"/>
      <c r="CXO44" s="87"/>
      <c r="CXP44" s="87"/>
      <c r="CXQ44" s="88"/>
      <c r="CXR44" s="87"/>
      <c r="CXS44" s="87"/>
      <c r="CXT44" s="87"/>
      <c r="CXU44" s="87"/>
      <c r="CXV44" s="88"/>
      <c r="CXW44" s="87"/>
      <c r="CXX44" s="87"/>
      <c r="CXY44" s="87"/>
      <c r="CXZ44" s="87"/>
      <c r="CYA44" s="88"/>
      <c r="CYB44" s="87"/>
      <c r="CYC44" s="87"/>
      <c r="CYD44" s="87"/>
      <c r="CYE44" s="87"/>
      <c r="CYF44" s="88"/>
      <c r="CYG44" s="87"/>
      <c r="CYH44" s="87"/>
      <c r="CYI44" s="87"/>
      <c r="CYJ44" s="87"/>
      <c r="CYK44" s="88"/>
      <c r="CYL44" s="87"/>
      <c r="CYM44" s="87"/>
      <c r="CYN44" s="87"/>
      <c r="CYO44" s="87"/>
      <c r="CYP44" s="88"/>
      <c r="CYQ44" s="87"/>
      <c r="CYR44" s="87"/>
      <c r="CYS44" s="87"/>
      <c r="CYT44" s="87"/>
      <c r="CYU44" s="88"/>
      <c r="CYV44" s="87"/>
      <c r="CYW44" s="87"/>
      <c r="CYX44" s="87"/>
      <c r="CYY44" s="87"/>
      <c r="CYZ44" s="88"/>
      <c r="CZA44" s="87"/>
      <c r="CZB44" s="87"/>
      <c r="CZC44" s="87"/>
      <c r="CZD44" s="87"/>
      <c r="CZE44" s="88"/>
      <c r="CZF44" s="87"/>
      <c r="CZG44" s="87"/>
      <c r="CZH44" s="87"/>
      <c r="CZI44" s="87"/>
      <c r="CZJ44" s="88"/>
      <c r="CZK44" s="87"/>
      <c r="CZL44" s="87"/>
      <c r="CZM44" s="87"/>
      <c r="CZN44" s="87"/>
      <c r="CZO44" s="88"/>
      <c r="CZP44" s="87"/>
      <c r="CZQ44" s="87"/>
      <c r="CZR44" s="87"/>
      <c r="CZS44" s="87"/>
      <c r="CZT44" s="88"/>
      <c r="CZU44" s="87"/>
      <c r="CZV44" s="87"/>
      <c r="CZW44" s="87"/>
      <c r="CZX44" s="87"/>
      <c r="CZY44" s="88"/>
      <c r="CZZ44" s="87"/>
      <c r="DAA44" s="87"/>
      <c r="DAB44" s="87"/>
      <c r="DAC44" s="87"/>
      <c r="DAD44" s="88"/>
      <c r="DAE44" s="87"/>
      <c r="DAF44" s="87"/>
      <c r="DAG44" s="87"/>
      <c r="DAH44" s="87"/>
      <c r="DAI44" s="88"/>
      <c r="DAJ44" s="87"/>
      <c r="DAK44" s="87"/>
      <c r="DAL44" s="87"/>
      <c r="DAM44" s="87"/>
      <c r="DAN44" s="88"/>
      <c r="DAO44" s="87"/>
      <c r="DAP44" s="87"/>
      <c r="DAQ44" s="87"/>
      <c r="DAR44" s="87"/>
      <c r="DAS44" s="88"/>
      <c r="DAT44" s="87"/>
      <c r="DAU44" s="87"/>
      <c r="DAV44" s="87"/>
      <c r="DAW44" s="87"/>
      <c r="DAX44" s="88"/>
      <c r="DAY44" s="87"/>
      <c r="DAZ44" s="87"/>
      <c r="DBA44" s="87"/>
      <c r="DBB44" s="87"/>
      <c r="DBC44" s="88"/>
      <c r="DBD44" s="87"/>
      <c r="DBE44" s="87"/>
      <c r="DBF44" s="87"/>
      <c r="DBG44" s="87"/>
      <c r="DBH44" s="88"/>
      <c r="DBI44" s="87"/>
      <c r="DBJ44" s="87"/>
      <c r="DBK44" s="87"/>
      <c r="DBL44" s="87"/>
      <c r="DBM44" s="88"/>
      <c r="DBN44" s="87"/>
      <c r="DBO44" s="87"/>
      <c r="DBP44" s="87"/>
      <c r="DBQ44" s="87"/>
      <c r="DBR44" s="88"/>
      <c r="DBS44" s="87"/>
      <c r="DBT44" s="87"/>
      <c r="DBU44" s="87"/>
      <c r="DBV44" s="87"/>
      <c r="DBW44" s="88"/>
      <c r="DBX44" s="87"/>
      <c r="DBY44" s="87"/>
      <c r="DBZ44" s="87"/>
      <c r="DCA44" s="87"/>
      <c r="DCB44" s="88"/>
      <c r="DCC44" s="87"/>
      <c r="DCD44" s="87"/>
      <c r="DCE44" s="87"/>
      <c r="DCF44" s="87"/>
      <c r="DCG44" s="88"/>
      <c r="DCH44" s="87"/>
      <c r="DCI44" s="87"/>
      <c r="DCJ44" s="87"/>
      <c r="DCK44" s="87"/>
      <c r="DCL44" s="88"/>
      <c r="DCM44" s="87"/>
      <c r="DCN44" s="87"/>
      <c r="DCO44" s="87"/>
      <c r="DCP44" s="87"/>
      <c r="DCQ44" s="88"/>
      <c r="DCR44" s="87"/>
      <c r="DCS44" s="87"/>
      <c r="DCT44" s="87"/>
      <c r="DCU44" s="87"/>
      <c r="DCV44" s="88"/>
      <c r="DCW44" s="87"/>
      <c r="DCX44" s="87"/>
      <c r="DCY44" s="87"/>
      <c r="DCZ44" s="87"/>
      <c r="DDA44" s="88"/>
      <c r="DDB44" s="87"/>
      <c r="DDC44" s="87"/>
      <c r="DDD44" s="87"/>
      <c r="DDE44" s="87"/>
      <c r="DDF44" s="88"/>
      <c r="DDG44" s="87"/>
      <c r="DDH44" s="87"/>
      <c r="DDI44" s="87"/>
      <c r="DDJ44" s="87"/>
      <c r="DDK44" s="88"/>
      <c r="DDL44" s="87"/>
      <c r="DDM44" s="87"/>
      <c r="DDN44" s="87"/>
      <c r="DDO44" s="87"/>
      <c r="DDP44" s="88"/>
      <c r="DDQ44" s="87"/>
      <c r="DDR44" s="87"/>
      <c r="DDS44" s="87"/>
      <c r="DDT44" s="87"/>
      <c r="DDU44" s="88"/>
      <c r="DDV44" s="87"/>
      <c r="DDW44" s="87"/>
      <c r="DDX44" s="87"/>
      <c r="DDY44" s="87"/>
      <c r="DDZ44" s="88"/>
      <c r="DEA44" s="87"/>
      <c r="DEB44" s="87"/>
      <c r="DEC44" s="87"/>
      <c r="DED44" s="87"/>
      <c r="DEE44" s="88"/>
      <c r="DEF44" s="87"/>
      <c r="DEG44" s="87"/>
      <c r="DEH44" s="87"/>
      <c r="DEI44" s="87"/>
      <c r="DEJ44" s="88"/>
      <c r="DEK44" s="87"/>
      <c r="DEL44" s="87"/>
      <c r="DEM44" s="87"/>
      <c r="DEN44" s="87"/>
      <c r="DEO44" s="88"/>
      <c r="DEP44" s="87"/>
      <c r="DEQ44" s="87"/>
      <c r="DER44" s="87"/>
      <c r="DES44" s="87"/>
      <c r="DET44" s="88"/>
      <c r="DEU44" s="87"/>
      <c r="DEV44" s="87"/>
      <c r="DEW44" s="87"/>
      <c r="DEX44" s="87"/>
      <c r="DEY44" s="88"/>
      <c r="DEZ44" s="87"/>
      <c r="DFA44" s="87"/>
      <c r="DFB44" s="87"/>
      <c r="DFC44" s="87"/>
      <c r="DFD44" s="88"/>
      <c r="DFE44" s="87"/>
      <c r="DFF44" s="87"/>
      <c r="DFG44" s="87"/>
      <c r="DFH44" s="87"/>
      <c r="DFI44" s="88"/>
      <c r="DFJ44" s="87"/>
      <c r="DFK44" s="87"/>
      <c r="DFL44" s="87"/>
      <c r="DFM44" s="87"/>
      <c r="DFN44" s="88"/>
      <c r="DFO44" s="87"/>
      <c r="DFP44" s="87"/>
      <c r="DFQ44" s="87"/>
      <c r="DFR44" s="87"/>
      <c r="DFS44" s="88"/>
      <c r="DFT44" s="87"/>
      <c r="DFU44" s="87"/>
      <c r="DFV44" s="87"/>
      <c r="DFW44" s="87"/>
      <c r="DFX44" s="88"/>
      <c r="DFY44" s="87"/>
      <c r="DFZ44" s="87"/>
      <c r="DGA44" s="87"/>
      <c r="DGB44" s="87"/>
      <c r="DGC44" s="88"/>
      <c r="DGD44" s="87"/>
      <c r="DGE44" s="87"/>
      <c r="DGF44" s="87"/>
      <c r="DGG44" s="87"/>
      <c r="DGH44" s="88"/>
      <c r="DGI44" s="87"/>
      <c r="DGJ44" s="87"/>
      <c r="DGK44" s="87"/>
      <c r="DGL44" s="87"/>
      <c r="DGM44" s="88"/>
      <c r="DGN44" s="87"/>
      <c r="DGO44" s="87"/>
      <c r="DGP44" s="87"/>
      <c r="DGQ44" s="87"/>
      <c r="DGR44" s="88"/>
      <c r="DGS44" s="87"/>
      <c r="DGT44" s="87"/>
      <c r="DGU44" s="87"/>
      <c r="DGV44" s="87"/>
      <c r="DGW44" s="88"/>
      <c r="DGX44" s="87"/>
      <c r="DGY44" s="87"/>
      <c r="DGZ44" s="87"/>
      <c r="DHA44" s="87"/>
      <c r="DHB44" s="88"/>
      <c r="DHC44" s="87"/>
      <c r="DHD44" s="87"/>
      <c r="DHE44" s="87"/>
      <c r="DHF44" s="87"/>
      <c r="DHG44" s="88"/>
      <c r="DHH44" s="87"/>
      <c r="DHI44" s="87"/>
      <c r="DHJ44" s="87"/>
      <c r="DHK44" s="87"/>
      <c r="DHL44" s="88"/>
      <c r="DHM44" s="87"/>
      <c r="DHN44" s="87"/>
      <c r="DHO44" s="87"/>
      <c r="DHP44" s="87"/>
      <c r="DHQ44" s="88"/>
      <c r="DHR44" s="87"/>
      <c r="DHS44" s="87"/>
      <c r="DHT44" s="87"/>
      <c r="DHU44" s="87"/>
      <c r="DHV44" s="88"/>
      <c r="DHW44" s="87"/>
      <c r="DHX44" s="87"/>
      <c r="DHY44" s="87"/>
      <c r="DHZ44" s="87"/>
      <c r="DIA44" s="88"/>
      <c r="DIB44" s="87"/>
      <c r="DIC44" s="87"/>
      <c r="DID44" s="87"/>
      <c r="DIE44" s="87"/>
      <c r="DIF44" s="88"/>
      <c r="DIG44" s="87"/>
      <c r="DIH44" s="87"/>
      <c r="DII44" s="87"/>
      <c r="DIJ44" s="87"/>
      <c r="DIK44" s="88"/>
      <c r="DIL44" s="87"/>
      <c r="DIM44" s="87"/>
      <c r="DIN44" s="87"/>
      <c r="DIO44" s="87"/>
      <c r="DIP44" s="88"/>
      <c r="DIQ44" s="87"/>
      <c r="DIR44" s="87"/>
      <c r="DIS44" s="87"/>
      <c r="DIT44" s="87"/>
      <c r="DIU44" s="88"/>
      <c r="DIV44" s="87"/>
      <c r="DIW44" s="87"/>
      <c r="DIX44" s="87"/>
      <c r="DIY44" s="87"/>
      <c r="DIZ44" s="88"/>
      <c r="DJA44" s="87"/>
      <c r="DJB44" s="87"/>
      <c r="DJC44" s="87"/>
      <c r="DJD44" s="87"/>
      <c r="DJE44" s="88"/>
      <c r="DJF44" s="87"/>
      <c r="DJG44" s="87"/>
      <c r="DJH44" s="87"/>
      <c r="DJI44" s="87"/>
      <c r="DJJ44" s="88"/>
      <c r="DJK44" s="87"/>
      <c r="DJL44" s="87"/>
      <c r="DJM44" s="87"/>
      <c r="DJN44" s="87"/>
      <c r="DJO44" s="88"/>
      <c r="DJP44" s="87"/>
      <c r="DJQ44" s="87"/>
      <c r="DJR44" s="87"/>
      <c r="DJS44" s="87"/>
      <c r="DJT44" s="88"/>
      <c r="DJU44" s="87"/>
      <c r="DJV44" s="87"/>
      <c r="DJW44" s="87"/>
      <c r="DJX44" s="87"/>
      <c r="DJY44" s="88"/>
      <c r="DJZ44" s="87"/>
      <c r="DKA44" s="87"/>
      <c r="DKB44" s="87"/>
      <c r="DKC44" s="87"/>
      <c r="DKD44" s="88"/>
      <c r="DKE44" s="87"/>
      <c r="DKF44" s="87"/>
      <c r="DKG44" s="87"/>
      <c r="DKH44" s="87"/>
      <c r="DKI44" s="88"/>
      <c r="DKJ44" s="87"/>
      <c r="DKK44" s="87"/>
      <c r="DKL44" s="87"/>
      <c r="DKM44" s="87"/>
      <c r="DKN44" s="88"/>
      <c r="DKO44" s="87"/>
      <c r="DKP44" s="87"/>
      <c r="DKQ44" s="87"/>
      <c r="DKR44" s="87"/>
      <c r="DKS44" s="88"/>
      <c r="DKT44" s="87"/>
      <c r="DKU44" s="87"/>
      <c r="DKV44" s="87"/>
      <c r="DKW44" s="87"/>
      <c r="DKX44" s="88"/>
      <c r="DKY44" s="87"/>
      <c r="DKZ44" s="87"/>
      <c r="DLA44" s="87"/>
      <c r="DLB44" s="87"/>
      <c r="DLC44" s="88"/>
      <c r="DLD44" s="87"/>
      <c r="DLE44" s="87"/>
      <c r="DLF44" s="87"/>
      <c r="DLG44" s="87"/>
      <c r="DLH44" s="88"/>
      <c r="DLI44" s="87"/>
      <c r="DLJ44" s="87"/>
      <c r="DLK44" s="87"/>
      <c r="DLL44" s="87"/>
      <c r="DLM44" s="88"/>
      <c r="DLN44" s="87"/>
      <c r="DLO44" s="87"/>
      <c r="DLP44" s="87"/>
      <c r="DLQ44" s="87"/>
      <c r="DLR44" s="88"/>
      <c r="DLS44" s="87"/>
      <c r="DLT44" s="87"/>
      <c r="DLU44" s="87"/>
      <c r="DLV44" s="87"/>
      <c r="DLW44" s="88"/>
      <c r="DLX44" s="87"/>
      <c r="DLY44" s="87"/>
      <c r="DLZ44" s="87"/>
      <c r="DMA44" s="87"/>
      <c r="DMB44" s="88"/>
      <c r="DMC44" s="87"/>
      <c r="DMD44" s="87"/>
      <c r="DME44" s="87"/>
      <c r="DMF44" s="87"/>
      <c r="DMG44" s="88"/>
      <c r="DMH44" s="87"/>
      <c r="DMI44" s="87"/>
      <c r="DMJ44" s="87"/>
      <c r="DMK44" s="87"/>
      <c r="DML44" s="88"/>
      <c r="DMM44" s="87"/>
      <c r="DMN44" s="87"/>
      <c r="DMO44" s="87"/>
      <c r="DMP44" s="87"/>
      <c r="DMQ44" s="88"/>
      <c r="DMR44" s="87"/>
      <c r="DMS44" s="87"/>
      <c r="DMT44" s="87"/>
      <c r="DMU44" s="87"/>
      <c r="DMV44" s="88"/>
      <c r="DMW44" s="87"/>
      <c r="DMX44" s="87"/>
      <c r="DMY44" s="87"/>
      <c r="DMZ44" s="87"/>
      <c r="DNA44" s="88"/>
      <c r="DNB44" s="87"/>
      <c r="DNC44" s="87"/>
      <c r="DND44" s="87"/>
      <c r="DNE44" s="87"/>
      <c r="DNF44" s="88"/>
      <c r="DNG44" s="87"/>
      <c r="DNH44" s="87"/>
      <c r="DNI44" s="87"/>
      <c r="DNJ44" s="87"/>
      <c r="DNK44" s="88"/>
      <c r="DNL44" s="87"/>
      <c r="DNM44" s="87"/>
      <c r="DNN44" s="87"/>
      <c r="DNO44" s="87"/>
      <c r="DNP44" s="88"/>
      <c r="DNQ44" s="87"/>
      <c r="DNR44" s="87"/>
      <c r="DNS44" s="87"/>
      <c r="DNT44" s="87"/>
      <c r="DNU44" s="88"/>
      <c r="DNV44" s="87"/>
      <c r="DNW44" s="87"/>
      <c r="DNX44" s="87"/>
      <c r="DNY44" s="87"/>
      <c r="DNZ44" s="88"/>
      <c r="DOA44" s="87"/>
      <c r="DOB44" s="87"/>
      <c r="DOC44" s="87"/>
      <c r="DOD44" s="87"/>
      <c r="DOE44" s="88"/>
      <c r="DOF44" s="87"/>
      <c r="DOG44" s="87"/>
      <c r="DOH44" s="87"/>
      <c r="DOI44" s="87"/>
      <c r="DOJ44" s="88"/>
      <c r="DOK44" s="87"/>
      <c r="DOL44" s="87"/>
      <c r="DOM44" s="87"/>
      <c r="DON44" s="87"/>
      <c r="DOO44" s="88"/>
      <c r="DOP44" s="87"/>
      <c r="DOQ44" s="87"/>
      <c r="DOR44" s="87"/>
      <c r="DOS44" s="87"/>
      <c r="DOT44" s="88"/>
      <c r="DOU44" s="87"/>
      <c r="DOV44" s="87"/>
      <c r="DOW44" s="87"/>
      <c r="DOX44" s="87"/>
      <c r="DOY44" s="88"/>
      <c r="DOZ44" s="87"/>
      <c r="DPA44" s="87"/>
      <c r="DPB44" s="87"/>
      <c r="DPC44" s="87"/>
      <c r="DPD44" s="88"/>
      <c r="DPE44" s="87"/>
      <c r="DPF44" s="87"/>
      <c r="DPG44" s="87"/>
      <c r="DPH44" s="87"/>
      <c r="DPI44" s="88"/>
      <c r="DPJ44" s="87"/>
      <c r="DPK44" s="87"/>
      <c r="DPL44" s="87"/>
      <c r="DPM44" s="87"/>
      <c r="DPN44" s="88"/>
      <c r="DPO44" s="87"/>
      <c r="DPP44" s="87"/>
      <c r="DPQ44" s="87"/>
      <c r="DPR44" s="87"/>
      <c r="DPS44" s="88"/>
      <c r="DPT44" s="87"/>
      <c r="DPU44" s="87"/>
      <c r="DPV44" s="87"/>
      <c r="DPW44" s="87"/>
      <c r="DPX44" s="88"/>
      <c r="DPY44" s="87"/>
      <c r="DPZ44" s="87"/>
      <c r="DQA44" s="87"/>
      <c r="DQB44" s="87"/>
      <c r="DQC44" s="88"/>
      <c r="DQD44" s="87"/>
      <c r="DQE44" s="87"/>
      <c r="DQF44" s="87"/>
      <c r="DQG44" s="87"/>
      <c r="DQH44" s="88"/>
      <c r="DQI44" s="87"/>
      <c r="DQJ44" s="87"/>
      <c r="DQK44" s="87"/>
      <c r="DQL44" s="87"/>
      <c r="DQM44" s="88"/>
      <c r="DQN44" s="87"/>
      <c r="DQO44" s="87"/>
      <c r="DQP44" s="87"/>
      <c r="DQQ44" s="87"/>
      <c r="DQR44" s="88"/>
      <c r="DQS44" s="87"/>
      <c r="DQT44" s="87"/>
      <c r="DQU44" s="87"/>
      <c r="DQV44" s="87"/>
      <c r="DQW44" s="88"/>
      <c r="DQX44" s="87"/>
      <c r="DQY44" s="87"/>
      <c r="DQZ44" s="87"/>
      <c r="DRA44" s="87"/>
      <c r="DRB44" s="88"/>
      <c r="DRC44" s="87"/>
      <c r="DRD44" s="87"/>
      <c r="DRE44" s="87"/>
      <c r="DRF44" s="87"/>
      <c r="DRG44" s="88"/>
      <c r="DRH44" s="87"/>
      <c r="DRI44" s="87"/>
      <c r="DRJ44" s="87"/>
      <c r="DRK44" s="87"/>
      <c r="DRL44" s="88"/>
      <c r="DRM44" s="87"/>
      <c r="DRN44" s="87"/>
      <c r="DRO44" s="87"/>
      <c r="DRP44" s="87"/>
      <c r="DRQ44" s="88"/>
      <c r="DRR44" s="87"/>
      <c r="DRS44" s="87"/>
      <c r="DRT44" s="87"/>
      <c r="DRU44" s="87"/>
      <c r="DRV44" s="88"/>
      <c r="DRW44" s="87"/>
      <c r="DRX44" s="87"/>
      <c r="DRY44" s="87"/>
      <c r="DRZ44" s="87"/>
      <c r="DSA44" s="88"/>
      <c r="DSB44" s="87"/>
      <c r="DSC44" s="87"/>
      <c r="DSD44" s="87"/>
      <c r="DSE44" s="87"/>
      <c r="DSF44" s="88"/>
      <c r="DSG44" s="87"/>
      <c r="DSH44" s="87"/>
      <c r="DSI44" s="87"/>
      <c r="DSJ44" s="87"/>
      <c r="DSK44" s="88"/>
      <c r="DSL44" s="87"/>
      <c r="DSM44" s="87"/>
      <c r="DSN44" s="87"/>
      <c r="DSO44" s="87"/>
      <c r="DSP44" s="88"/>
      <c r="DSQ44" s="87"/>
      <c r="DSR44" s="87"/>
      <c r="DSS44" s="87"/>
      <c r="DST44" s="87"/>
      <c r="DSU44" s="88"/>
      <c r="DSV44" s="87"/>
      <c r="DSW44" s="87"/>
      <c r="DSX44" s="87"/>
      <c r="DSY44" s="87"/>
      <c r="DSZ44" s="88"/>
      <c r="DTA44" s="87"/>
      <c r="DTB44" s="87"/>
      <c r="DTC44" s="87"/>
      <c r="DTD44" s="87"/>
      <c r="DTE44" s="88"/>
      <c r="DTF44" s="87"/>
      <c r="DTG44" s="87"/>
      <c r="DTH44" s="87"/>
      <c r="DTI44" s="87"/>
      <c r="DTJ44" s="88"/>
      <c r="DTK44" s="87"/>
      <c r="DTL44" s="87"/>
      <c r="DTM44" s="87"/>
      <c r="DTN44" s="87"/>
      <c r="DTO44" s="88"/>
      <c r="DTP44" s="87"/>
      <c r="DTQ44" s="87"/>
      <c r="DTR44" s="87"/>
      <c r="DTS44" s="87"/>
      <c r="DTT44" s="88"/>
      <c r="DTU44" s="87"/>
      <c r="DTV44" s="87"/>
      <c r="DTW44" s="87"/>
      <c r="DTX44" s="87"/>
      <c r="DTY44" s="88"/>
      <c r="DTZ44" s="87"/>
      <c r="DUA44" s="87"/>
      <c r="DUB44" s="87"/>
      <c r="DUC44" s="87"/>
      <c r="DUD44" s="88"/>
      <c r="DUE44" s="87"/>
      <c r="DUF44" s="87"/>
      <c r="DUG44" s="87"/>
      <c r="DUH44" s="87"/>
      <c r="DUI44" s="88"/>
      <c r="DUJ44" s="87"/>
      <c r="DUK44" s="87"/>
      <c r="DUL44" s="87"/>
      <c r="DUM44" s="87"/>
      <c r="DUN44" s="88"/>
      <c r="DUO44" s="87"/>
      <c r="DUP44" s="87"/>
      <c r="DUQ44" s="87"/>
      <c r="DUR44" s="87"/>
      <c r="DUS44" s="88"/>
      <c r="DUT44" s="87"/>
      <c r="DUU44" s="87"/>
      <c r="DUV44" s="87"/>
      <c r="DUW44" s="87"/>
      <c r="DUX44" s="88"/>
      <c r="DUY44" s="87"/>
      <c r="DUZ44" s="87"/>
      <c r="DVA44" s="87"/>
      <c r="DVB44" s="87"/>
      <c r="DVC44" s="88"/>
      <c r="DVD44" s="87"/>
      <c r="DVE44" s="87"/>
      <c r="DVF44" s="87"/>
      <c r="DVG44" s="87"/>
      <c r="DVH44" s="88"/>
      <c r="DVI44" s="87"/>
      <c r="DVJ44" s="87"/>
      <c r="DVK44" s="87"/>
      <c r="DVL44" s="87"/>
      <c r="DVM44" s="88"/>
      <c r="DVN44" s="87"/>
      <c r="DVO44" s="87"/>
      <c r="DVP44" s="87"/>
      <c r="DVQ44" s="87"/>
      <c r="DVR44" s="88"/>
      <c r="DVS44" s="87"/>
      <c r="DVT44" s="87"/>
      <c r="DVU44" s="87"/>
      <c r="DVV44" s="87"/>
      <c r="DVW44" s="88"/>
      <c r="DVX44" s="87"/>
      <c r="DVY44" s="87"/>
      <c r="DVZ44" s="87"/>
      <c r="DWA44" s="87"/>
      <c r="DWB44" s="88"/>
      <c r="DWC44" s="87"/>
      <c r="DWD44" s="87"/>
      <c r="DWE44" s="87"/>
      <c r="DWF44" s="87"/>
      <c r="DWG44" s="88"/>
      <c r="DWH44" s="87"/>
      <c r="DWI44" s="87"/>
      <c r="DWJ44" s="87"/>
      <c r="DWK44" s="87"/>
      <c r="DWL44" s="88"/>
      <c r="DWM44" s="87"/>
      <c r="DWN44" s="87"/>
      <c r="DWO44" s="87"/>
      <c r="DWP44" s="87"/>
      <c r="DWQ44" s="88"/>
      <c r="DWR44" s="87"/>
      <c r="DWS44" s="87"/>
      <c r="DWT44" s="87"/>
      <c r="DWU44" s="87"/>
      <c r="DWV44" s="88"/>
      <c r="DWW44" s="87"/>
      <c r="DWX44" s="87"/>
      <c r="DWY44" s="87"/>
      <c r="DWZ44" s="87"/>
      <c r="DXA44" s="88"/>
      <c r="DXB44" s="87"/>
      <c r="DXC44" s="87"/>
      <c r="DXD44" s="87"/>
      <c r="DXE44" s="87"/>
      <c r="DXF44" s="88"/>
      <c r="DXG44" s="87"/>
      <c r="DXH44" s="87"/>
      <c r="DXI44" s="87"/>
      <c r="DXJ44" s="87"/>
      <c r="DXK44" s="88"/>
      <c r="DXL44" s="87"/>
      <c r="DXM44" s="87"/>
      <c r="DXN44" s="87"/>
      <c r="DXO44" s="87"/>
      <c r="DXP44" s="88"/>
      <c r="DXQ44" s="87"/>
      <c r="DXR44" s="87"/>
      <c r="DXS44" s="87"/>
      <c r="DXT44" s="87"/>
      <c r="DXU44" s="88"/>
      <c r="DXV44" s="87"/>
      <c r="DXW44" s="87"/>
      <c r="DXX44" s="87"/>
      <c r="DXY44" s="87"/>
      <c r="DXZ44" s="88"/>
      <c r="DYA44" s="87"/>
      <c r="DYB44" s="87"/>
      <c r="DYC44" s="87"/>
      <c r="DYD44" s="87"/>
      <c r="DYE44" s="88"/>
      <c r="DYF44" s="87"/>
      <c r="DYG44" s="87"/>
      <c r="DYH44" s="87"/>
      <c r="DYI44" s="87"/>
      <c r="DYJ44" s="88"/>
      <c r="DYK44" s="87"/>
      <c r="DYL44" s="87"/>
      <c r="DYM44" s="87"/>
      <c r="DYN44" s="87"/>
      <c r="DYO44" s="88"/>
      <c r="DYP44" s="87"/>
      <c r="DYQ44" s="87"/>
      <c r="DYR44" s="87"/>
      <c r="DYS44" s="87"/>
      <c r="DYT44" s="88"/>
      <c r="DYU44" s="87"/>
      <c r="DYV44" s="87"/>
      <c r="DYW44" s="87"/>
      <c r="DYX44" s="87"/>
      <c r="DYY44" s="88"/>
      <c r="DYZ44" s="87"/>
      <c r="DZA44" s="87"/>
      <c r="DZB44" s="87"/>
      <c r="DZC44" s="87"/>
      <c r="DZD44" s="88"/>
      <c r="DZE44" s="87"/>
      <c r="DZF44" s="87"/>
      <c r="DZG44" s="87"/>
      <c r="DZH44" s="87"/>
      <c r="DZI44" s="88"/>
      <c r="DZJ44" s="87"/>
      <c r="DZK44" s="87"/>
      <c r="DZL44" s="87"/>
      <c r="DZM44" s="87"/>
      <c r="DZN44" s="88"/>
      <c r="DZO44" s="87"/>
      <c r="DZP44" s="87"/>
      <c r="DZQ44" s="87"/>
      <c r="DZR44" s="87"/>
      <c r="DZS44" s="88"/>
      <c r="DZT44" s="87"/>
      <c r="DZU44" s="87"/>
      <c r="DZV44" s="87"/>
      <c r="DZW44" s="87"/>
      <c r="DZX44" s="88"/>
      <c r="DZY44" s="87"/>
      <c r="DZZ44" s="87"/>
      <c r="EAA44" s="87"/>
      <c r="EAB44" s="87"/>
      <c r="EAC44" s="88"/>
      <c r="EAD44" s="87"/>
      <c r="EAE44" s="87"/>
      <c r="EAF44" s="87"/>
      <c r="EAG44" s="87"/>
      <c r="EAH44" s="88"/>
      <c r="EAI44" s="87"/>
      <c r="EAJ44" s="87"/>
      <c r="EAK44" s="87"/>
      <c r="EAL44" s="87"/>
      <c r="EAM44" s="88"/>
      <c r="EAN44" s="87"/>
      <c r="EAO44" s="87"/>
      <c r="EAP44" s="87"/>
      <c r="EAQ44" s="87"/>
      <c r="EAR44" s="88"/>
      <c r="EAS44" s="87"/>
      <c r="EAT44" s="87"/>
      <c r="EAU44" s="87"/>
      <c r="EAV44" s="87"/>
      <c r="EAW44" s="88"/>
      <c r="EAX44" s="87"/>
      <c r="EAY44" s="87"/>
      <c r="EAZ44" s="87"/>
      <c r="EBA44" s="87"/>
      <c r="EBB44" s="88"/>
      <c r="EBC44" s="87"/>
      <c r="EBD44" s="87"/>
      <c r="EBE44" s="87"/>
      <c r="EBF44" s="87"/>
      <c r="EBG44" s="88"/>
      <c r="EBH44" s="87"/>
      <c r="EBI44" s="87"/>
      <c r="EBJ44" s="87"/>
      <c r="EBK44" s="87"/>
      <c r="EBL44" s="88"/>
      <c r="EBM44" s="87"/>
      <c r="EBN44" s="87"/>
      <c r="EBO44" s="87"/>
      <c r="EBP44" s="87"/>
      <c r="EBQ44" s="88"/>
      <c r="EBR44" s="87"/>
      <c r="EBS44" s="87"/>
      <c r="EBT44" s="87"/>
      <c r="EBU44" s="87"/>
      <c r="EBV44" s="88"/>
      <c r="EBW44" s="87"/>
      <c r="EBX44" s="87"/>
      <c r="EBY44" s="87"/>
      <c r="EBZ44" s="87"/>
      <c r="ECA44" s="88"/>
      <c r="ECB44" s="87"/>
      <c r="ECC44" s="87"/>
      <c r="ECD44" s="87"/>
      <c r="ECE44" s="87"/>
      <c r="ECF44" s="88"/>
      <c r="ECG44" s="87"/>
      <c r="ECH44" s="87"/>
      <c r="ECI44" s="87"/>
      <c r="ECJ44" s="87"/>
      <c r="ECK44" s="88"/>
      <c r="ECL44" s="87"/>
      <c r="ECM44" s="87"/>
      <c r="ECN44" s="87"/>
      <c r="ECO44" s="87"/>
      <c r="ECP44" s="88"/>
      <c r="ECQ44" s="87"/>
      <c r="ECR44" s="87"/>
      <c r="ECS44" s="87"/>
      <c r="ECT44" s="87"/>
      <c r="ECU44" s="88"/>
      <c r="ECV44" s="87"/>
      <c r="ECW44" s="87"/>
      <c r="ECX44" s="87"/>
      <c r="ECY44" s="87"/>
      <c r="ECZ44" s="88"/>
      <c r="EDA44" s="87"/>
      <c r="EDB44" s="87"/>
      <c r="EDC44" s="87"/>
      <c r="EDD44" s="87"/>
      <c r="EDE44" s="88"/>
      <c r="EDF44" s="87"/>
      <c r="EDG44" s="87"/>
      <c r="EDH44" s="87"/>
      <c r="EDI44" s="87"/>
      <c r="EDJ44" s="88"/>
      <c r="EDK44" s="87"/>
      <c r="EDL44" s="87"/>
      <c r="EDM44" s="87"/>
      <c r="EDN44" s="87"/>
      <c r="EDO44" s="88"/>
      <c r="EDP44" s="87"/>
      <c r="EDQ44" s="87"/>
      <c r="EDR44" s="87"/>
      <c r="EDS44" s="87"/>
      <c r="EDT44" s="88"/>
      <c r="EDU44" s="87"/>
      <c r="EDV44" s="87"/>
      <c r="EDW44" s="87"/>
      <c r="EDX44" s="87"/>
      <c r="EDY44" s="88"/>
      <c r="EDZ44" s="87"/>
      <c r="EEA44" s="87"/>
      <c r="EEB44" s="87"/>
      <c r="EEC44" s="87"/>
      <c r="EED44" s="88"/>
      <c r="EEE44" s="87"/>
      <c r="EEF44" s="87"/>
      <c r="EEG44" s="87"/>
      <c r="EEH44" s="87"/>
      <c r="EEI44" s="88"/>
      <c r="EEJ44" s="87"/>
      <c r="EEK44" s="87"/>
      <c r="EEL44" s="87"/>
      <c r="EEM44" s="87"/>
      <c r="EEN44" s="88"/>
      <c r="EEO44" s="87"/>
      <c r="EEP44" s="87"/>
      <c r="EEQ44" s="87"/>
      <c r="EER44" s="87"/>
      <c r="EES44" s="88"/>
      <c r="EET44" s="87"/>
      <c r="EEU44" s="87"/>
      <c r="EEV44" s="87"/>
      <c r="EEW44" s="87"/>
      <c r="EEX44" s="88"/>
      <c r="EEY44" s="87"/>
      <c r="EEZ44" s="87"/>
      <c r="EFA44" s="87"/>
      <c r="EFB44" s="87"/>
      <c r="EFC44" s="88"/>
      <c r="EFD44" s="87"/>
      <c r="EFE44" s="87"/>
      <c r="EFF44" s="87"/>
      <c r="EFG44" s="87"/>
      <c r="EFH44" s="88"/>
      <c r="EFI44" s="87"/>
      <c r="EFJ44" s="87"/>
      <c r="EFK44" s="87"/>
      <c r="EFL44" s="87"/>
      <c r="EFM44" s="88"/>
      <c r="EFN44" s="87"/>
      <c r="EFO44" s="87"/>
      <c r="EFP44" s="87"/>
      <c r="EFQ44" s="87"/>
      <c r="EFR44" s="88"/>
      <c r="EFS44" s="87"/>
      <c r="EFT44" s="87"/>
      <c r="EFU44" s="87"/>
      <c r="EFV44" s="87"/>
      <c r="EFW44" s="88"/>
      <c r="EFX44" s="87"/>
      <c r="EFY44" s="87"/>
      <c r="EFZ44" s="87"/>
      <c r="EGA44" s="87"/>
      <c r="EGB44" s="88"/>
      <c r="EGC44" s="87"/>
      <c r="EGD44" s="87"/>
      <c r="EGE44" s="87"/>
      <c r="EGF44" s="87"/>
      <c r="EGG44" s="88"/>
      <c r="EGH44" s="87"/>
      <c r="EGI44" s="87"/>
      <c r="EGJ44" s="87"/>
      <c r="EGK44" s="87"/>
      <c r="EGL44" s="88"/>
      <c r="EGM44" s="87"/>
      <c r="EGN44" s="87"/>
      <c r="EGO44" s="87"/>
      <c r="EGP44" s="87"/>
      <c r="EGQ44" s="88"/>
      <c r="EGR44" s="87"/>
      <c r="EGS44" s="87"/>
      <c r="EGT44" s="87"/>
      <c r="EGU44" s="87"/>
      <c r="EGV44" s="88"/>
      <c r="EGW44" s="87"/>
      <c r="EGX44" s="87"/>
      <c r="EGY44" s="87"/>
      <c r="EGZ44" s="87"/>
      <c r="EHA44" s="88"/>
      <c r="EHB44" s="87"/>
      <c r="EHC44" s="87"/>
      <c r="EHD44" s="87"/>
      <c r="EHE44" s="87"/>
      <c r="EHF44" s="88"/>
      <c r="EHG44" s="87"/>
      <c r="EHH44" s="87"/>
      <c r="EHI44" s="87"/>
      <c r="EHJ44" s="87"/>
      <c r="EHK44" s="88"/>
      <c r="EHL44" s="87"/>
      <c r="EHM44" s="87"/>
      <c r="EHN44" s="87"/>
      <c r="EHO44" s="87"/>
      <c r="EHP44" s="88"/>
      <c r="EHQ44" s="87"/>
      <c r="EHR44" s="87"/>
      <c r="EHS44" s="87"/>
      <c r="EHT44" s="87"/>
      <c r="EHU44" s="88"/>
      <c r="EHV44" s="87"/>
      <c r="EHW44" s="87"/>
      <c r="EHX44" s="87"/>
      <c r="EHY44" s="87"/>
      <c r="EHZ44" s="88"/>
      <c r="EIA44" s="87"/>
      <c r="EIB44" s="87"/>
      <c r="EIC44" s="87"/>
      <c r="EID44" s="87"/>
      <c r="EIE44" s="88"/>
      <c r="EIF44" s="87"/>
      <c r="EIG44" s="87"/>
      <c r="EIH44" s="87"/>
      <c r="EII44" s="87"/>
      <c r="EIJ44" s="88"/>
      <c r="EIK44" s="87"/>
      <c r="EIL44" s="87"/>
      <c r="EIM44" s="87"/>
      <c r="EIN44" s="87"/>
      <c r="EIO44" s="88"/>
      <c r="EIP44" s="87"/>
      <c r="EIQ44" s="87"/>
      <c r="EIR44" s="87"/>
      <c r="EIS44" s="87"/>
      <c r="EIT44" s="88"/>
      <c r="EIU44" s="87"/>
      <c r="EIV44" s="87"/>
      <c r="EIW44" s="87"/>
      <c r="EIX44" s="87"/>
      <c r="EIY44" s="88"/>
      <c r="EIZ44" s="87"/>
      <c r="EJA44" s="87"/>
      <c r="EJB44" s="87"/>
      <c r="EJC44" s="87"/>
      <c r="EJD44" s="88"/>
      <c r="EJE44" s="87"/>
      <c r="EJF44" s="87"/>
      <c r="EJG44" s="87"/>
      <c r="EJH44" s="87"/>
      <c r="EJI44" s="88"/>
      <c r="EJJ44" s="87"/>
      <c r="EJK44" s="87"/>
      <c r="EJL44" s="87"/>
      <c r="EJM44" s="87"/>
      <c r="EJN44" s="88"/>
      <c r="EJO44" s="87"/>
      <c r="EJP44" s="87"/>
      <c r="EJQ44" s="87"/>
      <c r="EJR44" s="87"/>
      <c r="EJS44" s="88"/>
      <c r="EJT44" s="87"/>
      <c r="EJU44" s="87"/>
      <c r="EJV44" s="87"/>
      <c r="EJW44" s="87"/>
      <c r="EJX44" s="88"/>
      <c r="EJY44" s="87"/>
      <c r="EJZ44" s="87"/>
      <c r="EKA44" s="87"/>
      <c r="EKB44" s="87"/>
      <c r="EKC44" s="88"/>
      <c r="EKD44" s="87"/>
      <c r="EKE44" s="87"/>
      <c r="EKF44" s="87"/>
      <c r="EKG44" s="87"/>
      <c r="EKH44" s="88"/>
      <c r="EKI44" s="87"/>
      <c r="EKJ44" s="87"/>
      <c r="EKK44" s="87"/>
      <c r="EKL44" s="87"/>
      <c r="EKM44" s="88"/>
      <c r="EKN44" s="87"/>
      <c r="EKO44" s="87"/>
      <c r="EKP44" s="87"/>
      <c r="EKQ44" s="87"/>
      <c r="EKR44" s="88"/>
      <c r="EKS44" s="87"/>
      <c r="EKT44" s="87"/>
      <c r="EKU44" s="87"/>
      <c r="EKV44" s="87"/>
      <c r="EKW44" s="88"/>
      <c r="EKX44" s="87"/>
      <c r="EKY44" s="87"/>
      <c r="EKZ44" s="87"/>
      <c r="ELA44" s="87"/>
      <c r="ELB44" s="88"/>
      <c r="ELC44" s="87"/>
      <c r="ELD44" s="87"/>
      <c r="ELE44" s="87"/>
      <c r="ELF44" s="87"/>
      <c r="ELG44" s="88"/>
      <c r="ELH44" s="87"/>
      <c r="ELI44" s="87"/>
      <c r="ELJ44" s="87"/>
      <c r="ELK44" s="87"/>
      <c r="ELL44" s="88"/>
      <c r="ELM44" s="87"/>
      <c r="ELN44" s="87"/>
      <c r="ELO44" s="87"/>
      <c r="ELP44" s="87"/>
      <c r="ELQ44" s="88"/>
      <c r="ELR44" s="87"/>
      <c r="ELS44" s="87"/>
      <c r="ELT44" s="87"/>
      <c r="ELU44" s="87"/>
      <c r="ELV44" s="88"/>
      <c r="ELW44" s="87"/>
      <c r="ELX44" s="87"/>
      <c r="ELY44" s="87"/>
      <c r="ELZ44" s="87"/>
      <c r="EMA44" s="88"/>
      <c r="EMB44" s="87"/>
      <c r="EMC44" s="87"/>
      <c r="EMD44" s="87"/>
      <c r="EME44" s="87"/>
      <c r="EMF44" s="88"/>
      <c r="EMG44" s="87"/>
      <c r="EMH44" s="87"/>
      <c r="EMI44" s="87"/>
      <c r="EMJ44" s="87"/>
      <c r="EMK44" s="88"/>
      <c r="EML44" s="87"/>
      <c r="EMM44" s="87"/>
      <c r="EMN44" s="87"/>
      <c r="EMO44" s="87"/>
      <c r="EMP44" s="88"/>
      <c r="EMQ44" s="87"/>
      <c r="EMR44" s="87"/>
      <c r="EMS44" s="87"/>
      <c r="EMT44" s="87"/>
      <c r="EMU44" s="88"/>
      <c r="EMV44" s="87"/>
      <c r="EMW44" s="87"/>
      <c r="EMX44" s="87"/>
      <c r="EMY44" s="87"/>
      <c r="EMZ44" s="88"/>
      <c r="ENA44" s="87"/>
      <c r="ENB44" s="87"/>
      <c r="ENC44" s="87"/>
      <c r="END44" s="87"/>
      <c r="ENE44" s="88"/>
      <c r="ENF44" s="87"/>
      <c r="ENG44" s="87"/>
      <c r="ENH44" s="87"/>
      <c r="ENI44" s="87"/>
      <c r="ENJ44" s="88"/>
      <c r="ENK44" s="87"/>
      <c r="ENL44" s="87"/>
      <c r="ENM44" s="87"/>
      <c r="ENN44" s="87"/>
      <c r="ENO44" s="88"/>
      <c r="ENP44" s="87"/>
      <c r="ENQ44" s="87"/>
      <c r="ENR44" s="87"/>
      <c r="ENS44" s="87"/>
      <c r="ENT44" s="88"/>
      <c r="ENU44" s="87"/>
      <c r="ENV44" s="87"/>
      <c r="ENW44" s="87"/>
      <c r="ENX44" s="87"/>
      <c r="ENY44" s="88"/>
      <c r="ENZ44" s="87"/>
      <c r="EOA44" s="87"/>
      <c r="EOB44" s="87"/>
      <c r="EOC44" s="87"/>
      <c r="EOD44" s="88"/>
      <c r="EOE44" s="87"/>
      <c r="EOF44" s="87"/>
      <c r="EOG44" s="87"/>
      <c r="EOH44" s="87"/>
      <c r="EOI44" s="88"/>
      <c r="EOJ44" s="87"/>
      <c r="EOK44" s="87"/>
      <c r="EOL44" s="87"/>
      <c r="EOM44" s="87"/>
      <c r="EON44" s="88"/>
      <c r="EOO44" s="87"/>
      <c r="EOP44" s="87"/>
      <c r="EOQ44" s="87"/>
      <c r="EOR44" s="87"/>
      <c r="EOS44" s="88"/>
      <c r="EOT44" s="87"/>
      <c r="EOU44" s="87"/>
      <c r="EOV44" s="87"/>
      <c r="EOW44" s="87"/>
      <c r="EOX44" s="88"/>
      <c r="EOY44" s="87"/>
      <c r="EOZ44" s="87"/>
      <c r="EPA44" s="87"/>
      <c r="EPB44" s="87"/>
      <c r="EPC44" s="88"/>
      <c r="EPD44" s="87"/>
      <c r="EPE44" s="87"/>
      <c r="EPF44" s="87"/>
      <c r="EPG44" s="87"/>
      <c r="EPH44" s="88"/>
      <c r="EPI44" s="87"/>
      <c r="EPJ44" s="87"/>
      <c r="EPK44" s="87"/>
      <c r="EPL44" s="87"/>
      <c r="EPM44" s="88"/>
      <c r="EPN44" s="87"/>
      <c r="EPO44" s="87"/>
      <c r="EPP44" s="87"/>
      <c r="EPQ44" s="87"/>
      <c r="EPR44" s="88"/>
      <c r="EPS44" s="87"/>
      <c r="EPT44" s="87"/>
      <c r="EPU44" s="87"/>
      <c r="EPV44" s="87"/>
      <c r="EPW44" s="88"/>
      <c r="EPX44" s="87"/>
      <c r="EPY44" s="87"/>
      <c r="EPZ44" s="87"/>
      <c r="EQA44" s="87"/>
      <c r="EQB44" s="88"/>
      <c r="EQC44" s="87"/>
      <c r="EQD44" s="87"/>
      <c r="EQE44" s="87"/>
      <c r="EQF44" s="87"/>
      <c r="EQG44" s="88"/>
      <c r="EQH44" s="87"/>
      <c r="EQI44" s="87"/>
      <c r="EQJ44" s="87"/>
      <c r="EQK44" s="87"/>
      <c r="EQL44" s="88"/>
      <c r="EQM44" s="87"/>
      <c r="EQN44" s="87"/>
      <c r="EQO44" s="87"/>
      <c r="EQP44" s="87"/>
      <c r="EQQ44" s="88"/>
      <c r="EQR44" s="87"/>
      <c r="EQS44" s="87"/>
      <c r="EQT44" s="87"/>
      <c r="EQU44" s="87"/>
      <c r="EQV44" s="88"/>
      <c r="EQW44" s="87"/>
      <c r="EQX44" s="87"/>
      <c r="EQY44" s="87"/>
      <c r="EQZ44" s="87"/>
      <c r="ERA44" s="88"/>
      <c r="ERB44" s="87"/>
      <c r="ERC44" s="87"/>
      <c r="ERD44" s="87"/>
      <c r="ERE44" s="87"/>
      <c r="ERF44" s="88"/>
      <c r="ERG44" s="87"/>
      <c r="ERH44" s="87"/>
      <c r="ERI44" s="87"/>
      <c r="ERJ44" s="87"/>
      <c r="ERK44" s="88"/>
      <c r="ERL44" s="87"/>
      <c r="ERM44" s="87"/>
      <c r="ERN44" s="87"/>
      <c r="ERO44" s="87"/>
      <c r="ERP44" s="88"/>
      <c r="ERQ44" s="87"/>
      <c r="ERR44" s="87"/>
      <c r="ERS44" s="87"/>
      <c r="ERT44" s="87"/>
      <c r="ERU44" s="88"/>
      <c r="ERV44" s="87"/>
      <c r="ERW44" s="87"/>
      <c r="ERX44" s="87"/>
      <c r="ERY44" s="87"/>
      <c r="ERZ44" s="88"/>
      <c r="ESA44" s="87"/>
      <c r="ESB44" s="87"/>
      <c r="ESC44" s="87"/>
      <c r="ESD44" s="87"/>
      <c r="ESE44" s="88"/>
      <c r="ESF44" s="87"/>
      <c r="ESG44" s="87"/>
      <c r="ESH44" s="87"/>
      <c r="ESI44" s="87"/>
      <c r="ESJ44" s="88"/>
      <c r="ESK44" s="87"/>
      <c r="ESL44" s="87"/>
      <c r="ESM44" s="87"/>
      <c r="ESN44" s="87"/>
      <c r="ESO44" s="88"/>
      <c r="ESP44" s="87"/>
      <c r="ESQ44" s="87"/>
      <c r="ESR44" s="87"/>
      <c r="ESS44" s="87"/>
      <c r="EST44" s="88"/>
      <c r="ESU44" s="87"/>
      <c r="ESV44" s="87"/>
      <c r="ESW44" s="87"/>
      <c r="ESX44" s="87"/>
      <c r="ESY44" s="88"/>
      <c r="ESZ44" s="87"/>
      <c r="ETA44" s="87"/>
      <c r="ETB44" s="87"/>
      <c r="ETC44" s="87"/>
      <c r="ETD44" s="88"/>
      <c r="ETE44" s="87"/>
      <c r="ETF44" s="87"/>
      <c r="ETG44" s="87"/>
      <c r="ETH44" s="87"/>
      <c r="ETI44" s="88"/>
      <c r="ETJ44" s="87"/>
      <c r="ETK44" s="87"/>
      <c r="ETL44" s="87"/>
      <c r="ETM44" s="87"/>
      <c r="ETN44" s="88"/>
      <c r="ETO44" s="87"/>
      <c r="ETP44" s="87"/>
      <c r="ETQ44" s="87"/>
      <c r="ETR44" s="87"/>
      <c r="ETS44" s="88"/>
      <c r="ETT44" s="87"/>
      <c r="ETU44" s="87"/>
      <c r="ETV44" s="87"/>
      <c r="ETW44" s="87"/>
      <c r="ETX44" s="88"/>
      <c r="ETY44" s="87"/>
      <c r="ETZ44" s="87"/>
      <c r="EUA44" s="87"/>
      <c r="EUB44" s="87"/>
      <c r="EUC44" s="88"/>
      <c r="EUD44" s="87"/>
      <c r="EUE44" s="87"/>
      <c r="EUF44" s="87"/>
      <c r="EUG44" s="87"/>
      <c r="EUH44" s="88"/>
      <c r="EUI44" s="87"/>
      <c r="EUJ44" s="87"/>
      <c r="EUK44" s="87"/>
      <c r="EUL44" s="87"/>
      <c r="EUM44" s="88"/>
      <c r="EUN44" s="87"/>
      <c r="EUO44" s="87"/>
      <c r="EUP44" s="87"/>
      <c r="EUQ44" s="87"/>
      <c r="EUR44" s="88"/>
      <c r="EUS44" s="87"/>
      <c r="EUT44" s="87"/>
      <c r="EUU44" s="87"/>
      <c r="EUV44" s="87"/>
      <c r="EUW44" s="88"/>
      <c r="EUX44" s="87"/>
      <c r="EUY44" s="87"/>
      <c r="EUZ44" s="87"/>
      <c r="EVA44" s="87"/>
      <c r="EVB44" s="88"/>
      <c r="EVC44" s="87"/>
      <c r="EVD44" s="87"/>
      <c r="EVE44" s="87"/>
      <c r="EVF44" s="87"/>
      <c r="EVG44" s="88"/>
      <c r="EVH44" s="87"/>
      <c r="EVI44" s="87"/>
      <c r="EVJ44" s="87"/>
      <c r="EVK44" s="87"/>
      <c r="EVL44" s="88"/>
      <c r="EVM44" s="87"/>
      <c r="EVN44" s="87"/>
      <c r="EVO44" s="87"/>
      <c r="EVP44" s="87"/>
      <c r="EVQ44" s="88"/>
      <c r="EVR44" s="87"/>
      <c r="EVS44" s="87"/>
      <c r="EVT44" s="87"/>
      <c r="EVU44" s="87"/>
      <c r="EVV44" s="88"/>
      <c r="EVW44" s="87"/>
      <c r="EVX44" s="87"/>
      <c r="EVY44" s="87"/>
      <c r="EVZ44" s="87"/>
      <c r="EWA44" s="88"/>
      <c r="EWB44" s="87"/>
      <c r="EWC44" s="87"/>
      <c r="EWD44" s="87"/>
      <c r="EWE44" s="87"/>
      <c r="EWF44" s="88"/>
      <c r="EWG44" s="87"/>
      <c r="EWH44" s="87"/>
      <c r="EWI44" s="87"/>
      <c r="EWJ44" s="87"/>
      <c r="EWK44" s="88"/>
      <c r="EWL44" s="87"/>
      <c r="EWM44" s="87"/>
      <c r="EWN44" s="87"/>
      <c r="EWO44" s="87"/>
      <c r="EWP44" s="88"/>
      <c r="EWQ44" s="87"/>
      <c r="EWR44" s="87"/>
      <c r="EWS44" s="87"/>
      <c r="EWT44" s="87"/>
      <c r="EWU44" s="88"/>
      <c r="EWV44" s="87"/>
      <c r="EWW44" s="87"/>
      <c r="EWX44" s="87"/>
      <c r="EWY44" s="87"/>
      <c r="EWZ44" s="88"/>
      <c r="EXA44" s="87"/>
      <c r="EXB44" s="87"/>
      <c r="EXC44" s="87"/>
      <c r="EXD44" s="87"/>
      <c r="EXE44" s="88"/>
      <c r="EXF44" s="87"/>
      <c r="EXG44" s="87"/>
      <c r="EXH44" s="87"/>
      <c r="EXI44" s="87"/>
      <c r="EXJ44" s="88"/>
      <c r="EXK44" s="87"/>
      <c r="EXL44" s="87"/>
      <c r="EXM44" s="87"/>
      <c r="EXN44" s="87"/>
      <c r="EXO44" s="88"/>
      <c r="EXP44" s="87"/>
      <c r="EXQ44" s="87"/>
      <c r="EXR44" s="87"/>
      <c r="EXS44" s="87"/>
      <c r="EXT44" s="88"/>
      <c r="EXU44" s="87"/>
      <c r="EXV44" s="87"/>
      <c r="EXW44" s="87"/>
      <c r="EXX44" s="87"/>
      <c r="EXY44" s="88"/>
      <c r="EXZ44" s="87"/>
      <c r="EYA44" s="87"/>
      <c r="EYB44" s="87"/>
      <c r="EYC44" s="87"/>
      <c r="EYD44" s="88"/>
      <c r="EYE44" s="87"/>
      <c r="EYF44" s="87"/>
      <c r="EYG44" s="87"/>
      <c r="EYH44" s="87"/>
      <c r="EYI44" s="88"/>
      <c r="EYJ44" s="87"/>
      <c r="EYK44" s="87"/>
      <c r="EYL44" s="87"/>
      <c r="EYM44" s="87"/>
      <c r="EYN44" s="88"/>
      <c r="EYO44" s="87"/>
      <c r="EYP44" s="87"/>
      <c r="EYQ44" s="87"/>
      <c r="EYR44" s="87"/>
      <c r="EYS44" s="88"/>
      <c r="EYT44" s="87"/>
      <c r="EYU44" s="87"/>
      <c r="EYV44" s="87"/>
      <c r="EYW44" s="87"/>
      <c r="EYX44" s="88"/>
      <c r="EYY44" s="87"/>
      <c r="EYZ44" s="87"/>
      <c r="EZA44" s="87"/>
      <c r="EZB44" s="87"/>
      <c r="EZC44" s="88"/>
      <c r="EZD44" s="87"/>
      <c r="EZE44" s="87"/>
      <c r="EZF44" s="87"/>
      <c r="EZG44" s="87"/>
      <c r="EZH44" s="88"/>
      <c r="EZI44" s="87"/>
      <c r="EZJ44" s="87"/>
      <c r="EZK44" s="87"/>
      <c r="EZL44" s="87"/>
      <c r="EZM44" s="88"/>
      <c r="EZN44" s="87"/>
      <c r="EZO44" s="87"/>
      <c r="EZP44" s="87"/>
      <c r="EZQ44" s="87"/>
      <c r="EZR44" s="88"/>
      <c r="EZS44" s="87"/>
      <c r="EZT44" s="87"/>
      <c r="EZU44" s="87"/>
      <c r="EZV44" s="87"/>
      <c r="EZW44" s="88"/>
      <c r="EZX44" s="87"/>
      <c r="EZY44" s="87"/>
      <c r="EZZ44" s="87"/>
      <c r="FAA44" s="87"/>
      <c r="FAB44" s="88"/>
      <c r="FAC44" s="87"/>
      <c r="FAD44" s="87"/>
      <c r="FAE44" s="87"/>
      <c r="FAF44" s="87"/>
      <c r="FAG44" s="88"/>
      <c r="FAH44" s="87"/>
      <c r="FAI44" s="87"/>
      <c r="FAJ44" s="87"/>
      <c r="FAK44" s="87"/>
      <c r="FAL44" s="88"/>
      <c r="FAM44" s="87"/>
      <c r="FAN44" s="87"/>
      <c r="FAO44" s="87"/>
      <c r="FAP44" s="87"/>
      <c r="FAQ44" s="88"/>
      <c r="FAR44" s="87"/>
      <c r="FAS44" s="87"/>
      <c r="FAT44" s="87"/>
      <c r="FAU44" s="87"/>
      <c r="FAV44" s="88"/>
      <c r="FAW44" s="87"/>
      <c r="FAX44" s="87"/>
      <c r="FAY44" s="87"/>
      <c r="FAZ44" s="87"/>
      <c r="FBA44" s="88"/>
      <c r="FBB44" s="87"/>
      <c r="FBC44" s="87"/>
      <c r="FBD44" s="87"/>
      <c r="FBE44" s="87"/>
      <c r="FBF44" s="88"/>
      <c r="FBG44" s="87"/>
      <c r="FBH44" s="87"/>
      <c r="FBI44" s="87"/>
      <c r="FBJ44" s="87"/>
      <c r="FBK44" s="88"/>
      <c r="FBL44" s="87"/>
      <c r="FBM44" s="87"/>
      <c r="FBN44" s="87"/>
      <c r="FBO44" s="87"/>
      <c r="FBP44" s="88"/>
      <c r="FBQ44" s="87"/>
      <c r="FBR44" s="87"/>
      <c r="FBS44" s="87"/>
      <c r="FBT44" s="87"/>
      <c r="FBU44" s="88"/>
      <c r="FBV44" s="87"/>
      <c r="FBW44" s="87"/>
      <c r="FBX44" s="87"/>
      <c r="FBY44" s="87"/>
      <c r="FBZ44" s="88"/>
      <c r="FCA44" s="87"/>
      <c r="FCB44" s="87"/>
      <c r="FCC44" s="87"/>
      <c r="FCD44" s="87"/>
      <c r="FCE44" s="88"/>
      <c r="FCF44" s="87"/>
      <c r="FCG44" s="87"/>
      <c r="FCH44" s="87"/>
      <c r="FCI44" s="87"/>
      <c r="FCJ44" s="88"/>
      <c r="FCK44" s="87"/>
      <c r="FCL44" s="87"/>
      <c r="FCM44" s="87"/>
      <c r="FCN44" s="87"/>
      <c r="FCO44" s="88"/>
      <c r="FCP44" s="87"/>
      <c r="FCQ44" s="87"/>
      <c r="FCR44" s="87"/>
      <c r="FCS44" s="87"/>
      <c r="FCT44" s="88"/>
      <c r="FCU44" s="87"/>
      <c r="FCV44" s="87"/>
      <c r="FCW44" s="87"/>
      <c r="FCX44" s="87"/>
      <c r="FCY44" s="88"/>
      <c r="FCZ44" s="87"/>
      <c r="FDA44" s="87"/>
      <c r="FDB44" s="87"/>
      <c r="FDC44" s="87"/>
      <c r="FDD44" s="88"/>
      <c r="FDE44" s="87"/>
      <c r="FDF44" s="87"/>
      <c r="FDG44" s="87"/>
      <c r="FDH44" s="87"/>
      <c r="FDI44" s="88"/>
      <c r="FDJ44" s="87"/>
      <c r="FDK44" s="87"/>
      <c r="FDL44" s="87"/>
      <c r="FDM44" s="87"/>
      <c r="FDN44" s="88"/>
      <c r="FDO44" s="87"/>
      <c r="FDP44" s="87"/>
      <c r="FDQ44" s="87"/>
      <c r="FDR44" s="87"/>
      <c r="FDS44" s="88"/>
      <c r="FDT44" s="87"/>
      <c r="FDU44" s="87"/>
      <c r="FDV44" s="87"/>
      <c r="FDW44" s="87"/>
      <c r="FDX44" s="88"/>
      <c r="FDY44" s="87"/>
      <c r="FDZ44" s="87"/>
      <c r="FEA44" s="87"/>
      <c r="FEB44" s="87"/>
      <c r="FEC44" s="88"/>
      <c r="FED44" s="87"/>
      <c r="FEE44" s="87"/>
      <c r="FEF44" s="87"/>
      <c r="FEG44" s="87"/>
      <c r="FEH44" s="88"/>
      <c r="FEI44" s="87"/>
      <c r="FEJ44" s="87"/>
      <c r="FEK44" s="87"/>
      <c r="FEL44" s="87"/>
      <c r="FEM44" s="88"/>
      <c r="FEN44" s="87"/>
      <c r="FEO44" s="87"/>
      <c r="FEP44" s="87"/>
      <c r="FEQ44" s="87"/>
      <c r="FER44" s="88"/>
      <c r="FES44" s="87"/>
      <c r="FET44" s="87"/>
      <c r="FEU44" s="87"/>
      <c r="FEV44" s="87"/>
      <c r="FEW44" s="88"/>
      <c r="FEX44" s="87"/>
      <c r="FEY44" s="87"/>
      <c r="FEZ44" s="87"/>
      <c r="FFA44" s="87"/>
      <c r="FFB44" s="88"/>
      <c r="FFC44" s="87"/>
      <c r="FFD44" s="87"/>
      <c r="FFE44" s="87"/>
      <c r="FFF44" s="87"/>
      <c r="FFG44" s="88"/>
      <c r="FFH44" s="87"/>
      <c r="FFI44" s="87"/>
      <c r="FFJ44" s="87"/>
      <c r="FFK44" s="87"/>
      <c r="FFL44" s="88"/>
      <c r="FFM44" s="87"/>
      <c r="FFN44" s="87"/>
      <c r="FFO44" s="87"/>
      <c r="FFP44" s="87"/>
      <c r="FFQ44" s="88"/>
      <c r="FFR44" s="87"/>
      <c r="FFS44" s="87"/>
      <c r="FFT44" s="87"/>
      <c r="FFU44" s="87"/>
      <c r="FFV44" s="88"/>
      <c r="FFW44" s="87"/>
      <c r="FFX44" s="87"/>
      <c r="FFY44" s="87"/>
      <c r="FFZ44" s="87"/>
      <c r="FGA44" s="88"/>
      <c r="FGB44" s="87"/>
      <c r="FGC44" s="87"/>
      <c r="FGD44" s="87"/>
      <c r="FGE44" s="87"/>
      <c r="FGF44" s="88"/>
      <c r="FGG44" s="87"/>
      <c r="FGH44" s="87"/>
      <c r="FGI44" s="87"/>
      <c r="FGJ44" s="87"/>
      <c r="FGK44" s="88"/>
      <c r="FGL44" s="87"/>
      <c r="FGM44" s="87"/>
      <c r="FGN44" s="87"/>
      <c r="FGO44" s="87"/>
      <c r="FGP44" s="88"/>
      <c r="FGQ44" s="87"/>
      <c r="FGR44" s="87"/>
      <c r="FGS44" s="87"/>
      <c r="FGT44" s="87"/>
      <c r="FGU44" s="88"/>
      <c r="FGV44" s="87"/>
      <c r="FGW44" s="87"/>
      <c r="FGX44" s="87"/>
      <c r="FGY44" s="87"/>
      <c r="FGZ44" s="88"/>
      <c r="FHA44" s="87"/>
      <c r="FHB44" s="87"/>
      <c r="FHC44" s="87"/>
      <c r="FHD44" s="87"/>
      <c r="FHE44" s="88"/>
      <c r="FHF44" s="87"/>
      <c r="FHG44" s="87"/>
      <c r="FHH44" s="87"/>
      <c r="FHI44" s="87"/>
      <c r="FHJ44" s="88"/>
      <c r="FHK44" s="87"/>
      <c r="FHL44" s="87"/>
      <c r="FHM44" s="87"/>
      <c r="FHN44" s="87"/>
      <c r="FHO44" s="88"/>
      <c r="FHP44" s="87"/>
      <c r="FHQ44" s="87"/>
      <c r="FHR44" s="87"/>
      <c r="FHS44" s="87"/>
      <c r="FHT44" s="88"/>
      <c r="FHU44" s="87"/>
      <c r="FHV44" s="87"/>
      <c r="FHW44" s="87"/>
      <c r="FHX44" s="87"/>
      <c r="FHY44" s="88"/>
      <c r="FHZ44" s="87"/>
      <c r="FIA44" s="87"/>
      <c r="FIB44" s="87"/>
      <c r="FIC44" s="87"/>
      <c r="FID44" s="88"/>
      <c r="FIE44" s="87"/>
      <c r="FIF44" s="87"/>
      <c r="FIG44" s="87"/>
      <c r="FIH44" s="87"/>
      <c r="FII44" s="88"/>
      <c r="FIJ44" s="87"/>
      <c r="FIK44" s="87"/>
      <c r="FIL44" s="87"/>
      <c r="FIM44" s="87"/>
      <c r="FIN44" s="88"/>
      <c r="FIO44" s="87"/>
      <c r="FIP44" s="87"/>
      <c r="FIQ44" s="87"/>
      <c r="FIR44" s="87"/>
      <c r="FIS44" s="88"/>
      <c r="FIT44" s="87"/>
      <c r="FIU44" s="87"/>
      <c r="FIV44" s="87"/>
      <c r="FIW44" s="87"/>
      <c r="FIX44" s="88"/>
      <c r="FIY44" s="87"/>
      <c r="FIZ44" s="87"/>
      <c r="FJA44" s="87"/>
      <c r="FJB44" s="87"/>
      <c r="FJC44" s="88"/>
      <c r="FJD44" s="87"/>
      <c r="FJE44" s="87"/>
      <c r="FJF44" s="87"/>
      <c r="FJG44" s="87"/>
      <c r="FJH44" s="88"/>
      <c r="FJI44" s="87"/>
      <c r="FJJ44" s="87"/>
      <c r="FJK44" s="87"/>
      <c r="FJL44" s="87"/>
      <c r="FJM44" s="88"/>
      <c r="FJN44" s="87"/>
      <c r="FJO44" s="87"/>
      <c r="FJP44" s="87"/>
      <c r="FJQ44" s="87"/>
      <c r="FJR44" s="88"/>
      <c r="FJS44" s="87"/>
      <c r="FJT44" s="87"/>
      <c r="FJU44" s="87"/>
      <c r="FJV44" s="87"/>
      <c r="FJW44" s="88"/>
      <c r="FJX44" s="87"/>
      <c r="FJY44" s="87"/>
      <c r="FJZ44" s="87"/>
      <c r="FKA44" s="87"/>
      <c r="FKB44" s="88"/>
      <c r="FKC44" s="87"/>
      <c r="FKD44" s="87"/>
      <c r="FKE44" s="87"/>
      <c r="FKF44" s="87"/>
      <c r="FKG44" s="88"/>
      <c r="FKH44" s="87"/>
      <c r="FKI44" s="87"/>
      <c r="FKJ44" s="87"/>
      <c r="FKK44" s="87"/>
      <c r="FKL44" s="88"/>
      <c r="FKM44" s="87"/>
      <c r="FKN44" s="87"/>
      <c r="FKO44" s="87"/>
      <c r="FKP44" s="87"/>
      <c r="FKQ44" s="88"/>
      <c r="FKR44" s="87"/>
      <c r="FKS44" s="87"/>
      <c r="FKT44" s="87"/>
      <c r="FKU44" s="87"/>
      <c r="FKV44" s="88"/>
      <c r="FKW44" s="87"/>
      <c r="FKX44" s="87"/>
      <c r="FKY44" s="87"/>
      <c r="FKZ44" s="87"/>
      <c r="FLA44" s="88"/>
      <c r="FLB44" s="87"/>
      <c r="FLC44" s="87"/>
      <c r="FLD44" s="87"/>
      <c r="FLE44" s="87"/>
      <c r="FLF44" s="88"/>
      <c r="FLG44" s="87"/>
      <c r="FLH44" s="87"/>
      <c r="FLI44" s="87"/>
      <c r="FLJ44" s="87"/>
      <c r="FLK44" s="88"/>
      <c r="FLL44" s="87"/>
      <c r="FLM44" s="87"/>
      <c r="FLN44" s="87"/>
      <c r="FLO44" s="87"/>
      <c r="FLP44" s="88"/>
      <c r="FLQ44" s="87"/>
      <c r="FLR44" s="87"/>
      <c r="FLS44" s="87"/>
      <c r="FLT44" s="87"/>
      <c r="FLU44" s="88"/>
      <c r="FLV44" s="87"/>
      <c r="FLW44" s="87"/>
      <c r="FLX44" s="87"/>
      <c r="FLY44" s="87"/>
      <c r="FLZ44" s="88"/>
      <c r="FMA44" s="87"/>
      <c r="FMB44" s="87"/>
      <c r="FMC44" s="87"/>
      <c r="FMD44" s="87"/>
      <c r="FME44" s="88"/>
      <c r="FMF44" s="87"/>
      <c r="FMG44" s="87"/>
      <c r="FMH44" s="87"/>
      <c r="FMI44" s="87"/>
      <c r="FMJ44" s="88"/>
      <c r="FMK44" s="87"/>
      <c r="FML44" s="87"/>
      <c r="FMM44" s="87"/>
      <c r="FMN44" s="87"/>
      <c r="FMO44" s="88"/>
      <c r="FMP44" s="87"/>
      <c r="FMQ44" s="87"/>
      <c r="FMR44" s="87"/>
      <c r="FMS44" s="87"/>
      <c r="FMT44" s="88"/>
      <c r="FMU44" s="87"/>
      <c r="FMV44" s="87"/>
      <c r="FMW44" s="87"/>
      <c r="FMX44" s="87"/>
      <c r="FMY44" s="88"/>
      <c r="FMZ44" s="87"/>
      <c r="FNA44" s="87"/>
      <c r="FNB44" s="87"/>
      <c r="FNC44" s="87"/>
      <c r="FND44" s="88"/>
      <c r="FNE44" s="87"/>
      <c r="FNF44" s="87"/>
      <c r="FNG44" s="87"/>
      <c r="FNH44" s="87"/>
      <c r="FNI44" s="88"/>
      <c r="FNJ44" s="87"/>
      <c r="FNK44" s="87"/>
      <c r="FNL44" s="87"/>
      <c r="FNM44" s="87"/>
      <c r="FNN44" s="88"/>
      <c r="FNO44" s="87"/>
      <c r="FNP44" s="87"/>
      <c r="FNQ44" s="87"/>
      <c r="FNR44" s="87"/>
      <c r="FNS44" s="88"/>
      <c r="FNT44" s="87"/>
      <c r="FNU44" s="87"/>
      <c r="FNV44" s="87"/>
      <c r="FNW44" s="87"/>
      <c r="FNX44" s="88"/>
      <c r="FNY44" s="87"/>
      <c r="FNZ44" s="87"/>
      <c r="FOA44" s="87"/>
      <c r="FOB44" s="87"/>
      <c r="FOC44" s="88"/>
      <c r="FOD44" s="87"/>
      <c r="FOE44" s="87"/>
      <c r="FOF44" s="87"/>
      <c r="FOG44" s="87"/>
      <c r="FOH44" s="88"/>
      <c r="FOI44" s="87"/>
      <c r="FOJ44" s="87"/>
      <c r="FOK44" s="87"/>
      <c r="FOL44" s="87"/>
      <c r="FOM44" s="88"/>
      <c r="FON44" s="87"/>
      <c r="FOO44" s="87"/>
      <c r="FOP44" s="87"/>
      <c r="FOQ44" s="87"/>
      <c r="FOR44" s="88"/>
      <c r="FOS44" s="87"/>
      <c r="FOT44" s="87"/>
      <c r="FOU44" s="87"/>
      <c r="FOV44" s="87"/>
      <c r="FOW44" s="88"/>
      <c r="FOX44" s="87"/>
      <c r="FOY44" s="87"/>
      <c r="FOZ44" s="87"/>
      <c r="FPA44" s="87"/>
      <c r="FPB44" s="88"/>
      <c r="FPC44" s="87"/>
      <c r="FPD44" s="87"/>
      <c r="FPE44" s="87"/>
      <c r="FPF44" s="87"/>
      <c r="FPG44" s="88"/>
      <c r="FPH44" s="87"/>
      <c r="FPI44" s="87"/>
      <c r="FPJ44" s="87"/>
      <c r="FPK44" s="87"/>
      <c r="FPL44" s="88"/>
      <c r="FPM44" s="87"/>
      <c r="FPN44" s="87"/>
      <c r="FPO44" s="87"/>
      <c r="FPP44" s="87"/>
      <c r="FPQ44" s="88"/>
      <c r="FPR44" s="87"/>
      <c r="FPS44" s="87"/>
      <c r="FPT44" s="87"/>
      <c r="FPU44" s="87"/>
      <c r="FPV44" s="88"/>
      <c r="FPW44" s="87"/>
      <c r="FPX44" s="87"/>
      <c r="FPY44" s="87"/>
      <c r="FPZ44" s="87"/>
      <c r="FQA44" s="88"/>
      <c r="FQB44" s="87"/>
      <c r="FQC44" s="87"/>
      <c r="FQD44" s="87"/>
      <c r="FQE44" s="87"/>
      <c r="FQF44" s="88"/>
      <c r="FQG44" s="87"/>
      <c r="FQH44" s="87"/>
      <c r="FQI44" s="87"/>
      <c r="FQJ44" s="87"/>
      <c r="FQK44" s="88"/>
      <c r="FQL44" s="87"/>
      <c r="FQM44" s="87"/>
      <c r="FQN44" s="87"/>
      <c r="FQO44" s="87"/>
      <c r="FQP44" s="88"/>
      <c r="FQQ44" s="87"/>
      <c r="FQR44" s="87"/>
      <c r="FQS44" s="87"/>
      <c r="FQT44" s="87"/>
      <c r="FQU44" s="88"/>
      <c r="FQV44" s="87"/>
      <c r="FQW44" s="87"/>
      <c r="FQX44" s="87"/>
      <c r="FQY44" s="87"/>
      <c r="FQZ44" s="88"/>
      <c r="FRA44" s="87"/>
      <c r="FRB44" s="87"/>
      <c r="FRC44" s="87"/>
      <c r="FRD44" s="87"/>
      <c r="FRE44" s="88"/>
      <c r="FRF44" s="87"/>
      <c r="FRG44" s="87"/>
      <c r="FRH44" s="87"/>
      <c r="FRI44" s="87"/>
      <c r="FRJ44" s="88"/>
      <c r="FRK44" s="87"/>
      <c r="FRL44" s="87"/>
      <c r="FRM44" s="87"/>
      <c r="FRN44" s="87"/>
      <c r="FRO44" s="88"/>
      <c r="FRP44" s="87"/>
      <c r="FRQ44" s="87"/>
      <c r="FRR44" s="87"/>
      <c r="FRS44" s="87"/>
      <c r="FRT44" s="88"/>
      <c r="FRU44" s="87"/>
      <c r="FRV44" s="87"/>
      <c r="FRW44" s="87"/>
      <c r="FRX44" s="87"/>
      <c r="FRY44" s="88"/>
      <c r="FRZ44" s="87"/>
      <c r="FSA44" s="87"/>
      <c r="FSB44" s="87"/>
      <c r="FSC44" s="87"/>
      <c r="FSD44" s="88"/>
      <c r="FSE44" s="87"/>
      <c r="FSF44" s="87"/>
      <c r="FSG44" s="87"/>
      <c r="FSH44" s="87"/>
      <c r="FSI44" s="88"/>
      <c r="FSJ44" s="87"/>
      <c r="FSK44" s="87"/>
      <c r="FSL44" s="87"/>
      <c r="FSM44" s="87"/>
      <c r="FSN44" s="88"/>
      <c r="FSO44" s="87"/>
      <c r="FSP44" s="87"/>
      <c r="FSQ44" s="87"/>
      <c r="FSR44" s="87"/>
      <c r="FSS44" s="88"/>
      <c r="FST44" s="87"/>
      <c r="FSU44" s="87"/>
      <c r="FSV44" s="87"/>
      <c r="FSW44" s="87"/>
      <c r="FSX44" s="88"/>
      <c r="FSY44" s="87"/>
      <c r="FSZ44" s="87"/>
      <c r="FTA44" s="87"/>
      <c r="FTB44" s="87"/>
      <c r="FTC44" s="88"/>
      <c r="FTD44" s="87"/>
      <c r="FTE44" s="87"/>
      <c r="FTF44" s="87"/>
      <c r="FTG44" s="87"/>
      <c r="FTH44" s="88"/>
      <c r="FTI44" s="87"/>
      <c r="FTJ44" s="87"/>
      <c r="FTK44" s="87"/>
      <c r="FTL44" s="87"/>
      <c r="FTM44" s="88"/>
      <c r="FTN44" s="87"/>
      <c r="FTO44" s="87"/>
      <c r="FTP44" s="87"/>
      <c r="FTQ44" s="87"/>
      <c r="FTR44" s="88"/>
      <c r="FTS44" s="87"/>
      <c r="FTT44" s="87"/>
      <c r="FTU44" s="87"/>
      <c r="FTV44" s="87"/>
      <c r="FTW44" s="88"/>
      <c r="FTX44" s="87"/>
      <c r="FTY44" s="87"/>
      <c r="FTZ44" s="87"/>
      <c r="FUA44" s="87"/>
      <c r="FUB44" s="88"/>
      <c r="FUC44" s="87"/>
      <c r="FUD44" s="87"/>
      <c r="FUE44" s="87"/>
      <c r="FUF44" s="87"/>
      <c r="FUG44" s="88"/>
      <c r="FUH44" s="87"/>
      <c r="FUI44" s="87"/>
      <c r="FUJ44" s="87"/>
      <c r="FUK44" s="87"/>
      <c r="FUL44" s="88"/>
      <c r="FUM44" s="87"/>
      <c r="FUN44" s="87"/>
      <c r="FUO44" s="87"/>
      <c r="FUP44" s="87"/>
      <c r="FUQ44" s="88"/>
      <c r="FUR44" s="87"/>
      <c r="FUS44" s="87"/>
      <c r="FUT44" s="87"/>
      <c r="FUU44" s="87"/>
      <c r="FUV44" s="88"/>
      <c r="FUW44" s="87"/>
      <c r="FUX44" s="87"/>
      <c r="FUY44" s="87"/>
      <c r="FUZ44" s="87"/>
      <c r="FVA44" s="88"/>
      <c r="FVB44" s="87"/>
      <c r="FVC44" s="87"/>
      <c r="FVD44" s="87"/>
      <c r="FVE44" s="87"/>
      <c r="FVF44" s="88"/>
      <c r="FVG44" s="87"/>
      <c r="FVH44" s="87"/>
      <c r="FVI44" s="87"/>
      <c r="FVJ44" s="87"/>
      <c r="FVK44" s="88"/>
      <c r="FVL44" s="87"/>
      <c r="FVM44" s="87"/>
      <c r="FVN44" s="87"/>
      <c r="FVO44" s="87"/>
      <c r="FVP44" s="88"/>
      <c r="FVQ44" s="87"/>
      <c r="FVR44" s="87"/>
      <c r="FVS44" s="87"/>
      <c r="FVT44" s="87"/>
      <c r="FVU44" s="88"/>
      <c r="FVV44" s="87"/>
      <c r="FVW44" s="87"/>
      <c r="FVX44" s="87"/>
      <c r="FVY44" s="87"/>
      <c r="FVZ44" s="88"/>
      <c r="FWA44" s="87"/>
      <c r="FWB44" s="87"/>
      <c r="FWC44" s="87"/>
      <c r="FWD44" s="87"/>
      <c r="FWE44" s="88"/>
      <c r="FWF44" s="87"/>
      <c r="FWG44" s="87"/>
      <c r="FWH44" s="87"/>
      <c r="FWI44" s="87"/>
      <c r="FWJ44" s="88"/>
      <c r="FWK44" s="87"/>
      <c r="FWL44" s="87"/>
      <c r="FWM44" s="87"/>
      <c r="FWN44" s="87"/>
      <c r="FWO44" s="88"/>
      <c r="FWP44" s="87"/>
      <c r="FWQ44" s="87"/>
      <c r="FWR44" s="87"/>
      <c r="FWS44" s="87"/>
      <c r="FWT44" s="88"/>
      <c r="FWU44" s="87"/>
      <c r="FWV44" s="87"/>
      <c r="FWW44" s="87"/>
      <c r="FWX44" s="87"/>
      <c r="FWY44" s="88"/>
      <c r="FWZ44" s="87"/>
      <c r="FXA44" s="87"/>
      <c r="FXB44" s="87"/>
      <c r="FXC44" s="87"/>
      <c r="FXD44" s="88"/>
      <c r="FXE44" s="87"/>
      <c r="FXF44" s="87"/>
      <c r="FXG44" s="87"/>
      <c r="FXH44" s="87"/>
      <c r="FXI44" s="88"/>
      <c r="FXJ44" s="87"/>
      <c r="FXK44" s="87"/>
      <c r="FXL44" s="87"/>
      <c r="FXM44" s="87"/>
      <c r="FXN44" s="88"/>
      <c r="FXO44" s="87"/>
      <c r="FXP44" s="87"/>
      <c r="FXQ44" s="87"/>
      <c r="FXR44" s="87"/>
      <c r="FXS44" s="88"/>
      <c r="FXT44" s="87"/>
      <c r="FXU44" s="87"/>
      <c r="FXV44" s="87"/>
      <c r="FXW44" s="87"/>
      <c r="FXX44" s="88"/>
      <c r="FXY44" s="87"/>
      <c r="FXZ44" s="87"/>
      <c r="FYA44" s="87"/>
      <c r="FYB44" s="87"/>
      <c r="FYC44" s="88"/>
      <c r="FYD44" s="87"/>
      <c r="FYE44" s="87"/>
      <c r="FYF44" s="87"/>
      <c r="FYG44" s="87"/>
      <c r="FYH44" s="88"/>
      <c r="FYI44" s="87"/>
      <c r="FYJ44" s="87"/>
      <c r="FYK44" s="87"/>
      <c r="FYL44" s="87"/>
      <c r="FYM44" s="88"/>
      <c r="FYN44" s="87"/>
      <c r="FYO44" s="87"/>
      <c r="FYP44" s="87"/>
      <c r="FYQ44" s="87"/>
      <c r="FYR44" s="88"/>
      <c r="FYS44" s="87"/>
      <c r="FYT44" s="87"/>
      <c r="FYU44" s="87"/>
      <c r="FYV44" s="87"/>
      <c r="FYW44" s="88"/>
      <c r="FYX44" s="87"/>
      <c r="FYY44" s="87"/>
      <c r="FYZ44" s="87"/>
      <c r="FZA44" s="87"/>
      <c r="FZB44" s="88"/>
      <c r="FZC44" s="87"/>
      <c r="FZD44" s="87"/>
      <c r="FZE44" s="87"/>
      <c r="FZF44" s="87"/>
      <c r="FZG44" s="88"/>
      <c r="FZH44" s="87"/>
      <c r="FZI44" s="87"/>
      <c r="FZJ44" s="87"/>
      <c r="FZK44" s="87"/>
      <c r="FZL44" s="88"/>
      <c r="FZM44" s="87"/>
      <c r="FZN44" s="87"/>
      <c r="FZO44" s="87"/>
      <c r="FZP44" s="87"/>
      <c r="FZQ44" s="88"/>
      <c r="FZR44" s="87"/>
      <c r="FZS44" s="87"/>
      <c r="FZT44" s="87"/>
      <c r="FZU44" s="87"/>
      <c r="FZV44" s="88"/>
      <c r="FZW44" s="87"/>
      <c r="FZX44" s="87"/>
      <c r="FZY44" s="87"/>
      <c r="FZZ44" s="87"/>
      <c r="GAA44" s="88"/>
      <c r="GAB44" s="87"/>
      <c r="GAC44" s="87"/>
      <c r="GAD44" s="87"/>
      <c r="GAE44" s="87"/>
      <c r="GAF44" s="88"/>
      <c r="GAG44" s="87"/>
      <c r="GAH44" s="87"/>
      <c r="GAI44" s="87"/>
      <c r="GAJ44" s="87"/>
      <c r="GAK44" s="88"/>
      <c r="GAL44" s="87"/>
      <c r="GAM44" s="87"/>
      <c r="GAN44" s="87"/>
      <c r="GAO44" s="87"/>
      <c r="GAP44" s="88"/>
      <c r="GAQ44" s="87"/>
      <c r="GAR44" s="87"/>
      <c r="GAS44" s="87"/>
      <c r="GAT44" s="87"/>
      <c r="GAU44" s="88"/>
      <c r="GAV44" s="87"/>
      <c r="GAW44" s="87"/>
      <c r="GAX44" s="87"/>
      <c r="GAY44" s="87"/>
      <c r="GAZ44" s="88"/>
      <c r="GBA44" s="87"/>
      <c r="GBB44" s="87"/>
      <c r="GBC44" s="87"/>
      <c r="GBD44" s="87"/>
      <c r="GBE44" s="88"/>
      <c r="GBF44" s="87"/>
      <c r="GBG44" s="87"/>
      <c r="GBH44" s="87"/>
      <c r="GBI44" s="87"/>
      <c r="GBJ44" s="88"/>
      <c r="GBK44" s="87"/>
      <c r="GBL44" s="87"/>
      <c r="GBM44" s="87"/>
      <c r="GBN44" s="87"/>
      <c r="GBO44" s="88"/>
      <c r="GBP44" s="87"/>
      <c r="GBQ44" s="87"/>
      <c r="GBR44" s="87"/>
      <c r="GBS44" s="87"/>
      <c r="GBT44" s="88"/>
      <c r="GBU44" s="87"/>
      <c r="GBV44" s="87"/>
      <c r="GBW44" s="87"/>
      <c r="GBX44" s="87"/>
      <c r="GBY44" s="88"/>
      <c r="GBZ44" s="87"/>
      <c r="GCA44" s="87"/>
      <c r="GCB44" s="87"/>
      <c r="GCC44" s="87"/>
      <c r="GCD44" s="88"/>
      <c r="GCE44" s="87"/>
      <c r="GCF44" s="87"/>
      <c r="GCG44" s="87"/>
      <c r="GCH44" s="87"/>
      <c r="GCI44" s="88"/>
      <c r="GCJ44" s="87"/>
      <c r="GCK44" s="87"/>
      <c r="GCL44" s="87"/>
      <c r="GCM44" s="87"/>
      <c r="GCN44" s="88"/>
      <c r="GCO44" s="87"/>
      <c r="GCP44" s="87"/>
      <c r="GCQ44" s="87"/>
      <c r="GCR44" s="87"/>
      <c r="GCS44" s="88"/>
      <c r="GCT44" s="87"/>
      <c r="GCU44" s="87"/>
      <c r="GCV44" s="87"/>
      <c r="GCW44" s="87"/>
      <c r="GCX44" s="88"/>
      <c r="GCY44" s="87"/>
      <c r="GCZ44" s="87"/>
      <c r="GDA44" s="87"/>
      <c r="GDB44" s="87"/>
      <c r="GDC44" s="88"/>
      <c r="GDD44" s="87"/>
      <c r="GDE44" s="87"/>
      <c r="GDF44" s="87"/>
      <c r="GDG44" s="87"/>
      <c r="GDH44" s="88"/>
      <c r="GDI44" s="87"/>
      <c r="GDJ44" s="87"/>
      <c r="GDK44" s="87"/>
      <c r="GDL44" s="87"/>
      <c r="GDM44" s="88"/>
      <c r="GDN44" s="87"/>
      <c r="GDO44" s="87"/>
      <c r="GDP44" s="87"/>
      <c r="GDQ44" s="87"/>
      <c r="GDR44" s="88"/>
      <c r="GDS44" s="87"/>
      <c r="GDT44" s="87"/>
      <c r="GDU44" s="87"/>
      <c r="GDV44" s="87"/>
      <c r="GDW44" s="88"/>
      <c r="GDX44" s="87"/>
      <c r="GDY44" s="87"/>
      <c r="GDZ44" s="87"/>
      <c r="GEA44" s="87"/>
      <c r="GEB44" s="88"/>
      <c r="GEC44" s="87"/>
      <c r="GED44" s="87"/>
      <c r="GEE44" s="87"/>
      <c r="GEF44" s="87"/>
      <c r="GEG44" s="88"/>
      <c r="GEH44" s="87"/>
      <c r="GEI44" s="87"/>
      <c r="GEJ44" s="87"/>
      <c r="GEK44" s="87"/>
      <c r="GEL44" s="88"/>
      <c r="GEM44" s="87"/>
      <c r="GEN44" s="87"/>
      <c r="GEO44" s="87"/>
      <c r="GEP44" s="87"/>
      <c r="GEQ44" s="88"/>
      <c r="GER44" s="87"/>
      <c r="GES44" s="87"/>
      <c r="GET44" s="87"/>
      <c r="GEU44" s="87"/>
      <c r="GEV44" s="88"/>
      <c r="GEW44" s="87"/>
      <c r="GEX44" s="87"/>
      <c r="GEY44" s="87"/>
      <c r="GEZ44" s="87"/>
      <c r="GFA44" s="88"/>
      <c r="GFB44" s="87"/>
      <c r="GFC44" s="87"/>
      <c r="GFD44" s="87"/>
      <c r="GFE44" s="87"/>
      <c r="GFF44" s="88"/>
      <c r="GFG44" s="87"/>
      <c r="GFH44" s="87"/>
      <c r="GFI44" s="87"/>
      <c r="GFJ44" s="87"/>
      <c r="GFK44" s="88"/>
      <c r="GFL44" s="87"/>
      <c r="GFM44" s="87"/>
      <c r="GFN44" s="87"/>
      <c r="GFO44" s="87"/>
      <c r="GFP44" s="88"/>
      <c r="GFQ44" s="87"/>
      <c r="GFR44" s="87"/>
      <c r="GFS44" s="87"/>
      <c r="GFT44" s="87"/>
      <c r="GFU44" s="88"/>
      <c r="GFV44" s="87"/>
      <c r="GFW44" s="87"/>
      <c r="GFX44" s="87"/>
      <c r="GFY44" s="87"/>
      <c r="GFZ44" s="88"/>
      <c r="GGA44" s="87"/>
      <c r="GGB44" s="87"/>
      <c r="GGC44" s="87"/>
      <c r="GGD44" s="87"/>
      <c r="GGE44" s="88"/>
      <c r="GGF44" s="87"/>
      <c r="GGG44" s="87"/>
      <c r="GGH44" s="87"/>
      <c r="GGI44" s="87"/>
      <c r="GGJ44" s="88"/>
      <c r="GGK44" s="87"/>
      <c r="GGL44" s="87"/>
      <c r="GGM44" s="87"/>
      <c r="GGN44" s="87"/>
      <c r="GGO44" s="88"/>
      <c r="GGP44" s="87"/>
      <c r="GGQ44" s="87"/>
      <c r="GGR44" s="87"/>
      <c r="GGS44" s="87"/>
      <c r="GGT44" s="88"/>
      <c r="GGU44" s="87"/>
      <c r="GGV44" s="87"/>
      <c r="GGW44" s="87"/>
      <c r="GGX44" s="87"/>
      <c r="GGY44" s="88"/>
      <c r="GGZ44" s="87"/>
      <c r="GHA44" s="87"/>
      <c r="GHB44" s="87"/>
      <c r="GHC44" s="87"/>
      <c r="GHD44" s="88"/>
      <c r="GHE44" s="87"/>
      <c r="GHF44" s="87"/>
      <c r="GHG44" s="87"/>
      <c r="GHH44" s="87"/>
      <c r="GHI44" s="88"/>
      <c r="GHJ44" s="87"/>
      <c r="GHK44" s="87"/>
      <c r="GHL44" s="87"/>
      <c r="GHM44" s="87"/>
      <c r="GHN44" s="88"/>
      <c r="GHO44" s="87"/>
      <c r="GHP44" s="87"/>
      <c r="GHQ44" s="87"/>
      <c r="GHR44" s="87"/>
      <c r="GHS44" s="88"/>
      <c r="GHT44" s="87"/>
      <c r="GHU44" s="87"/>
      <c r="GHV44" s="87"/>
      <c r="GHW44" s="87"/>
      <c r="GHX44" s="88"/>
      <c r="GHY44" s="87"/>
      <c r="GHZ44" s="87"/>
      <c r="GIA44" s="87"/>
      <c r="GIB44" s="87"/>
      <c r="GIC44" s="88"/>
      <c r="GID44" s="87"/>
      <c r="GIE44" s="87"/>
      <c r="GIF44" s="87"/>
      <c r="GIG44" s="87"/>
      <c r="GIH44" s="88"/>
      <c r="GII44" s="87"/>
      <c r="GIJ44" s="87"/>
      <c r="GIK44" s="87"/>
      <c r="GIL44" s="87"/>
      <c r="GIM44" s="88"/>
      <c r="GIN44" s="87"/>
      <c r="GIO44" s="87"/>
      <c r="GIP44" s="87"/>
      <c r="GIQ44" s="87"/>
      <c r="GIR44" s="88"/>
      <c r="GIS44" s="87"/>
      <c r="GIT44" s="87"/>
      <c r="GIU44" s="87"/>
      <c r="GIV44" s="87"/>
      <c r="GIW44" s="88"/>
      <c r="GIX44" s="87"/>
      <c r="GIY44" s="87"/>
      <c r="GIZ44" s="87"/>
      <c r="GJA44" s="87"/>
      <c r="GJB44" s="88"/>
      <c r="GJC44" s="87"/>
      <c r="GJD44" s="87"/>
      <c r="GJE44" s="87"/>
      <c r="GJF44" s="87"/>
      <c r="GJG44" s="88"/>
      <c r="GJH44" s="87"/>
      <c r="GJI44" s="87"/>
      <c r="GJJ44" s="87"/>
      <c r="GJK44" s="87"/>
      <c r="GJL44" s="88"/>
      <c r="GJM44" s="87"/>
      <c r="GJN44" s="87"/>
      <c r="GJO44" s="87"/>
      <c r="GJP44" s="87"/>
      <c r="GJQ44" s="88"/>
      <c r="GJR44" s="87"/>
      <c r="GJS44" s="87"/>
      <c r="GJT44" s="87"/>
      <c r="GJU44" s="87"/>
      <c r="GJV44" s="88"/>
      <c r="GJW44" s="87"/>
      <c r="GJX44" s="87"/>
      <c r="GJY44" s="87"/>
      <c r="GJZ44" s="87"/>
      <c r="GKA44" s="88"/>
      <c r="GKB44" s="87"/>
      <c r="GKC44" s="87"/>
      <c r="GKD44" s="87"/>
      <c r="GKE44" s="87"/>
      <c r="GKF44" s="88"/>
      <c r="GKG44" s="87"/>
      <c r="GKH44" s="87"/>
      <c r="GKI44" s="87"/>
      <c r="GKJ44" s="87"/>
      <c r="GKK44" s="88"/>
      <c r="GKL44" s="87"/>
      <c r="GKM44" s="87"/>
      <c r="GKN44" s="87"/>
      <c r="GKO44" s="87"/>
      <c r="GKP44" s="88"/>
      <c r="GKQ44" s="87"/>
      <c r="GKR44" s="87"/>
      <c r="GKS44" s="87"/>
      <c r="GKT44" s="87"/>
      <c r="GKU44" s="88"/>
      <c r="GKV44" s="87"/>
      <c r="GKW44" s="87"/>
      <c r="GKX44" s="87"/>
      <c r="GKY44" s="87"/>
      <c r="GKZ44" s="88"/>
      <c r="GLA44" s="87"/>
      <c r="GLB44" s="87"/>
      <c r="GLC44" s="87"/>
      <c r="GLD44" s="87"/>
      <c r="GLE44" s="88"/>
      <c r="GLF44" s="87"/>
      <c r="GLG44" s="87"/>
      <c r="GLH44" s="87"/>
      <c r="GLI44" s="87"/>
      <c r="GLJ44" s="88"/>
      <c r="GLK44" s="87"/>
      <c r="GLL44" s="87"/>
      <c r="GLM44" s="87"/>
      <c r="GLN44" s="87"/>
      <c r="GLO44" s="88"/>
      <c r="GLP44" s="87"/>
      <c r="GLQ44" s="87"/>
      <c r="GLR44" s="87"/>
      <c r="GLS44" s="87"/>
      <c r="GLT44" s="88"/>
      <c r="GLU44" s="87"/>
      <c r="GLV44" s="87"/>
      <c r="GLW44" s="87"/>
      <c r="GLX44" s="87"/>
      <c r="GLY44" s="88"/>
      <c r="GLZ44" s="87"/>
      <c r="GMA44" s="87"/>
      <c r="GMB44" s="87"/>
      <c r="GMC44" s="87"/>
      <c r="GMD44" s="88"/>
      <c r="GME44" s="87"/>
      <c r="GMF44" s="87"/>
      <c r="GMG44" s="87"/>
      <c r="GMH44" s="87"/>
      <c r="GMI44" s="88"/>
      <c r="GMJ44" s="87"/>
      <c r="GMK44" s="87"/>
      <c r="GML44" s="87"/>
      <c r="GMM44" s="87"/>
      <c r="GMN44" s="88"/>
      <c r="GMO44" s="87"/>
      <c r="GMP44" s="87"/>
      <c r="GMQ44" s="87"/>
      <c r="GMR44" s="87"/>
      <c r="GMS44" s="88"/>
      <c r="GMT44" s="87"/>
      <c r="GMU44" s="87"/>
      <c r="GMV44" s="87"/>
      <c r="GMW44" s="87"/>
      <c r="GMX44" s="88"/>
      <c r="GMY44" s="87"/>
      <c r="GMZ44" s="87"/>
      <c r="GNA44" s="87"/>
      <c r="GNB44" s="87"/>
      <c r="GNC44" s="88"/>
      <c r="GND44" s="87"/>
      <c r="GNE44" s="87"/>
      <c r="GNF44" s="87"/>
      <c r="GNG44" s="87"/>
      <c r="GNH44" s="88"/>
      <c r="GNI44" s="87"/>
      <c r="GNJ44" s="87"/>
      <c r="GNK44" s="87"/>
      <c r="GNL44" s="87"/>
      <c r="GNM44" s="88"/>
      <c r="GNN44" s="87"/>
      <c r="GNO44" s="87"/>
      <c r="GNP44" s="87"/>
      <c r="GNQ44" s="87"/>
      <c r="GNR44" s="88"/>
      <c r="GNS44" s="87"/>
      <c r="GNT44" s="87"/>
      <c r="GNU44" s="87"/>
      <c r="GNV44" s="87"/>
      <c r="GNW44" s="88"/>
      <c r="GNX44" s="87"/>
      <c r="GNY44" s="87"/>
      <c r="GNZ44" s="87"/>
      <c r="GOA44" s="87"/>
      <c r="GOB44" s="88"/>
      <c r="GOC44" s="87"/>
      <c r="GOD44" s="87"/>
      <c r="GOE44" s="87"/>
      <c r="GOF44" s="87"/>
      <c r="GOG44" s="88"/>
      <c r="GOH44" s="87"/>
      <c r="GOI44" s="87"/>
      <c r="GOJ44" s="87"/>
      <c r="GOK44" s="87"/>
      <c r="GOL44" s="88"/>
      <c r="GOM44" s="87"/>
      <c r="GON44" s="87"/>
      <c r="GOO44" s="87"/>
      <c r="GOP44" s="87"/>
      <c r="GOQ44" s="88"/>
      <c r="GOR44" s="87"/>
      <c r="GOS44" s="87"/>
      <c r="GOT44" s="87"/>
      <c r="GOU44" s="87"/>
      <c r="GOV44" s="88"/>
      <c r="GOW44" s="87"/>
      <c r="GOX44" s="87"/>
      <c r="GOY44" s="87"/>
      <c r="GOZ44" s="87"/>
      <c r="GPA44" s="88"/>
      <c r="GPB44" s="87"/>
      <c r="GPC44" s="87"/>
      <c r="GPD44" s="87"/>
      <c r="GPE44" s="87"/>
      <c r="GPF44" s="88"/>
      <c r="GPG44" s="87"/>
      <c r="GPH44" s="87"/>
      <c r="GPI44" s="87"/>
      <c r="GPJ44" s="87"/>
      <c r="GPK44" s="88"/>
      <c r="GPL44" s="87"/>
      <c r="GPM44" s="87"/>
      <c r="GPN44" s="87"/>
      <c r="GPO44" s="87"/>
      <c r="GPP44" s="88"/>
      <c r="GPQ44" s="87"/>
      <c r="GPR44" s="87"/>
      <c r="GPS44" s="87"/>
      <c r="GPT44" s="87"/>
      <c r="GPU44" s="88"/>
      <c r="GPV44" s="87"/>
      <c r="GPW44" s="87"/>
      <c r="GPX44" s="87"/>
      <c r="GPY44" s="87"/>
      <c r="GPZ44" s="88"/>
      <c r="GQA44" s="87"/>
      <c r="GQB44" s="87"/>
      <c r="GQC44" s="87"/>
      <c r="GQD44" s="87"/>
      <c r="GQE44" s="88"/>
      <c r="GQF44" s="87"/>
      <c r="GQG44" s="87"/>
      <c r="GQH44" s="87"/>
      <c r="GQI44" s="87"/>
      <c r="GQJ44" s="88"/>
      <c r="GQK44" s="87"/>
      <c r="GQL44" s="87"/>
      <c r="GQM44" s="87"/>
      <c r="GQN44" s="87"/>
      <c r="GQO44" s="88"/>
      <c r="GQP44" s="87"/>
      <c r="GQQ44" s="87"/>
      <c r="GQR44" s="87"/>
      <c r="GQS44" s="87"/>
      <c r="GQT44" s="88"/>
      <c r="GQU44" s="87"/>
      <c r="GQV44" s="87"/>
      <c r="GQW44" s="87"/>
      <c r="GQX44" s="87"/>
      <c r="GQY44" s="88"/>
      <c r="GQZ44" s="87"/>
      <c r="GRA44" s="87"/>
      <c r="GRB44" s="87"/>
      <c r="GRC44" s="87"/>
      <c r="GRD44" s="88"/>
      <c r="GRE44" s="87"/>
      <c r="GRF44" s="87"/>
      <c r="GRG44" s="87"/>
      <c r="GRH44" s="87"/>
      <c r="GRI44" s="88"/>
      <c r="GRJ44" s="87"/>
      <c r="GRK44" s="87"/>
      <c r="GRL44" s="87"/>
      <c r="GRM44" s="87"/>
      <c r="GRN44" s="88"/>
      <c r="GRO44" s="87"/>
      <c r="GRP44" s="87"/>
      <c r="GRQ44" s="87"/>
      <c r="GRR44" s="87"/>
      <c r="GRS44" s="88"/>
      <c r="GRT44" s="87"/>
      <c r="GRU44" s="87"/>
      <c r="GRV44" s="87"/>
      <c r="GRW44" s="87"/>
      <c r="GRX44" s="88"/>
      <c r="GRY44" s="87"/>
      <c r="GRZ44" s="87"/>
      <c r="GSA44" s="87"/>
      <c r="GSB44" s="87"/>
      <c r="GSC44" s="88"/>
      <c r="GSD44" s="87"/>
      <c r="GSE44" s="87"/>
      <c r="GSF44" s="87"/>
      <c r="GSG44" s="87"/>
      <c r="GSH44" s="88"/>
      <c r="GSI44" s="87"/>
      <c r="GSJ44" s="87"/>
      <c r="GSK44" s="87"/>
      <c r="GSL44" s="87"/>
      <c r="GSM44" s="88"/>
      <c r="GSN44" s="87"/>
      <c r="GSO44" s="87"/>
      <c r="GSP44" s="87"/>
      <c r="GSQ44" s="87"/>
      <c r="GSR44" s="88"/>
      <c r="GSS44" s="87"/>
      <c r="GST44" s="87"/>
      <c r="GSU44" s="87"/>
      <c r="GSV44" s="87"/>
      <c r="GSW44" s="88"/>
      <c r="GSX44" s="87"/>
      <c r="GSY44" s="87"/>
      <c r="GSZ44" s="87"/>
      <c r="GTA44" s="87"/>
      <c r="GTB44" s="88"/>
      <c r="GTC44" s="87"/>
      <c r="GTD44" s="87"/>
      <c r="GTE44" s="87"/>
      <c r="GTF44" s="87"/>
      <c r="GTG44" s="88"/>
      <c r="GTH44" s="87"/>
      <c r="GTI44" s="87"/>
      <c r="GTJ44" s="87"/>
      <c r="GTK44" s="87"/>
      <c r="GTL44" s="88"/>
      <c r="GTM44" s="87"/>
      <c r="GTN44" s="87"/>
      <c r="GTO44" s="87"/>
      <c r="GTP44" s="87"/>
      <c r="GTQ44" s="88"/>
      <c r="GTR44" s="87"/>
      <c r="GTS44" s="87"/>
      <c r="GTT44" s="87"/>
      <c r="GTU44" s="87"/>
      <c r="GTV44" s="88"/>
      <c r="GTW44" s="87"/>
      <c r="GTX44" s="87"/>
      <c r="GTY44" s="87"/>
      <c r="GTZ44" s="87"/>
      <c r="GUA44" s="88"/>
      <c r="GUB44" s="87"/>
      <c r="GUC44" s="87"/>
      <c r="GUD44" s="87"/>
      <c r="GUE44" s="87"/>
      <c r="GUF44" s="88"/>
      <c r="GUG44" s="87"/>
      <c r="GUH44" s="87"/>
      <c r="GUI44" s="87"/>
      <c r="GUJ44" s="87"/>
      <c r="GUK44" s="88"/>
      <c r="GUL44" s="87"/>
      <c r="GUM44" s="87"/>
      <c r="GUN44" s="87"/>
      <c r="GUO44" s="87"/>
      <c r="GUP44" s="88"/>
      <c r="GUQ44" s="87"/>
      <c r="GUR44" s="87"/>
      <c r="GUS44" s="87"/>
      <c r="GUT44" s="87"/>
      <c r="GUU44" s="88"/>
      <c r="GUV44" s="87"/>
      <c r="GUW44" s="87"/>
      <c r="GUX44" s="87"/>
      <c r="GUY44" s="87"/>
      <c r="GUZ44" s="88"/>
      <c r="GVA44" s="87"/>
      <c r="GVB44" s="87"/>
      <c r="GVC44" s="87"/>
      <c r="GVD44" s="87"/>
      <c r="GVE44" s="88"/>
      <c r="GVF44" s="87"/>
      <c r="GVG44" s="87"/>
      <c r="GVH44" s="87"/>
      <c r="GVI44" s="87"/>
      <c r="GVJ44" s="88"/>
      <c r="GVK44" s="87"/>
      <c r="GVL44" s="87"/>
      <c r="GVM44" s="87"/>
      <c r="GVN44" s="87"/>
      <c r="GVO44" s="88"/>
      <c r="GVP44" s="87"/>
      <c r="GVQ44" s="87"/>
      <c r="GVR44" s="87"/>
      <c r="GVS44" s="87"/>
      <c r="GVT44" s="88"/>
      <c r="GVU44" s="87"/>
      <c r="GVV44" s="87"/>
      <c r="GVW44" s="87"/>
      <c r="GVX44" s="87"/>
      <c r="GVY44" s="88"/>
      <c r="GVZ44" s="87"/>
      <c r="GWA44" s="87"/>
      <c r="GWB44" s="87"/>
      <c r="GWC44" s="87"/>
      <c r="GWD44" s="88"/>
      <c r="GWE44" s="87"/>
      <c r="GWF44" s="87"/>
      <c r="GWG44" s="87"/>
      <c r="GWH44" s="87"/>
      <c r="GWI44" s="88"/>
      <c r="GWJ44" s="87"/>
      <c r="GWK44" s="87"/>
      <c r="GWL44" s="87"/>
      <c r="GWM44" s="87"/>
      <c r="GWN44" s="88"/>
      <c r="GWO44" s="87"/>
      <c r="GWP44" s="87"/>
      <c r="GWQ44" s="87"/>
      <c r="GWR44" s="87"/>
      <c r="GWS44" s="88"/>
      <c r="GWT44" s="87"/>
      <c r="GWU44" s="87"/>
      <c r="GWV44" s="87"/>
      <c r="GWW44" s="87"/>
      <c r="GWX44" s="88"/>
      <c r="GWY44" s="87"/>
      <c r="GWZ44" s="87"/>
      <c r="GXA44" s="87"/>
      <c r="GXB44" s="87"/>
      <c r="GXC44" s="88"/>
      <c r="GXD44" s="87"/>
      <c r="GXE44" s="87"/>
      <c r="GXF44" s="87"/>
      <c r="GXG44" s="87"/>
      <c r="GXH44" s="88"/>
      <c r="GXI44" s="87"/>
      <c r="GXJ44" s="87"/>
      <c r="GXK44" s="87"/>
      <c r="GXL44" s="87"/>
      <c r="GXM44" s="88"/>
      <c r="GXN44" s="87"/>
      <c r="GXO44" s="87"/>
      <c r="GXP44" s="87"/>
      <c r="GXQ44" s="87"/>
      <c r="GXR44" s="88"/>
      <c r="GXS44" s="87"/>
      <c r="GXT44" s="87"/>
      <c r="GXU44" s="87"/>
      <c r="GXV44" s="87"/>
      <c r="GXW44" s="88"/>
      <c r="GXX44" s="87"/>
      <c r="GXY44" s="87"/>
      <c r="GXZ44" s="87"/>
      <c r="GYA44" s="87"/>
      <c r="GYB44" s="88"/>
      <c r="GYC44" s="87"/>
      <c r="GYD44" s="87"/>
      <c r="GYE44" s="87"/>
      <c r="GYF44" s="87"/>
      <c r="GYG44" s="88"/>
      <c r="GYH44" s="87"/>
      <c r="GYI44" s="87"/>
      <c r="GYJ44" s="87"/>
      <c r="GYK44" s="87"/>
      <c r="GYL44" s="88"/>
      <c r="GYM44" s="87"/>
      <c r="GYN44" s="87"/>
      <c r="GYO44" s="87"/>
      <c r="GYP44" s="87"/>
      <c r="GYQ44" s="88"/>
      <c r="GYR44" s="87"/>
      <c r="GYS44" s="87"/>
      <c r="GYT44" s="87"/>
      <c r="GYU44" s="87"/>
      <c r="GYV44" s="88"/>
      <c r="GYW44" s="87"/>
      <c r="GYX44" s="87"/>
      <c r="GYY44" s="87"/>
      <c r="GYZ44" s="87"/>
      <c r="GZA44" s="88"/>
      <c r="GZB44" s="87"/>
      <c r="GZC44" s="87"/>
      <c r="GZD44" s="87"/>
      <c r="GZE44" s="87"/>
      <c r="GZF44" s="88"/>
      <c r="GZG44" s="87"/>
      <c r="GZH44" s="87"/>
      <c r="GZI44" s="87"/>
      <c r="GZJ44" s="87"/>
      <c r="GZK44" s="88"/>
      <c r="GZL44" s="87"/>
      <c r="GZM44" s="87"/>
      <c r="GZN44" s="87"/>
      <c r="GZO44" s="87"/>
      <c r="GZP44" s="88"/>
      <c r="GZQ44" s="87"/>
      <c r="GZR44" s="87"/>
      <c r="GZS44" s="87"/>
      <c r="GZT44" s="87"/>
      <c r="GZU44" s="88"/>
      <c r="GZV44" s="87"/>
      <c r="GZW44" s="87"/>
      <c r="GZX44" s="87"/>
      <c r="GZY44" s="87"/>
      <c r="GZZ44" s="88"/>
      <c r="HAA44" s="87"/>
      <c r="HAB44" s="87"/>
      <c r="HAC44" s="87"/>
      <c r="HAD44" s="87"/>
      <c r="HAE44" s="88"/>
      <c r="HAF44" s="87"/>
      <c r="HAG44" s="87"/>
      <c r="HAH44" s="87"/>
      <c r="HAI44" s="87"/>
      <c r="HAJ44" s="88"/>
      <c r="HAK44" s="87"/>
      <c r="HAL44" s="87"/>
      <c r="HAM44" s="87"/>
      <c r="HAN44" s="87"/>
      <c r="HAO44" s="88"/>
      <c r="HAP44" s="87"/>
      <c r="HAQ44" s="87"/>
      <c r="HAR44" s="87"/>
      <c r="HAS44" s="87"/>
      <c r="HAT44" s="88"/>
      <c r="HAU44" s="87"/>
      <c r="HAV44" s="87"/>
      <c r="HAW44" s="87"/>
      <c r="HAX44" s="87"/>
      <c r="HAY44" s="88"/>
      <c r="HAZ44" s="87"/>
      <c r="HBA44" s="87"/>
      <c r="HBB44" s="87"/>
      <c r="HBC44" s="87"/>
      <c r="HBD44" s="88"/>
      <c r="HBE44" s="87"/>
      <c r="HBF44" s="87"/>
      <c r="HBG44" s="87"/>
      <c r="HBH44" s="87"/>
      <c r="HBI44" s="88"/>
      <c r="HBJ44" s="87"/>
      <c r="HBK44" s="87"/>
      <c r="HBL44" s="87"/>
      <c r="HBM44" s="87"/>
      <c r="HBN44" s="88"/>
      <c r="HBO44" s="87"/>
      <c r="HBP44" s="87"/>
      <c r="HBQ44" s="87"/>
      <c r="HBR44" s="87"/>
      <c r="HBS44" s="88"/>
      <c r="HBT44" s="87"/>
      <c r="HBU44" s="87"/>
      <c r="HBV44" s="87"/>
      <c r="HBW44" s="87"/>
      <c r="HBX44" s="88"/>
      <c r="HBY44" s="87"/>
      <c r="HBZ44" s="87"/>
      <c r="HCA44" s="87"/>
      <c r="HCB44" s="87"/>
      <c r="HCC44" s="88"/>
      <c r="HCD44" s="87"/>
      <c r="HCE44" s="87"/>
      <c r="HCF44" s="87"/>
      <c r="HCG44" s="87"/>
      <c r="HCH44" s="88"/>
      <c r="HCI44" s="87"/>
      <c r="HCJ44" s="87"/>
      <c r="HCK44" s="87"/>
      <c r="HCL44" s="87"/>
      <c r="HCM44" s="88"/>
      <c r="HCN44" s="87"/>
      <c r="HCO44" s="87"/>
      <c r="HCP44" s="87"/>
      <c r="HCQ44" s="87"/>
      <c r="HCR44" s="88"/>
      <c r="HCS44" s="87"/>
      <c r="HCT44" s="87"/>
      <c r="HCU44" s="87"/>
      <c r="HCV44" s="87"/>
      <c r="HCW44" s="88"/>
      <c r="HCX44" s="87"/>
      <c r="HCY44" s="87"/>
      <c r="HCZ44" s="87"/>
      <c r="HDA44" s="87"/>
      <c r="HDB44" s="88"/>
      <c r="HDC44" s="87"/>
      <c r="HDD44" s="87"/>
      <c r="HDE44" s="87"/>
      <c r="HDF44" s="87"/>
      <c r="HDG44" s="88"/>
      <c r="HDH44" s="87"/>
      <c r="HDI44" s="87"/>
      <c r="HDJ44" s="87"/>
      <c r="HDK44" s="87"/>
      <c r="HDL44" s="88"/>
      <c r="HDM44" s="87"/>
      <c r="HDN44" s="87"/>
      <c r="HDO44" s="87"/>
      <c r="HDP44" s="87"/>
      <c r="HDQ44" s="88"/>
      <c r="HDR44" s="87"/>
      <c r="HDS44" s="87"/>
      <c r="HDT44" s="87"/>
      <c r="HDU44" s="87"/>
      <c r="HDV44" s="88"/>
      <c r="HDW44" s="87"/>
      <c r="HDX44" s="87"/>
      <c r="HDY44" s="87"/>
      <c r="HDZ44" s="87"/>
      <c r="HEA44" s="88"/>
      <c r="HEB44" s="87"/>
      <c r="HEC44" s="87"/>
      <c r="HED44" s="87"/>
      <c r="HEE44" s="87"/>
      <c r="HEF44" s="88"/>
      <c r="HEG44" s="87"/>
      <c r="HEH44" s="87"/>
      <c r="HEI44" s="87"/>
      <c r="HEJ44" s="87"/>
      <c r="HEK44" s="88"/>
      <c r="HEL44" s="87"/>
      <c r="HEM44" s="87"/>
      <c r="HEN44" s="87"/>
      <c r="HEO44" s="87"/>
      <c r="HEP44" s="88"/>
      <c r="HEQ44" s="87"/>
      <c r="HER44" s="87"/>
      <c r="HES44" s="87"/>
      <c r="HET44" s="87"/>
      <c r="HEU44" s="88"/>
      <c r="HEV44" s="87"/>
      <c r="HEW44" s="87"/>
      <c r="HEX44" s="87"/>
      <c r="HEY44" s="87"/>
      <c r="HEZ44" s="88"/>
      <c r="HFA44" s="87"/>
      <c r="HFB44" s="87"/>
      <c r="HFC44" s="87"/>
      <c r="HFD44" s="87"/>
      <c r="HFE44" s="88"/>
      <c r="HFF44" s="87"/>
      <c r="HFG44" s="87"/>
      <c r="HFH44" s="87"/>
      <c r="HFI44" s="87"/>
      <c r="HFJ44" s="88"/>
      <c r="HFK44" s="87"/>
      <c r="HFL44" s="87"/>
      <c r="HFM44" s="87"/>
      <c r="HFN44" s="87"/>
      <c r="HFO44" s="88"/>
      <c r="HFP44" s="87"/>
      <c r="HFQ44" s="87"/>
      <c r="HFR44" s="87"/>
      <c r="HFS44" s="87"/>
      <c r="HFT44" s="88"/>
      <c r="HFU44" s="87"/>
      <c r="HFV44" s="87"/>
      <c r="HFW44" s="87"/>
      <c r="HFX44" s="87"/>
      <c r="HFY44" s="88"/>
      <c r="HFZ44" s="87"/>
      <c r="HGA44" s="87"/>
      <c r="HGB44" s="87"/>
      <c r="HGC44" s="87"/>
      <c r="HGD44" s="88"/>
      <c r="HGE44" s="87"/>
      <c r="HGF44" s="87"/>
      <c r="HGG44" s="87"/>
      <c r="HGH44" s="87"/>
      <c r="HGI44" s="88"/>
      <c r="HGJ44" s="87"/>
      <c r="HGK44" s="87"/>
      <c r="HGL44" s="87"/>
      <c r="HGM44" s="87"/>
      <c r="HGN44" s="88"/>
      <c r="HGO44" s="87"/>
      <c r="HGP44" s="87"/>
      <c r="HGQ44" s="87"/>
      <c r="HGR44" s="87"/>
      <c r="HGS44" s="88"/>
      <c r="HGT44" s="87"/>
      <c r="HGU44" s="87"/>
      <c r="HGV44" s="87"/>
      <c r="HGW44" s="87"/>
      <c r="HGX44" s="88"/>
      <c r="HGY44" s="87"/>
      <c r="HGZ44" s="87"/>
      <c r="HHA44" s="87"/>
      <c r="HHB44" s="87"/>
      <c r="HHC44" s="88"/>
      <c r="HHD44" s="87"/>
      <c r="HHE44" s="87"/>
      <c r="HHF44" s="87"/>
      <c r="HHG44" s="87"/>
      <c r="HHH44" s="88"/>
      <c r="HHI44" s="87"/>
      <c r="HHJ44" s="87"/>
      <c r="HHK44" s="87"/>
      <c r="HHL44" s="87"/>
      <c r="HHM44" s="88"/>
      <c r="HHN44" s="87"/>
      <c r="HHO44" s="87"/>
      <c r="HHP44" s="87"/>
      <c r="HHQ44" s="87"/>
      <c r="HHR44" s="88"/>
      <c r="HHS44" s="87"/>
      <c r="HHT44" s="87"/>
      <c r="HHU44" s="87"/>
      <c r="HHV44" s="87"/>
      <c r="HHW44" s="88"/>
      <c r="HHX44" s="87"/>
      <c r="HHY44" s="87"/>
      <c r="HHZ44" s="87"/>
      <c r="HIA44" s="87"/>
      <c r="HIB44" s="88"/>
      <c r="HIC44" s="87"/>
      <c r="HID44" s="87"/>
      <c r="HIE44" s="87"/>
      <c r="HIF44" s="87"/>
      <c r="HIG44" s="88"/>
      <c r="HIH44" s="87"/>
      <c r="HII44" s="87"/>
      <c r="HIJ44" s="87"/>
      <c r="HIK44" s="87"/>
      <c r="HIL44" s="88"/>
      <c r="HIM44" s="87"/>
      <c r="HIN44" s="87"/>
      <c r="HIO44" s="87"/>
      <c r="HIP44" s="87"/>
      <c r="HIQ44" s="88"/>
      <c r="HIR44" s="87"/>
      <c r="HIS44" s="87"/>
      <c r="HIT44" s="87"/>
      <c r="HIU44" s="87"/>
      <c r="HIV44" s="88"/>
      <c r="HIW44" s="87"/>
      <c r="HIX44" s="87"/>
      <c r="HIY44" s="87"/>
      <c r="HIZ44" s="87"/>
      <c r="HJA44" s="88"/>
      <c r="HJB44" s="87"/>
      <c r="HJC44" s="87"/>
      <c r="HJD44" s="87"/>
      <c r="HJE44" s="87"/>
      <c r="HJF44" s="88"/>
      <c r="HJG44" s="87"/>
      <c r="HJH44" s="87"/>
      <c r="HJI44" s="87"/>
      <c r="HJJ44" s="87"/>
      <c r="HJK44" s="88"/>
      <c r="HJL44" s="87"/>
      <c r="HJM44" s="87"/>
      <c r="HJN44" s="87"/>
      <c r="HJO44" s="87"/>
      <c r="HJP44" s="88"/>
      <c r="HJQ44" s="87"/>
      <c r="HJR44" s="87"/>
      <c r="HJS44" s="87"/>
      <c r="HJT44" s="87"/>
      <c r="HJU44" s="88"/>
      <c r="HJV44" s="87"/>
      <c r="HJW44" s="87"/>
      <c r="HJX44" s="87"/>
      <c r="HJY44" s="87"/>
      <c r="HJZ44" s="88"/>
      <c r="HKA44" s="87"/>
      <c r="HKB44" s="87"/>
      <c r="HKC44" s="87"/>
      <c r="HKD44" s="87"/>
      <c r="HKE44" s="88"/>
      <c r="HKF44" s="87"/>
      <c r="HKG44" s="87"/>
      <c r="HKH44" s="87"/>
      <c r="HKI44" s="87"/>
      <c r="HKJ44" s="88"/>
      <c r="HKK44" s="87"/>
      <c r="HKL44" s="87"/>
      <c r="HKM44" s="87"/>
      <c r="HKN44" s="87"/>
      <c r="HKO44" s="88"/>
      <c r="HKP44" s="87"/>
      <c r="HKQ44" s="87"/>
      <c r="HKR44" s="87"/>
      <c r="HKS44" s="87"/>
      <c r="HKT44" s="88"/>
      <c r="HKU44" s="87"/>
      <c r="HKV44" s="87"/>
      <c r="HKW44" s="87"/>
      <c r="HKX44" s="87"/>
      <c r="HKY44" s="88"/>
      <c r="HKZ44" s="87"/>
      <c r="HLA44" s="87"/>
      <c r="HLB44" s="87"/>
      <c r="HLC44" s="87"/>
      <c r="HLD44" s="88"/>
      <c r="HLE44" s="87"/>
      <c r="HLF44" s="87"/>
      <c r="HLG44" s="87"/>
      <c r="HLH44" s="87"/>
      <c r="HLI44" s="88"/>
      <c r="HLJ44" s="87"/>
      <c r="HLK44" s="87"/>
      <c r="HLL44" s="87"/>
      <c r="HLM44" s="87"/>
      <c r="HLN44" s="88"/>
      <c r="HLO44" s="87"/>
      <c r="HLP44" s="87"/>
      <c r="HLQ44" s="87"/>
      <c r="HLR44" s="87"/>
      <c r="HLS44" s="88"/>
      <c r="HLT44" s="87"/>
      <c r="HLU44" s="87"/>
      <c r="HLV44" s="87"/>
      <c r="HLW44" s="87"/>
      <c r="HLX44" s="88"/>
      <c r="HLY44" s="87"/>
      <c r="HLZ44" s="87"/>
      <c r="HMA44" s="87"/>
      <c r="HMB44" s="87"/>
      <c r="HMC44" s="88"/>
      <c r="HMD44" s="87"/>
      <c r="HME44" s="87"/>
      <c r="HMF44" s="87"/>
      <c r="HMG44" s="87"/>
      <c r="HMH44" s="88"/>
      <c r="HMI44" s="87"/>
      <c r="HMJ44" s="87"/>
      <c r="HMK44" s="87"/>
      <c r="HML44" s="87"/>
      <c r="HMM44" s="88"/>
      <c r="HMN44" s="87"/>
      <c r="HMO44" s="87"/>
      <c r="HMP44" s="87"/>
      <c r="HMQ44" s="87"/>
      <c r="HMR44" s="88"/>
      <c r="HMS44" s="87"/>
      <c r="HMT44" s="87"/>
      <c r="HMU44" s="87"/>
      <c r="HMV44" s="87"/>
      <c r="HMW44" s="88"/>
      <c r="HMX44" s="87"/>
      <c r="HMY44" s="87"/>
      <c r="HMZ44" s="87"/>
      <c r="HNA44" s="87"/>
      <c r="HNB44" s="88"/>
      <c r="HNC44" s="87"/>
      <c r="HND44" s="87"/>
      <c r="HNE44" s="87"/>
      <c r="HNF44" s="87"/>
      <c r="HNG44" s="88"/>
      <c r="HNH44" s="87"/>
      <c r="HNI44" s="87"/>
      <c r="HNJ44" s="87"/>
      <c r="HNK44" s="87"/>
      <c r="HNL44" s="88"/>
      <c r="HNM44" s="87"/>
      <c r="HNN44" s="87"/>
      <c r="HNO44" s="87"/>
      <c r="HNP44" s="87"/>
      <c r="HNQ44" s="88"/>
      <c r="HNR44" s="87"/>
      <c r="HNS44" s="87"/>
      <c r="HNT44" s="87"/>
      <c r="HNU44" s="87"/>
      <c r="HNV44" s="88"/>
      <c r="HNW44" s="87"/>
      <c r="HNX44" s="87"/>
      <c r="HNY44" s="87"/>
      <c r="HNZ44" s="87"/>
      <c r="HOA44" s="88"/>
      <c r="HOB44" s="87"/>
      <c r="HOC44" s="87"/>
      <c r="HOD44" s="87"/>
      <c r="HOE44" s="87"/>
      <c r="HOF44" s="88"/>
      <c r="HOG44" s="87"/>
      <c r="HOH44" s="87"/>
      <c r="HOI44" s="87"/>
      <c r="HOJ44" s="87"/>
      <c r="HOK44" s="88"/>
      <c r="HOL44" s="87"/>
      <c r="HOM44" s="87"/>
      <c r="HON44" s="87"/>
      <c r="HOO44" s="87"/>
      <c r="HOP44" s="88"/>
      <c r="HOQ44" s="87"/>
      <c r="HOR44" s="87"/>
      <c r="HOS44" s="87"/>
      <c r="HOT44" s="87"/>
      <c r="HOU44" s="88"/>
      <c r="HOV44" s="87"/>
      <c r="HOW44" s="87"/>
      <c r="HOX44" s="87"/>
      <c r="HOY44" s="87"/>
      <c r="HOZ44" s="88"/>
      <c r="HPA44" s="87"/>
      <c r="HPB44" s="87"/>
      <c r="HPC44" s="87"/>
      <c r="HPD44" s="87"/>
      <c r="HPE44" s="88"/>
      <c r="HPF44" s="87"/>
      <c r="HPG44" s="87"/>
      <c r="HPH44" s="87"/>
      <c r="HPI44" s="87"/>
      <c r="HPJ44" s="88"/>
      <c r="HPK44" s="87"/>
      <c r="HPL44" s="87"/>
      <c r="HPM44" s="87"/>
      <c r="HPN44" s="87"/>
      <c r="HPO44" s="88"/>
      <c r="HPP44" s="87"/>
      <c r="HPQ44" s="87"/>
      <c r="HPR44" s="87"/>
      <c r="HPS44" s="87"/>
      <c r="HPT44" s="88"/>
      <c r="HPU44" s="87"/>
      <c r="HPV44" s="87"/>
      <c r="HPW44" s="87"/>
      <c r="HPX44" s="87"/>
      <c r="HPY44" s="88"/>
      <c r="HPZ44" s="87"/>
      <c r="HQA44" s="87"/>
      <c r="HQB44" s="87"/>
      <c r="HQC44" s="87"/>
      <c r="HQD44" s="88"/>
      <c r="HQE44" s="87"/>
      <c r="HQF44" s="87"/>
      <c r="HQG44" s="87"/>
      <c r="HQH44" s="87"/>
      <c r="HQI44" s="88"/>
      <c r="HQJ44" s="87"/>
      <c r="HQK44" s="87"/>
      <c r="HQL44" s="87"/>
      <c r="HQM44" s="87"/>
      <c r="HQN44" s="88"/>
      <c r="HQO44" s="87"/>
      <c r="HQP44" s="87"/>
      <c r="HQQ44" s="87"/>
      <c r="HQR44" s="87"/>
      <c r="HQS44" s="88"/>
      <c r="HQT44" s="87"/>
      <c r="HQU44" s="87"/>
      <c r="HQV44" s="87"/>
      <c r="HQW44" s="87"/>
      <c r="HQX44" s="88"/>
      <c r="HQY44" s="87"/>
      <c r="HQZ44" s="87"/>
      <c r="HRA44" s="87"/>
      <c r="HRB44" s="87"/>
      <c r="HRC44" s="88"/>
      <c r="HRD44" s="87"/>
      <c r="HRE44" s="87"/>
      <c r="HRF44" s="87"/>
      <c r="HRG44" s="87"/>
      <c r="HRH44" s="88"/>
      <c r="HRI44" s="87"/>
      <c r="HRJ44" s="87"/>
      <c r="HRK44" s="87"/>
      <c r="HRL44" s="87"/>
      <c r="HRM44" s="88"/>
      <c r="HRN44" s="87"/>
      <c r="HRO44" s="87"/>
      <c r="HRP44" s="87"/>
      <c r="HRQ44" s="87"/>
      <c r="HRR44" s="88"/>
      <c r="HRS44" s="87"/>
      <c r="HRT44" s="87"/>
      <c r="HRU44" s="87"/>
      <c r="HRV44" s="87"/>
      <c r="HRW44" s="88"/>
      <c r="HRX44" s="87"/>
      <c r="HRY44" s="87"/>
      <c r="HRZ44" s="87"/>
      <c r="HSA44" s="87"/>
      <c r="HSB44" s="88"/>
      <c r="HSC44" s="87"/>
      <c r="HSD44" s="87"/>
      <c r="HSE44" s="87"/>
      <c r="HSF44" s="87"/>
      <c r="HSG44" s="88"/>
      <c r="HSH44" s="87"/>
      <c r="HSI44" s="87"/>
      <c r="HSJ44" s="87"/>
      <c r="HSK44" s="87"/>
      <c r="HSL44" s="88"/>
      <c r="HSM44" s="87"/>
      <c r="HSN44" s="87"/>
      <c r="HSO44" s="87"/>
      <c r="HSP44" s="87"/>
      <c r="HSQ44" s="88"/>
      <c r="HSR44" s="87"/>
      <c r="HSS44" s="87"/>
      <c r="HST44" s="87"/>
      <c r="HSU44" s="87"/>
      <c r="HSV44" s="88"/>
      <c r="HSW44" s="87"/>
      <c r="HSX44" s="87"/>
      <c r="HSY44" s="87"/>
      <c r="HSZ44" s="87"/>
      <c r="HTA44" s="88"/>
      <c r="HTB44" s="87"/>
      <c r="HTC44" s="87"/>
      <c r="HTD44" s="87"/>
      <c r="HTE44" s="87"/>
      <c r="HTF44" s="88"/>
      <c r="HTG44" s="87"/>
      <c r="HTH44" s="87"/>
      <c r="HTI44" s="87"/>
      <c r="HTJ44" s="87"/>
      <c r="HTK44" s="88"/>
      <c r="HTL44" s="87"/>
      <c r="HTM44" s="87"/>
      <c r="HTN44" s="87"/>
      <c r="HTO44" s="87"/>
      <c r="HTP44" s="88"/>
      <c r="HTQ44" s="87"/>
      <c r="HTR44" s="87"/>
      <c r="HTS44" s="87"/>
      <c r="HTT44" s="87"/>
      <c r="HTU44" s="88"/>
      <c r="HTV44" s="87"/>
      <c r="HTW44" s="87"/>
      <c r="HTX44" s="87"/>
      <c r="HTY44" s="87"/>
      <c r="HTZ44" s="88"/>
      <c r="HUA44" s="87"/>
      <c r="HUB44" s="87"/>
      <c r="HUC44" s="87"/>
      <c r="HUD44" s="87"/>
      <c r="HUE44" s="88"/>
      <c r="HUF44" s="87"/>
      <c r="HUG44" s="87"/>
      <c r="HUH44" s="87"/>
      <c r="HUI44" s="87"/>
      <c r="HUJ44" s="88"/>
      <c r="HUK44" s="87"/>
      <c r="HUL44" s="87"/>
      <c r="HUM44" s="87"/>
      <c r="HUN44" s="87"/>
      <c r="HUO44" s="88"/>
      <c r="HUP44" s="87"/>
      <c r="HUQ44" s="87"/>
      <c r="HUR44" s="87"/>
      <c r="HUS44" s="87"/>
      <c r="HUT44" s="88"/>
      <c r="HUU44" s="87"/>
      <c r="HUV44" s="87"/>
      <c r="HUW44" s="87"/>
      <c r="HUX44" s="87"/>
      <c r="HUY44" s="88"/>
      <c r="HUZ44" s="87"/>
      <c r="HVA44" s="87"/>
      <c r="HVB44" s="87"/>
      <c r="HVC44" s="87"/>
      <c r="HVD44" s="88"/>
      <c r="HVE44" s="87"/>
      <c r="HVF44" s="87"/>
      <c r="HVG44" s="87"/>
      <c r="HVH44" s="87"/>
      <c r="HVI44" s="88"/>
      <c r="HVJ44" s="87"/>
      <c r="HVK44" s="87"/>
      <c r="HVL44" s="87"/>
      <c r="HVM44" s="87"/>
      <c r="HVN44" s="88"/>
      <c r="HVO44" s="87"/>
      <c r="HVP44" s="87"/>
      <c r="HVQ44" s="87"/>
      <c r="HVR44" s="87"/>
      <c r="HVS44" s="88"/>
      <c r="HVT44" s="87"/>
      <c r="HVU44" s="87"/>
      <c r="HVV44" s="87"/>
      <c r="HVW44" s="87"/>
      <c r="HVX44" s="88"/>
      <c r="HVY44" s="87"/>
      <c r="HVZ44" s="87"/>
      <c r="HWA44" s="87"/>
      <c r="HWB44" s="87"/>
      <c r="HWC44" s="88"/>
      <c r="HWD44" s="87"/>
      <c r="HWE44" s="87"/>
      <c r="HWF44" s="87"/>
      <c r="HWG44" s="87"/>
      <c r="HWH44" s="88"/>
      <c r="HWI44" s="87"/>
      <c r="HWJ44" s="87"/>
      <c r="HWK44" s="87"/>
      <c r="HWL44" s="87"/>
      <c r="HWM44" s="88"/>
      <c r="HWN44" s="87"/>
      <c r="HWO44" s="87"/>
      <c r="HWP44" s="87"/>
      <c r="HWQ44" s="87"/>
      <c r="HWR44" s="88"/>
      <c r="HWS44" s="87"/>
      <c r="HWT44" s="87"/>
      <c r="HWU44" s="87"/>
      <c r="HWV44" s="87"/>
      <c r="HWW44" s="88"/>
      <c r="HWX44" s="87"/>
      <c r="HWY44" s="87"/>
      <c r="HWZ44" s="87"/>
      <c r="HXA44" s="87"/>
      <c r="HXB44" s="88"/>
      <c r="HXC44" s="87"/>
      <c r="HXD44" s="87"/>
      <c r="HXE44" s="87"/>
      <c r="HXF44" s="87"/>
      <c r="HXG44" s="88"/>
      <c r="HXH44" s="87"/>
      <c r="HXI44" s="87"/>
      <c r="HXJ44" s="87"/>
      <c r="HXK44" s="87"/>
      <c r="HXL44" s="88"/>
      <c r="HXM44" s="87"/>
      <c r="HXN44" s="87"/>
      <c r="HXO44" s="87"/>
      <c r="HXP44" s="87"/>
      <c r="HXQ44" s="88"/>
      <c r="HXR44" s="87"/>
      <c r="HXS44" s="87"/>
      <c r="HXT44" s="87"/>
      <c r="HXU44" s="87"/>
      <c r="HXV44" s="88"/>
      <c r="HXW44" s="87"/>
      <c r="HXX44" s="87"/>
      <c r="HXY44" s="87"/>
      <c r="HXZ44" s="87"/>
      <c r="HYA44" s="88"/>
      <c r="HYB44" s="87"/>
      <c r="HYC44" s="87"/>
      <c r="HYD44" s="87"/>
      <c r="HYE44" s="87"/>
      <c r="HYF44" s="88"/>
      <c r="HYG44" s="87"/>
      <c r="HYH44" s="87"/>
      <c r="HYI44" s="87"/>
      <c r="HYJ44" s="87"/>
      <c r="HYK44" s="88"/>
      <c r="HYL44" s="87"/>
      <c r="HYM44" s="87"/>
      <c r="HYN44" s="87"/>
      <c r="HYO44" s="87"/>
      <c r="HYP44" s="88"/>
      <c r="HYQ44" s="87"/>
      <c r="HYR44" s="87"/>
      <c r="HYS44" s="87"/>
      <c r="HYT44" s="87"/>
      <c r="HYU44" s="88"/>
      <c r="HYV44" s="87"/>
      <c r="HYW44" s="87"/>
      <c r="HYX44" s="87"/>
      <c r="HYY44" s="87"/>
      <c r="HYZ44" s="88"/>
      <c r="HZA44" s="87"/>
      <c r="HZB44" s="87"/>
      <c r="HZC44" s="87"/>
      <c r="HZD44" s="87"/>
      <c r="HZE44" s="88"/>
      <c r="HZF44" s="87"/>
      <c r="HZG44" s="87"/>
      <c r="HZH44" s="87"/>
      <c r="HZI44" s="87"/>
      <c r="HZJ44" s="88"/>
      <c r="HZK44" s="87"/>
      <c r="HZL44" s="87"/>
      <c r="HZM44" s="87"/>
      <c r="HZN44" s="87"/>
      <c r="HZO44" s="88"/>
      <c r="HZP44" s="87"/>
      <c r="HZQ44" s="87"/>
      <c r="HZR44" s="87"/>
      <c r="HZS44" s="87"/>
      <c r="HZT44" s="88"/>
      <c r="HZU44" s="87"/>
      <c r="HZV44" s="87"/>
      <c r="HZW44" s="87"/>
      <c r="HZX44" s="87"/>
      <c r="HZY44" s="88"/>
      <c r="HZZ44" s="87"/>
      <c r="IAA44" s="87"/>
      <c r="IAB44" s="87"/>
      <c r="IAC44" s="87"/>
      <c r="IAD44" s="88"/>
      <c r="IAE44" s="87"/>
      <c r="IAF44" s="87"/>
      <c r="IAG44" s="87"/>
      <c r="IAH44" s="87"/>
      <c r="IAI44" s="88"/>
      <c r="IAJ44" s="87"/>
      <c r="IAK44" s="87"/>
      <c r="IAL44" s="87"/>
      <c r="IAM44" s="87"/>
      <c r="IAN44" s="88"/>
      <c r="IAO44" s="87"/>
      <c r="IAP44" s="87"/>
      <c r="IAQ44" s="87"/>
      <c r="IAR44" s="87"/>
      <c r="IAS44" s="88"/>
      <c r="IAT44" s="87"/>
      <c r="IAU44" s="87"/>
      <c r="IAV44" s="87"/>
      <c r="IAW44" s="87"/>
      <c r="IAX44" s="88"/>
      <c r="IAY44" s="87"/>
      <c r="IAZ44" s="87"/>
      <c r="IBA44" s="87"/>
      <c r="IBB44" s="87"/>
      <c r="IBC44" s="88"/>
      <c r="IBD44" s="87"/>
      <c r="IBE44" s="87"/>
      <c r="IBF44" s="87"/>
      <c r="IBG44" s="87"/>
      <c r="IBH44" s="88"/>
      <c r="IBI44" s="87"/>
      <c r="IBJ44" s="87"/>
      <c r="IBK44" s="87"/>
      <c r="IBL44" s="87"/>
      <c r="IBM44" s="88"/>
      <c r="IBN44" s="87"/>
      <c r="IBO44" s="87"/>
      <c r="IBP44" s="87"/>
      <c r="IBQ44" s="87"/>
      <c r="IBR44" s="88"/>
      <c r="IBS44" s="87"/>
      <c r="IBT44" s="87"/>
      <c r="IBU44" s="87"/>
      <c r="IBV44" s="87"/>
      <c r="IBW44" s="88"/>
      <c r="IBX44" s="87"/>
      <c r="IBY44" s="87"/>
      <c r="IBZ44" s="87"/>
      <c r="ICA44" s="87"/>
      <c r="ICB44" s="88"/>
      <c r="ICC44" s="87"/>
      <c r="ICD44" s="87"/>
      <c r="ICE44" s="87"/>
      <c r="ICF44" s="87"/>
      <c r="ICG44" s="88"/>
      <c r="ICH44" s="87"/>
      <c r="ICI44" s="87"/>
      <c r="ICJ44" s="87"/>
      <c r="ICK44" s="87"/>
      <c r="ICL44" s="88"/>
      <c r="ICM44" s="87"/>
      <c r="ICN44" s="87"/>
      <c r="ICO44" s="87"/>
      <c r="ICP44" s="87"/>
      <c r="ICQ44" s="88"/>
      <c r="ICR44" s="87"/>
      <c r="ICS44" s="87"/>
      <c r="ICT44" s="87"/>
      <c r="ICU44" s="87"/>
      <c r="ICV44" s="88"/>
      <c r="ICW44" s="87"/>
      <c r="ICX44" s="87"/>
      <c r="ICY44" s="87"/>
      <c r="ICZ44" s="87"/>
      <c r="IDA44" s="88"/>
      <c r="IDB44" s="87"/>
      <c r="IDC44" s="87"/>
      <c r="IDD44" s="87"/>
      <c r="IDE44" s="87"/>
      <c r="IDF44" s="88"/>
      <c r="IDG44" s="87"/>
      <c r="IDH44" s="87"/>
      <c r="IDI44" s="87"/>
      <c r="IDJ44" s="87"/>
      <c r="IDK44" s="88"/>
      <c r="IDL44" s="87"/>
      <c r="IDM44" s="87"/>
      <c r="IDN44" s="87"/>
      <c r="IDO44" s="87"/>
      <c r="IDP44" s="88"/>
      <c r="IDQ44" s="87"/>
      <c r="IDR44" s="87"/>
      <c r="IDS44" s="87"/>
      <c r="IDT44" s="87"/>
      <c r="IDU44" s="88"/>
      <c r="IDV44" s="87"/>
      <c r="IDW44" s="87"/>
      <c r="IDX44" s="87"/>
      <c r="IDY44" s="87"/>
      <c r="IDZ44" s="88"/>
      <c r="IEA44" s="87"/>
      <c r="IEB44" s="87"/>
      <c r="IEC44" s="87"/>
      <c r="IED44" s="87"/>
      <c r="IEE44" s="88"/>
      <c r="IEF44" s="87"/>
      <c r="IEG44" s="87"/>
      <c r="IEH44" s="87"/>
      <c r="IEI44" s="87"/>
      <c r="IEJ44" s="88"/>
      <c r="IEK44" s="87"/>
      <c r="IEL44" s="87"/>
      <c r="IEM44" s="87"/>
      <c r="IEN44" s="87"/>
      <c r="IEO44" s="88"/>
      <c r="IEP44" s="87"/>
      <c r="IEQ44" s="87"/>
      <c r="IER44" s="87"/>
      <c r="IES44" s="87"/>
      <c r="IET44" s="88"/>
      <c r="IEU44" s="87"/>
      <c r="IEV44" s="87"/>
      <c r="IEW44" s="87"/>
      <c r="IEX44" s="87"/>
      <c r="IEY44" s="88"/>
      <c r="IEZ44" s="87"/>
      <c r="IFA44" s="87"/>
      <c r="IFB44" s="87"/>
      <c r="IFC44" s="87"/>
      <c r="IFD44" s="88"/>
      <c r="IFE44" s="87"/>
      <c r="IFF44" s="87"/>
      <c r="IFG44" s="87"/>
      <c r="IFH44" s="87"/>
      <c r="IFI44" s="88"/>
      <c r="IFJ44" s="87"/>
      <c r="IFK44" s="87"/>
      <c r="IFL44" s="87"/>
      <c r="IFM44" s="87"/>
      <c r="IFN44" s="88"/>
      <c r="IFO44" s="87"/>
      <c r="IFP44" s="87"/>
      <c r="IFQ44" s="87"/>
      <c r="IFR44" s="87"/>
      <c r="IFS44" s="88"/>
      <c r="IFT44" s="87"/>
      <c r="IFU44" s="87"/>
      <c r="IFV44" s="87"/>
      <c r="IFW44" s="87"/>
      <c r="IFX44" s="88"/>
      <c r="IFY44" s="87"/>
      <c r="IFZ44" s="87"/>
      <c r="IGA44" s="87"/>
      <c r="IGB44" s="87"/>
      <c r="IGC44" s="88"/>
      <c r="IGD44" s="87"/>
      <c r="IGE44" s="87"/>
      <c r="IGF44" s="87"/>
      <c r="IGG44" s="87"/>
      <c r="IGH44" s="88"/>
      <c r="IGI44" s="87"/>
      <c r="IGJ44" s="87"/>
      <c r="IGK44" s="87"/>
      <c r="IGL44" s="87"/>
      <c r="IGM44" s="88"/>
      <c r="IGN44" s="87"/>
      <c r="IGO44" s="87"/>
      <c r="IGP44" s="87"/>
      <c r="IGQ44" s="87"/>
      <c r="IGR44" s="88"/>
      <c r="IGS44" s="87"/>
      <c r="IGT44" s="87"/>
      <c r="IGU44" s="87"/>
      <c r="IGV44" s="87"/>
      <c r="IGW44" s="88"/>
      <c r="IGX44" s="87"/>
      <c r="IGY44" s="87"/>
      <c r="IGZ44" s="87"/>
      <c r="IHA44" s="87"/>
      <c r="IHB44" s="88"/>
      <c r="IHC44" s="87"/>
      <c r="IHD44" s="87"/>
      <c r="IHE44" s="87"/>
      <c r="IHF44" s="87"/>
      <c r="IHG44" s="88"/>
      <c r="IHH44" s="87"/>
      <c r="IHI44" s="87"/>
      <c r="IHJ44" s="87"/>
      <c r="IHK44" s="87"/>
      <c r="IHL44" s="88"/>
      <c r="IHM44" s="87"/>
      <c r="IHN44" s="87"/>
      <c r="IHO44" s="87"/>
      <c r="IHP44" s="87"/>
      <c r="IHQ44" s="88"/>
      <c r="IHR44" s="87"/>
      <c r="IHS44" s="87"/>
      <c r="IHT44" s="87"/>
      <c r="IHU44" s="87"/>
      <c r="IHV44" s="88"/>
      <c r="IHW44" s="87"/>
      <c r="IHX44" s="87"/>
      <c r="IHY44" s="87"/>
      <c r="IHZ44" s="87"/>
      <c r="IIA44" s="88"/>
      <c r="IIB44" s="87"/>
      <c r="IIC44" s="87"/>
      <c r="IID44" s="87"/>
      <c r="IIE44" s="87"/>
      <c r="IIF44" s="88"/>
      <c r="IIG44" s="87"/>
      <c r="IIH44" s="87"/>
      <c r="III44" s="87"/>
      <c r="IIJ44" s="87"/>
      <c r="IIK44" s="88"/>
      <c r="IIL44" s="87"/>
      <c r="IIM44" s="87"/>
      <c r="IIN44" s="87"/>
      <c r="IIO44" s="87"/>
      <c r="IIP44" s="88"/>
      <c r="IIQ44" s="87"/>
      <c r="IIR44" s="87"/>
      <c r="IIS44" s="87"/>
      <c r="IIT44" s="87"/>
      <c r="IIU44" s="88"/>
      <c r="IIV44" s="87"/>
      <c r="IIW44" s="87"/>
      <c r="IIX44" s="87"/>
      <c r="IIY44" s="87"/>
      <c r="IIZ44" s="88"/>
      <c r="IJA44" s="87"/>
      <c r="IJB44" s="87"/>
      <c r="IJC44" s="87"/>
      <c r="IJD44" s="87"/>
      <c r="IJE44" s="88"/>
      <c r="IJF44" s="87"/>
      <c r="IJG44" s="87"/>
      <c r="IJH44" s="87"/>
      <c r="IJI44" s="87"/>
      <c r="IJJ44" s="88"/>
      <c r="IJK44" s="87"/>
      <c r="IJL44" s="87"/>
      <c r="IJM44" s="87"/>
      <c r="IJN44" s="87"/>
      <c r="IJO44" s="88"/>
      <c r="IJP44" s="87"/>
      <c r="IJQ44" s="87"/>
      <c r="IJR44" s="87"/>
      <c r="IJS44" s="87"/>
      <c r="IJT44" s="88"/>
      <c r="IJU44" s="87"/>
      <c r="IJV44" s="87"/>
      <c r="IJW44" s="87"/>
      <c r="IJX44" s="87"/>
      <c r="IJY44" s="88"/>
      <c r="IJZ44" s="87"/>
      <c r="IKA44" s="87"/>
      <c r="IKB44" s="87"/>
      <c r="IKC44" s="87"/>
      <c r="IKD44" s="88"/>
      <c r="IKE44" s="87"/>
      <c r="IKF44" s="87"/>
      <c r="IKG44" s="87"/>
      <c r="IKH44" s="87"/>
      <c r="IKI44" s="88"/>
      <c r="IKJ44" s="87"/>
      <c r="IKK44" s="87"/>
      <c r="IKL44" s="87"/>
      <c r="IKM44" s="87"/>
      <c r="IKN44" s="88"/>
      <c r="IKO44" s="87"/>
      <c r="IKP44" s="87"/>
      <c r="IKQ44" s="87"/>
      <c r="IKR44" s="87"/>
      <c r="IKS44" s="88"/>
      <c r="IKT44" s="87"/>
      <c r="IKU44" s="87"/>
      <c r="IKV44" s="87"/>
      <c r="IKW44" s="87"/>
      <c r="IKX44" s="88"/>
      <c r="IKY44" s="87"/>
      <c r="IKZ44" s="87"/>
      <c r="ILA44" s="87"/>
      <c r="ILB44" s="87"/>
      <c r="ILC44" s="88"/>
      <c r="ILD44" s="87"/>
      <c r="ILE44" s="87"/>
      <c r="ILF44" s="87"/>
      <c r="ILG44" s="87"/>
      <c r="ILH44" s="88"/>
      <c r="ILI44" s="87"/>
      <c r="ILJ44" s="87"/>
      <c r="ILK44" s="87"/>
      <c r="ILL44" s="87"/>
      <c r="ILM44" s="88"/>
      <c r="ILN44" s="87"/>
      <c r="ILO44" s="87"/>
      <c r="ILP44" s="87"/>
      <c r="ILQ44" s="87"/>
      <c r="ILR44" s="88"/>
      <c r="ILS44" s="87"/>
      <c r="ILT44" s="87"/>
      <c r="ILU44" s="87"/>
      <c r="ILV44" s="87"/>
      <c r="ILW44" s="88"/>
      <c r="ILX44" s="87"/>
      <c r="ILY44" s="87"/>
      <c r="ILZ44" s="87"/>
      <c r="IMA44" s="87"/>
      <c r="IMB44" s="88"/>
      <c r="IMC44" s="87"/>
      <c r="IMD44" s="87"/>
      <c r="IME44" s="87"/>
      <c r="IMF44" s="87"/>
      <c r="IMG44" s="88"/>
      <c r="IMH44" s="87"/>
      <c r="IMI44" s="87"/>
      <c r="IMJ44" s="87"/>
      <c r="IMK44" s="87"/>
      <c r="IML44" s="88"/>
      <c r="IMM44" s="87"/>
      <c r="IMN44" s="87"/>
      <c r="IMO44" s="87"/>
      <c r="IMP44" s="87"/>
      <c r="IMQ44" s="88"/>
      <c r="IMR44" s="87"/>
      <c r="IMS44" s="87"/>
      <c r="IMT44" s="87"/>
      <c r="IMU44" s="87"/>
      <c r="IMV44" s="88"/>
      <c r="IMW44" s="87"/>
      <c r="IMX44" s="87"/>
      <c r="IMY44" s="87"/>
      <c r="IMZ44" s="87"/>
      <c r="INA44" s="88"/>
      <c r="INB44" s="87"/>
      <c r="INC44" s="87"/>
      <c r="IND44" s="87"/>
      <c r="INE44" s="87"/>
      <c r="INF44" s="88"/>
      <c r="ING44" s="87"/>
      <c r="INH44" s="87"/>
      <c r="INI44" s="87"/>
      <c r="INJ44" s="87"/>
      <c r="INK44" s="88"/>
      <c r="INL44" s="87"/>
      <c r="INM44" s="87"/>
      <c r="INN44" s="87"/>
      <c r="INO44" s="87"/>
      <c r="INP44" s="88"/>
      <c r="INQ44" s="87"/>
      <c r="INR44" s="87"/>
      <c r="INS44" s="87"/>
      <c r="INT44" s="87"/>
      <c r="INU44" s="88"/>
      <c r="INV44" s="87"/>
      <c r="INW44" s="87"/>
      <c r="INX44" s="87"/>
      <c r="INY44" s="87"/>
      <c r="INZ44" s="88"/>
      <c r="IOA44" s="87"/>
      <c r="IOB44" s="87"/>
      <c r="IOC44" s="87"/>
      <c r="IOD44" s="87"/>
      <c r="IOE44" s="88"/>
      <c r="IOF44" s="87"/>
      <c r="IOG44" s="87"/>
      <c r="IOH44" s="87"/>
      <c r="IOI44" s="87"/>
      <c r="IOJ44" s="88"/>
      <c r="IOK44" s="87"/>
      <c r="IOL44" s="87"/>
      <c r="IOM44" s="87"/>
      <c r="ION44" s="87"/>
      <c r="IOO44" s="88"/>
      <c r="IOP44" s="87"/>
      <c r="IOQ44" s="87"/>
      <c r="IOR44" s="87"/>
      <c r="IOS44" s="87"/>
      <c r="IOT44" s="88"/>
      <c r="IOU44" s="87"/>
      <c r="IOV44" s="87"/>
      <c r="IOW44" s="87"/>
      <c r="IOX44" s="87"/>
      <c r="IOY44" s="88"/>
      <c r="IOZ44" s="87"/>
      <c r="IPA44" s="87"/>
      <c r="IPB44" s="87"/>
      <c r="IPC44" s="87"/>
      <c r="IPD44" s="88"/>
      <c r="IPE44" s="87"/>
      <c r="IPF44" s="87"/>
      <c r="IPG44" s="87"/>
      <c r="IPH44" s="87"/>
      <c r="IPI44" s="88"/>
      <c r="IPJ44" s="87"/>
      <c r="IPK44" s="87"/>
      <c r="IPL44" s="87"/>
      <c r="IPM44" s="87"/>
      <c r="IPN44" s="88"/>
      <c r="IPO44" s="87"/>
      <c r="IPP44" s="87"/>
      <c r="IPQ44" s="87"/>
      <c r="IPR44" s="87"/>
      <c r="IPS44" s="88"/>
      <c r="IPT44" s="87"/>
      <c r="IPU44" s="87"/>
      <c r="IPV44" s="87"/>
      <c r="IPW44" s="87"/>
      <c r="IPX44" s="88"/>
      <c r="IPY44" s="87"/>
      <c r="IPZ44" s="87"/>
      <c r="IQA44" s="87"/>
      <c r="IQB44" s="87"/>
      <c r="IQC44" s="88"/>
      <c r="IQD44" s="87"/>
      <c r="IQE44" s="87"/>
      <c r="IQF44" s="87"/>
      <c r="IQG44" s="87"/>
      <c r="IQH44" s="88"/>
      <c r="IQI44" s="87"/>
      <c r="IQJ44" s="87"/>
      <c r="IQK44" s="87"/>
      <c r="IQL44" s="87"/>
      <c r="IQM44" s="88"/>
      <c r="IQN44" s="87"/>
      <c r="IQO44" s="87"/>
      <c r="IQP44" s="87"/>
      <c r="IQQ44" s="87"/>
      <c r="IQR44" s="88"/>
      <c r="IQS44" s="87"/>
      <c r="IQT44" s="87"/>
      <c r="IQU44" s="87"/>
      <c r="IQV44" s="87"/>
      <c r="IQW44" s="88"/>
      <c r="IQX44" s="87"/>
      <c r="IQY44" s="87"/>
      <c r="IQZ44" s="87"/>
      <c r="IRA44" s="87"/>
      <c r="IRB44" s="88"/>
      <c r="IRC44" s="87"/>
      <c r="IRD44" s="87"/>
      <c r="IRE44" s="87"/>
      <c r="IRF44" s="87"/>
      <c r="IRG44" s="88"/>
      <c r="IRH44" s="87"/>
      <c r="IRI44" s="87"/>
      <c r="IRJ44" s="87"/>
      <c r="IRK44" s="87"/>
      <c r="IRL44" s="88"/>
      <c r="IRM44" s="87"/>
      <c r="IRN44" s="87"/>
      <c r="IRO44" s="87"/>
      <c r="IRP44" s="87"/>
      <c r="IRQ44" s="88"/>
      <c r="IRR44" s="87"/>
      <c r="IRS44" s="87"/>
      <c r="IRT44" s="87"/>
      <c r="IRU44" s="87"/>
      <c r="IRV44" s="88"/>
      <c r="IRW44" s="87"/>
      <c r="IRX44" s="87"/>
      <c r="IRY44" s="87"/>
      <c r="IRZ44" s="87"/>
      <c r="ISA44" s="88"/>
      <c r="ISB44" s="87"/>
      <c r="ISC44" s="87"/>
      <c r="ISD44" s="87"/>
      <c r="ISE44" s="87"/>
      <c r="ISF44" s="88"/>
      <c r="ISG44" s="87"/>
      <c r="ISH44" s="87"/>
      <c r="ISI44" s="87"/>
      <c r="ISJ44" s="87"/>
      <c r="ISK44" s="88"/>
      <c r="ISL44" s="87"/>
      <c r="ISM44" s="87"/>
      <c r="ISN44" s="87"/>
      <c r="ISO44" s="87"/>
      <c r="ISP44" s="88"/>
      <c r="ISQ44" s="87"/>
      <c r="ISR44" s="87"/>
      <c r="ISS44" s="87"/>
      <c r="IST44" s="87"/>
      <c r="ISU44" s="88"/>
      <c r="ISV44" s="87"/>
      <c r="ISW44" s="87"/>
      <c r="ISX44" s="87"/>
      <c r="ISY44" s="87"/>
      <c r="ISZ44" s="88"/>
      <c r="ITA44" s="87"/>
      <c r="ITB44" s="87"/>
      <c r="ITC44" s="87"/>
      <c r="ITD44" s="87"/>
      <c r="ITE44" s="88"/>
      <c r="ITF44" s="87"/>
      <c r="ITG44" s="87"/>
      <c r="ITH44" s="87"/>
      <c r="ITI44" s="87"/>
      <c r="ITJ44" s="88"/>
      <c r="ITK44" s="87"/>
      <c r="ITL44" s="87"/>
      <c r="ITM44" s="87"/>
      <c r="ITN44" s="87"/>
      <c r="ITO44" s="88"/>
      <c r="ITP44" s="87"/>
      <c r="ITQ44" s="87"/>
      <c r="ITR44" s="87"/>
      <c r="ITS44" s="87"/>
      <c r="ITT44" s="88"/>
      <c r="ITU44" s="87"/>
      <c r="ITV44" s="87"/>
      <c r="ITW44" s="87"/>
      <c r="ITX44" s="87"/>
      <c r="ITY44" s="88"/>
      <c r="ITZ44" s="87"/>
      <c r="IUA44" s="87"/>
      <c r="IUB44" s="87"/>
      <c r="IUC44" s="87"/>
      <c r="IUD44" s="88"/>
      <c r="IUE44" s="87"/>
      <c r="IUF44" s="87"/>
      <c r="IUG44" s="87"/>
      <c r="IUH44" s="87"/>
      <c r="IUI44" s="88"/>
      <c r="IUJ44" s="87"/>
      <c r="IUK44" s="87"/>
      <c r="IUL44" s="87"/>
      <c r="IUM44" s="87"/>
      <c r="IUN44" s="88"/>
      <c r="IUO44" s="87"/>
      <c r="IUP44" s="87"/>
      <c r="IUQ44" s="87"/>
      <c r="IUR44" s="87"/>
      <c r="IUS44" s="88"/>
      <c r="IUT44" s="87"/>
      <c r="IUU44" s="87"/>
      <c r="IUV44" s="87"/>
      <c r="IUW44" s="87"/>
      <c r="IUX44" s="88"/>
      <c r="IUY44" s="87"/>
      <c r="IUZ44" s="87"/>
      <c r="IVA44" s="87"/>
      <c r="IVB44" s="87"/>
      <c r="IVC44" s="88"/>
      <c r="IVD44" s="87"/>
      <c r="IVE44" s="87"/>
      <c r="IVF44" s="87"/>
      <c r="IVG44" s="87"/>
      <c r="IVH44" s="88"/>
      <c r="IVI44" s="87"/>
      <c r="IVJ44" s="87"/>
      <c r="IVK44" s="87"/>
      <c r="IVL44" s="87"/>
      <c r="IVM44" s="88"/>
      <c r="IVN44" s="87"/>
      <c r="IVO44" s="87"/>
      <c r="IVP44" s="87"/>
      <c r="IVQ44" s="87"/>
      <c r="IVR44" s="88"/>
      <c r="IVS44" s="87"/>
      <c r="IVT44" s="87"/>
      <c r="IVU44" s="87"/>
      <c r="IVV44" s="87"/>
      <c r="IVW44" s="88"/>
      <c r="IVX44" s="87"/>
      <c r="IVY44" s="87"/>
      <c r="IVZ44" s="87"/>
      <c r="IWA44" s="87"/>
      <c r="IWB44" s="88"/>
      <c r="IWC44" s="87"/>
      <c r="IWD44" s="87"/>
      <c r="IWE44" s="87"/>
      <c r="IWF44" s="87"/>
      <c r="IWG44" s="88"/>
      <c r="IWH44" s="87"/>
      <c r="IWI44" s="87"/>
      <c r="IWJ44" s="87"/>
      <c r="IWK44" s="87"/>
      <c r="IWL44" s="88"/>
      <c r="IWM44" s="87"/>
      <c r="IWN44" s="87"/>
      <c r="IWO44" s="87"/>
      <c r="IWP44" s="87"/>
      <c r="IWQ44" s="88"/>
      <c r="IWR44" s="87"/>
      <c r="IWS44" s="87"/>
      <c r="IWT44" s="87"/>
      <c r="IWU44" s="87"/>
      <c r="IWV44" s="88"/>
      <c r="IWW44" s="87"/>
      <c r="IWX44" s="87"/>
      <c r="IWY44" s="87"/>
      <c r="IWZ44" s="87"/>
      <c r="IXA44" s="88"/>
      <c r="IXB44" s="87"/>
      <c r="IXC44" s="87"/>
      <c r="IXD44" s="87"/>
      <c r="IXE44" s="87"/>
      <c r="IXF44" s="88"/>
      <c r="IXG44" s="87"/>
      <c r="IXH44" s="87"/>
      <c r="IXI44" s="87"/>
      <c r="IXJ44" s="87"/>
      <c r="IXK44" s="88"/>
      <c r="IXL44" s="87"/>
      <c r="IXM44" s="87"/>
      <c r="IXN44" s="87"/>
      <c r="IXO44" s="87"/>
      <c r="IXP44" s="88"/>
      <c r="IXQ44" s="87"/>
      <c r="IXR44" s="87"/>
      <c r="IXS44" s="87"/>
      <c r="IXT44" s="87"/>
      <c r="IXU44" s="88"/>
      <c r="IXV44" s="87"/>
      <c r="IXW44" s="87"/>
      <c r="IXX44" s="87"/>
      <c r="IXY44" s="87"/>
      <c r="IXZ44" s="88"/>
      <c r="IYA44" s="87"/>
      <c r="IYB44" s="87"/>
      <c r="IYC44" s="87"/>
      <c r="IYD44" s="87"/>
      <c r="IYE44" s="88"/>
      <c r="IYF44" s="87"/>
      <c r="IYG44" s="87"/>
      <c r="IYH44" s="87"/>
      <c r="IYI44" s="87"/>
      <c r="IYJ44" s="88"/>
      <c r="IYK44" s="87"/>
      <c r="IYL44" s="87"/>
      <c r="IYM44" s="87"/>
      <c r="IYN44" s="87"/>
      <c r="IYO44" s="88"/>
      <c r="IYP44" s="87"/>
      <c r="IYQ44" s="87"/>
      <c r="IYR44" s="87"/>
      <c r="IYS44" s="87"/>
      <c r="IYT44" s="88"/>
      <c r="IYU44" s="87"/>
      <c r="IYV44" s="87"/>
      <c r="IYW44" s="87"/>
      <c r="IYX44" s="87"/>
      <c r="IYY44" s="88"/>
      <c r="IYZ44" s="87"/>
      <c r="IZA44" s="87"/>
      <c r="IZB44" s="87"/>
      <c r="IZC44" s="87"/>
      <c r="IZD44" s="88"/>
      <c r="IZE44" s="87"/>
      <c r="IZF44" s="87"/>
      <c r="IZG44" s="87"/>
      <c r="IZH44" s="87"/>
      <c r="IZI44" s="88"/>
      <c r="IZJ44" s="87"/>
      <c r="IZK44" s="87"/>
      <c r="IZL44" s="87"/>
      <c r="IZM44" s="87"/>
      <c r="IZN44" s="88"/>
      <c r="IZO44" s="87"/>
      <c r="IZP44" s="87"/>
      <c r="IZQ44" s="87"/>
      <c r="IZR44" s="87"/>
      <c r="IZS44" s="88"/>
      <c r="IZT44" s="87"/>
      <c r="IZU44" s="87"/>
      <c r="IZV44" s="87"/>
      <c r="IZW44" s="87"/>
      <c r="IZX44" s="88"/>
      <c r="IZY44" s="87"/>
      <c r="IZZ44" s="87"/>
      <c r="JAA44" s="87"/>
      <c r="JAB44" s="87"/>
      <c r="JAC44" s="88"/>
      <c r="JAD44" s="87"/>
      <c r="JAE44" s="87"/>
      <c r="JAF44" s="87"/>
      <c r="JAG44" s="87"/>
      <c r="JAH44" s="88"/>
      <c r="JAI44" s="87"/>
      <c r="JAJ44" s="87"/>
      <c r="JAK44" s="87"/>
      <c r="JAL44" s="87"/>
      <c r="JAM44" s="88"/>
      <c r="JAN44" s="87"/>
      <c r="JAO44" s="87"/>
      <c r="JAP44" s="87"/>
      <c r="JAQ44" s="87"/>
      <c r="JAR44" s="88"/>
      <c r="JAS44" s="87"/>
      <c r="JAT44" s="87"/>
      <c r="JAU44" s="87"/>
      <c r="JAV44" s="87"/>
      <c r="JAW44" s="88"/>
      <c r="JAX44" s="87"/>
      <c r="JAY44" s="87"/>
      <c r="JAZ44" s="87"/>
      <c r="JBA44" s="87"/>
      <c r="JBB44" s="88"/>
      <c r="JBC44" s="87"/>
      <c r="JBD44" s="87"/>
      <c r="JBE44" s="87"/>
      <c r="JBF44" s="87"/>
      <c r="JBG44" s="88"/>
      <c r="JBH44" s="87"/>
      <c r="JBI44" s="87"/>
      <c r="JBJ44" s="87"/>
      <c r="JBK44" s="87"/>
      <c r="JBL44" s="88"/>
      <c r="JBM44" s="87"/>
      <c r="JBN44" s="87"/>
      <c r="JBO44" s="87"/>
      <c r="JBP44" s="87"/>
      <c r="JBQ44" s="88"/>
      <c r="JBR44" s="87"/>
      <c r="JBS44" s="87"/>
      <c r="JBT44" s="87"/>
      <c r="JBU44" s="87"/>
      <c r="JBV44" s="88"/>
      <c r="JBW44" s="87"/>
      <c r="JBX44" s="87"/>
      <c r="JBY44" s="87"/>
      <c r="JBZ44" s="87"/>
      <c r="JCA44" s="88"/>
      <c r="JCB44" s="87"/>
      <c r="JCC44" s="87"/>
      <c r="JCD44" s="87"/>
      <c r="JCE44" s="87"/>
      <c r="JCF44" s="88"/>
      <c r="JCG44" s="87"/>
      <c r="JCH44" s="87"/>
      <c r="JCI44" s="87"/>
      <c r="JCJ44" s="87"/>
      <c r="JCK44" s="88"/>
      <c r="JCL44" s="87"/>
      <c r="JCM44" s="87"/>
      <c r="JCN44" s="87"/>
      <c r="JCO44" s="87"/>
      <c r="JCP44" s="88"/>
      <c r="JCQ44" s="87"/>
      <c r="JCR44" s="87"/>
      <c r="JCS44" s="87"/>
      <c r="JCT44" s="87"/>
      <c r="JCU44" s="88"/>
      <c r="JCV44" s="87"/>
      <c r="JCW44" s="87"/>
      <c r="JCX44" s="87"/>
      <c r="JCY44" s="87"/>
      <c r="JCZ44" s="88"/>
      <c r="JDA44" s="87"/>
      <c r="JDB44" s="87"/>
      <c r="JDC44" s="87"/>
      <c r="JDD44" s="87"/>
      <c r="JDE44" s="88"/>
      <c r="JDF44" s="87"/>
      <c r="JDG44" s="87"/>
      <c r="JDH44" s="87"/>
      <c r="JDI44" s="87"/>
      <c r="JDJ44" s="88"/>
      <c r="JDK44" s="87"/>
      <c r="JDL44" s="87"/>
      <c r="JDM44" s="87"/>
      <c r="JDN44" s="87"/>
      <c r="JDO44" s="88"/>
      <c r="JDP44" s="87"/>
      <c r="JDQ44" s="87"/>
      <c r="JDR44" s="87"/>
      <c r="JDS44" s="87"/>
      <c r="JDT44" s="88"/>
      <c r="JDU44" s="87"/>
      <c r="JDV44" s="87"/>
      <c r="JDW44" s="87"/>
      <c r="JDX44" s="87"/>
      <c r="JDY44" s="88"/>
      <c r="JDZ44" s="87"/>
      <c r="JEA44" s="87"/>
      <c r="JEB44" s="87"/>
      <c r="JEC44" s="87"/>
      <c r="JED44" s="88"/>
      <c r="JEE44" s="87"/>
      <c r="JEF44" s="87"/>
      <c r="JEG44" s="87"/>
      <c r="JEH44" s="87"/>
      <c r="JEI44" s="88"/>
      <c r="JEJ44" s="87"/>
      <c r="JEK44" s="87"/>
      <c r="JEL44" s="87"/>
      <c r="JEM44" s="87"/>
      <c r="JEN44" s="88"/>
      <c r="JEO44" s="87"/>
      <c r="JEP44" s="87"/>
      <c r="JEQ44" s="87"/>
      <c r="JER44" s="87"/>
      <c r="JES44" s="88"/>
      <c r="JET44" s="87"/>
      <c r="JEU44" s="87"/>
      <c r="JEV44" s="87"/>
      <c r="JEW44" s="87"/>
      <c r="JEX44" s="88"/>
      <c r="JEY44" s="87"/>
      <c r="JEZ44" s="87"/>
      <c r="JFA44" s="87"/>
      <c r="JFB44" s="87"/>
      <c r="JFC44" s="88"/>
      <c r="JFD44" s="87"/>
      <c r="JFE44" s="87"/>
      <c r="JFF44" s="87"/>
      <c r="JFG44" s="87"/>
      <c r="JFH44" s="88"/>
      <c r="JFI44" s="87"/>
      <c r="JFJ44" s="87"/>
      <c r="JFK44" s="87"/>
      <c r="JFL44" s="87"/>
      <c r="JFM44" s="88"/>
      <c r="JFN44" s="87"/>
      <c r="JFO44" s="87"/>
      <c r="JFP44" s="87"/>
      <c r="JFQ44" s="87"/>
      <c r="JFR44" s="88"/>
      <c r="JFS44" s="87"/>
      <c r="JFT44" s="87"/>
      <c r="JFU44" s="87"/>
      <c r="JFV44" s="87"/>
      <c r="JFW44" s="88"/>
      <c r="JFX44" s="87"/>
      <c r="JFY44" s="87"/>
      <c r="JFZ44" s="87"/>
      <c r="JGA44" s="87"/>
      <c r="JGB44" s="88"/>
      <c r="JGC44" s="87"/>
      <c r="JGD44" s="87"/>
      <c r="JGE44" s="87"/>
      <c r="JGF44" s="87"/>
      <c r="JGG44" s="88"/>
      <c r="JGH44" s="87"/>
      <c r="JGI44" s="87"/>
      <c r="JGJ44" s="87"/>
      <c r="JGK44" s="87"/>
      <c r="JGL44" s="88"/>
      <c r="JGM44" s="87"/>
      <c r="JGN44" s="87"/>
      <c r="JGO44" s="87"/>
      <c r="JGP44" s="87"/>
      <c r="JGQ44" s="88"/>
      <c r="JGR44" s="87"/>
      <c r="JGS44" s="87"/>
      <c r="JGT44" s="87"/>
      <c r="JGU44" s="87"/>
      <c r="JGV44" s="88"/>
      <c r="JGW44" s="87"/>
      <c r="JGX44" s="87"/>
      <c r="JGY44" s="87"/>
      <c r="JGZ44" s="87"/>
      <c r="JHA44" s="88"/>
      <c r="JHB44" s="87"/>
      <c r="JHC44" s="87"/>
      <c r="JHD44" s="87"/>
      <c r="JHE44" s="87"/>
      <c r="JHF44" s="88"/>
      <c r="JHG44" s="87"/>
      <c r="JHH44" s="87"/>
      <c r="JHI44" s="87"/>
      <c r="JHJ44" s="87"/>
      <c r="JHK44" s="88"/>
      <c r="JHL44" s="87"/>
      <c r="JHM44" s="87"/>
      <c r="JHN44" s="87"/>
      <c r="JHO44" s="87"/>
      <c r="JHP44" s="88"/>
      <c r="JHQ44" s="87"/>
      <c r="JHR44" s="87"/>
      <c r="JHS44" s="87"/>
      <c r="JHT44" s="87"/>
      <c r="JHU44" s="88"/>
      <c r="JHV44" s="87"/>
      <c r="JHW44" s="87"/>
      <c r="JHX44" s="87"/>
      <c r="JHY44" s="87"/>
      <c r="JHZ44" s="88"/>
      <c r="JIA44" s="87"/>
      <c r="JIB44" s="87"/>
      <c r="JIC44" s="87"/>
      <c r="JID44" s="87"/>
      <c r="JIE44" s="88"/>
      <c r="JIF44" s="87"/>
      <c r="JIG44" s="87"/>
      <c r="JIH44" s="87"/>
      <c r="JII44" s="87"/>
      <c r="JIJ44" s="88"/>
      <c r="JIK44" s="87"/>
      <c r="JIL44" s="87"/>
      <c r="JIM44" s="87"/>
      <c r="JIN44" s="87"/>
      <c r="JIO44" s="88"/>
      <c r="JIP44" s="87"/>
      <c r="JIQ44" s="87"/>
      <c r="JIR44" s="87"/>
      <c r="JIS44" s="87"/>
      <c r="JIT44" s="88"/>
      <c r="JIU44" s="87"/>
      <c r="JIV44" s="87"/>
      <c r="JIW44" s="87"/>
      <c r="JIX44" s="87"/>
      <c r="JIY44" s="88"/>
      <c r="JIZ44" s="87"/>
      <c r="JJA44" s="87"/>
      <c r="JJB44" s="87"/>
      <c r="JJC44" s="87"/>
      <c r="JJD44" s="88"/>
      <c r="JJE44" s="87"/>
      <c r="JJF44" s="87"/>
      <c r="JJG44" s="87"/>
      <c r="JJH44" s="87"/>
      <c r="JJI44" s="88"/>
      <c r="JJJ44" s="87"/>
      <c r="JJK44" s="87"/>
      <c r="JJL44" s="87"/>
      <c r="JJM44" s="87"/>
      <c r="JJN44" s="88"/>
      <c r="JJO44" s="87"/>
      <c r="JJP44" s="87"/>
      <c r="JJQ44" s="87"/>
      <c r="JJR44" s="87"/>
      <c r="JJS44" s="88"/>
      <c r="JJT44" s="87"/>
      <c r="JJU44" s="87"/>
      <c r="JJV44" s="87"/>
      <c r="JJW44" s="87"/>
      <c r="JJX44" s="88"/>
      <c r="JJY44" s="87"/>
      <c r="JJZ44" s="87"/>
      <c r="JKA44" s="87"/>
      <c r="JKB44" s="87"/>
      <c r="JKC44" s="88"/>
      <c r="JKD44" s="87"/>
      <c r="JKE44" s="87"/>
      <c r="JKF44" s="87"/>
      <c r="JKG44" s="87"/>
      <c r="JKH44" s="88"/>
      <c r="JKI44" s="87"/>
      <c r="JKJ44" s="87"/>
      <c r="JKK44" s="87"/>
      <c r="JKL44" s="87"/>
      <c r="JKM44" s="88"/>
      <c r="JKN44" s="87"/>
      <c r="JKO44" s="87"/>
      <c r="JKP44" s="87"/>
      <c r="JKQ44" s="87"/>
      <c r="JKR44" s="88"/>
      <c r="JKS44" s="87"/>
      <c r="JKT44" s="87"/>
      <c r="JKU44" s="87"/>
      <c r="JKV44" s="87"/>
      <c r="JKW44" s="88"/>
      <c r="JKX44" s="87"/>
      <c r="JKY44" s="87"/>
      <c r="JKZ44" s="87"/>
      <c r="JLA44" s="87"/>
      <c r="JLB44" s="88"/>
      <c r="JLC44" s="87"/>
      <c r="JLD44" s="87"/>
      <c r="JLE44" s="87"/>
      <c r="JLF44" s="87"/>
      <c r="JLG44" s="88"/>
      <c r="JLH44" s="87"/>
      <c r="JLI44" s="87"/>
      <c r="JLJ44" s="87"/>
      <c r="JLK44" s="87"/>
      <c r="JLL44" s="88"/>
      <c r="JLM44" s="87"/>
      <c r="JLN44" s="87"/>
      <c r="JLO44" s="87"/>
      <c r="JLP44" s="87"/>
      <c r="JLQ44" s="88"/>
      <c r="JLR44" s="87"/>
      <c r="JLS44" s="87"/>
      <c r="JLT44" s="87"/>
      <c r="JLU44" s="87"/>
      <c r="JLV44" s="88"/>
      <c r="JLW44" s="87"/>
      <c r="JLX44" s="87"/>
      <c r="JLY44" s="87"/>
      <c r="JLZ44" s="87"/>
      <c r="JMA44" s="88"/>
      <c r="JMB44" s="87"/>
      <c r="JMC44" s="87"/>
      <c r="JMD44" s="87"/>
      <c r="JME44" s="87"/>
      <c r="JMF44" s="88"/>
      <c r="JMG44" s="87"/>
      <c r="JMH44" s="87"/>
      <c r="JMI44" s="87"/>
      <c r="JMJ44" s="87"/>
      <c r="JMK44" s="88"/>
      <c r="JML44" s="87"/>
      <c r="JMM44" s="87"/>
      <c r="JMN44" s="87"/>
      <c r="JMO44" s="87"/>
      <c r="JMP44" s="88"/>
      <c r="JMQ44" s="87"/>
      <c r="JMR44" s="87"/>
      <c r="JMS44" s="87"/>
      <c r="JMT44" s="87"/>
      <c r="JMU44" s="88"/>
      <c r="JMV44" s="87"/>
      <c r="JMW44" s="87"/>
      <c r="JMX44" s="87"/>
      <c r="JMY44" s="87"/>
      <c r="JMZ44" s="88"/>
      <c r="JNA44" s="87"/>
      <c r="JNB44" s="87"/>
      <c r="JNC44" s="87"/>
      <c r="JND44" s="87"/>
      <c r="JNE44" s="88"/>
      <c r="JNF44" s="87"/>
      <c r="JNG44" s="87"/>
      <c r="JNH44" s="87"/>
      <c r="JNI44" s="87"/>
      <c r="JNJ44" s="88"/>
      <c r="JNK44" s="87"/>
      <c r="JNL44" s="87"/>
      <c r="JNM44" s="87"/>
      <c r="JNN44" s="87"/>
      <c r="JNO44" s="88"/>
      <c r="JNP44" s="87"/>
      <c r="JNQ44" s="87"/>
      <c r="JNR44" s="87"/>
      <c r="JNS44" s="87"/>
      <c r="JNT44" s="88"/>
      <c r="JNU44" s="87"/>
      <c r="JNV44" s="87"/>
      <c r="JNW44" s="87"/>
      <c r="JNX44" s="87"/>
      <c r="JNY44" s="88"/>
      <c r="JNZ44" s="87"/>
      <c r="JOA44" s="87"/>
      <c r="JOB44" s="87"/>
      <c r="JOC44" s="87"/>
      <c r="JOD44" s="88"/>
      <c r="JOE44" s="87"/>
      <c r="JOF44" s="87"/>
      <c r="JOG44" s="87"/>
      <c r="JOH44" s="87"/>
      <c r="JOI44" s="88"/>
      <c r="JOJ44" s="87"/>
      <c r="JOK44" s="87"/>
      <c r="JOL44" s="87"/>
      <c r="JOM44" s="87"/>
      <c r="JON44" s="88"/>
      <c r="JOO44" s="87"/>
      <c r="JOP44" s="87"/>
      <c r="JOQ44" s="87"/>
      <c r="JOR44" s="87"/>
      <c r="JOS44" s="88"/>
      <c r="JOT44" s="87"/>
      <c r="JOU44" s="87"/>
      <c r="JOV44" s="87"/>
      <c r="JOW44" s="87"/>
      <c r="JOX44" s="88"/>
      <c r="JOY44" s="87"/>
      <c r="JOZ44" s="87"/>
      <c r="JPA44" s="87"/>
      <c r="JPB44" s="87"/>
      <c r="JPC44" s="88"/>
      <c r="JPD44" s="87"/>
      <c r="JPE44" s="87"/>
      <c r="JPF44" s="87"/>
      <c r="JPG44" s="87"/>
      <c r="JPH44" s="88"/>
      <c r="JPI44" s="87"/>
      <c r="JPJ44" s="87"/>
      <c r="JPK44" s="87"/>
      <c r="JPL44" s="87"/>
      <c r="JPM44" s="88"/>
      <c r="JPN44" s="87"/>
      <c r="JPO44" s="87"/>
      <c r="JPP44" s="87"/>
      <c r="JPQ44" s="87"/>
      <c r="JPR44" s="88"/>
      <c r="JPS44" s="87"/>
      <c r="JPT44" s="87"/>
      <c r="JPU44" s="87"/>
      <c r="JPV44" s="87"/>
      <c r="JPW44" s="88"/>
      <c r="JPX44" s="87"/>
      <c r="JPY44" s="87"/>
      <c r="JPZ44" s="87"/>
      <c r="JQA44" s="87"/>
      <c r="JQB44" s="88"/>
      <c r="JQC44" s="87"/>
      <c r="JQD44" s="87"/>
      <c r="JQE44" s="87"/>
      <c r="JQF44" s="87"/>
      <c r="JQG44" s="88"/>
      <c r="JQH44" s="87"/>
      <c r="JQI44" s="87"/>
      <c r="JQJ44" s="87"/>
      <c r="JQK44" s="87"/>
      <c r="JQL44" s="88"/>
      <c r="JQM44" s="87"/>
      <c r="JQN44" s="87"/>
      <c r="JQO44" s="87"/>
      <c r="JQP44" s="87"/>
      <c r="JQQ44" s="88"/>
      <c r="JQR44" s="87"/>
      <c r="JQS44" s="87"/>
      <c r="JQT44" s="87"/>
      <c r="JQU44" s="87"/>
      <c r="JQV44" s="88"/>
      <c r="JQW44" s="87"/>
      <c r="JQX44" s="87"/>
      <c r="JQY44" s="87"/>
      <c r="JQZ44" s="87"/>
      <c r="JRA44" s="88"/>
      <c r="JRB44" s="87"/>
      <c r="JRC44" s="87"/>
      <c r="JRD44" s="87"/>
      <c r="JRE44" s="87"/>
      <c r="JRF44" s="88"/>
      <c r="JRG44" s="87"/>
      <c r="JRH44" s="87"/>
      <c r="JRI44" s="87"/>
      <c r="JRJ44" s="87"/>
      <c r="JRK44" s="88"/>
      <c r="JRL44" s="87"/>
      <c r="JRM44" s="87"/>
      <c r="JRN44" s="87"/>
      <c r="JRO44" s="87"/>
      <c r="JRP44" s="88"/>
      <c r="JRQ44" s="87"/>
      <c r="JRR44" s="87"/>
      <c r="JRS44" s="87"/>
      <c r="JRT44" s="87"/>
      <c r="JRU44" s="88"/>
      <c r="JRV44" s="87"/>
      <c r="JRW44" s="87"/>
      <c r="JRX44" s="87"/>
      <c r="JRY44" s="87"/>
      <c r="JRZ44" s="88"/>
      <c r="JSA44" s="87"/>
      <c r="JSB44" s="87"/>
      <c r="JSC44" s="87"/>
      <c r="JSD44" s="87"/>
      <c r="JSE44" s="88"/>
      <c r="JSF44" s="87"/>
      <c r="JSG44" s="87"/>
      <c r="JSH44" s="87"/>
      <c r="JSI44" s="87"/>
      <c r="JSJ44" s="88"/>
      <c r="JSK44" s="87"/>
      <c r="JSL44" s="87"/>
      <c r="JSM44" s="87"/>
      <c r="JSN44" s="87"/>
      <c r="JSO44" s="88"/>
      <c r="JSP44" s="87"/>
      <c r="JSQ44" s="87"/>
      <c r="JSR44" s="87"/>
      <c r="JSS44" s="87"/>
      <c r="JST44" s="88"/>
      <c r="JSU44" s="87"/>
      <c r="JSV44" s="87"/>
      <c r="JSW44" s="87"/>
      <c r="JSX44" s="87"/>
      <c r="JSY44" s="88"/>
      <c r="JSZ44" s="87"/>
      <c r="JTA44" s="87"/>
      <c r="JTB44" s="87"/>
      <c r="JTC44" s="87"/>
      <c r="JTD44" s="88"/>
      <c r="JTE44" s="87"/>
      <c r="JTF44" s="87"/>
      <c r="JTG44" s="87"/>
      <c r="JTH44" s="87"/>
      <c r="JTI44" s="88"/>
      <c r="JTJ44" s="87"/>
      <c r="JTK44" s="87"/>
      <c r="JTL44" s="87"/>
      <c r="JTM44" s="87"/>
      <c r="JTN44" s="88"/>
      <c r="JTO44" s="87"/>
      <c r="JTP44" s="87"/>
      <c r="JTQ44" s="87"/>
      <c r="JTR44" s="87"/>
      <c r="JTS44" s="88"/>
      <c r="JTT44" s="87"/>
      <c r="JTU44" s="87"/>
      <c r="JTV44" s="87"/>
      <c r="JTW44" s="87"/>
      <c r="JTX44" s="88"/>
      <c r="JTY44" s="87"/>
      <c r="JTZ44" s="87"/>
      <c r="JUA44" s="87"/>
      <c r="JUB44" s="87"/>
      <c r="JUC44" s="88"/>
      <c r="JUD44" s="87"/>
      <c r="JUE44" s="87"/>
      <c r="JUF44" s="87"/>
      <c r="JUG44" s="87"/>
      <c r="JUH44" s="88"/>
      <c r="JUI44" s="87"/>
      <c r="JUJ44" s="87"/>
      <c r="JUK44" s="87"/>
      <c r="JUL44" s="87"/>
      <c r="JUM44" s="88"/>
      <c r="JUN44" s="87"/>
      <c r="JUO44" s="87"/>
      <c r="JUP44" s="87"/>
      <c r="JUQ44" s="87"/>
      <c r="JUR44" s="88"/>
      <c r="JUS44" s="87"/>
      <c r="JUT44" s="87"/>
      <c r="JUU44" s="87"/>
      <c r="JUV44" s="87"/>
      <c r="JUW44" s="88"/>
      <c r="JUX44" s="87"/>
      <c r="JUY44" s="87"/>
      <c r="JUZ44" s="87"/>
      <c r="JVA44" s="87"/>
      <c r="JVB44" s="88"/>
      <c r="JVC44" s="87"/>
      <c r="JVD44" s="87"/>
      <c r="JVE44" s="87"/>
      <c r="JVF44" s="87"/>
      <c r="JVG44" s="88"/>
      <c r="JVH44" s="87"/>
      <c r="JVI44" s="87"/>
      <c r="JVJ44" s="87"/>
      <c r="JVK44" s="87"/>
      <c r="JVL44" s="88"/>
      <c r="JVM44" s="87"/>
      <c r="JVN44" s="87"/>
      <c r="JVO44" s="87"/>
      <c r="JVP44" s="87"/>
      <c r="JVQ44" s="88"/>
      <c r="JVR44" s="87"/>
      <c r="JVS44" s="87"/>
      <c r="JVT44" s="87"/>
      <c r="JVU44" s="87"/>
      <c r="JVV44" s="88"/>
      <c r="JVW44" s="87"/>
      <c r="JVX44" s="87"/>
      <c r="JVY44" s="87"/>
      <c r="JVZ44" s="87"/>
      <c r="JWA44" s="88"/>
      <c r="JWB44" s="87"/>
      <c r="JWC44" s="87"/>
      <c r="JWD44" s="87"/>
      <c r="JWE44" s="87"/>
      <c r="JWF44" s="88"/>
      <c r="JWG44" s="87"/>
      <c r="JWH44" s="87"/>
      <c r="JWI44" s="87"/>
      <c r="JWJ44" s="87"/>
      <c r="JWK44" s="88"/>
      <c r="JWL44" s="87"/>
      <c r="JWM44" s="87"/>
      <c r="JWN44" s="87"/>
      <c r="JWO44" s="87"/>
      <c r="JWP44" s="88"/>
      <c r="JWQ44" s="87"/>
      <c r="JWR44" s="87"/>
      <c r="JWS44" s="87"/>
      <c r="JWT44" s="87"/>
      <c r="JWU44" s="88"/>
      <c r="JWV44" s="87"/>
      <c r="JWW44" s="87"/>
      <c r="JWX44" s="87"/>
      <c r="JWY44" s="87"/>
      <c r="JWZ44" s="88"/>
      <c r="JXA44" s="87"/>
      <c r="JXB44" s="87"/>
      <c r="JXC44" s="87"/>
      <c r="JXD44" s="87"/>
      <c r="JXE44" s="88"/>
      <c r="JXF44" s="87"/>
      <c r="JXG44" s="87"/>
      <c r="JXH44" s="87"/>
      <c r="JXI44" s="87"/>
      <c r="JXJ44" s="88"/>
      <c r="JXK44" s="87"/>
      <c r="JXL44" s="87"/>
      <c r="JXM44" s="87"/>
      <c r="JXN44" s="87"/>
      <c r="JXO44" s="88"/>
      <c r="JXP44" s="87"/>
      <c r="JXQ44" s="87"/>
      <c r="JXR44" s="87"/>
      <c r="JXS44" s="87"/>
      <c r="JXT44" s="88"/>
      <c r="JXU44" s="87"/>
      <c r="JXV44" s="87"/>
      <c r="JXW44" s="87"/>
      <c r="JXX44" s="87"/>
      <c r="JXY44" s="88"/>
      <c r="JXZ44" s="87"/>
      <c r="JYA44" s="87"/>
      <c r="JYB44" s="87"/>
      <c r="JYC44" s="87"/>
      <c r="JYD44" s="88"/>
      <c r="JYE44" s="87"/>
      <c r="JYF44" s="87"/>
      <c r="JYG44" s="87"/>
      <c r="JYH44" s="87"/>
      <c r="JYI44" s="88"/>
      <c r="JYJ44" s="87"/>
      <c r="JYK44" s="87"/>
      <c r="JYL44" s="87"/>
      <c r="JYM44" s="87"/>
      <c r="JYN44" s="88"/>
      <c r="JYO44" s="87"/>
      <c r="JYP44" s="87"/>
      <c r="JYQ44" s="87"/>
      <c r="JYR44" s="87"/>
      <c r="JYS44" s="88"/>
      <c r="JYT44" s="87"/>
      <c r="JYU44" s="87"/>
      <c r="JYV44" s="87"/>
      <c r="JYW44" s="87"/>
      <c r="JYX44" s="88"/>
      <c r="JYY44" s="87"/>
      <c r="JYZ44" s="87"/>
      <c r="JZA44" s="87"/>
      <c r="JZB44" s="87"/>
      <c r="JZC44" s="88"/>
      <c r="JZD44" s="87"/>
      <c r="JZE44" s="87"/>
      <c r="JZF44" s="87"/>
      <c r="JZG44" s="87"/>
      <c r="JZH44" s="88"/>
      <c r="JZI44" s="87"/>
      <c r="JZJ44" s="87"/>
      <c r="JZK44" s="87"/>
      <c r="JZL44" s="87"/>
      <c r="JZM44" s="88"/>
      <c r="JZN44" s="87"/>
      <c r="JZO44" s="87"/>
      <c r="JZP44" s="87"/>
      <c r="JZQ44" s="87"/>
      <c r="JZR44" s="88"/>
      <c r="JZS44" s="87"/>
      <c r="JZT44" s="87"/>
      <c r="JZU44" s="87"/>
      <c r="JZV44" s="87"/>
      <c r="JZW44" s="88"/>
      <c r="JZX44" s="87"/>
      <c r="JZY44" s="87"/>
      <c r="JZZ44" s="87"/>
      <c r="KAA44" s="87"/>
      <c r="KAB44" s="88"/>
      <c r="KAC44" s="87"/>
      <c r="KAD44" s="87"/>
      <c r="KAE44" s="87"/>
      <c r="KAF44" s="87"/>
      <c r="KAG44" s="88"/>
      <c r="KAH44" s="87"/>
      <c r="KAI44" s="87"/>
      <c r="KAJ44" s="87"/>
      <c r="KAK44" s="87"/>
      <c r="KAL44" s="88"/>
      <c r="KAM44" s="87"/>
      <c r="KAN44" s="87"/>
      <c r="KAO44" s="87"/>
      <c r="KAP44" s="87"/>
      <c r="KAQ44" s="88"/>
      <c r="KAR44" s="87"/>
      <c r="KAS44" s="87"/>
      <c r="KAT44" s="87"/>
      <c r="KAU44" s="87"/>
      <c r="KAV44" s="88"/>
      <c r="KAW44" s="87"/>
      <c r="KAX44" s="87"/>
      <c r="KAY44" s="87"/>
      <c r="KAZ44" s="87"/>
      <c r="KBA44" s="88"/>
      <c r="KBB44" s="87"/>
      <c r="KBC44" s="87"/>
      <c r="KBD44" s="87"/>
      <c r="KBE44" s="87"/>
      <c r="KBF44" s="88"/>
      <c r="KBG44" s="87"/>
      <c r="KBH44" s="87"/>
      <c r="KBI44" s="87"/>
      <c r="KBJ44" s="87"/>
      <c r="KBK44" s="88"/>
      <c r="KBL44" s="87"/>
      <c r="KBM44" s="87"/>
      <c r="KBN44" s="87"/>
      <c r="KBO44" s="87"/>
      <c r="KBP44" s="88"/>
      <c r="KBQ44" s="87"/>
      <c r="KBR44" s="87"/>
      <c r="KBS44" s="87"/>
      <c r="KBT44" s="87"/>
      <c r="KBU44" s="88"/>
      <c r="KBV44" s="87"/>
      <c r="KBW44" s="87"/>
      <c r="KBX44" s="87"/>
      <c r="KBY44" s="87"/>
      <c r="KBZ44" s="88"/>
      <c r="KCA44" s="87"/>
      <c r="KCB44" s="87"/>
      <c r="KCC44" s="87"/>
      <c r="KCD44" s="87"/>
      <c r="KCE44" s="88"/>
      <c r="KCF44" s="87"/>
      <c r="KCG44" s="87"/>
      <c r="KCH44" s="87"/>
      <c r="KCI44" s="87"/>
      <c r="KCJ44" s="88"/>
      <c r="KCK44" s="87"/>
      <c r="KCL44" s="87"/>
      <c r="KCM44" s="87"/>
      <c r="KCN44" s="87"/>
      <c r="KCO44" s="88"/>
      <c r="KCP44" s="87"/>
      <c r="KCQ44" s="87"/>
      <c r="KCR44" s="87"/>
      <c r="KCS44" s="87"/>
      <c r="KCT44" s="88"/>
      <c r="KCU44" s="87"/>
      <c r="KCV44" s="87"/>
      <c r="KCW44" s="87"/>
      <c r="KCX44" s="87"/>
      <c r="KCY44" s="88"/>
      <c r="KCZ44" s="87"/>
      <c r="KDA44" s="87"/>
      <c r="KDB44" s="87"/>
      <c r="KDC44" s="87"/>
      <c r="KDD44" s="88"/>
      <c r="KDE44" s="87"/>
      <c r="KDF44" s="87"/>
      <c r="KDG44" s="87"/>
      <c r="KDH44" s="87"/>
      <c r="KDI44" s="88"/>
      <c r="KDJ44" s="87"/>
      <c r="KDK44" s="87"/>
      <c r="KDL44" s="87"/>
      <c r="KDM44" s="87"/>
      <c r="KDN44" s="88"/>
      <c r="KDO44" s="87"/>
      <c r="KDP44" s="87"/>
      <c r="KDQ44" s="87"/>
      <c r="KDR44" s="87"/>
      <c r="KDS44" s="88"/>
      <c r="KDT44" s="87"/>
      <c r="KDU44" s="87"/>
      <c r="KDV44" s="87"/>
      <c r="KDW44" s="87"/>
      <c r="KDX44" s="88"/>
      <c r="KDY44" s="87"/>
      <c r="KDZ44" s="87"/>
      <c r="KEA44" s="87"/>
      <c r="KEB44" s="87"/>
      <c r="KEC44" s="88"/>
      <c r="KED44" s="87"/>
      <c r="KEE44" s="87"/>
      <c r="KEF44" s="87"/>
      <c r="KEG44" s="87"/>
      <c r="KEH44" s="88"/>
      <c r="KEI44" s="87"/>
      <c r="KEJ44" s="87"/>
      <c r="KEK44" s="87"/>
      <c r="KEL44" s="87"/>
      <c r="KEM44" s="88"/>
      <c r="KEN44" s="87"/>
      <c r="KEO44" s="87"/>
      <c r="KEP44" s="87"/>
      <c r="KEQ44" s="87"/>
      <c r="KER44" s="88"/>
      <c r="KES44" s="87"/>
      <c r="KET44" s="87"/>
      <c r="KEU44" s="87"/>
      <c r="KEV44" s="87"/>
      <c r="KEW44" s="88"/>
      <c r="KEX44" s="87"/>
      <c r="KEY44" s="87"/>
      <c r="KEZ44" s="87"/>
      <c r="KFA44" s="87"/>
      <c r="KFB44" s="88"/>
      <c r="KFC44" s="87"/>
      <c r="KFD44" s="87"/>
      <c r="KFE44" s="87"/>
      <c r="KFF44" s="87"/>
      <c r="KFG44" s="88"/>
      <c r="KFH44" s="87"/>
      <c r="KFI44" s="87"/>
      <c r="KFJ44" s="87"/>
      <c r="KFK44" s="87"/>
      <c r="KFL44" s="88"/>
      <c r="KFM44" s="87"/>
      <c r="KFN44" s="87"/>
      <c r="KFO44" s="87"/>
      <c r="KFP44" s="87"/>
      <c r="KFQ44" s="88"/>
      <c r="KFR44" s="87"/>
      <c r="KFS44" s="87"/>
      <c r="KFT44" s="87"/>
      <c r="KFU44" s="87"/>
      <c r="KFV44" s="88"/>
      <c r="KFW44" s="87"/>
      <c r="KFX44" s="87"/>
      <c r="KFY44" s="87"/>
      <c r="KFZ44" s="87"/>
      <c r="KGA44" s="88"/>
      <c r="KGB44" s="87"/>
      <c r="KGC44" s="87"/>
      <c r="KGD44" s="87"/>
      <c r="KGE44" s="87"/>
      <c r="KGF44" s="88"/>
      <c r="KGG44" s="87"/>
      <c r="KGH44" s="87"/>
      <c r="KGI44" s="87"/>
      <c r="KGJ44" s="87"/>
      <c r="KGK44" s="88"/>
      <c r="KGL44" s="87"/>
      <c r="KGM44" s="87"/>
      <c r="KGN44" s="87"/>
      <c r="KGO44" s="87"/>
      <c r="KGP44" s="88"/>
      <c r="KGQ44" s="87"/>
      <c r="KGR44" s="87"/>
      <c r="KGS44" s="87"/>
      <c r="KGT44" s="87"/>
      <c r="KGU44" s="88"/>
      <c r="KGV44" s="87"/>
      <c r="KGW44" s="87"/>
      <c r="KGX44" s="87"/>
      <c r="KGY44" s="87"/>
      <c r="KGZ44" s="88"/>
      <c r="KHA44" s="87"/>
      <c r="KHB44" s="87"/>
      <c r="KHC44" s="87"/>
      <c r="KHD44" s="87"/>
      <c r="KHE44" s="88"/>
      <c r="KHF44" s="87"/>
      <c r="KHG44" s="87"/>
      <c r="KHH44" s="87"/>
      <c r="KHI44" s="87"/>
      <c r="KHJ44" s="88"/>
      <c r="KHK44" s="87"/>
      <c r="KHL44" s="87"/>
      <c r="KHM44" s="87"/>
      <c r="KHN44" s="87"/>
      <c r="KHO44" s="88"/>
      <c r="KHP44" s="87"/>
      <c r="KHQ44" s="87"/>
      <c r="KHR44" s="87"/>
      <c r="KHS44" s="87"/>
      <c r="KHT44" s="88"/>
      <c r="KHU44" s="87"/>
      <c r="KHV44" s="87"/>
      <c r="KHW44" s="87"/>
      <c r="KHX44" s="87"/>
      <c r="KHY44" s="88"/>
      <c r="KHZ44" s="87"/>
      <c r="KIA44" s="87"/>
      <c r="KIB44" s="87"/>
      <c r="KIC44" s="87"/>
      <c r="KID44" s="88"/>
      <c r="KIE44" s="87"/>
      <c r="KIF44" s="87"/>
      <c r="KIG44" s="87"/>
      <c r="KIH44" s="87"/>
      <c r="KII44" s="88"/>
      <c r="KIJ44" s="87"/>
      <c r="KIK44" s="87"/>
      <c r="KIL44" s="87"/>
      <c r="KIM44" s="87"/>
      <c r="KIN44" s="88"/>
      <c r="KIO44" s="87"/>
      <c r="KIP44" s="87"/>
      <c r="KIQ44" s="87"/>
      <c r="KIR44" s="87"/>
      <c r="KIS44" s="88"/>
      <c r="KIT44" s="87"/>
      <c r="KIU44" s="87"/>
      <c r="KIV44" s="87"/>
      <c r="KIW44" s="87"/>
      <c r="KIX44" s="88"/>
      <c r="KIY44" s="87"/>
      <c r="KIZ44" s="87"/>
      <c r="KJA44" s="87"/>
      <c r="KJB44" s="87"/>
      <c r="KJC44" s="88"/>
      <c r="KJD44" s="87"/>
      <c r="KJE44" s="87"/>
      <c r="KJF44" s="87"/>
      <c r="KJG44" s="87"/>
      <c r="KJH44" s="88"/>
      <c r="KJI44" s="87"/>
      <c r="KJJ44" s="87"/>
      <c r="KJK44" s="87"/>
      <c r="KJL44" s="87"/>
      <c r="KJM44" s="88"/>
      <c r="KJN44" s="87"/>
      <c r="KJO44" s="87"/>
      <c r="KJP44" s="87"/>
      <c r="KJQ44" s="87"/>
      <c r="KJR44" s="88"/>
      <c r="KJS44" s="87"/>
      <c r="KJT44" s="87"/>
      <c r="KJU44" s="87"/>
      <c r="KJV44" s="87"/>
      <c r="KJW44" s="88"/>
      <c r="KJX44" s="87"/>
      <c r="KJY44" s="87"/>
      <c r="KJZ44" s="87"/>
      <c r="KKA44" s="87"/>
      <c r="KKB44" s="88"/>
      <c r="KKC44" s="87"/>
      <c r="KKD44" s="87"/>
      <c r="KKE44" s="87"/>
      <c r="KKF44" s="87"/>
      <c r="KKG44" s="88"/>
      <c r="KKH44" s="87"/>
      <c r="KKI44" s="87"/>
      <c r="KKJ44" s="87"/>
      <c r="KKK44" s="87"/>
      <c r="KKL44" s="88"/>
      <c r="KKM44" s="87"/>
      <c r="KKN44" s="87"/>
      <c r="KKO44" s="87"/>
      <c r="KKP44" s="87"/>
      <c r="KKQ44" s="88"/>
      <c r="KKR44" s="87"/>
      <c r="KKS44" s="87"/>
      <c r="KKT44" s="87"/>
      <c r="KKU44" s="87"/>
      <c r="KKV44" s="88"/>
      <c r="KKW44" s="87"/>
      <c r="KKX44" s="87"/>
      <c r="KKY44" s="87"/>
      <c r="KKZ44" s="87"/>
      <c r="KLA44" s="88"/>
      <c r="KLB44" s="87"/>
      <c r="KLC44" s="87"/>
      <c r="KLD44" s="87"/>
      <c r="KLE44" s="87"/>
      <c r="KLF44" s="88"/>
      <c r="KLG44" s="87"/>
      <c r="KLH44" s="87"/>
      <c r="KLI44" s="87"/>
      <c r="KLJ44" s="87"/>
      <c r="KLK44" s="88"/>
      <c r="KLL44" s="87"/>
      <c r="KLM44" s="87"/>
      <c r="KLN44" s="87"/>
      <c r="KLO44" s="87"/>
      <c r="KLP44" s="88"/>
      <c r="KLQ44" s="87"/>
      <c r="KLR44" s="87"/>
      <c r="KLS44" s="87"/>
      <c r="KLT44" s="87"/>
      <c r="KLU44" s="88"/>
      <c r="KLV44" s="87"/>
      <c r="KLW44" s="87"/>
      <c r="KLX44" s="87"/>
      <c r="KLY44" s="87"/>
      <c r="KLZ44" s="88"/>
      <c r="KMA44" s="87"/>
      <c r="KMB44" s="87"/>
      <c r="KMC44" s="87"/>
      <c r="KMD44" s="87"/>
      <c r="KME44" s="88"/>
      <c r="KMF44" s="87"/>
      <c r="KMG44" s="87"/>
      <c r="KMH44" s="87"/>
      <c r="KMI44" s="87"/>
      <c r="KMJ44" s="88"/>
      <c r="KMK44" s="87"/>
      <c r="KML44" s="87"/>
      <c r="KMM44" s="87"/>
      <c r="KMN44" s="87"/>
      <c r="KMO44" s="88"/>
      <c r="KMP44" s="87"/>
      <c r="KMQ44" s="87"/>
      <c r="KMR44" s="87"/>
      <c r="KMS44" s="87"/>
      <c r="KMT44" s="88"/>
      <c r="KMU44" s="87"/>
      <c r="KMV44" s="87"/>
      <c r="KMW44" s="87"/>
      <c r="KMX44" s="87"/>
      <c r="KMY44" s="88"/>
      <c r="KMZ44" s="87"/>
      <c r="KNA44" s="87"/>
      <c r="KNB44" s="87"/>
      <c r="KNC44" s="87"/>
      <c r="KND44" s="88"/>
      <c r="KNE44" s="87"/>
      <c r="KNF44" s="87"/>
      <c r="KNG44" s="87"/>
      <c r="KNH44" s="87"/>
      <c r="KNI44" s="88"/>
      <c r="KNJ44" s="87"/>
      <c r="KNK44" s="87"/>
      <c r="KNL44" s="87"/>
      <c r="KNM44" s="87"/>
      <c r="KNN44" s="88"/>
      <c r="KNO44" s="87"/>
      <c r="KNP44" s="87"/>
      <c r="KNQ44" s="87"/>
      <c r="KNR44" s="87"/>
      <c r="KNS44" s="88"/>
      <c r="KNT44" s="87"/>
      <c r="KNU44" s="87"/>
      <c r="KNV44" s="87"/>
      <c r="KNW44" s="87"/>
      <c r="KNX44" s="88"/>
      <c r="KNY44" s="87"/>
      <c r="KNZ44" s="87"/>
      <c r="KOA44" s="87"/>
      <c r="KOB44" s="87"/>
      <c r="KOC44" s="88"/>
      <c r="KOD44" s="87"/>
      <c r="KOE44" s="87"/>
      <c r="KOF44" s="87"/>
      <c r="KOG44" s="87"/>
      <c r="KOH44" s="88"/>
      <c r="KOI44" s="87"/>
      <c r="KOJ44" s="87"/>
      <c r="KOK44" s="87"/>
      <c r="KOL44" s="87"/>
      <c r="KOM44" s="88"/>
      <c r="KON44" s="87"/>
      <c r="KOO44" s="87"/>
      <c r="KOP44" s="87"/>
      <c r="KOQ44" s="87"/>
      <c r="KOR44" s="88"/>
      <c r="KOS44" s="87"/>
      <c r="KOT44" s="87"/>
      <c r="KOU44" s="87"/>
      <c r="KOV44" s="87"/>
      <c r="KOW44" s="88"/>
      <c r="KOX44" s="87"/>
      <c r="KOY44" s="87"/>
      <c r="KOZ44" s="87"/>
      <c r="KPA44" s="87"/>
      <c r="KPB44" s="88"/>
      <c r="KPC44" s="87"/>
      <c r="KPD44" s="87"/>
      <c r="KPE44" s="87"/>
      <c r="KPF44" s="87"/>
      <c r="KPG44" s="88"/>
      <c r="KPH44" s="87"/>
      <c r="KPI44" s="87"/>
      <c r="KPJ44" s="87"/>
      <c r="KPK44" s="87"/>
      <c r="KPL44" s="88"/>
      <c r="KPM44" s="87"/>
      <c r="KPN44" s="87"/>
      <c r="KPO44" s="87"/>
      <c r="KPP44" s="87"/>
      <c r="KPQ44" s="88"/>
      <c r="KPR44" s="87"/>
      <c r="KPS44" s="87"/>
      <c r="KPT44" s="87"/>
      <c r="KPU44" s="87"/>
      <c r="KPV44" s="88"/>
      <c r="KPW44" s="87"/>
      <c r="KPX44" s="87"/>
      <c r="KPY44" s="87"/>
      <c r="KPZ44" s="87"/>
      <c r="KQA44" s="88"/>
      <c r="KQB44" s="87"/>
      <c r="KQC44" s="87"/>
      <c r="KQD44" s="87"/>
      <c r="KQE44" s="87"/>
      <c r="KQF44" s="88"/>
      <c r="KQG44" s="87"/>
      <c r="KQH44" s="87"/>
      <c r="KQI44" s="87"/>
      <c r="KQJ44" s="87"/>
      <c r="KQK44" s="88"/>
      <c r="KQL44" s="87"/>
      <c r="KQM44" s="87"/>
      <c r="KQN44" s="87"/>
      <c r="KQO44" s="87"/>
      <c r="KQP44" s="88"/>
      <c r="KQQ44" s="87"/>
      <c r="KQR44" s="87"/>
      <c r="KQS44" s="87"/>
      <c r="KQT44" s="87"/>
      <c r="KQU44" s="88"/>
      <c r="KQV44" s="87"/>
      <c r="KQW44" s="87"/>
      <c r="KQX44" s="87"/>
      <c r="KQY44" s="87"/>
      <c r="KQZ44" s="88"/>
      <c r="KRA44" s="87"/>
      <c r="KRB44" s="87"/>
      <c r="KRC44" s="87"/>
      <c r="KRD44" s="87"/>
      <c r="KRE44" s="88"/>
      <c r="KRF44" s="87"/>
      <c r="KRG44" s="87"/>
      <c r="KRH44" s="87"/>
      <c r="KRI44" s="87"/>
      <c r="KRJ44" s="88"/>
      <c r="KRK44" s="87"/>
      <c r="KRL44" s="87"/>
      <c r="KRM44" s="87"/>
      <c r="KRN44" s="87"/>
      <c r="KRO44" s="88"/>
      <c r="KRP44" s="87"/>
      <c r="KRQ44" s="87"/>
      <c r="KRR44" s="87"/>
      <c r="KRS44" s="87"/>
      <c r="KRT44" s="88"/>
      <c r="KRU44" s="87"/>
      <c r="KRV44" s="87"/>
      <c r="KRW44" s="87"/>
      <c r="KRX44" s="87"/>
      <c r="KRY44" s="88"/>
      <c r="KRZ44" s="87"/>
      <c r="KSA44" s="87"/>
      <c r="KSB44" s="87"/>
      <c r="KSC44" s="87"/>
      <c r="KSD44" s="88"/>
      <c r="KSE44" s="87"/>
      <c r="KSF44" s="87"/>
      <c r="KSG44" s="87"/>
      <c r="KSH44" s="87"/>
      <c r="KSI44" s="88"/>
      <c r="KSJ44" s="87"/>
      <c r="KSK44" s="87"/>
      <c r="KSL44" s="87"/>
      <c r="KSM44" s="87"/>
      <c r="KSN44" s="88"/>
      <c r="KSO44" s="87"/>
      <c r="KSP44" s="87"/>
      <c r="KSQ44" s="87"/>
      <c r="KSR44" s="87"/>
      <c r="KSS44" s="88"/>
      <c r="KST44" s="87"/>
      <c r="KSU44" s="87"/>
      <c r="KSV44" s="87"/>
      <c r="KSW44" s="87"/>
      <c r="KSX44" s="88"/>
      <c r="KSY44" s="87"/>
      <c r="KSZ44" s="87"/>
      <c r="KTA44" s="87"/>
      <c r="KTB44" s="87"/>
      <c r="KTC44" s="88"/>
      <c r="KTD44" s="87"/>
      <c r="KTE44" s="87"/>
      <c r="KTF44" s="87"/>
      <c r="KTG44" s="87"/>
      <c r="KTH44" s="88"/>
      <c r="KTI44" s="87"/>
      <c r="KTJ44" s="87"/>
      <c r="KTK44" s="87"/>
      <c r="KTL44" s="87"/>
      <c r="KTM44" s="88"/>
      <c r="KTN44" s="87"/>
      <c r="KTO44" s="87"/>
      <c r="KTP44" s="87"/>
      <c r="KTQ44" s="87"/>
      <c r="KTR44" s="88"/>
      <c r="KTS44" s="87"/>
      <c r="KTT44" s="87"/>
      <c r="KTU44" s="87"/>
      <c r="KTV44" s="87"/>
      <c r="KTW44" s="88"/>
      <c r="KTX44" s="87"/>
      <c r="KTY44" s="87"/>
      <c r="KTZ44" s="87"/>
      <c r="KUA44" s="87"/>
      <c r="KUB44" s="88"/>
      <c r="KUC44" s="87"/>
      <c r="KUD44" s="87"/>
      <c r="KUE44" s="87"/>
      <c r="KUF44" s="87"/>
      <c r="KUG44" s="88"/>
      <c r="KUH44" s="87"/>
      <c r="KUI44" s="87"/>
      <c r="KUJ44" s="87"/>
      <c r="KUK44" s="87"/>
      <c r="KUL44" s="88"/>
      <c r="KUM44" s="87"/>
      <c r="KUN44" s="87"/>
      <c r="KUO44" s="87"/>
      <c r="KUP44" s="87"/>
      <c r="KUQ44" s="88"/>
      <c r="KUR44" s="87"/>
      <c r="KUS44" s="87"/>
      <c r="KUT44" s="87"/>
      <c r="KUU44" s="87"/>
      <c r="KUV44" s="88"/>
      <c r="KUW44" s="87"/>
      <c r="KUX44" s="87"/>
      <c r="KUY44" s="87"/>
      <c r="KUZ44" s="87"/>
      <c r="KVA44" s="88"/>
      <c r="KVB44" s="87"/>
      <c r="KVC44" s="87"/>
      <c r="KVD44" s="87"/>
      <c r="KVE44" s="87"/>
      <c r="KVF44" s="88"/>
      <c r="KVG44" s="87"/>
      <c r="KVH44" s="87"/>
      <c r="KVI44" s="87"/>
      <c r="KVJ44" s="87"/>
      <c r="KVK44" s="88"/>
      <c r="KVL44" s="87"/>
      <c r="KVM44" s="87"/>
      <c r="KVN44" s="87"/>
      <c r="KVO44" s="87"/>
      <c r="KVP44" s="88"/>
      <c r="KVQ44" s="87"/>
      <c r="KVR44" s="87"/>
      <c r="KVS44" s="87"/>
      <c r="KVT44" s="87"/>
      <c r="KVU44" s="88"/>
      <c r="KVV44" s="87"/>
      <c r="KVW44" s="87"/>
      <c r="KVX44" s="87"/>
      <c r="KVY44" s="87"/>
      <c r="KVZ44" s="88"/>
      <c r="KWA44" s="87"/>
      <c r="KWB44" s="87"/>
      <c r="KWC44" s="87"/>
      <c r="KWD44" s="87"/>
      <c r="KWE44" s="88"/>
      <c r="KWF44" s="87"/>
      <c r="KWG44" s="87"/>
      <c r="KWH44" s="87"/>
      <c r="KWI44" s="87"/>
      <c r="KWJ44" s="88"/>
      <c r="KWK44" s="87"/>
      <c r="KWL44" s="87"/>
      <c r="KWM44" s="87"/>
      <c r="KWN44" s="87"/>
      <c r="KWO44" s="88"/>
      <c r="KWP44" s="87"/>
      <c r="KWQ44" s="87"/>
      <c r="KWR44" s="87"/>
      <c r="KWS44" s="87"/>
      <c r="KWT44" s="88"/>
      <c r="KWU44" s="87"/>
      <c r="KWV44" s="87"/>
      <c r="KWW44" s="87"/>
      <c r="KWX44" s="87"/>
      <c r="KWY44" s="88"/>
      <c r="KWZ44" s="87"/>
      <c r="KXA44" s="87"/>
      <c r="KXB44" s="87"/>
      <c r="KXC44" s="87"/>
      <c r="KXD44" s="88"/>
      <c r="KXE44" s="87"/>
      <c r="KXF44" s="87"/>
      <c r="KXG44" s="87"/>
      <c r="KXH44" s="87"/>
      <c r="KXI44" s="88"/>
      <c r="KXJ44" s="87"/>
      <c r="KXK44" s="87"/>
      <c r="KXL44" s="87"/>
      <c r="KXM44" s="87"/>
      <c r="KXN44" s="88"/>
      <c r="KXO44" s="87"/>
      <c r="KXP44" s="87"/>
      <c r="KXQ44" s="87"/>
      <c r="KXR44" s="87"/>
      <c r="KXS44" s="88"/>
      <c r="KXT44" s="87"/>
      <c r="KXU44" s="87"/>
      <c r="KXV44" s="87"/>
      <c r="KXW44" s="87"/>
      <c r="KXX44" s="88"/>
      <c r="KXY44" s="87"/>
      <c r="KXZ44" s="87"/>
      <c r="KYA44" s="87"/>
      <c r="KYB44" s="87"/>
      <c r="KYC44" s="88"/>
      <c r="KYD44" s="87"/>
      <c r="KYE44" s="87"/>
      <c r="KYF44" s="87"/>
      <c r="KYG44" s="87"/>
      <c r="KYH44" s="88"/>
      <c r="KYI44" s="87"/>
      <c r="KYJ44" s="87"/>
      <c r="KYK44" s="87"/>
      <c r="KYL44" s="87"/>
      <c r="KYM44" s="88"/>
      <c r="KYN44" s="87"/>
      <c r="KYO44" s="87"/>
      <c r="KYP44" s="87"/>
      <c r="KYQ44" s="87"/>
      <c r="KYR44" s="88"/>
      <c r="KYS44" s="87"/>
      <c r="KYT44" s="87"/>
      <c r="KYU44" s="87"/>
      <c r="KYV44" s="87"/>
      <c r="KYW44" s="88"/>
      <c r="KYX44" s="87"/>
      <c r="KYY44" s="87"/>
      <c r="KYZ44" s="87"/>
      <c r="KZA44" s="87"/>
      <c r="KZB44" s="88"/>
      <c r="KZC44" s="87"/>
      <c r="KZD44" s="87"/>
      <c r="KZE44" s="87"/>
      <c r="KZF44" s="87"/>
      <c r="KZG44" s="88"/>
      <c r="KZH44" s="87"/>
      <c r="KZI44" s="87"/>
      <c r="KZJ44" s="87"/>
      <c r="KZK44" s="87"/>
      <c r="KZL44" s="88"/>
      <c r="KZM44" s="87"/>
      <c r="KZN44" s="87"/>
      <c r="KZO44" s="87"/>
      <c r="KZP44" s="87"/>
      <c r="KZQ44" s="88"/>
      <c r="KZR44" s="87"/>
      <c r="KZS44" s="87"/>
      <c r="KZT44" s="87"/>
      <c r="KZU44" s="87"/>
      <c r="KZV44" s="88"/>
      <c r="KZW44" s="87"/>
      <c r="KZX44" s="87"/>
      <c r="KZY44" s="87"/>
      <c r="KZZ44" s="87"/>
      <c r="LAA44" s="88"/>
      <c r="LAB44" s="87"/>
      <c r="LAC44" s="87"/>
      <c r="LAD44" s="87"/>
      <c r="LAE44" s="87"/>
      <c r="LAF44" s="88"/>
      <c r="LAG44" s="87"/>
      <c r="LAH44" s="87"/>
      <c r="LAI44" s="87"/>
      <c r="LAJ44" s="87"/>
      <c r="LAK44" s="88"/>
      <c r="LAL44" s="87"/>
      <c r="LAM44" s="87"/>
      <c r="LAN44" s="87"/>
      <c r="LAO44" s="87"/>
      <c r="LAP44" s="88"/>
      <c r="LAQ44" s="87"/>
      <c r="LAR44" s="87"/>
      <c r="LAS44" s="87"/>
      <c r="LAT44" s="87"/>
      <c r="LAU44" s="88"/>
      <c r="LAV44" s="87"/>
      <c r="LAW44" s="87"/>
      <c r="LAX44" s="87"/>
      <c r="LAY44" s="87"/>
      <c r="LAZ44" s="88"/>
      <c r="LBA44" s="87"/>
      <c r="LBB44" s="87"/>
      <c r="LBC44" s="87"/>
      <c r="LBD44" s="87"/>
      <c r="LBE44" s="88"/>
      <c r="LBF44" s="87"/>
      <c r="LBG44" s="87"/>
      <c r="LBH44" s="87"/>
      <c r="LBI44" s="87"/>
      <c r="LBJ44" s="88"/>
      <c r="LBK44" s="87"/>
      <c r="LBL44" s="87"/>
      <c r="LBM44" s="87"/>
      <c r="LBN44" s="87"/>
      <c r="LBO44" s="88"/>
      <c r="LBP44" s="87"/>
      <c r="LBQ44" s="87"/>
      <c r="LBR44" s="87"/>
      <c r="LBS44" s="87"/>
      <c r="LBT44" s="88"/>
      <c r="LBU44" s="87"/>
      <c r="LBV44" s="87"/>
      <c r="LBW44" s="87"/>
      <c r="LBX44" s="87"/>
      <c r="LBY44" s="88"/>
      <c r="LBZ44" s="87"/>
      <c r="LCA44" s="87"/>
      <c r="LCB44" s="87"/>
      <c r="LCC44" s="87"/>
      <c r="LCD44" s="88"/>
      <c r="LCE44" s="87"/>
      <c r="LCF44" s="87"/>
      <c r="LCG44" s="87"/>
      <c r="LCH44" s="87"/>
      <c r="LCI44" s="88"/>
      <c r="LCJ44" s="87"/>
      <c r="LCK44" s="87"/>
      <c r="LCL44" s="87"/>
      <c r="LCM44" s="87"/>
      <c r="LCN44" s="88"/>
      <c r="LCO44" s="87"/>
      <c r="LCP44" s="87"/>
      <c r="LCQ44" s="87"/>
      <c r="LCR44" s="87"/>
      <c r="LCS44" s="88"/>
      <c r="LCT44" s="87"/>
      <c r="LCU44" s="87"/>
      <c r="LCV44" s="87"/>
      <c r="LCW44" s="87"/>
      <c r="LCX44" s="88"/>
      <c r="LCY44" s="87"/>
      <c r="LCZ44" s="87"/>
      <c r="LDA44" s="87"/>
      <c r="LDB44" s="87"/>
      <c r="LDC44" s="88"/>
      <c r="LDD44" s="87"/>
      <c r="LDE44" s="87"/>
      <c r="LDF44" s="87"/>
      <c r="LDG44" s="87"/>
      <c r="LDH44" s="88"/>
      <c r="LDI44" s="87"/>
      <c r="LDJ44" s="87"/>
      <c r="LDK44" s="87"/>
      <c r="LDL44" s="87"/>
      <c r="LDM44" s="88"/>
      <c r="LDN44" s="87"/>
      <c r="LDO44" s="87"/>
      <c r="LDP44" s="87"/>
      <c r="LDQ44" s="87"/>
      <c r="LDR44" s="88"/>
      <c r="LDS44" s="87"/>
      <c r="LDT44" s="87"/>
      <c r="LDU44" s="87"/>
      <c r="LDV44" s="87"/>
      <c r="LDW44" s="88"/>
      <c r="LDX44" s="87"/>
      <c r="LDY44" s="87"/>
      <c r="LDZ44" s="87"/>
      <c r="LEA44" s="87"/>
      <c r="LEB44" s="88"/>
      <c r="LEC44" s="87"/>
      <c r="LED44" s="87"/>
      <c r="LEE44" s="87"/>
      <c r="LEF44" s="87"/>
      <c r="LEG44" s="88"/>
      <c r="LEH44" s="87"/>
      <c r="LEI44" s="87"/>
      <c r="LEJ44" s="87"/>
      <c r="LEK44" s="87"/>
      <c r="LEL44" s="88"/>
      <c r="LEM44" s="87"/>
      <c r="LEN44" s="87"/>
      <c r="LEO44" s="87"/>
      <c r="LEP44" s="87"/>
      <c r="LEQ44" s="88"/>
      <c r="LER44" s="87"/>
      <c r="LES44" s="87"/>
      <c r="LET44" s="87"/>
      <c r="LEU44" s="87"/>
      <c r="LEV44" s="88"/>
      <c r="LEW44" s="87"/>
      <c r="LEX44" s="87"/>
      <c r="LEY44" s="87"/>
      <c r="LEZ44" s="87"/>
      <c r="LFA44" s="88"/>
      <c r="LFB44" s="87"/>
      <c r="LFC44" s="87"/>
      <c r="LFD44" s="87"/>
      <c r="LFE44" s="87"/>
      <c r="LFF44" s="88"/>
      <c r="LFG44" s="87"/>
      <c r="LFH44" s="87"/>
      <c r="LFI44" s="87"/>
      <c r="LFJ44" s="87"/>
      <c r="LFK44" s="88"/>
      <c r="LFL44" s="87"/>
      <c r="LFM44" s="87"/>
      <c r="LFN44" s="87"/>
      <c r="LFO44" s="87"/>
      <c r="LFP44" s="88"/>
      <c r="LFQ44" s="87"/>
      <c r="LFR44" s="87"/>
      <c r="LFS44" s="87"/>
      <c r="LFT44" s="87"/>
      <c r="LFU44" s="88"/>
      <c r="LFV44" s="87"/>
      <c r="LFW44" s="87"/>
      <c r="LFX44" s="87"/>
      <c r="LFY44" s="87"/>
      <c r="LFZ44" s="88"/>
      <c r="LGA44" s="87"/>
      <c r="LGB44" s="87"/>
      <c r="LGC44" s="87"/>
      <c r="LGD44" s="87"/>
      <c r="LGE44" s="88"/>
      <c r="LGF44" s="87"/>
      <c r="LGG44" s="87"/>
      <c r="LGH44" s="87"/>
      <c r="LGI44" s="87"/>
      <c r="LGJ44" s="88"/>
      <c r="LGK44" s="87"/>
      <c r="LGL44" s="87"/>
      <c r="LGM44" s="87"/>
      <c r="LGN44" s="87"/>
      <c r="LGO44" s="88"/>
      <c r="LGP44" s="87"/>
      <c r="LGQ44" s="87"/>
      <c r="LGR44" s="87"/>
      <c r="LGS44" s="87"/>
      <c r="LGT44" s="88"/>
      <c r="LGU44" s="87"/>
      <c r="LGV44" s="87"/>
      <c r="LGW44" s="87"/>
      <c r="LGX44" s="87"/>
      <c r="LGY44" s="88"/>
      <c r="LGZ44" s="87"/>
      <c r="LHA44" s="87"/>
      <c r="LHB44" s="87"/>
      <c r="LHC44" s="87"/>
      <c r="LHD44" s="88"/>
      <c r="LHE44" s="87"/>
      <c r="LHF44" s="87"/>
      <c r="LHG44" s="87"/>
      <c r="LHH44" s="87"/>
      <c r="LHI44" s="88"/>
      <c r="LHJ44" s="87"/>
      <c r="LHK44" s="87"/>
      <c r="LHL44" s="87"/>
      <c r="LHM44" s="87"/>
      <c r="LHN44" s="88"/>
      <c r="LHO44" s="87"/>
      <c r="LHP44" s="87"/>
      <c r="LHQ44" s="87"/>
      <c r="LHR44" s="87"/>
      <c r="LHS44" s="88"/>
      <c r="LHT44" s="87"/>
      <c r="LHU44" s="87"/>
      <c r="LHV44" s="87"/>
      <c r="LHW44" s="87"/>
      <c r="LHX44" s="88"/>
      <c r="LHY44" s="87"/>
      <c r="LHZ44" s="87"/>
      <c r="LIA44" s="87"/>
      <c r="LIB44" s="87"/>
      <c r="LIC44" s="88"/>
      <c r="LID44" s="87"/>
      <c r="LIE44" s="87"/>
      <c r="LIF44" s="87"/>
      <c r="LIG44" s="87"/>
      <c r="LIH44" s="88"/>
      <c r="LII44" s="87"/>
      <c r="LIJ44" s="87"/>
      <c r="LIK44" s="87"/>
      <c r="LIL44" s="87"/>
      <c r="LIM44" s="88"/>
      <c r="LIN44" s="87"/>
      <c r="LIO44" s="87"/>
      <c r="LIP44" s="87"/>
      <c r="LIQ44" s="87"/>
      <c r="LIR44" s="88"/>
      <c r="LIS44" s="87"/>
      <c r="LIT44" s="87"/>
      <c r="LIU44" s="87"/>
      <c r="LIV44" s="87"/>
      <c r="LIW44" s="88"/>
      <c r="LIX44" s="87"/>
      <c r="LIY44" s="87"/>
      <c r="LIZ44" s="87"/>
      <c r="LJA44" s="87"/>
      <c r="LJB44" s="88"/>
      <c r="LJC44" s="87"/>
      <c r="LJD44" s="87"/>
      <c r="LJE44" s="87"/>
      <c r="LJF44" s="87"/>
      <c r="LJG44" s="88"/>
      <c r="LJH44" s="87"/>
      <c r="LJI44" s="87"/>
      <c r="LJJ44" s="87"/>
      <c r="LJK44" s="87"/>
      <c r="LJL44" s="88"/>
      <c r="LJM44" s="87"/>
      <c r="LJN44" s="87"/>
      <c r="LJO44" s="87"/>
      <c r="LJP44" s="87"/>
      <c r="LJQ44" s="88"/>
      <c r="LJR44" s="87"/>
      <c r="LJS44" s="87"/>
      <c r="LJT44" s="87"/>
      <c r="LJU44" s="87"/>
      <c r="LJV44" s="88"/>
      <c r="LJW44" s="87"/>
      <c r="LJX44" s="87"/>
      <c r="LJY44" s="87"/>
      <c r="LJZ44" s="87"/>
      <c r="LKA44" s="88"/>
      <c r="LKB44" s="87"/>
      <c r="LKC44" s="87"/>
      <c r="LKD44" s="87"/>
      <c r="LKE44" s="87"/>
      <c r="LKF44" s="88"/>
      <c r="LKG44" s="87"/>
      <c r="LKH44" s="87"/>
      <c r="LKI44" s="87"/>
      <c r="LKJ44" s="87"/>
      <c r="LKK44" s="88"/>
      <c r="LKL44" s="87"/>
      <c r="LKM44" s="87"/>
      <c r="LKN44" s="87"/>
      <c r="LKO44" s="87"/>
      <c r="LKP44" s="88"/>
      <c r="LKQ44" s="87"/>
      <c r="LKR44" s="87"/>
      <c r="LKS44" s="87"/>
      <c r="LKT44" s="87"/>
      <c r="LKU44" s="88"/>
      <c r="LKV44" s="87"/>
      <c r="LKW44" s="87"/>
      <c r="LKX44" s="87"/>
      <c r="LKY44" s="87"/>
      <c r="LKZ44" s="88"/>
      <c r="LLA44" s="87"/>
      <c r="LLB44" s="87"/>
      <c r="LLC44" s="87"/>
      <c r="LLD44" s="87"/>
      <c r="LLE44" s="88"/>
      <c r="LLF44" s="87"/>
      <c r="LLG44" s="87"/>
      <c r="LLH44" s="87"/>
      <c r="LLI44" s="87"/>
      <c r="LLJ44" s="88"/>
      <c r="LLK44" s="87"/>
      <c r="LLL44" s="87"/>
      <c r="LLM44" s="87"/>
      <c r="LLN44" s="87"/>
      <c r="LLO44" s="88"/>
      <c r="LLP44" s="87"/>
      <c r="LLQ44" s="87"/>
      <c r="LLR44" s="87"/>
      <c r="LLS44" s="87"/>
      <c r="LLT44" s="88"/>
      <c r="LLU44" s="87"/>
      <c r="LLV44" s="87"/>
      <c r="LLW44" s="87"/>
      <c r="LLX44" s="87"/>
      <c r="LLY44" s="88"/>
      <c r="LLZ44" s="87"/>
      <c r="LMA44" s="87"/>
      <c r="LMB44" s="87"/>
      <c r="LMC44" s="87"/>
      <c r="LMD44" s="88"/>
      <c r="LME44" s="87"/>
      <c r="LMF44" s="87"/>
      <c r="LMG44" s="87"/>
      <c r="LMH44" s="87"/>
      <c r="LMI44" s="88"/>
      <c r="LMJ44" s="87"/>
      <c r="LMK44" s="87"/>
      <c r="LML44" s="87"/>
      <c r="LMM44" s="87"/>
      <c r="LMN44" s="88"/>
      <c r="LMO44" s="87"/>
      <c r="LMP44" s="87"/>
      <c r="LMQ44" s="87"/>
      <c r="LMR44" s="87"/>
      <c r="LMS44" s="88"/>
      <c r="LMT44" s="87"/>
      <c r="LMU44" s="87"/>
      <c r="LMV44" s="87"/>
      <c r="LMW44" s="87"/>
      <c r="LMX44" s="88"/>
      <c r="LMY44" s="87"/>
      <c r="LMZ44" s="87"/>
      <c r="LNA44" s="87"/>
      <c r="LNB44" s="87"/>
      <c r="LNC44" s="88"/>
      <c r="LND44" s="87"/>
      <c r="LNE44" s="87"/>
      <c r="LNF44" s="87"/>
      <c r="LNG44" s="87"/>
      <c r="LNH44" s="88"/>
      <c r="LNI44" s="87"/>
      <c r="LNJ44" s="87"/>
      <c r="LNK44" s="87"/>
      <c r="LNL44" s="87"/>
      <c r="LNM44" s="88"/>
      <c r="LNN44" s="87"/>
      <c r="LNO44" s="87"/>
      <c r="LNP44" s="87"/>
      <c r="LNQ44" s="87"/>
      <c r="LNR44" s="88"/>
      <c r="LNS44" s="87"/>
      <c r="LNT44" s="87"/>
      <c r="LNU44" s="87"/>
      <c r="LNV44" s="87"/>
      <c r="LNW44" s="88"/>
      <c r="LNX44" s="87"/>
      <c r="LNY44" s="87"/>
      <c r="LNZ44" s="87"/>
      <c r="LOA44" s="87"/>
      <c r="LOB44" s="88"/>
      <c r="LOC44" s="87"/>
      <c r="LOD44" s="87"/>
      <c r="LOE44" s="87"/>
      <c r="LOF44" s="87"/>
      <c r="LOG44" s="88"/>
      <c r="LOH44" s="87"/>
      <c r="LOI44" s="87"/>
      <c r="LOJ44" s="87"/>
      <c r="LOK44" s="87"/>
      <c r="LOL44" s="88"/>
      <c r="LOM44" s="87"/>
      <c r="LON44" s="87"/>
      <c r="LOO44" s="87"/>
      <c r="LOP44" s="87"/>
      <c r="LOQ44" s="88"/>
      <c r="LOR44" s="87"/>
      <c r="LOS44" s="87"/>
      <c r="LOT44" s="87"/>
      <c r="LOU44" s="87"/>
      <c r="LOV44" s="88"/>
      <c r="LOW44" s="87"/>
      <c r="LOX44" s="87"/>
      <c r="LOY44" s="87"/>
      <c r="LOZ44" s="87"/>
      <c r="LPA44" s="88"/>
      <c r="LPB44" s="87"/>
      <c r="LPC44" s="87"/>
      <c r="LPD44" s="87"/>
      <c r="LPE44" s="87"/>
      <c r="LPF44" s="88"/>
      <c r="LPG44" s="87"/>
      <c r="LPH44" s="87"/>
      <c r="LPI44" s="87"/>
      <c r="LPJ44" s="87"/>
      <c r="LPK44" s="88"/>
      <c r="LPL44" s="87"/>
      <c r="LPM44" s="87"/>
      <c r="LPN44" s="87"/>
      <c r="LPO44" s="87"/>
      <c r="LPP44" s="88"/>
      <c r="LPQ44" s="87"/>
      <c r="LPR44" s="87"/>
      <c r="LPS44" s="87"/>
      <c r="LPT44" s="87"/>
      <c r="LPU44" s="88"/>
      <c r="LPV44" s="87"/>
      <c r="LPW44" s="87"/>
      <c r="LPX44" s="87"/>
      <c r="LPY44" s="87"/>
      <c r="LPZ44" s="88"/>
      <c r="LQA44" s="87"/>
      <c r="LQB44" s="87"/>
      <c r="LQC44" s="87"/>
      <c r="LQD44" s="87"/>
      <c r="LQE44" s="88"/>
      <c r="LQF44" s="87"/>
      <c r="LQG44" s="87"/>
      <c r="LQH44" s="87"/>
      <c r="LQI44" s="87"/>
      <c r="LQJ44" s="88"/>
      <c r="LQK44" s="87"/>
      <c r="LQL44" s="87"/>
      <c r="LQM44" s="87"/>
      <c r="LQN44" s="87"/>
      <c r="LQO44" s="88"/>
      <c r="LQP44" s="87"/>
      <c r="LQQ44" s="87"/>
      <c r="LQR44" s="87"/>
      <c r="LQS44" s="87"/>
      <c r="LQT44" s="88"/>
      <c r="LQU44" s="87"/>
      <c r="LQV44" s="87"/>
      <c r="LQW44" s="87"/>
      <c r="LQX44" s="87"/>
      <c r="LQY44" s="88"/>
      <c r="LQZ44" s="87"/>
      <c r="LRA44" s="87"/>
      <c r="LRB44" s="87"/>
      <c r="LRC44" s="87"/>
      <c r="LRD44" s="88"/>
      <c r="LRE44" s="87"/>
      <c r="LRF44" s="87"/>
      <c r="LRG44" s="87"/>
      <c r="LRH44" s="87"/>
      <c r="LRI44" s="88"/>
      <c r="LRJ44" s="87"/>
      <c r="LRK44" s="87"/>
      <c r="LRL44" s="87"/>
      <c r="LRM44" s="87"/>
      <c r="LRN44" s="88"/>
      <c r="LRO44" s="87"/>
      <c r="LRP44" s="87"/>
      <c r="LRQ44" s="87"/>
      <c r="LRR44" s="87"/>
      <c r="LRS44" s="88"/>
      <c r="LRT44" s="87"/>
      <c r="LRU44" s="87"/>
      <c r="LRV44" s="87"/>
      <c r="LRW44" s="87"/>
      <c r="LRX44" s="88"/>
      <c r="LRY44" s="87"/>
      <c r="LRZ44" s="87"/>
      <c r="LSA44" s="87"/>
      <c r="LSB44" s="87"/>
      <c r="LSC44" s="88"/>
      <c r="LSD44" s="87"/>
      <c r="LSE44" s="87"/>
      <c r="LSF44" s="87"/>
      <c r="LSG44" s="87"/>
      <c r="LSH44" s="88"/>
      <c r="LSI44" s="87"/>
      <c r="LSJ44" s="87"/>
      <c r="LSK44" s="87"/>
      <c r="LSL44" s="87"/>
      <c r="LSM44" s="88"/>
      <c r="LSN44" s="87"/>
      <c r="LSO44" s="87"/>
      <c r="LSP44" s="87"/>
      <c r="LSQ44" s="87"/>
      <c r="LSR44" s="88"/>
      <c r="LSS44" s="87"/>
      <c r="LST44" s="87"/>
      <c r="LSU44" s="87"/>
      <c r="LSV44" s="87"/>
      <c r="LSW44" s="88"/>
      <c r="LSX44" s="87"/>
      <c r="LSY44" s="87"/>
      <c r="LSZ44" s="87"/>
      <c r="LTA44" s="87"/>
      <c r="LTB44" s="88"/>
      <c r="LTC44" s="87"/>
      <c r="LTD44" s="87"/>
      <c r="LTE44" s="87"/>
      <c r="LTF44" s="87"/>
      <c r="LTG44" s="88"/>
      <c r="LTH44" s="87"/>
      <c r="LTI44" s="87"/>
      <c r="LTJ44" s="87"/>
      <c r="LTK44" s="87"/>
      <c r="LTL44" s="88"/>
      <c r="LTM44" s="87"/>
      <c r="LTN44" s="87"/>
      <c r="LTO44" s="87"/>
      <c r="LTP44" s="87"/>
      <c r="LTQ44" s="88"/>
      <c r="LTR44" s="87"/>
      <c r="LTS44" s="87"/>
      <c r="LTT44" s="87"/>
      <c r="LTU44" s="87"/>
      <c r="LTV44" s="88"/>
      <c r="LTW44" s="87"/>
      <c r="LTX44" s="87"/>
      <c r="LTY44" s="87"/>
      <c r="LTZ44" s="87"/>
      <c r="LUA44" s="88"/>
      <c r="LUB44" s="87"/>
      <c r="LUC44" s="87"/>
      <c r="LUD44" s="87"/>
      <c r="LUE44" s="87"/>
      <c r="LUF44" s="88"/>
      <c r="LUG44" s="87"/>
      <c r="LUH44" s="87"/>
      <c r="LUI44" s="87"/>
      <c r="LUJ44" s="87"/>
      <c r="LUK44" s="88"/>
      <c r="LUL44" s="87"/>
      <c r="LUM44" s="87"/>
      <c r="LUN44" s="87"/>
      <c r="LUO44" s="87"/>
      <c r="LUP44" s="88"/>
      <c r="LUQ44" s="87"/>
      <c r="LUR44" s="87"/>
      <c r="LUS44" s="87"/>
      <c r="LUT44" s="87"/>
      <c r="LUU44" s="88"/>
      <c r="LUV44" s="87"/>
      <c r="LUW44" s="87"/>
      <c r="LUX44" s="87"/>
      <c r="LUY44" s="87"/>
      <c r="LUZ44" s="88"/>
      <c r="LVA44" s="87"/>
      <c r="LVB44" s="87"/>
      <c r="LVC44" s="87"/>
      <c r="LVD44" s="87"/>
      <c r="LVE44" s="88"/>
      <c r="LVF44" s="87"/>
      <c r="LVG44" s="87"/>
      <c r="LVH44" s="87"/>
      <c r="LVI44" s="87"/>
      <c r="LVJ44" s="88"/>
      <c r="LVK44" s="87"/>
      <c r="LVL44" s="87"/>
      <c r="LVM44" s="87"/>
      <c r="LVN44" s="87"/>
      <c r="LVO44" s="88"/>
      <c r="LVP44" s="87"/>
      <c r="LVQ44" s="87"/>
      <c r="LVR44" s="87"/>
      <c r="LVS44" s="87"/>
      <c r="LVT44" s="88"/>
      <c r="LVU44" s="87"/>
      <c r="LVV44" s="87"/>
      <c r="LVW44" s="87"/>
      <c r="LVX44" s="87"/>
      <c r="LVY44" s="88"/>
      <c r="LVZ44" s="87"/>
      <c r="LWA44" s="87"/>
      <c r="LWB44" s="87"/>
      <c r="LWC44" s="87"/>
      <c r="LWD44" s="88"/>
      <c r="LWE44" s="87"/>
      <c r="LWF44" s="87"/>
      <c r="LWG44" s="87"/>
      <c r="LWH44" s="87"/>
      <c r="LWI44" s="88"/>
      <c r="LWJ44" s="87"/>
      <c r="LWK44" s="87"/>
      <c r="LWL44" s="87"/>
      <c r="LWM44" s="87"/>
      <c r="LWN44" s="88"/>
      <c r="LWO44" s="87"/>
      <c r="LWP44" s="87"/>
      <c r="LWQ44" s="87"/>
      <c r="LWR44" s="87"/>
      <c r="LWS44" s="88"/>
      <c r="LWT44" s="87"/>
      <c r="LWU44" s="87"/>
      <c r="LWV44" s="87"/>
      <c r="LWW44" s="87"/>
      <c r="LWX44" s="88"/>
      <c r="LWY44" s="87"/>
      <c r="LWZ44" s="87"/>
      <c r="LXA44" s="87"/>
      <c r="LXB44" s="87"/>
      <c r="LXC44" s="88"/>
      <c r="LXD44" s="87"/>
      <c r="LXE44" s="87"/>
      <c r="LXF44" s="87"/>
      <c r="LXG44" s="87"/>
      <c r="LXH44" s="88"/>
      <c r="LXI44" s="87"/>
      <c r="LXJ44" s="87"/>
      <c r="LXK44" s="87"/>
      <c r="LXL44" s="87"/>
      <c r="LXM44" s="88"/>
      <c r="LXN44" s="87"/>
      <c r="LXO44" s="87"/>
      <c r="LXP44" s="87"/>
      <c r="LXQ44" s="87"/>
      <c r="LXR44" s="88"/>
      <c r="LXS44" s="87"/>
      <c r="LXT44" s="87"/>
      <c r="LXU44" s="87"/>
      <c r="LXV44" s="87"/>
      <c r="LXW44" s="88"/>
      <c r="LXX44" s="87"/>
      <c r="LXY44" s="87"/>
      <c r="LXZ44" s="87"/>
      <c r="LYA44" s="87"/>
      <c r="LYB44" s="88"/>
      <c r="LYC44" s="87"/>
      <c r="LYD44" s="87"/>
      <c r="LYE44" s="87"/>
      <c r="LYF44" s="87"/>
      <c r="LYG44" s="88"/>
      <c r="LYH44" s="87"/>
      <c r="LYI44" s="87"/>
      <c r="LYJ44" s="87"/>
      <c r="LYK44" s="87"/>
      <c r="LYL44" s="88"/>
      <c r="LYM44" s="87"/>
      <c r="LYN44" s="87"/>
      <c r="LYO44" s="87"/>
      <c r="LYP44" s="87"/>
      <c r="LYQ44" s="88"/>
      <c r="LYR44" s="87"/>
      <c r="LYS44" s="87"/>
      <c r="LYT44" s="87"/>
      <c r="LYU44" s="87"/>
      <c r="LYV44" s="88"/>
      <c r="LYW44" s="87"/>
      <c r="LYX44" s="87"/>
      <c r="LYY44" s="87"/>
      <c r="LYZ44" s="87"/>
      <c r="LZA44" s="88"/>
      <c r="LZB44" s="87"/>
      <c r="LZC44" s="87"/>
      <c r="LZD44" s="87"/>
      <c r="LZE44" s="87"/>
      <c r="LZF44" s="88"/>
      <c r="LZG44" s="87"/>
      <c r="LZH44" s="87"/>
      <c r="LZI44" s="87"/>
      <c r="LZJ44" s="87"/>
      <c r="LZK44" s="88"/>
      <c r="LZL44" s="87"/>
      <c r="LZM44" s="87"/>
      <c r="LZN44" s="87"/>
      <c r="LZO44" s="87"/>
      <c r="LZP44" s="88"/>
      <c r="LZQ44" s="87"/>
      <c r="LZR44" s="87"/>
      <c r="LZS44" s="87"/>
      <c r="LZT44" s="87"/>
      <c r="LZU44" s="88"/>
      <c r="LZV44" s="87"/>
      <c r="LZW44" s="87"/>
      <c r="LZX44" s="87"/>
      <c r="LZY44" s="87"/>
      <c r="LZZ44" s="88"/>
      <c r="MAA44" s="87"/>
      <c r="MAB44" s="87"/>
      <c r="MAC44" s="87"/>
      <c r="MAD44" s="87"/>
      <c r="MAE44" s="88"/>
      <c r="MAF44" s="87"/>
      <c r="MAG44" s="87"/>
      <c r="MAH44" s="87"/>
      <c r="MAI44" s="87"/>
      <c r="MAJ44" s="88"/>
      <c r="MAK44" s="87"/>
      <c r="MAL44" s="87"/>
      <c r="MAM44" s="87"/>
      <c r="MAN44" s="87"/>
      <c r="MAO44" s="88"/>
      <c r="MAP44" s="87"/>
      <c r="MAQ44" s="87"/>
      <c r="MAR44" s="87"/>
      <c r="MAS44" s="87"/>
      <c r="MAT44" s="88"/>
      <c r="MAU44" s="87"/>
      <c r="MAV44" s="87"/>
      <c r="MAW44" s="87"/>
      <c r="MAX44" s="87"/>
      <c r="MAY44" s="88"/>
      <c r="MAZ44" s="87"/>
      <c r="MBA44" s="87"/>
      <c r="MBB44" s="87"/>
      <c r="MBC44" s="87"/>
      <c r="MBD44" s="88"/>
      <c r="MBE44" s="87"/>
      <c r="MBF44" s="87"/>
      <c r="MBG44" s="87"/>
      <c r="MBH44" s="87"/>
      <c r="MBI44" s="88"/>
      <c r="MBJ44" s="87"/>
      <c r="MBK44" s="87"/>
      <c r="MBL44" s="87"/>
      <c r="MBM44" s="87"/>
      <c r="MBN44" s="88"/>
      <c r="MBO44" s="87"/>
      <c r="MBP44" s="87"/>
      <c r="MBQ44" s="87"/>
      <c r="MBR44" s="87"/>
      <c r="MBS44" s="88"/>
      <c r="MBT44" s="87"/>
      <c r="MBU44" s="87"/>
      <c r="MBV44" s="87"/>
      <c r="MBW44" s="87"/>
      <c r="MBX44" s="88"/>
      <c r="MBY44" s="87"/>
      <c r="MBZ44" s="87"/>
      <c r="MCA44" s="87"/>
      <c r="MCB44" s="87"/>
      <c r="MCC44" s="88"/>
      <c r="MCD44" s="87"/>
      <c r="MCE44" s="87"/>
      <c r="MCF44" s="87"/>
      <c r="MCG44" s="87"/>
      <c r="MCH44" s="88"/>
      <c r="MCI44" s="87"/>
      <c r="MCJ44" s="87"/>
      <c r="MCK44" s="87"/>
      <c r="MCL44" s="87"/>
      <c r="MCM44" s="88"/>
      <c r="MCN44" s="87"/>
      <c r="MCO44" s="87"/>
      <c r="MCP44" s="87"/>
      <c r="MCQ44" s="87"/>
      <c r="MCR44" s="88"/>
      <c r="MCS44" s="87"/>
      <c r="MCT44" s="87"/>
      <c r="MCU44" s="87"/>
      <c r="MCV44" s="87"/>
      <c r="MCW44" s="88"/>
      <c r="MCX44" s="87"/>
      <c r="MCY44" s="87"/>
      <c r="MCZ44" s="87"/>
      <c r="MDA44" s="87"/>
      <c r="MDB44" s="88"/>
      <c r="MDC44" s="87"/>
      <c r="MDD44" s="87"/>
      <c r="MDE44" s="87"/>
      <c r="MDF44" s="87"/>
      <c r="MDG44" s="88"/>
      <c r="MDH44" s="87"/>
      <c r="MDI44" s="87"/>
      <c r="MDJ44" s="87"/>
      <c r="MDK44" s="87"/>
      <c r="MDL44" s="88"/>
      <c r="MDM44" s="87"/>
      <c r="MDN44" s="87"/>
      <c r="MDO44" s="87"/>
      <c r="MDP44" s="87"/>
      <c r="MDQ44" s="88"/>
      <c r="MDR44" s="87"/>
      <c r="MDS44" s="87"/>
      <c r="MDT44" s="87"/>
      <c r="MDU44" s="87"/>
      <c r="MDV44" s="88"/>
      <c r="MDW44" s="87"/>
      <c r="MDX44" s="87"/>
      <c r="MDY44" s="87"/>
      <c r="MDZ44" s="87"/>
      <c r="MEA44" s="88"/>
      <c r="MEB44" s="87"/>
      <c r="MEC44" s="87"/>
      <c r="MED44" s="87"/>
      <c r="MEE44" s="87"/>
      <c r="MEF44" s="88"/>
      <c r="MEG44" s="87"/>
      <c r="MEH44" s="87"/>
      <c r="MEI44" s="87"/>
      <c r="MEJ44" s="87"/>
      <c r="MEK44" s="88"/>
      <c r="MEL44" s="87"/>
      <c r="MEM44" s="87"/>
      <c r="MEN44" s="87"/>
      <c r="MEO44" s="87"/>
      <c r="MEP44" s="88"/>
      <c r="MEQ44" s="87"/>
      <c r="MER44" s="87"/>
      <c r="MES44" s="87"/>
      <c r="MET44" s="87"/>
      <c r="MEU44" s="88"/>
      <c r="MEV44" s="87"/>
      <c r="MEW44" s="87"/>
      <c r="MEX44" s="87"/>
      <c r="MEY44" s="87"/>
      <c r="MEZ44" s="88"/>
      <c r="MFA44" s="87"/>
      <c r="MFB44" s="87"/>
      <c r="MFC44" s="87"/>
      <c r="MFD44" s="87"/>
      <c r="MFE44" s="88"/>
      <c r="MFF44" s="87"/>
      <c r="MFG44" s="87"/>
      <c r="MFH44" s="87"/>
      <c r="MFI44" s="87"/>
      <c r="MFJ44" s="88"/>
      <c r="MFK44" s="87"/>
      <c r="MFL44" s="87"/>
      <c r="MFM44" s="87"/>
      <c r="MFN44" s="87"/>
      <c r="MFO44" s="88"/>
      <c r="MFP44" s="87"/>
      <c r="MFQ44" s="87"/>
      <c r="MFR44" s="87"/>
      <c r="MFS44" s="87"/>
      <c r="MFT44" s="88"/>
      <c r="MFU44" s="87"/>
      <c r="MFV44" s="87"/>
      <c r="MFW44" s="87"/>
      <c r="MFX44" s="87"/>
      <c r="MFY44" s="88"/>
      <c r="MFZ44" s="87"/>
      <c r="MGA44" s="87"/>
      <c r="MGB44" s="87"/>
      <c r="MGC44" s="87"/>
      <c r="MGD44" s="88"/>
      <c r="MGE44" s="87"/>
      <c r="MGF44" s="87"/>
      <c r="MGG44" s="87"/>
      <c r="MGH44" s="87"/>
      <c r="MGI44" s="88"/>
      <c r="MGJ44" s="87"/>
      <c r="MGK44" s="87"/>
      <c r="MGL44" s="87"/>
      <c r="MGM44" s="87"/>
      <c r="MGN44" s="88"/>
      <c r="MGO44" s="87"/>
      <c r="MGP44" s="87"/>
      <c r="MGQ44" s="87"/>
      <c r="MGR44" s="87"/>
      <c r="MGS44" s="88"/>
      <c r="MGT44" s="87"/>
      <c r="MGU44" s="87"/>
      <c r="MGV44" s="87"/>
      <c r="MGW44" s="87"/>
      <c r="MGX44" s="88"/>
      <c r="MGY44" s="87"/>
      <c r="MGZ44" s="87"/>
      <c r="MHA44" s="87"/>
      <c r="MHB44" s="87"/>
      <c r="MHC44" s="88"/>
      <c r="MHD44" s="87"/>
      <c r="MHE44" s="87"/>
      <c r="MHF44" s="87"/>
      <c r="MHG44" s="87"/>
      <c r="MHH44" s="88"/>
      <c r="MHI44" s="87"/>
      <c r="MHJ44" s="87"/>
      <c r="MHK44" s="87"/>
      <c r="MHL44" s="87"/>
      <c r="MHM44" s="88"/>
      <c r="MHN44" s="87"/>
      <c r="MHO44" s="87"/>
      <c r="MHP44" s="87"/>
      <c r="MHQ44" s="87"/>
      <c r="MHR44" s="88"/>
      <c r="MHS44" s="87"/>
      <c r="MHT44" s="87"/>
      <c r="MHU44" s="87"/>
      <c r="MHV44" s="87"/>
      <c r="MHW44" s="88"/>
      <c r="MHX44" s="87"/>
      <c r="MHY44" s="87"/>
      <c r="MHZ44" s="87"/>
      <c r="MIA44" s="87"/>
      <c r="MIB44" s="88"/>
      <c r="MIC44" s="87"/>
      <c r="MID44" s="87"/>
      <c r="MIE44" s="87"/>
      <c r="MIF44" s="87"/>
      <c r="MIG44" s="88"/>
      <c r="MIH44" s="87"/>
      <c r="MII44" s="87"/>
      <c r="MIJ44" s="87"/>
      <c r="MIK44" s="87"/>
      <c r="MIL44" s="88"/>
      <c r="MIM44" s="87"/>
      <c r="MIN44" s="87"/>
      <c r="MIO44" s="87"/>
      <c r="MIP44" s="87"/>
      <c r="MIQ44" s="88"/>
      <c r="MIR44" s="87"/>
      <c r="MIS44" s="87"/>
      <c r="MIT44" s="87"/>
      <c r="MIU44" s="87"/>
      <c r="MIV44" s="88"/>
      <c r="MIW44" s="87"/>
      <c r="MIX44" s="87"/>
      <c r="MIY44" s="87"/>
      <c r="MIZ44" s="87"/>
      <c r="MJA44" s="88"/>
      <c r="MJB44" s="87"/>
      <c r="MJC44" s="87"/>
      <c r="MJD44" s="87"/>
      <c r="MJE44" s="87"/>
      <c r="MJF44" s="88"/>
      <c r="MJG44" s="87"/>
      <c r="MJH44" s="87"/>
      <c r="MJI44" s="87"/>
      <c r="MJJ44" s="87"/>
      <c r="MJK44" s="88"/>
      <c r="MJL44" s="87"/>
      <c r="MJM44" s="87"/>
      <c r="MJN44" s="87"/>
      <c r="MJO44" s="87"/>
      <c r="MJP44" s="88"/>
      <c r="MJQ44" s="87"/>
      <c r="MJR44" s="87"/>
      <c r="MJS44" s="87"/>
      <c r="MJT44" s="87"/>
      <c r="MJU44" s="88"/>
      <c r="MJV44" s="87"/>
      <c r="MJW44" s="87"/>
      <c r="MJX44" s="87"/>
      <c r="MJY44" s="87"/>
      <c r="MJZ44" s="88"/>
      <c r="MKA44" s="87"/>
      <c r="MKB44" s="87"/>
      <c r="MKC44" s="87"/>
      <c r="MKD44" s="87"/>
      <c r="MKE44" s="88"/>
      <c r="MKF44" s="87"/>
      <c r="MKG44" s="87"/>
      <c r="MKH44" s="87"/>
      <c r="MKI44" s="87"/>
      <c r="MKJ44" s="88"/>
      <c r="MKK44" s="87"/>
      <c r="MKL44" s="87"/>
      <c r="MKM44" s="87"/>
      <c r="MKN44" s="87"/>
      <c r="MKO44" s="88"/>
      <c r="MKP44" s="87"/>
      <c r="MKQ44" s="87"/>
      <c r="MKR44" s="87"/>
      <c r="MKS44" s="87"/>
      <c r="MKT44" s="88"/>
      <c r="MKU44" s="87"/>
      <c r="MKV44" s="87"/>
      <c r="MKW44" s="87"/>
      <c r="MKX44" s="87"/>
      <c r="MKY44" s="88"/>
      <c r="MKZ44" s="87"/>
      <c r="MLA44" s="87"/>
      <c r="MLB44" s="87"/>
      <c r="MLC44" s="87"/>
      <c r="MLD44" s="88"/>
      <c r="MLE44" s="87"/>
      <c r="MLF44" s="87"/>
      <c r="MLG44" s="87"/>
      <c r="MLH44" s="87"/>
      <c r="MLI44" s="88"/>
      <c r="MLJ44" s="87"/>
      <c r="MLK44" s="87"/>
      <c r="MLL44" s="87"/>
      <c r="MLM44" s="87"/>
      <c r="MLN44" s="88"/>
      <c r="MLO44" s="87"/>
      <c r="MLP44" s="87"/>
      <c r="MLQ44" s="87"/>
      <c r="MLR44" s="87"/>
      <c r="MLS44" s="88"/>
      <c r="MLT44" s="87"/>
      <c r="MLU44" s="87"/>
      <c r="MLV44" s="87"/>
      <c r="MLW44" s="87"/>
      <c r="MLX44" s="88"/>
      <c r="MLY44" s="87"/>
      <c r="MLZ44" s="87"/>
      <c r="MMA44" s="87"/>
      <c r="MMB44" s="87"/>
      <c r="MMC44" s="88"/>
      <c r="MMD44" s="87"/>
      <c r="MME44" s="87"/>
      <c r="MMF44" s="87"/>
      <c r="MMG44" s="87"/>
      <c r="MMH44" s="88"/>
      <c r="MMI44" s="87"/>
      <c r="MMJ44" s="87"/>
      <c r="MMK44" s="87"/>
      <c r="MML44" s="87"/>
      <c r="MMM44" s="88"/>
      <c r="MMN44" s="87"/>
      <c r="MMO44" s="87"/>
      <c r="MMP44" s="87"/>
      <c r="MMQ44" s="87"/>
      <c r="MMR44" s="88"/>
      <c r="MMS44" s="87"/>
      <c r="MMT44" s="87"/>
      <c r="MMU44" s="87"/>
      <c r="MMV44" s="87"/>
      <c r="MMW44" s="88"/>
      <c r="MMX44" s="87"/>
      <c r="MMY44" s="87"/>
      <c r="MMZ44" s="87"/>
      <c r="MNA44" s="87"/>
      <c r="MNB44" s="88"/>
      <c r="MNC44" s="87"/>
      <c r="MND44" s="87"/>
      <c r="MNE44" s="87"/>
      <c r="MNF44" s="87"/>
      <c r="MNG44" s="88"/>
      <c r="MNH44" s="87"/>
      <c r="MNI44" s="87"/>
      <c r="MNJ44" s="87"/>
      <c r="MNK44" s="87"/>
      <c r="MNL44" s="88"/>
      <c r="MNM44" s="87"/>
      <c r="MNN44" s="87"/>
      <c r="MNO44" s="87"/>
      <c r="MNP44" s="87"/>
      <c r="MNQ44" s="88"/>
      <c r="MNR44" s="87"/>
      <c r="MNS44" s="87"/>
      <c r="MNT44" s="87"/>
      <c r="MNU44" s="87"/>
      <c r="MNV44" s="88"/>
      <c r="MNW44" s="87"/>
      <c r="MNX44" s="87"/>
      <c r="MNY44" s="87"/>
      <c r="MNZ44" s="87"/>
      <c r="MOA44" s="88"/>
      <c r="MOB44" s="87"/>
      <c r="MOC44" s="87"/>
      <c r="MOD44" s="87"/>
      <c r="MOE44" s="87"/>
      <c r="MOF44" s="88"/>
      <c r="MOG44" s="87"/>
      <c r="MOH44" s="87"/>
      <c r="MOI44" s="87"/>
      <c r="MOJ44" s="87"/>
      <c r="MOK44" s="88"/>
      <c r="MOL44" s="87"/>
      <c r="MOM44" s="87"/>
      <c r="MON44" s="87"/>
      <c r="MOO44" s="87"/>
      <c r="MOP44" s="88"/>
      <c r="MOQ44" s="87"/>
      <c r="MOR44" s="87"/>
      <c r="MOS44" s="87"/>
      <c r="MOT44" s="87"/>
      <c r="MOU44" s="88"/>
      <c r="MOV44" s="87"/>
      <c r="MOW44" s="87"/>
      <c r="MOX44" s="87"/>
      <c r="MOY44" s="87"/>
      <c r="MOZ44" s="88"/>
      <c r="MPA44" s="87"/>
      <c r="MPB44" s="87"/>
      <c r="MPC44" s="87"/>
      <c r="MPD44" s="87"/>
      <c r="MPE44" s="88"/>
      <c r="MPF44" s="87"/>
      <c r="MPG44" s="87"/>
      <c r="MPH44" s="87"/>
      <c r="MPI44" s="87"/>
      <c r="MPJ44" s="88"/>
      <c r="MPK44" s="87"/>
      <c r="MPL44" s="87"/>
      <c r="MPM44" s="87"/>
      <c r="MPN44" s="87"/>
      <c r="MPO44" s="88"/>
      <c r="MPP44" s="87"/>
      <c r="MPQ44" s="87"/>
      <c r="MPR44" s="87"/>
      <c r="MPS44" s="87"/>
      <c r="MPT44" s="88"/>
      <c r="MPU44" s="87"/>
      <c r="MPV44" s="87"/>
      <c r="MPW44" s="87"/>
      <c r="MPX44" s="87"/>
      <c r="MPY44" s="88"/>
      <c r="MPZ44" s="87"/>
      <c r="MQA44" s="87"/>
      <c r="MQB44" s="87"/>
      <c r="MQC44" s="87"/>
      <c r="MQD44" s="88"/>
      <c r="MQE44" s="87"/>
      <c r="MQF44" s="87"/>
      <c r="MQG44" s="87"/>
      <c r="MQH44" s="87"/>
      <c r="MQI44" s="88"/>
      <c r="MQJ44" s="87"/>
      <c r="MQK44" s="87"/>
      <c r="MQL44" s="87"/>
      <c r="MQM44" s="87"/>
      <c r="MQN44" s="88"/>
      <c r="MQO44" s="87"/>
      <c r="MQP44" s="87"/>
      <c r="MQQ44" s="87"/>
      <c r="MQR44" s="87"/>
      <c r="MQS44" s="88"/>
      <c r="MQT44" s="87"/>
      <c r="MQU44" s="87"/>
      <c r="MQV44" s="87"/>
      <c r="MQW44" s="87"/>
      <c r="MQX44" s="88"/>
      <c r="MQY44" s="87"/>
      <c r="MQZ44" s="87"/>
      <c r="MRA44" s="87"/>
      <c r="MRB44" s="87"/>
      <c r="MRC44" s="88"/>
      <c r="MRD44" s="87"/>
      <c r="MRE44" s="87"/>
      <c r="MRF44" s="87"/>
      <c r="MRG44" s="87"/>
      <c r="MRH44" s="88"/>
      <c r="MRI44" s="87"/>
      <c r="MRJ44" s="87"/>
      <c r="MRK44" s="87"/>
      <c r="MRL44" s="87"/>
      <c r="MRM44" s="88"/>
      <c r="MRN44" s="87"/>
      <c r="MRO44" s="87"/>
      <c r="MRP44" s="87"/>
      <c r="MRQ44" s="87"/>
      <c r="MRR44" s="88"/>
      <c r="MRS44" s="87"/>
      <c r="MRT44" s="87"/>
      <c r="MRU44" s="87"/>
      <c r="MRV44" s="87"/>
      <c r="MRW44" s="88"/>
      <c r="MRX44" s="87"/>
      <c r="MRY44" s="87"/>
      <c r="MRZ44" s="87"/>
      <c r="MSA44" s="87"/>
      <c r="MSB44" s="88"/>
      <c r="MSC44" s="87"/>
      <c r="MSD44" s="87"/>
      <c r="MSE44" s="87"/>
      <c r="MSF44" s="87"/>
      <c r="MSG44" s="88"/>
      <c r="MSH44" s="87"/>
      <c r="MSI44" s="87"/>
      <c r="MSJ44" s="87"/>
      <c r="MSK44" s="87"/>
      <c r="MSL44" s="88"/>
      <c r="MSM44" s="87"/>
      <c r="MSN44" s="87"/>
      <c r="MSO44" s="87"/>
      <c r="MSP44" s="87"/>
      <c r="MSQ44" s="88"/>
      <c r="MSR44" s="87"/>
      <c r="MSS44" s="87"/>
      <c r="MST44" s="87"/>
      <c r="MSU44" s="87"/>
      <c r="MSV44" s="88"/>
      <c r="MSW44" s="87"/>
      <c r="MSX44" s="87"/>
      <c r="MSY44" s="87"/>
      <c r="MSZ44" s="87"/>
      <c r="MTA44" s="88"/>
      <c r="MTB44" s="87"/>
      <c r="MTC44" s="87"/>
      <c r="MTD44" s="87"/>
      <c r="MTE44" s="87"/>
      <c r="MTF44" s="88"/>
      <c r="MTG44" s="87"/>
      <c r="MTH44" s="87"/>
      <c r="MTI44" s="87"/>
      <c r="MTJ44" s="87"/>
      <c r="MTK44" s="88"/>
      <c r="MTL44" s="87"/>
      <c r="MTM44" s="87"/>
      <c r="MTN44" s="87"/>
      <c r="MTO44" s="87"/>
      <c r="MTP44" s="88"/>
      <c r="MTQ44" s="87"/>
      <c r="MTR44" s="87"/>
      <c r="MTS44" s="87"/>
      <c r="MTT44" s="87"/>
      <c r="MTU44" s="88"/>
      <c r="MTV44" s="87"/>
      <c r="MTW44" s="87"/>
      <c r="MTX44" s="87"/>
      <c r="MTY44" s="87"/>
      <c r="MTZ44" s="88"/>
      <c r="MUA44" s="87"/>
      <c r="MUB44" s="87"/>
      <c r="MUC44" s="87"/>
      <c r="MUD44" s="87"/>
      <c r="MUE44" s="88"/>
      <c r="MUF44" s="87"/>
      <c r="MUG44" s="87"/>
      <c r="MUH44" s="87"/>
      <c r="MUI44" s="87"/>
      <c r="MUJ44" s="88"/>
      <c r="MUK44" s="87"/>
      <c r="MUL44" s="87"/>
      <c r="MUM44" s="87"/>
      <c r="MUN44" s="87"/>
      <c r="MUO44" s="88"/>
      <c r="MUP44" s="87"/>
      <c r="MUQ44" s="87"/>
      <c r="MUR44" s="87"/>
      <c r="MUS44" s="87"/>
      <c r="MUT44" s="88"/>
      <c r="MUU44" s="87"/>
      <c r="MUV44" s="87"/>
      <c r="MUW44" s="87"/>
      <c r="MUX44" s="87"/>
      <c r="MUY44" s="88"/>
      <c r="MUZ44" s="87"/>
      <c r="MVA44" s="87"/>
      <c r="MVB44" s="87"/>
      <c r="MVC44" s="87"/>
      <c r="MVD44" s="88"/>
      <c r="MVE44" s="87"/>
      <c r="MVF44" s="87"/>
      <c r="MVG44" s="87"/>
      <c r="MVH44" s="87"/>
      <c r="MVI44" s="88"/>
      <c r="MVJ44" s="87"/>
      <c r="MVK44" s="87"/>
      <c r="MVL44" s="87"/>
      <c r="MVM44" s="87"/>
      <c r="MVN44" s="88"/>
      <c r="MVO44" s="87"/>
      <c r="MVP44" s="87"/>
      <c r="MVQ44" s="87"/>
      <c r="MVR44" s="87"/>
      <c r="MVS44" s="88"/>
      <c r="MVT44" s="87"/>
      <c r="MVU44" s="87"/>
      <c r="MVV44" s="87"/>
      <c r="MVW44" s="87"/>
      <c r="MVX44" s="88"/>
      <c r="MVY44" s="87"/>
      <c r="MVZ44" s="87"/>
      <c r="MWA44" s="87"/>
      <c r="MWB44" s="87"/>
      <c r="MWC44" s="88"/>
      <c r="MWD44" s="87"/>
      <c r="MWE44" s="87"/>
      <c r="MWF44" s="87"/>
      <c r="MWG44" s="87"/>
      <c r="MWH44" s="88"/>
      <c r="MWI44" s="87"/>
      <c r="MWJ44" s="87"/>
      <c r="MWK44" s="87"/>
      <c r="MWL44" s="87"/>
      <c r="MWM44" s="88"/>
      <c r="MWN44" s="87"/>
      <c r="MWO44" s="87"/>
      <c r="MWP44" s="87"/>
      <c r="MWQ44" s="87"/>
      <c r="MWR44" s="88"/>
      <c r="MWS44" s="87"/>
      <c r="MWT44" s="87"/>
      <c r="MWU44" s="87"/>
      <c r="MWV44" s="87"/>
      <c r="MWW44" s="88"/>
      <c r="MWX44" s="87"/>
      <c r="MWY44" s="87"/>
      <c r="MWZ44" s="87"/>
      <c r="MXA44" s="87"/>
      <c r="MXB44" s="88"/>
      <c r="MXC44" s="87"/>
      <c r="MXD44" s="87"/>
      <c r="MXE44" s="87"/>
      <c r="MXF44" s="87"/>
      <c r="MXG44" s="88"/>
      <c r="MXH44" s="87"/>
      <c r="MXI44" s="87"/>
      <c r="MXJ44" s="87"/>
      <c r="MXK44" s="87"/>
      <c r="MXL44" s="88"/>
      <c r="MXM44" s="87"/>
      <c r="MXN44" s="87"/>
      <c r="MXO44" s="87"/>
      <c r="MXP44" s="87"/>
      <c r="MXQ44" s="88"/>
      <c r="MXR44" s="87"/>
      <c r="MXS44" s="87"/>
      <c r="MXT44" s="87"/>
      <c r="MXU44" s="87"/>
      <c r="MXV44" s="88"/>
      <c r="MXW44" s="87"/>
      <c r="MXX44" s="87"/>
      <c r="MXY44" s="87"/>
      <c r="MXZ44" s="87"/>
      <c r="MYA44" s="88"/>
      <c r="MYB44" s="87"/>
      <c r="MYC44" s="87"/>
      <c r="MYD44" s="87"/>
      <c r="MYE44" s="87"/>
      <c r="MYF44" s="88"/>
      <c r="MYG44" s="87"/>
      <c r="MYH44" s="87"/>
      <c r="MYI44" s="87"/>
      <c r="MYJ44" s="87"/>
      <c r="MYK44" s="88"/>
      <c r="MYL44" s="87"/>
      <c r="MYM44" s="87"/>
      <c r="MYN44" s="87"/>
      <c r="MYO44" s="87"/>
      <c r="MYP44" s="88"/>
      <c r="MYQ44" s="87"/>
      <c r="MYR44" s="87"/>
      <c r="MYS44" s="87"/>
      <c r="MYT44" s="87"/>
      <c r="MYU44" s="88"/>
      <c r="MYV44" s="87"/>
      <c r="MYW44" s="87"/>
      <c r="MYX44" s="87"/>
      <c r="MYY44" s="87"/>
      <c r="MYZ44" s="88"/>
      <c r="MZA44" s="87"/>
      <c r="MZB44" s="87"/>
      <c r="MZC44" s="87"/>
      <c r="MZD44" s="87"/>
      <c r="MZE44" s="88"/>
      <c r="MZF44" s="87"/>
      <c r="MZG44" s="87"/>
      <c r="MZH44" s="87"/>
      <c r="MZI44" s="87"/>
      <c r="MZJ44" s="88"/>
      <c r="MZK44" s="87"/>
      <c r="MZL44" s="87"/>
      <c r="MZM44" s="87"/>
      <c r="MZN44" s="87"/>
      <c r="MZO44" s="88"/>
      <c r="MZP44" s="87"/>
      <c r="MZQ44" s="87"/>
      <c r="MZR44" s="87"/>
      <c r="MZS44" s="87"/>
      <c r="MZT44" s="88"/>
      <c r="MZU44" s="87"/>
      <c r="MZV44" s="87"/>
      <c r="MZW44" s="87"/>
      <c r="MZX44" s="87"/>
      <c r="MZY44" s="88"/>
      <c r="MZZ44" s="87"/>
      <c r="NAA44" s="87"/>
      <c r="NAB44" s="87"/>
      <c r="NAC44" s="87"/>
      <c r="NAD44" s="88"/>
      <c r="NAE44" s="87"/>
      <c r="NAF44" s="87"/>
      <c r="NAG44" s="87"/>
      <c r="NAH44" s="87"/>
      <c r="NAI44" s="88"/>
      <c r="NAJ44" s="87"/>
      <c r="NAK44" s="87"/>
      <c r="NAL44" s="87"/>
      <c r="NAM44" s="87"/>
      <c r="NAN44" s="88"/>
      <c r="NAO44" s="87"/>
      <c r="NAP44" s="87"/>
      <c r="NAQ44" s="87"/>
      <c r="NAR44" s="87"/>
      <c r="NAS44" s="88"/>
      <c r="NAT44" s="87"/>
      <c r="NAU44" s="87"/>
      <c r="NAV44" s="87"/>
      <c r="NAW44" s="87"/>
      <c r="NAX44" s="88"/>
      <c r="NAY44" s="87"/>
      <c r="NAZ44" s="87"/>
      <c r="NBA44" s="87"/>
      <c r="NBB44" s="87"/>
      <c r="NBC44" s="88"/>
      <c r="NBD44" s="87"/>
      <c r="NBE44" s="87"/>
      <c r="NBF44" s="87"/>
      <c r="NBG44" s="87"/>
      <c r="NBH44" s="88"/>
      <c r="NBI44" s="87"/>
      <c r="NBJ44" s="87"/>
      <c r="NBK44" s="87"/>
      <c r="NBL44" s="87"/>
      <c r="NBM44" s="88"/>
      <c r="NBN44" s="87"/>
      <c r="NBO44" s="87"/>
      <c r="NBP44" s="87"/>
      <c r="NBQ44" s="87"/>
      <c r="NBR44" s="88"/>
      <c r="NBS44" s="87"/>
      <c r="NBT44" s="87"/>
      <c r="NBU44" s="87"/>
      <c r="NBV44" s="87"/>
      <c r="NBW44" s="88"/>
      <c r="NBX44" s="87"/>
      <c r="NBY44" s="87"/>
      <c r="NBZ44" s="87"/>
      <c r="NCA44" s="87"/>
      <c r="NCB44" s="88"/>
      <c r="NCC44" s="87"/>
      <c r="NCD44" s="87"/>
      <c r="NCE44" s="87"/>
      <c r="NCF44" s="87"/>
      <c r="NCG44" s="88"/>
      <c r="NCH44" s="87"/>
      <c r="NCI44" s="87"/>
      <c r="NCJ44" s="87"/>
      <c r="NCK44" s="87"/>
      <c r="NCL44" s="88"/>
      <c r="NCM44" s="87"/>
      <c r="NCN44" s="87"/>
      <c r="NCO44" s="87"/>
      <c r="NCP44" s="87"/>
      <c r="NCQ44" s="88"/>
      <c r="NCR44" s="87"/>
      <c r="NCS44" s="87"/>
      <c r="NCT44" s="87"/>
      <c r="NCU44" s="87"/>
      <c r="NCV44" s="88"/>
      <c r="NCW44" s="87"/>
      <c r="NCX44" s="87"/>
      <c r="NCY44" s="87"/>
      <c r="NCZ44" s="87"/>
      <c r="NDA44" s="88"/>
      <c r="NDB44" s="87"/>
      <c r="NDC44" s="87"/>
      <c r="NDD44" s="87"/>
      <c r="NDE44" s="87"/>
      <c r="NDF44" s="88"/>
      <c r="NDG44" s="87"/>
      <c r="NDH44" s="87"/>
      <c r="NDI44" s="87"/>
      <c r="NDJ44" s="87"/>
      <c r="NDK44" s="88"/>
      <c r="NDL44" s="87"/>
      <c r="NDM44" s="87"/>
      <c r="NDN44" s="87"/>
      <c r="NDO44" s="87"/>
      <c r="NDP44" s="88"/>
      <c r="NDQ44" s="87"/>
      <c r="NDR44" s="87"/>
      <c r="NDS44" s="87"/>
      <c r="NDT44" s="87"/>
      <c r="NDU44" s="88"/>
      <c r="NDV44" s="87"/>
      <c r="NDW44" s="87"/>
      <c r="NDX44" s="87"/>
      <c r="NDY44" s="87"/>
      <c r="NDZ44" s="88"/>
      <c r="NEA44" s="87"/>
      <c r="NEB44" s="87"/>
      <c r="NEC44" s="87"/>
      <c r="NED44" s="87"/>
      <c r="NEE44" s="88"/>
      <c r="NEF44" s="87"/>
      <c r="NEG44" s="87"/>
      <c r="NEH44" s="87"/>
      <c r="NEI44" s="87"/>
      <c r="NEJ44" s="88"/>
      <c r="NEK44" s="87"/>
      <c r="NEL44" s="87"/>
      <c r="NEM44" s="87"/>
      <c r="NEN44" s="87"/>
      <c r="NEO44" s="88"/>
      <c r="NEP44" s="87"/>
      <c r="NEQ44" s="87"/>
      <c r="NER44" s="87"/>
      <c r="NES44" s="87"/>
      <c r="NET44" s="88"/>
      <c r="NEU44" s="87"/>
      <c r="NEV44" s="87"/>
      <c r="NEW44" s="87"/>
      <c r="NEX44" s="87"/>
      <c r="NEY44" s="88"/>
      <c r="NEZ44" s="87"/>
      <c r="NFA44" s="87"/>
      <c r="NFB44" s="87"/>
      <c r="NFC44" s="87"/>
      <c r="NFD44" s="88"/>
      <c r="NFE44" s="87"/>
      <c r="NFF44" s="87"/>
      <c r="NFG44" s="87"/>
      <c r="NFH44" s="87"/>
      <c r="NFI44" s="88"/>
      <c r="NFJ44" s="87"/>
      <c r="NFK44" s="87"/>
      <c r="NFL44" s="87"/>
      <c r="NFM44" s="87"/>
      <c r="NFN44" s="88"/>
      <c r="NFO44" s="87"/>
      <c r="NFP44" s="87"/>
      <c r="NFQ44" s="87"/>
      <c r="NFR44" s="87"/>
      <c r="NFS44" s="88"/>
      <c r="NFT44" s="87"/>
      <c r="NFU44" s="87"/>
      <c r="NFV44" s="87"/>
      <c r="NFW44" s="87"/>
      <c r="NFX44" s="88"/>
      <c r="NFY44" s="87"/>
      <c r="NFZ44" s="87"/>
      <c r="NGA44" s="87"/>
      <c r="NGB44" s="87"/>
      <c r="NGC44" s="88"/>
      <c r="NGD44" s="87"/>
      <c r="NGE44" s="87"/>
      <c r="NGF44" s="87"/>
      <c r="NGG44" s="87"/>
      <c r="NGH44" s="88"/>
      <c r="NGI44" s="87"/>
      <c r="NGJ44" s="87"/>
      <c r="NGK44" s="87"/>
      <c r="NGL44" s="87"/>
      <c r="NGM44" s="88"/>
      <c r="NGN44" s="87"/>
      <c r="NGO44" s="87"/>
      <c r="NGP44" s="87"/>
      <c r="NGQ44" s="87"/>
      <c r="NGR44" s="88"/>
      <c r="NGS44" s="87"/>
      <c r="NGT44" s="87"/>
      <c r="NGU44" s="87"/>
      <c r="NGV44" s="87"/>
      <c r="NGW44" s="88"/>
      <c r="NGX44" s="87"/>
      <c r="NGY44" s="87"/>
      <c r="NGZ44" s="87"/>
      <c r="NHA44" s="87"/>
      <c r="NHB44" s="88"/>
      <c r="NHC44" s="87"/>
      <c r="NHD44" s="87"/>
      <c r="NHE44" s="87"/>
      <c r="NHF44" s="87"/>
      <c r="NHG44" s="88"/>
      <c r="NHH44" s="87"/>
      <c r="NHI44" s="87"/>
      <c r="NHJ44" s="87"/>
      <c r="NHK44" s="87"/>
      <c r="NHL44" s="88"/>
      <c r="NHM44" s="87"/>
      <c r="NHN44" s="87"/>
      <c r="NHO44" s="87"/>
      <c r="NHP44" s="87"/>
      <c r="NHQ44" s="88"/>
      <c r="NHR44" s="87"/>
      <c r="NHS44" s="87"/>
      <c r="NHT44" s="87"/>
      <c r="NHU44" s="87"/>
      <c r="NHV44" s="88"/>
      <c r="NHW44" s="87"/>
      <c r="NHX44" s="87"/>
      <c r="NHY44" s="87"/>
      <c r="NHZ44" s="87"/>
      <c r="NIA44" s="88"/>
      <c r="NIB44" s="87"/>
      <c r="NIC44" s="87"/>
      <c r="NID44" s="87"/>
      <c r="NIE44" s="87"/>
      <c r="NIF44" s="88"/>
      <c r="NIG44" s="87"/>
      <c r="NIH44" s="87"/>
      <c r="NII44" s="87"/>
      <c r="NIJ44" s="87"/>
      <c r="NIK44" s="88"/>
      <c r="NIL44" s="87"/>
      <c r="NIM44" s="87"/>
      <c r="NIN44" s="87"/>
      <c r="NIO44" s="87"/>
      <c r="NIP44" s="88"/>
      <c r="NIQ44" s="87"/>
      <c r="NIR44" s="87"/>
      <c r="NIS44" s="87"/>
      <c r="NIT44" s="87"/>
      <c r="NIU44" s="88"/>
      <c r="NIV44" s="87"/>
      <c r="NIW44" s="87"/>
      <c r="NIX44" s="87"/>
      <c r="NIY44" s="87"/>
      <c r="NIZ44" s="88"/>
      <c r="NJA44" s="87"/>
      <c r="NJB44" s="87"/>
      <c r="NJC44" s="87"/>
      <c r="NJD44" s="87"/>
      <c r="NJE44" s="88"/>
      <c r="NJF44" s="87"/>
      <c r="NJG44" s="87"/>
      <c r="NJH44" s="87"/>
      <c r="NJI44" s="87"/>
      <c r="NJJ44" s="88"/>
      <c r="NJK44" s="87"/>
      <c r="NJL44" s="87"/>
      <c r="NJM44" s="87"/>
      <c r="NJN44" s="87"/>
      <c r="NJO44" s="88"/>
      <c r="NJP44" s="87"/>
      <c r="NJQ44" s="87"/>
      <c r="NJR44" s="87"/>
      <c r="NJS44" s="87"/>
      <c r="NJT44" s="88"/>
      <c r="NJU44" s="87"/>
      <c r="NJV44" s="87"/>
      <c r="NJW44" s="87"/>
      <c r="NJX44" s="87"/>
      <c r="NJY44" s="88"/>
      <c r="NJZ44" s="87"/>
      <c r="NKA44" s="87"/>
      <c r="NKB44" s="87"/>
      <c r="NKC44" s="87"/>
      <c r="NKD44" s="88"/>
      <c r="NKE44" s="87"/>
      <c r="NKF44" s="87"/>
      <c r="NKG44" s="87"/>
      <c r="NKH44" s="87"/>
      <c r="NKI44" s="88"/>
      <c r="NKJ44" s="87"/>
      <c r="NKK44" s="87"/>
      <c r="NKL44" s="87"/>
      <c r="NKM44" s="87"/>
      <c r="NKN44" s="88"/>
      <c r="NKO44" s="87"/>
      <c r="NKP44" s="87"/>
      <c r="NKQ44" s="87"/>
      <c r="NKR44" s="87"/>
      <c r="NKS44" s="88"/>
      <c r="NKT44" s="87"/>
      <c r="NKU44" s="87"/>
      <c r="NKV44" s="87"/>
      <c r="NKW44" s="87"/>
      <c r="NKX44" s="88"/>
      <c r="NKY44" s="87"/>
      <c r="NKZ44" s="87"/>
      <c r="NLA44" s="87"/>
      <c r="NLB44" s="87"/>
      <c r="NLC44" s="88"/>
      <c r="NLD44" s="87"/>
      <c r="NLE44" s="87"/>
      <c r="NLF44" s="87"/>
      <c r="NLG44" s="87"/>
      <c r="NLH44" s="88"/>
      <c r="NLI44" s="87"/>
      <c r="NLJ44" s="87"/>
      <c r="NLK44" s="87"/>
      <c r="NLL44" s="87"/>
      <c r="NLM44" s="88"/>
      <c r="NLN44" s="87"/>
      <c r="NLO44" s="87"/>
      <c r="NLP44" s="87"/>
      <c r="NLQ44" s="87"/>
      <c r="NLR44" s="88"/>
      <c r="NLS44" s="87"/>
      <c r="NLT44" s="87"/>
      <c r="NLU44" s="87"/>
      <c r="NLV44" s="87"/>
      <c r="NLW44" s="88"/>
      <c r="NLX44" s="87"/>
      <c r="NLY44" s="87"/>
      <c r="NLZ44" s="87"/>
      <c r="NMA44" s="87"/>
      <c r="NMB44" s="88"/>
      <c r="NMC44" s="87"/>
      <c r="NMD44" s="87"/>
      <c r="NME44" s="87"/>
      <c r="NMF44" s="87"/>
      <c r="NMG44" s="88"/>
      <c r="NMH44" s="87"/>
      <c r="NMI44" s="87"/>
      <c r="NMJ44" s="87"/>
      <c r="NMK44" s="87"/>
      <c r="NML44" s="88"/>
      <c r="NMM44" s="87"/>
      <c r="NMN44" s="87"/>
      <c r="NMO44" s="87"/>
      <c r="NMP44" s="87"/>
      <c r="NMQ44" s="88"/>
      <c r="NMR44" s="87"/>
      <c r="NMS44" s="87"/>
      <c r="NMT44" s="87"/>
      <c r="NMU44" s="87"/>
      <c r="NMV44" s="88"/>
      <c r="NMW44" s="87"/>
      <c r="NMX44" s="87"/>
      <c r="NMY44" s="87"/>
      <c r="NMZ44" s="87"/>
      <c r="NNA44" s="88"/>
      <c r="NNB44" s="87"/>
      <c r="NNC44" s="87"/>
      <c r="NND44" s="87"/>
      <c r="NNE44" s="87"/>
      <c r="NNF44" s="88"/>
      <c r="NNG44" s="87"/>
      <c r="NNH44" s="87"/>
      <c r="NNI44" s="87"/>
      <c r="NNJ44" s="87"/>
      <c r="NNK44" s="88"/>
      <c r="NNL44" s="87"/>
      <c r="NNM44" s="87"/>
      <c r="NNN44" s="87"/>
      <c r="NNO44" s="87"/>
      <c r="NNP44" s="88"/>
      <c r="NNQ44" s="87"/>
      <c r="NNR44" s="87"/>
      <c r="NNS44" s="87"/>
      <c r="NNT44" s="87"/>
      <c r="NNU44" s="88"/>
      <c r="NNV44" s="87"/>
      <c r="NNW44" s="87"/>
      <c r="NNX44" s="87"/>
      <c r="NNY44" s="87"/>
      <c r="NNZ44" s="88"/>
      <c r="NOA44" s="87"/>
      <c r="NOB44" s="87"/>
      <c r="NOC44" s="87"/>
      <c r="NOD44" s="87"/>
      <c r="NOE44" s="88"/>
      <c r="NOF44" s="87"/>
      <c r="NOG44" s="87"/>
      <c r="NOH44" s="87"/>
      <c r="NOI44" s="87"/>
      <c r="NOJ44" s="88"/>
      <c r="NOK44" s="87"/>
      <c r="NOL44" s="87"/>
      <c r="NOM44" s="87"/>
      <c r="NON44" s="87"/>
      <c r="NOO44" s="88"/>
      <c r="NOP44" s="87"/>
      <c r="NOQ44" s="87"/>
      <c r="NOR44" s="87"/>
      <c r="NOS44" s="87"/>
      <c r="NOT44" s="88"/>
      <c r="NOU44" s="87"/>
      <c r="NOV44" s="87"/>
      <c r="NOW44" s="87"/>
      <c r="NOX44" s="87"/>
      <c r="NOY44" s="88"/>
      <c r="NOZ44" s="87"/>
      <c r="NPA44" s="87"/>
      <c r="NPB44" s="87"/>
      <c r="NPC44" s="87"/>
      <c r="NPD44" s="88"/>
      <c r="NPE44" s="87"/>
      <c r="NPF44" s="87"/>
      <c r="NPG44" s="87"/>
      <c r="NPH44" s="87"/>
      <c r="NPI44" s="88"/>
      <c r="NPJ44" s="87"/>
      <c r="NPK44" s="87"/>
      <c r="NPL44" s="87"/>
      <c r="NPM44" s="87"/>
      <c r="NPN44" s="88"/>
      <c r="NPO44" s="87"/>
      <c r="NPP44" s="87"/>
      <c r="NPQ44" s="87"/>
      <c r="NPR44" s="87"/>
      <c r="NPS44" s="88"/>
      <c r="NPT44" s="87"/>
      <c r="NPU44" s="87"/>
      <c r="NPV44" s="87"/>
      <c r="NPW44" s="87"/>
      <c r="NPX44" s="88"/>
      <c r="NPY44" s="87"/>
      <c r="NPZ44" s="87"/>
      <c r="NQA44" s="87"/>
      <c r="NQB44" s="87"/>
      <c r="NQC44" s="88"/>
      <c r="NQD44" s="87"/>
      <c r="NQE44" s="87"/>
      <c r="NQF44" s="87"/>
      <c r="NQG44" s="87"/>
      <c r="NQH44" s="88"/>
      <c r="NQI44" s="87"/>
      <c r="NQJ44" s="87"/>
      <c r="NQK44" s="87"/>
      <c r="NQL44" s="87"/>
      <c r="NQM44" s="88"/>
      <c r="NQN44" s="87"/>
      <c r="NQO44" s="87"/>
      <c r="NQP44" s="87"/>
      <c r="NQQ44" s="87"/>
      <c r="NQR44" s="88"/>
      <c r="NQS44" s="87"/>
      <c r="NQT44" s="87"/>
      <c r="NQU44" s="87"/>
      <c r="NQV44" s="87"/>
      <c r="NQW44" s="88"/>
      <c r="NQX44" s="87"/>
      <c r="NQY44" s="87"/>
      <c r="NQZ44" s="87"/>
      <c r="NRA44" s="87"/>
      <c r="NRB44" s="88"/>
      <c r="NRC44" s="87"/>
      <c r="NRD44" s="87"/>
      <c r="NRE44" s="87"/>
      <c r="NRF44" s="87"/>
      <c r="NRG44" s="88"/>
      <c r="NRH44" s="87"/>
      <c r="NRI44" s="87"/>
      <c r="NRJ44" s="87"/>
      <c r="NRK44" s="87"/>
      <c r="NRL44" s="88"/>
      <c r="NRM44" s="87"/>
      <c r="NRN44" s="87"/>
      <c r="NRO44" s="87"/>
      <c r="NRP44" s="87"/>
      <c r="NRQ44" s="88"/>
      <c r="NRR44" s="87"/>
      <c r="NRS44" s="87"/>
      <c r="NRT44" s="87"/>
      <c r="NRU44" s="87"/>
      <c r="NRV44" s="88"/>
      <c r="NRW44" s="87"/>
      <c r="NRX44" s="87"/>
      <c r="NRY44" s="87"/>
      <c r="NRZ44" s="87"/>
      <c r="NSA44" s="88"/>
      <c r="NSB44" s="87"/>
      <c r="NSC44" s="87"/>
      <c r="NSD44" s="87"/>
      <c r="NSE44" s="87"/>
      <c r="NSF44" s="88"/>
      <c r="NSG44" s="87"/>
      <c r="NSH44" s="87"/>
      <c r="NSI44" s="87"/>
      <c r="NSJ44" s="87"/>
      <c r="NSK44" s="88"/>
      <c r="NSL44" s="87"/>
      <c r="NSM44" s="87"/>
      <c r="NSN44" s="87"/>
      <c r="NSO44" s="87"/>
      <c r="NSP44" s="88"/>
      <c r="NSQ44" s="87"/>
      <c r="NSR44" s="87"/>
      <c r="NSS44" s="87"/>
      <c r="NST44" s="87"/>
      <c r="NSU44" s="88"/>
      <c r="NSV44" s="87"/>
      <c r="NSW44" s="87"/>
      <c r="NSX44" s="87"/>
      <c r="NSY44" s="87"/>
      <c r="NSZ44" s="88"/>
      <c r="NTA44" s="87"/>
      <c r="NTB44" s="87"/>
      <c r="NTC44" s="87"/>
      <c r="NTD44" s="87"/>
      <c r="NTE44" s="88"/>
      <c r="NTF44" s="87"/>
      <c r="NTG44" s="87"/>
      <c r="NTH44" s="87"/>
      <c r="NTI44" s="87"/>
      <c r="NTJ44" s="88"/>
      <c r="NTK44" s="87"/>
      <c r="NTL44" s="87"/>
      <c r="NTM44" s="87"/>
      <c r="NTN44" s="87"/>
      <c r="NTO44" s="88"/>
      <c r="NTP44" s="87"/>
      <c r="NTQ44" s="87"/>
      <c r="NTR44" s="87"/>
      <c r="NTS44" s="87"/>
      <c r="NTT44" s="88"/>
      <c r="NTU44" s="87"/>
      <c r="NTV44" s="87"/>
      <c r="NTW44" s="87"/>
      <c r="NTX44" s="87"/>
      <c r="NTY44" s="88"/>
      <c r="NTZ44" s="87"/>
      <c r="NUA44" s="87"/>
      <c r="NUB44" s="87"/>
      <c r="NUC44" s="87"/>
      <c r="NUD44" s="88"/>
      <c r="NUE44" s="87"/>
      <c r="NUF44" s="87"/>
      <c r="NUG44" s="87"/>
      <c r="NUH44" s="87"/>
      <c r="NUI44" s="88"/>
      <c r="NUJ44" s="87"/>
      <c r="NUK44" s="87"/>
      <c r="NUL44" s="87"/>
      <c r="NUM44" s="87"/>
      <c r="NUN44" s="88"/>
      <c r="NUO44" s="87"/>
      <c r="NUP44" s="87"/>
      <c r="NUQ44" s="87"/>
      <c r="NUR44" s="87"/>
      <c r="NUS44" s="88"/>
      <c r="NUT44" s="87"/>
      <c r="NUU44" s="87"/>
      <c r="NUV44" s="87"/>
      <c r="NUW44" s="87"/>
      <c r="NUX44" s="88"/>
      <c r="NUY44" s="87"/>
      <c r="NUZ44" s="87"/>
      <c r="NVA44" s="87"/>
      <c r="NVB44" s="87"/>
      <c r="NVC44" s="88"/>
      <c r="NVD44" s="87"/>
      <c r="NVE44" s="87"/>
      <c r="NVF44" s="87"/>
      <c r="NVG44" s="87"/>
      <c r="NVH44" s="88"/>
      <c r="NVI44" s="87"/>
      <c r="NVJ44" s="87"/>
      <c r="NVK44" s="87"/>
      <c r="NVL44" s="87"/>
      <c r="NVM44" s="88"/>
      <c r="NVN44" s="87"/>
      <c r="NVO44" s="87"/>
      <c r="NVP44" s="87"/>
      <c r="NVQ44" s="87"/>
      <c r="NVR44" s="88"/>
      <c r="NVS44" s="87"/>
      <c r="NVT44" s="87"/>
      <c r="NVU44" s="87"/>
      <c r="NVV44" s="87"/>
      <c r="NVW44" s="88"/>
      <c r="NVX44" s="87"/>
      <c r="NVY44" s="87"/>
      <c r="NVZ44" s="87"/>
      <c r="NWA44" s="87"/>
      <c r="NWB44" s="88"/>
      <c r="NWC44" s="87"/>
      <c r="NWD44" s="87"/>
      <c r="NWE44" s="87"/>
      <c r="NWF44" s="87"/>
      <c r="NWG44" s="88"/>
      <c r="NWH44" s="87"/>
      <c r="NWI44" s="87"/>
      <c r="NWJ44" s="87"/>
      <c r="NWK44" s="87"/>
      <c r="NWL44" s="88"/>
      <c r="NWM44" s="87"/>
      <c r="NWN44" s="87"/>
      <c r="NWO44" s="87"/>
      <c r="NWP44" s="87"/>
      <c r="NWQ44" s="88"/>
      <c r="NWR44" s="87"/>
      <c r="NWS44" s="87"/>
      <c r="NWT44" s="87"/>
      <c r="NWU44" s="87"/>
      <c r="NWV44" s="88"/>
      <c r="NWW44" s="87"/>
      <c r="NWX44" s="87"/>
      <c r="NWY44" s="87"/>
      <c r="NWZ44" s="87"/>
      <c r="NXA44" s="88"/>
      <c r="NXB44" s="87"/>
      <c r="NXC44" s="87"/>
      <c r="NXD44" s="87"/>
      <c r="NXE44" s="87"/>
      <c r="NXF44" s="88"/>
      <c r="NXG44" s="87"/>
      <c r="NXH44" s="87"/>
      <c r="NXI44" s="87"/>
      <c r="NXJ44" s="87"/>
      <c r="NXK44" s="88"/>
      <c r="NXL44" s="87"/>
      <c r="NXM44" s="87"/>
      <c r="NXN44" s="87"/>
      <c r="NXO44" s="87"/>
      <c r="NXP44" s="88"/>
      <c r="NXQ44" s="87"/>
      <c r="NXR44" s="87"/>
      <c r="NXS44" s="87"/>
      <c r="NXT44" s="87"/>
      <c r="NXU44" s="88"/>
      <c r="NXV44" s="87"/>
      <c r="NXW44" s="87"/>
      <c r="NXX44" s="87"/>
      <c r="NXY44" s="87"/>
      <c r="NXZ44" s="88"/>
      <c r="NYA44" s="87"/>
      <c r="NYB44" s="87"/>
      <c r="NYC44" s="87"/>
      <c r="NYD44" s="87"/>
      <c r="NYE44" s="88"/>
      <c r="NYF44" s="87"/>
      <c r="NYG44" s="87"/>
      <c r="NYH44" s="87"/>
      <c r="NYI44" s="87"/>
      <c r="NYJ44" s="88"/>
      <c r="NYK44" s="87"/>
      <c r="NYL44" s="87"/>
      <c r="NYM44" s="87"/>
      <c r="NYN44" s="87"/>
      <c r="NYO44" s="88"/>
      <c r="NYP44" s="87"/>
      <c r="NYQ44" s="87"/>
      <c r="NYR44" s="87"/>
      <c r="NYS44" s="87"/>
      <c r="NYT44" s="88"/>
      <c r="NYU44" s="87"/>
      <c r="NYV44" s="87"/>
      <c r="NYW44" s="87"/>
      <c r="NYX44" s="87"/>
      <c r="NYY44" s="88"/>
      <c r="NYZ44" s="87"/>
      <c r="NZA44" s="87"/>
      <c r="NZB44" s="87"/>
      <c r="NZC44" s="87"/>
      <c r="NZD44" s="88"/>
      <c r="NZE44" s="87"/>
      <c r="NZF44" s="87"/>
      <c r="NZG44" s="87"/>
      <c r="NZH44" s="87"/>
      <c r="NZI44" s="88"/>
      <c r="NZJ44" s="87"/>
      <c r="NZK44" s="87"/>
      <c r="NZL44" s="87"/>
      <c r="NZM44" s="87"/>
      <c r="NZN44" s="88"/>
      <c r="NZO44" s="87"/>
      <c r="NZP44" s="87"/>
      <c r="NZQ44" s="87"/>
      <c r="NZR44" s="87"/>
      <c r="NZS44" s="88"/>
      <c r="NZT44" s="87"/>
      <c r="NZU44" s="87"/>
      <c r="NZV44" s="87"/>
      <c r="NZW44" s="87"/>
      <c r="NZX44" s="88"/>
      <c r="NZY44" s="87"/>
      <c r="NZZ44" s="87"/>
      <c r="OAA44" s="87"/>
      <c r="OAB44" s="87"/>
      <c r="OAC44" s="88"/>
      <c r="OAD44" s="87"/>
      <c r="OAE44" s="87"/>
      <c r="OAF44" s="87"/>
      <c r="OAG44" s="87"/>
      <c r="OAH44" s="88"/>
      <c r="OAI44" s="87"/>
      <c r="OAJ44" s="87"/>
      <c r="OAK44" s="87"/>
      <c r="OAL44" s="87"/>
      <c r="OAM44" s="88"/>
      <c r="OAN44" s="87"/>
      <c r="OAO44" s="87"/>
      <c r="OAP44" s="87"/>
      <c r="OAQ44" s="87"/>
      <c r="OAR44" s="88"/>
      <c r="OAS44" s="87"/>
      <c r="OAT44" s="87"/>
      <c r="OAU44" s="87"/>
      <c r="OAV44" s="87"/>
      <c r="OAW44" s="88"/>
      <c r="OAX44" s="87"/>
      <c r="OAY44" s="87"/>
      <c r="OAZ44" s="87"/>
      <c r="OBA44" s="87"/>
      <c r="OBB44" s="88"/>
      <c r="OBC44" s="87"/>
      <c r="OBD44" s="87"/>
      <c r="OBE44" s="87"/>
      <c r="OBF44" s="87"/>
      <c r="OBG44" s="88"/>
      <c r="OBH44" s="87"/>
      <c r="OBI44" s="87"/>
      <c r="OBJ44" s="87"/>
      <c r="OBK44" s="87"/>
      <c r="OBL44" s="88"/>
      <c r="OBM44" s="87"/>
      <c r="OBN44" s="87"/>
      <c r="OBO44" s="87"/>
      <c r="OBP44" s="87"/>
      <c r="OBQ44" s="88"/>
      <c r="OBR44" s="87"/>
      <c r="OBS44" s="87"/>
      <c r="OBT44" s="87"/>
      <c r="OBU44" s="87"/>
      <c r="OBV44" s="88"/>
      <c r="OBW44" s="87"/>
      <c r="OBX44" s="87"/>
      <c r="OBY44" s="87"/>
      <c r="OBZ44" s="87"/>
      <c r="OCA44" s="88"/>
      <c r="OCB44" s="87"/>
      <c r="OCC44" s="87"/>
      <c r="OCD44" s="87"/>
      <c r="OCE44" s="87"/>
      <c r="OCF44" s="88"/>
      <c r="OCG44" s="87"/>
      <c r="OCH44" s="87"/>
      <c r="OCI44" s="87"/>
      <c r="OCJ44" s="87"/>
      <c r="OCK44" s="88"/>
      <c r="OCL44" s="87"/>
      <c r="OCM44" s="87"/>
      <c r="OCN44" s="87"/>
      <c r="OCO44" s="87"/>
      <c r="OCP44" s="88"/>
      <c r="OCQ44" s="87"/>
      <c r="OCR44" s="87"/>
      <c r="OCS44" s="87"/>
      <c r="OCT44" s="87"/>
      <c r="OCU44" s="88"/>
      <c r="OCV44" s="87"/>
      <c r="OCW44" s="87"/>
      <c r="OCX44" s="87"/>
      <c r="OCY44" s="87"/>
      <c r="OCZ44" s="88"/>
      <c r="ODA44" s="87"/>
      <c r="ODB44" s="87"/>
      <c r="ODC44" s="87"/>
      <c r="ODD44" s="87"/>
      <c r="ODE44" s="88"/>
      <c r="ODF44" s="87"/>
      <c r="ODG44" s="87"/>
      <c r="ODH44" s="87"/>
      <c r="ODI44" s="87"/>
      <c r="ODJ44" s="88"/>
      <c r="ODK44" s="87"/>
      <c r="ODL44" s="87"/>
      <c r="ODM44" s="87"/>
      <c r="ODN44" s="87"/>
      <c r="ODO44" s="88"/>
      <c r="ODP44" s="87"/>
      <c r="ODQ44" s="87"/>
      <c r="ODR44" s="87"/>
      <c r="ODS44" s="87"/>
      <c r="ODT44" s="88"/>
      <c r="ODU44" s="87"/>
      <c r="ODV44" s="87"/>
      <c r="ODW44" s="87"/>
      <c r="ODX44" s="87"/>
      <c r="ODY44" s="88"/>
      <c r="ODZ44" s="87"/>
      <c r="OEA44" s="87"/>
      <c r="OEB44" s="87"/>
      <c r="OEC44" s="87"/>
      <c r="OED44" s="88"/>
      <c r="OEE44" s="87"/>
      <c r="OEF44" s="87"/>
      <c r="OEG44" s="87"/>
      <c r="OEH44" s="87"/>
      <c r="OEI44" s="88"/>
      <c r="OEJ44" s="87"/>
      <c r="OEK44" s="87"/>
      <c r="OEL44" s="87"/>
      <c r="OEM44" s="87"/>
      <c r="OEN44" s="88"/>
      <c r="OEO44" s="87"/>
      <c r="OEP44" s="87"/>
      <c r="OEQ44" s="87"/>
      <c r="OER44" s="87"/>
      <c r="OES44" s="88"/>
      <c r="OET44" s="87"/>
      <c r="OEU44" s="87"/>
      <c r="OEV44" s="87"/>
      <c r="OEW44" s="87"/>
      <c r="OEX44" s="88"/>
      <c r="OEY44" s="87"/>
      <c r="OEZ44" s="87"/>
      <c r="OFA44" s="87"/>
      <c r="OFB44" s="87"/>
      <c r="OFC44" s="88"/>
      <c r="OFD44" s="87"/>
      <c r="OFE44" s="87"/>
      <c r="OFF44" s="87"/>
      <c r="OFG44" s="87"/>
      <c r="OFH44" s="88"/>
      <c r="OFI44" s="87"/>
      <c r="OFJ44" s="87"/>
      <c r="OFK44" s="87"/>
      <c r="OFL44" s="87"/>
      <c r="OFM44" s="88"/>
      <c r="OFN44" s="87"/>
      <c r="OFO44" s="87"/>
      <c r="OFP44" s="87"/>
      <c r="OFQ44" s="87"/>
      <c r="OFR44" s="88"/>
      <c r="OFS44" s="87"/>
      <c r="OFT44" s="87"/>
      <c r="OFU44" s="87"/>
      <c r="OFV44" s="87"/>
      <c r="OFW44" s="88"/>
      <c r="OFX44" s="87"/>
      <c r="OFY44" s="87"/>
      <c r="OFZ44" s="87"/>
      <c r="OGA44" s="87"/>
      <c r="OGB44" s="88"/>
      <c r="OGC44" s="87"/>
      <c r="OGD44" s="87"/>
      <c r="OGE44" s="87"/>
      <c r="OGF44" s="87"/>
      <c r="OGG44" s="88"/>
      <c r="OGH44" s="87"/>
      <c r="OGI44" s="87"/>
      <c r="OGJ44" s="87"/>
      <c r="OGK44" s="87"/>
      <c r="OGL44" s="88"/>
      <c r="OGM44" s="87"/>
      <c r="OGN44" s="87"/>
      <c r="OGO44" s="87"/>
      <c r="OGP44" s="87"/>
      <c r="OGQ44" s="88"/>
      <c r="OGR44" s="87"/>
      <c r="OGS44" s="87"/>
      <c r="OGT44" s="87"/>
      <c r="OGU44" s="87"/>
      <c r="OGV44" s="88"/>
      <c r="OGW44" s="87"/>
      <c r="OGX44" s="87"/>
      <c r="OGY44" s="87"/>
      <c r="OGZ44" s="87"/>
      <c r="OHA44" s="88"/>
      <c r="OHB44" s="87"/>
      <c r="OHC44" s="87"/>
      <c r="OHD44" s="87"/>
      <c r="OHE44" s="87"/>
      <c r="OHF44" s="88"/>
      <c r="OHG44" s="87"/>
      <c r="OHH44" s="87"/>
      <c r="OHI44" s="87"/>
      <c r="OHJ44" s="87"/>
      <c r="OHK44" s="88"/>
      <c r="OHL44" s="87"/>
      <c r="OHM44" s="87"/>
      <c r="OHN44" s="87"/>
      <c r="OHO44" s="87"/>
      <c r="OHP44" s="88"/>
      <c r="OHQ44" s="87"/>
      <c r="OHR44" s="87"/>
      <c r="OHS44" s="87"/>
      <c r="OHT44" s="87"/>
      <c r="OHU44" s="88"/>
      <c r="OHV44" s="87"/>
      <c r="OHW44" s="87"/>
      <c r="OHX44" s="87"/>
      <c r="OHY44" s="87"/>
      <c r="OHZ44" s="88"/>
      <c r="OIA44" s="87"/>
      <c r="OIB44" s="87"/>
      <c r="OIC44" s="87"/>
      <c r="OID44" s="87"/>
      <c r="OIE44" s="88"/>
      <c r="OIF44" s="87"/>
      <c r="OIG44" s="87"/>
      <c r="OIH44" s="87"/>
      <c r="OII44" s="87"/>
      <c r="OIJ44" s="88"/>
      <c r="OIK44" s="87"/>
      <c r="OIL44" s="87"/>
      <c r="OIM44" s="87"/>
      <c r="OIN44" s="87"/>
      <c r="OIO44" s="88"/>
      <c r="OIP44" s="87"/>
      <c r="OIQ44" s="87"/>
      <c r="OIR44" s="87"/>
      <c r="OIS44" s="87"/>
      <c r="OIT44" s="88"/>
      <c r="OIU44" s="87"/>
      <c r="OIV44" s="87"/>
      <c r="OIW44" s="87"/>
      <c r="OIX44" s="87"/>
      <c r="OIY44" s="88"/>
      <c r="OIZ44" s="87"/>
      <c r="OJA44" s="87"/>
      <c r="OJB44" s="87"/>
      <c r="OJC44" s="87"/>
      <c r="OJD44" s="88"/>
      <c r="OJE44" s="87"/>
      <c r="OJF44" s="87"/>
      <c r="OJG44" s="87"/>
      <c r="OJH44" s="87"/>
      <c r="OJI44" s="88"/>
      <c r="OJJ44" s="87"/>
      <c r="OJK44" s="87"/>
      <c r="OJL44" s="87"/>
      <c r="OJM44" s="87"/>
      <c r="OJN44" s="88"/>
      <c r="OJO44" s="87"/>
      <c r="OJP44" s="87"/>
      <c r="OJQ44" s="87"/>
      <c r="OJR44" s="87"/>
      <c r="OJS44" s="88"/>
      <c r="OJT44" s="87"/>
      <c r="OJU44" s="87"/>
      <c r="OJV44" s="87"/>
      <c r="OJW44" s="87"/>
      <c r="OJX44" s="88"/>
      <c r="OJY44" s="87"/>
      <c r="OJZ44" s="87"/>
      <c r="OKA44" s="87"/>
      <c r="OKB44" s="87"/>
      <c r="OKC44" s="88"/>
      <c r="OKD44" s="87"/>
      <c r="OKE44" s="87"/>
      <c r="OKF44" s="87"/>
      <c r="OKG44" s="87"/>
      <c r="OKH44" s="88"/>
      <c r="OKI44" s="87"/>
      <c r="OKJ44" s="87"/>
      <c r="OKK44" s="87"/>
      <c r="OKL44" s="87"/>
      <c r="OKM44" s="88"/>
      <c r="OKN44" s="87"/>
      <c r="OKO44" s="87"/>
      <c r="OKP44" s="87"/>
      <c r="OKQ44" s="87"/>
      <c r="OKR44" s="88"/>
      <c r="OKS44" s="87"/>
      <c r="OKT44" s="87"/>
      <c r="OKU44" s="87"/>
      <c r="OKV44" s="87"/>
      <c r="OKW44" s="88"/>
      <c r="OKX44" s="87"/>
      <c r="OKY44" s="87"/>
      <c r="OKZ44" s="87"/>
      <c r="OLA44" s="87"/>
      <c r="OLB44" s="88"/>
      <c r="OLC44" s="87"/>
      <c r="OLD44" s="87"/>
      <c r="OLE44" s="87"/>
      <c r="OLF44" s="87"/>
      <c r="OLG44" s="88"/>
      <c r="OLH44" s="87"/>
      <c r="OLI44" s="87"/>
      <c r="OLJ44" s="87"/>
      <c r="OLK44" s="87"/>
      <c r="OLL44" s="88"/>
      <c r="OLM44" s="87"/>
      <c r="OLN44" s="87"/>
      <c r="OLO44" s="87"/>
      <c r="OLP44" s="87"/>
      <c r="OLQ44" s="88"/>
      <c r="OLR44" s="87"/>
      <c r="OLS44" s="87"/>
      <c r="OLT44" s="87"/>
      <c r="OLU44" s="87"/>
      <c r="OLV44" s="88"/>
      <c r="OLW44" s="87"/>
      <c r="OLX44" s="87"/>
      <c r="OLY44" s="87"/>
      <c r="OLZ44" s="87"/>
      <c r="OMA44" s="88"/>
      <c r="OMB44" s="87"/>
      <c r="OMC44" s="87"/>
      <c r="OMD44" s="87"/>
      <c r="OME44" s="87"/>
      <c r="OMF44" s="88"/>
      <c r="OMG44" s="87"/>
      <c r="OMH44" s="87"/>
      <c r="OMI44" s="87"/>
      <c r="OMJ44" s="87"/>
      <c r="OMK44" s="88"/>
      <c r="OML44" s="87"/>
      <c r="OMM44" s="87"/>
      <c r="OMN44" s="87"/>
      <c r="OMO44" s="87"/>
      <c r="OMP44" s="88"/>
      <c r="OMQ44" s="87"/>
      <c r="OMR44" s="87"/>
      <c r="OMS44" s="87"/>
      <c r="OMT44" s="87"/>
      <c r="OMU44" s="88"/>
      <c r="OMV44" s="87"/>
      <c r="OMW44" s="87"/>
      <c r="OMX44" s="87"/>
      <c r="OMY44" s="87"/>
      <c r="OMZ44" s="88"/>
      <c r="ONA44" s="87"/>
      <c r="ONB44" s="87"/>
      <c r="ONC44" s="87"/>
      <c r="OND44" s="87"/>
      <c r="ONE44" s="88"/>
      <c r="ONF44" s="87"/>
      <c r="ONG44" s="87"/>
      <c r="ONH44" s="87"/>
      <c r="ONI44" s="87"/>
      <c r="ONJ44" s="88"/>
      <c r="ONK44" s="87"/>
      <c r="ONL44" s="87"/>
      <c r="ONM44" s="87"/>
      <c r="ONN44" s="87"/>
      <c r="ONO44" s="88"/>
      <c r="ONP44" s="87"/>
      <c r="ONQ44" s="87"/>
      <c r="ONR44" s="87"/>
      <c r="ONS44" s="87"/>
      <c r="ONT44" s="88"/>
      <c r="ONU44" s="87"/>
      <c r="ONV44" s="87"/>
      <c r="ONW44" s="87"/>
      <c r="ONX44" s="87"/>
      <c r="ONY44" s="88"/>
      <c r="ONZ44" s="87"/>
      <c r="OOA44" s="87"/>
      <c r="OOB44" s="87"/>
      <c r="OOC44" s="87"/>
      <c r="OOD44" s="88"/>
      <c r="OOE44" s="87"/>
      <c r="OOF44" s="87"/>
      <c r="OOG44" s="87"/>
      <c r="OOH44" s="87"/>
      <c r="OOI44" s="88"/>
      <c r="OOJ44" s="87"/>
      <c r="OOK44" s="87"/>
      <c r="OOL44" s="87"/>
      <c r="OOM44" s="87"/>
      <c r="OON44" s="88"/>
      <c r="OOO44" s="87"/>
      <c r="OOP44" s="87"/>
      <c r="OOQ44" s="87"/>
      <c r="OOR44" s="87"/>
      <c r="OOS44" s="88"/>
      <c r="OOT44" s="87"/>
      <c r="OOU44" s="87"/>
      <c r="OOV44" s="87"/>
      <c r="OOW44" s="87"/>
      <c r="OOX44" s="88"/>
      <c r="OOY44" s="87"/>
      <c r="OOZ44" s="87"/>
      <c r="OPA44" s="87"/>
      <c r="OPB44" s="87"/>
      <c r="OPC44" s="88"/>
      <c r="OPD44" s="87"/>
      <c r="OPE44" s="87"/>
      <c r="OPF44" s="87"/>
      <c r="OPG44" s="87"/>
      <c r="OPH44" s="88"/>
      <c r="OPI44" s="87"/>
      <c r="OPJ44" s="87"/>
      <c r="OPK44" s="87"/>
      <c r="OPL44" s="87"/>
      <c r="OPM44" s="88"/>
      <c r="OPN44" s="87"/>
      <c r="OPO44" s="87"/>
      <c r="OPP44" s="87"/>
      <c r="OPQ44" s="87"/>
      <c r="OPR44" s="88"/>
      <c r="OPS44" s="87"/>
      <c r="OPT44" s="87"/>
      <c r="OPU44" s="87"/>
      <c r="OPV44" s="87"/>
      <c r="OPW44" s="88"/>
      <c r="OPX44" s="87"/>
      <c r="OPY44" s="87"/>
      <c r="OPZ44" s="87"/>
      <c r="OQA44" s="87"/>
      <c r="OQB44" s="88"/>
      <c r="OQC44" s="87"/>
      <c r="OQD44" s="87"/>
      <c r="OQE44" s="87"/>
      <c r="OQF44" s="87"/>
      <c r="OQG44" s="88"/>
      <c r="OQH44" s="87"/>
      <c r="OQI44" s="87"/>
      <c r="OQJ44" s="87"/>
      <c r="OQK44" s="87"/>
      <c r="OQL44" s="88"/>
      <c r="OQM44" s="87"/>
      <c r="OQN44" s="87"/>
      <c r="OQO44" s="87"/>
      <c r="OQP44" s="87"/>
      <c r="OQQ44" s="88"/>
      <c r="OQR44" s="87"/>
      <c r="OQS44" s="87"/>
      <c r="OQT44" s="87"/>
      <c r="OQU44" s="87"/>
      <c r="OQV44" s="88"/>
      <c r="OQW44" s="87"/>
      <c r="OQX44" s="87"/>
      <c r="OQY44" s="87"/>
      <c r="OQZ44" s="87"/>
      <c r="ORA44" s="88"/>
      <c r="ORB44" s="87"/>
      <c r="ORC44" s="87"/>
      <c r="ORD44" s="87"/>
      <c r="ORE44" s="87"/>
      <c r="ORF44" s="88"/>
      <c r="ORG44" s="87"/>
      <c r="ORH44" s="87"/>
      <c r="ORI44" s="87"/>
      <c r="ORJ44" s="87"/>
      <c r="ORK44" s="88"/>
      <c r="ORL44" s="87"/>
      <c r="ORM44" s="87"/>
      <c r="ORN44" s="87"/>
      <c r="ORO44" s="87"/>
      <c r="ORP44" s="88"/>
      <c r="ORQ44" s="87"/>
      <c r="ORR44" s="87"/>
      <c r="ORS44" s="87"/>
      <c r="ORT44" s="87"/>
      <c r="ORU44" s="88"/>
      <c r="ORV44" s="87"/>
      <c r="ORW44" s="87"/>
      <c r="ORX44" s="87"/>
      <c r="ORY44" s="87"/>
      <c r="ORZ44" s="88"/>
      <c r="OSA44" s="87"/>
      <c r="OSB44" s="87"/>
      <c r="OSC44" s="87"/>
      <c r="OSD44" s="87"/>
      <c r="OSE44" s="88"/>
      <c r="OSF44" s="87"/>
      <c r="OSG44" s="87"/>
      <c r="OSH44" s="87"/>
      <c r="OSI44" s="87"/>
      <c r="OSJ44" s="88"/>
      <c r="OSK44" s="87"/>
      <c r="OSL44" s="87"/>
      <c r="OSM44" s="87"/>
      <c r="OSN44" s="87"/>
      <c r="OSO44" s="88"/>
      <c r="OSP44" s="87"/>
      <c r="OSQ44" s="87"/>
      <c r="OSR44" s="87"/>
      <c r="OSS44" s="87"/>
      <c r="OST44" s="88"/>
      <c r="OSU44" s="87"/>
      <c r="OSV44" s="87"/>
      <c r="OSW44" s="87"/>
      <c r="OSX44" s="87"/>
      <c r="OSY44" s="88"/>
      <c r="OSZ44" s="87"/>
      <c r="OTA44" s="87"/>
      <c r="OTB44" s="87"/>
      <c r="OTC44" s="87"/>
      <c r="OTD44" s="88"/>
      <c r="OTE44" s="87"/>
      <c r="OTF44" s="87"/>
      <c r="OTG44" s="87"/>
      <c r="OTH44" s="87"/>
      <c r="OTI44" s="88"/>
      <c r="OTJ44" s="87"/>
      <c r="OTK44" s="87"/>
      <c r="OTL44" s="87"/>
      <c r="OTM44" s="87"/>
      <c r="OTN44" s="88"/>
      <c r="OTO44" s="87"/>
      <c r="OTP44" s="87"/>
      <c r="OTQ44" s="87"/>
      <c r="OTR44" s="87"/>
      <c r="OTS44" s="88"/>
      <c r="OTT44" s="87"/>
      <c r="OTU44" s="87"/>
      <c r="OTV44" s="87"/>
      <c r="OTW44" s="87"/>
      <c r="OTX44" s="88"/>
      <c r="OTY44" s="87"/>
      <c r="OTZ44" s="87"/>
      <c r="OUA44" s="87"/>
      <c r="OUB44" s="87"/>
      <c r="OUC44" s="88"/>
      <c r="OUD44" s="87"/>
      <c r="OUE44" s="87"/>
      <c r="OUF44" s="87"/>
      <c r="OUG44" s="87"/>
      <c r="OUH44" s="88"/>
      <c r="OUI44" s="87"/>
      <c r="OUJ44" s="87"/>
      <c r="OUK44" s="87"/>
      <c r="OUL44" s="87"/>
      <c r="OUM44" s="88"/>
      <c r="OUN44" s="87"/>
      <c r="OUO44" s="87"/>
      <c r="OUP44" s="87"/>
      <c r="OUQ44" s="87"/>
      <c r="OUR44" s="88"/>
      <c r="OUS44" s="87"/>
      <c r="OUT44" s="87"/>
      <c r="OUU44" s="87"/>
      <c r="OUV44" s="87"/>
      <c r="OUW44" s="88"/>
      <c r="OUX44" s="87"/>
      <c r="OUY44" s="87"/>
      <c r="OUZ44" s="87"/>
      <c r="OVA44" s="87"/>
      <c r="OVB44" s="88"/>
      <c r="OVC44" s="87"/>
      <c r="OVD44" s="87"/>
      <c r="OVE44" s="87"/>
      <c r="OVF44" s="87"/>
      <c r="OVG44" s="88"/>
      <c r="OVH44" s="87"/>
      <c r="OVI44" s="87"/>
      <c r="OVJ44" s="87"/>
      <c r="OVK44" s="87"/>
      <c r="OVL44" s="88"/>
      <c r="OVM44" s="87"/>
      <c r="OVN44" s="87"/>
      <c r="OVO44" s="87"/>
      <c r="OVP44" s="87"/>
      <c r="OVQ44" s="88"/>
      <c r="OVR44" s="87"/>
      <c r="OVS44" s="87"/>
      <c r="OVT44" s="87"/>
      <c r="OVU44" s="87"/>
      <c r="OVV44" s="88"/>
      <c r="OVW44" s="87"/>
      <c r="OVX44" s="87"/>
      <c r="OVY44" s="87"/>
      <c r="OVZ44" s="87"/>
      <c r="OWA44" s="88"/>
      <c r="OWB44" s="87"/>
      <c r="OWC44" s="87"/>
      <c r="OWD44" s="87"/>
      <c r="OWE44" s="87"/>
      <c r="OWF44" s="88"/>
      <c r="OWG44" s="87"/>
      <c r="OWH44" s="87"/>
      <c r="OWI44" s="87"/>
      <c r="OWJ44" s="87"/>
      <c r="OWK44" s="88"/>
      <c r="OWL44" s="87"/>
      <c r="OWM44" s="87"/>
      <c r="OWN44" s="87"/>
      <c r="OWO44" s="87"/>
      <c r="OWP44" s="88"/>
      <c r="OWQ44" s="87"/>
      <c r="OWR44" s="87"/>
      <c r="OWS44" s="87"/>
      <c r="OWT44" s="87"/>
      <c r="OWU44" s="88"/>
      <c r="OWV44" s="87"/>
      <c r="OWW44" s="87"/>
      <c r="OWX44" s="87"/>
      <c r="OWY44" s="87"/>
      <c r="OWZ44" s="88"/>
      <c r="OXA44" s="87"/>
      <c r="OXB44" s="87"/>
      <c r="OXC44" s="87"/>
      <c r="OXD44" s="87"/>
      <c r="OXE44" s="88"/>
      <c r="OXF44" s="87"/>
      <c r="OXG44" s="87"/>
      <c r="OXH44" s="87"/>
      <c r="OXI44" s="87"/>
      <c r="OXJ44" s="88"/>
      <c r="OXK44" s="87"/>
      <c r="OXL44" s="87"/>
      <c r="OXM44" s="87"/>
      <c r="OXN44" s="87"/>
      <c r="OXO44" s="88"/>
      <c r="OXP44" s="87"/>
      <c r="OXQ44" s="87"/>
      <c r="OXR44" s="87"/>
      <c r="OXS44" s="87"/>
      <c r="OXT44" s="88"/>
      <c r="OXU44" s="87"/>
      <c r="OXV44" s="87"/>
      <c r="OXW44" s="87"/>
      <c r="OXX44" s="87"/>
      <c r="OXY44" s="88"/>
      <c r="OXZ44" s="87"/>
      <c r="OYA44" s="87"/>
      <c r="OYB44" s="87"/>
      <c r="OYC44" s="87"/>
      <c r="OYD44" s="88"/>
      <c r="OYE44" s="87"/>
      <c r="OYF44" s="87"/>
      <c r="OYG44" s="87"/>
      <c r="OYH44" s="87"/>
      <c r="OYI44" s="88"/>
      <c r="OYJ44" s="87"/>
      <c r="OYK44" s="87"/>
      <c r="OYL44" s="87"/>
      <c r="OYM44" s="87"/>
      <c r="OYN44" s="88"/>
      <c r="OYO44" s="87"/>
      <c r="OYP44" s="87"/>
      <c r="OYQ44" s="87"/>
      <c r="OYR44" s="87"/>
      <c r="OYS44" s="88"/>
      <c r="OYT44" s="87"/>
      <c r="OYU44" s="87"/>
      <c r="OYV44" s="87"/>
      <c r="OYW44" s="87"/>
      <c r="OYX44" s="88"/>
      <c r="OYY44" s="87"/>
      <c r="OYZ44" s="87"/>
      <c r="OZA44" s="87"/>
      <c r="OZB44" s="87"/>
      <c r="OZC44" s="88"/>
      <c r="OZD44" s="87"/>
      <c r="OZE44" s="87"/>
      <c r="OZF44" s="87"/>
      <c r="OZG44" s="87"/>
      <c r="OZH44" s="88"/>
      <c r="OZI44" s="87"/>
      <c r="OZJ44" s="87"/>
      <c r="OZK44" s="87"/>
      <c r="OZL44" s="87"/>
      <c r="OZM44" s="88"/>
      <c r="OZN44" s="87"/>
      <c r="OZO44" s="87"/>
      <c r="OZP44" s="87"/>
      <c r="OZQ44" s="87"/>
      <c r="OZR44" s="88"/>
      <c r="OZS44" s="87"/>
      <c r="OZT44" s="87"/>
      <c r="OZU44" s="87"/>
      <c r="OZV44" s="87"/>
      <c r="OZW44" s="88"/>
      <c r="OZX44" s="87"/>
      <c r="OZY44" s="87"/>
      <c r="OZZ44" s="87"/>
      <c r="PAA44" s="87"/>
      <c r="PAB44" s="88"/>
      <c r="PAC44" s="87"/>
      <c r="PAD44" s="87"/>
      <c r="PAE44" s="87"/>
      <c r="PAF44" s="87"/>
      <c r="PAG44" s="88"/>
      <c r="PAH44" s="87"/>
      <c r="PAI44" s="87"/>
      <c r="PAJ44" s="87"/>
      <c r="PAK44" s="87"/>
      <c r="PAL44" s="88"/>
      <c r="PAM44" s="87"/>
      <c r="PAN44" s="87"/>
      <c r="PAO44" s="87"/>
      <c r="PAP44" s="87"/>
      <c r="PAQ44" s="88"/>
      <c r="PAR44" s="87"/>
      <c r="PAS44" s="87"/>
      <c r="PAT44" s="87"/>
      <c r="PAU44" s="87"/>
      <c r="PAV44" s="88"/>
      <c r="PAW44" s="87"/>
      <c r="PAX44" s="87"/>
      <c r="PAY44" s="87"/>
      <c r="PAZ44" s="87"/>
      <c r="PBA44" s="88"/>
      <c r="PBB44" s="87"/>
      <c r="PBC44" s="87"/>
      <c r="PBD44" s="87"/>
      <c r="PBE44" s="87"/>
      <c r="PBF44" s="88"/>
      <c r="PBG44" s="87"/>
      <c r="PBH44" s="87"/>
      <c r="PBI44" s="87"/>
      <c r="PBJ44" s="87"/>
      <c r="PBK44" s="88"/>
      <c r="PBL44" s="87"/>
      <c r="PBM44" s="87"/>
      <c r="PBN44" s="87"/>
      <c r="PBO44" s="87"/>
      <c r="PBP44" s="88"/>
      <c r="PBQ44" s="87"/>
      <c r="PBR44" s="87"/>
      <c r="PBS44" s="87"/>
      <c r="PBT44" s="87"/>
      <c r="PBU44" s="88"/>
      <c r="PBV44" s="87"/>
      <c r="PBW44" s="87"/>
      <c r="PBX44" s="87"/>
      <c r="PBY44" s="87"/>
      <c r="PBZ44" s="88"/>
      <c r="PCA44" s="87"/>
      <c r="PCB44" s="87"/>
      <c r="PCC44" s="87"/>
      <c r="PCD44" s="87"/>
      <c r="PCE44" s="88"/>
      <c r="PCF44" s="87"/>
      <c r="PCG44" s="87"/>
      <c r="PCH44" s="87"/>
      <c r="PCI44" s="87"/>
      <c r="PCJ44" s="88"/>
      <c r="PCK44" s="87"/>
      <c r="PCL44" s="87"/>
      <c r="PCM44" s="87"/>
      <c r="PCN44" s="87"/>
      <c r="PCO44" s="88"/>
      <c r="PCP44" s="87"/>
      <c r="PCQ44" s="87"/>
      <c r="PCR44" s="87"/>
      <c r="PCS44" s="87"/>
      <c r="PCT44" s="88"/>
      <c r="PCU44" s="87"/>
      <c r="PCV44" s="87"/>
      <c r="PCW44" s="87"/>
      <c r="PCX44" s="87"/>
      <c r="PCY44" s="88"/>
      <c r="PCZ44" s="87"/>
      <c r="PDA44" s="87"/>
      <c r="PDB44" s="87"/>
      <c r="PDC44" s="87"/>
      <c r="PDD44" s="88"/>
      <c r="PDE44" s="87"/>
      <c r="PDF44" s="87"/>
      <c r="PDG44" s="87"/>
      <c r="PDH44" s="87"/>
      <c r="PDI44" s="88"/>
      <c r="PDJ44" s="87"/>
      <c r="PDK44" s="87"/>
      <c r="PDL44" s="87"/>
      <c r="PDM44" s="87"/>
      <c r="PDN44" s="88"/>
      <c r="PDO44" s="87"/>
      <c r="PDP44" s="87"/>
      <c r="PDQ44" s="87"/>
      <c r="PDR44" s="87"/>
      <c r="PDS44" s="88"/>
      <c r="PDT44" s="87"/>
      <c r="PDU44" s="87"/>
      <c r="PDV44" s="87"/>
      <c r="PDW44" s="87"/>
      <c r="PDX44" s="88"/>
      <c r="PDY44" s="87"/>
      <c r="PDZ44" s="87"/>
      <c r="PEA44" s="87"/>
      <c r="PEB44" s="87"/>
      <c r="PEC44" s="88"/>
      <c r="PED44" s="87"/>
      <c r="PEE44" s="87"/>
      <c r="PEF44" s="87"/>
      <c r="PEG44" s="87"/>
      <c r="PEH44" s="88"/>
      <c r="PEI44" s="87"/>
      <c r="PEJ44" s="87"/>
      <c r="PEK44" s="87"/>
      <c r="PEL44" s="87"/>
      <c r="PEM44" s="88"/>
      <c r="PEN44" s="87"/>
      <c r="PEO44" s="87"/>
      <c r="PEP44" s="87"/>
      <c r="PEQ44" s="87"/>
      <c r="PER44" s="88"/>
      <c r="PES44" s="87"/>
      <c r="PET44" s="87"/>
      <c r="PEU44" s="87"/>
      <c r="PEV44" s="87"/>
      <c r="PEW44" s="88"/>
      <c r="PEX44" s="87"/>
      <c r="PEY44" s="87"/>
      <c r="PEZ44" s="87"/>
      <c r="PFA44" s="87"/>
      <c r="PFB44" s="88"/>
      <c r="PFC44" s="87"/>
      <c r="PFD44" s="87"/>
      <c r="PFE44" s="87"/>
      <c r="PFF44" s="87"/>
      <c r="PFG44" s="88"/>
      <c r="PFH44" s="87"/>
      <c r="PFI44" s="87"/>
      <c r="PFJ44" s="87"/>
      <c r="PFK44" s="87"/>
      <c r="PFL44" s="88"/>
      <c r="PFM44" s="87"/>
      <c r="PFN44" s="87"/>
      <c r="PFO44" s="87"/>
      <c r="PFP44" s="87"/>
      <c r="PFQ44" s="88"/>
      <c r="PFR44" s="87"/>
      <c r="PFS44" s="87"/>
      <c r="PFT44" s="87"/>
      <c r="PFU44" s="87"/>
      <c r="PFV44" s="88"/>
      <c r="PFW44" s="87"/>
      <c r="PFX44" s="87"/>
      <c r="PFY44" s="87"/>
      <c r="PFZ44" s="87"/>
      <c r="PGA44" s="88"/>
      <c r="PGB44" s="87"/>
      <c r="PGC44" s="87"/>
      <c r="PGD44" s="87"/>
      <c r="PGE44" s="87"/>
      <c r="PGF44" s="88"/>
      <c r="PGG44" s="87"/>
      <c r="PGH44" s="87"/>
      <c r="PGI44" s="87"/>
      <c r="PGJ44" s="87"/>
      <c r="PGK44" s="88"/>
      <c r="PGL44" s="87"/>
      <c r="PGM44" s="87"/>
      <c r="PGN44" s="87"/>
      <c r="PGO44" s="87"/>
      <c r="PGP44" s="88"/>
      <c r="PGQ44" s="87"/>
      <c r="PGR44" s="87"/>
      <c r="PGS44" s="87"/>
      <c r="PGT44" s="87"/>
      <c r="PGU44" s="88"/>
      <c r="PGV44" s="87"/>
      <c r="PGW44" s="87"/>
      <c r="PGX44" s="87"/>
      <c r="PGY44" s="87"/>
      <c r="PGZ44" s="88"/>
      <c r="PHA44" s="87"/>
      <c r="PHB44" s="87"/>
      <c r="PHC44" s="87"/>
      <c r="PHD44" s="87"/>
      <c r="PHE44" s="88"/>
      <c r="PHF44" s="87"/>
      <c r="PHG44" s="87"/>
      <c r="PHH44" s="87"/>
      <c r="PHI44" s="87"/>
      <c r="PHJ44" s="88"/>
      <c r="PHK44" s="87"/>
      <c r="PHL44" s="87"/>
      <c r="PHM44" s="87"/>
      <c r="PHN44" s="87"/>
      <c r="PHO44" s="88"/>
      <c r="PHP44" s="87"/>
      <c r="PHQ44" s="87"/>
      <c r="PHR44" s="87"/>
      <c r="PHS44" s="87"/>
      <c r="PHT44" s="88"/>
      <c r="PHU44" s="87"/>
      <c r="PHV44" s="87"/>
      <c r="PHW44" s="87"/>
      <c r="PHX44" s="87"/>
      <c r="PHY44" s="88"/>
      <c r="PHZ44" s="87"/>
      <c r="PIA44" s="87"/>
      <c r="PIB44" s="87"/>
      <c r="PIC44" s="87"/>
      <c r="PID44" s="88"/>
      <c r="PIE44" s="87"/>
      <c r="PIF44" s="87"/>
      <c r="PIG44" s="87"/>
      <c r="PIH44" s="87"/>
      <c r="PII44" s="88"/>
      <c r="PIJ44" s="87"/>
      <c r="PIK44" s="87"/>
      <c r="PIL44" s="87"/>
      <c r="PIM44" s="87"/>
      <c r="PIN44" s="88"/>
      <c r="PIO44" s="87"/>
      <c r="PIP44" s="87"/>
      <c r="PIQ44" s="87"/>
      <c r="PIR44" s="87"/>
      <c r="PIS44" s="88"/>
      <c r="PIT44" s="87"/>
      <c r="PIU44" s="87"/>
      <c r="PIV44" s="87"/>
      <c r="PIW44" s="87"/>
      <c r="PIX44" s="88"/>
      <c r="PIY44" s="87"/>
      <c r="PIZ44" s="87"/>
      <c r="PJA44" s="87"/>
      <c r="PJB44" s="87"/>
      <c r="PJC44" s="88"/>
      <c r="PJD44" s="87"/>
      <c r="PJE44" s="87"/>
      <c r="PJF44" s="87"/>
      <c r="PJG44" s="87"/>
      <c r="PJH44" s="88"/>
      <c r="PJI44" s="87"/>
      <c r="PJJ44" s="87"/>
      <c r="PJK44" s="87"/>
      <c r="PJL44" s="87"/>
      <c r="PJM44" s="88"/>
      <c r="PJN44" s="87"/>
      <c r="PJO44" s="87"/>
      <c r="PJP44" s="87"/>
      <c r="PJQ44" s="87"/>
      <c r="PJR44" s="88"/>
      <c r="PJS44" s="87"/>
      <c r="PJT44" s="87"/>
      <c r="PJU44" s="87"/>
      <c r="PJV44" s="87"/>
      <c r="PJW44" s="88"/>
      <c r="PJX44" s="87"/>
      <c r="PJY44" s="87"/>
      <c r="PJZ44" s="87"/>
      <c r="PKA44" s="87"/>
      <c r="PKB44" s="88"/>
      <c r="PKC44" s="87"/>
      <c r="PKD44" s="87"/>
      <c r="PKE44" s="87"/>
      <c r="PKF44" s="87"/>
      <c r="PKG44" s="88"/>
      <c r="PKH44" s="87"/>
      <c r="PKI44" s="87"/>
      <c r="PKJ44" s="87"/>
      <c r="PKK44" s="87"/>
      <c r="PKL44" s="88"/>
      <c r="PKM44" s="87"/>
      <c r="PKN44" s="87"/>
      <c r="PKO44" s="87"/>
      <c r="PKP44" s="87"/>
      <c r="PKQ44" s="88"/>
      <c r="PKR44" s="87"/>
      <c r="PKS44" s="87"/>
      <c r="PKT44" s="87"/>
      <c r="PKU44" s="87"/>
      <c r="PKV44" s="88"/>
      <c r="PKW44" s="87"/>
      <c r="PKX44" s="87"/>
      <c r="PKY44" s="87"/>
      <c r="PKZ44" s="87"/>
      <c r="PLA44" s="88"/>
      <c r="PLB44" s="87"/>
      <c r="PLC44" s="87"/>
      <c r="PLD44" s="87"/>
      <c r="PLE44" s="87"/>
      <c r="PLF44" s="88"/>
      <c r="PLG44" s="87"/>
      <c r="PLH44" s="87"/>
      <c r="PLI44" s="87"/>
      <c r="PLJ44" s="87"/>
      <c r="PLK44" s="88"/>
      <c r="PLL44" s="87"/>
      <c r="PLM44" s="87"/>
      <c r="PLN44" s="87"/>
      <c r="PLO44" s="87"/>
      <c r="PLP44" s="88"/>
      <c r="PLQ44" s="87"/>
      <c r="PLR44" s="87"/>
      <c r="PLS44" s="87"/>
      <c r="PLT44" s="87"/>
      <c r="PLU44" s="88"/>
      <c r="PLV44" s="87"/>
      <c r="PLW44" s="87"/>
      <c r="PLX44" s="87"/>
      <c r="PLY44" s="87"/>
      <c r="PLZ44" s="88"/>
      <c r="PMA44" s="87"/>
      <c r="PMB44" s="87"/>
      <c r="PMC44" s="87"/>
      <c r="PMD44" s="87"/>
      <c r="PME44" s="88"/>
      <c r="PMF44" s="87"/>
      <c r="PMG44" s="87"/>
      <c r="PMH44" s="87"/>
      <c r="PMI44" s="87"/>
      <c r="PMJ44" s="88"/>
      <c r="PMK44" s="87"/>
      <c r="PML44" s="87"/>
      <c r="PMM44" s="87"/>
      <c r="PMN44" s="87"/>
      <c r="PMO44" s="88"/>
      <c r="PMP44" s="87"/>
      <c r="PMQ44" s="87"/>
      <c r="PMR44" s="87"/>
      <c r="PMS44" s="87"/>
      <c r="PMT44" s="88"/>
      <c r="PMU44" s="87"/>
      <c r="PMV44" s="87"/>
      <c r="PMW44" s="87"/>
      <c r="PMX44" s="87"/>
      <c r="PMY44" s="88"/>
      <c r="PMZ44" s="87"/>
      <c r="PNA44" s="87"/>
      <c r="PNB44" s="87"/>
      <c r="PNC44" s="87"/>
      <c r="PND44" s="88"/>
      <c r="PNE44" s="87"/>
      <c r="PNF44" s="87"/>
      <c r="PNG44" s="87"/>
      <c r="PNH44" s="87"/>
      <c r="PNI44" s="88"/>
      <c r="PNJ44" s="87"/>
      <c r="PNK44" s="87"/>
      <c r="PNL44" s="87"/>
      <c r="PNM44" s="87"/>
      <c r="PNN44" s="88"/>
      <c r="PNO44" s="87"/>
      <c r="PNP44" s="87"/>
      <c r="PNQ44" s="87"/>
      <c r="PNR44" s="87"/>
      <c r="PNS44" s="88"/>
      <c r="PNT44" s="87"/>
      <c r="PNU44" s="87"/>
      <c r="PNV44" s="87"/>
      <c r="PNW44" s="87"/>
      <c r="PNX44" s="88"/>
      <c r="PNY44" s="87"/>
      <c r="PNZ44" s="87"/>
      <c r="POA44" s="87"/>
      <c r="POB44" s="87"/>
      <c r="POC44" s="88"/>
      <c r="POD44" s="87"/>
      <c r="POE44" s="87"/>
      <c r="POF44" s="87"/>
      <c r="POG44" s="87"/>
      <c r="POH44" s="88"/>
      <c r="POI44" s="87"/>
      <c r="POJ44" s="87"/>
      <c r="POK44" s="87"/>
      <c r="POL44" s="87"/>
      <c r="POM44" s="88"/>
      <c r="PON44" s="87"/>
      <c r="POO44" s="87"/>
      <c r="POP44" s="87"/>
      <c r="POQ44" s="87"/>
      <c r="POR44" s="88"/>
      <c r="POS44" s="87"/>
      <c r="POT44" s="87"/>
      <c r="POU44" s="87"/>
      <c r="POV44" s="87"/>
      <c r="POW44" s="88"/>
      <c r="POX44" s="87"/>
      <c r="POY44" s="87"/>
      <c r="POZ44" s="87"/>
      <c r="PPA44" s="87"/>
      <c r="PPB44" s="88"/>
      <c r="PPC44" s="87"/>
      <c r="PPD44" s="87"/>
      <c r="PPE44" s="87"/>
      <c r="PPF44" s="87"/>
      <c r="PPG44" s="88"/>
      <c r="PPH44" s="87"/>
      <c r="PPI44" s="87"/>
      <c r="PPJ44" s="87"/>
      <c r="PPK44" s="87"/>
      <c r="PPL44" s="88"/>
      <c r="PPM44" s="87"/>
      <c r="PPN44" s="87"/>
      <c r="PPO44" s="87"/>
      <c r="PPP44" s="87"/>
      <c r="PPQ44" s="88"/>
      <c r="PPR44" s="87"/>
      <c r="PPS44" s="87"/>
      <c r="PPT44" s="87"/>
      <c r="PPU44" s="87"/>
      <c r="PPV44" s="88"/>
      <c r="PPW44" s="87"/>
      <c r="PPX44" s="87"/>
      <c r="PPY44" s="87"/>
      <c r="PPZ44" s="87"/>
      <c r="PQA44" s="88"/>
      <c r="PQB44" s="87"/>
      <c r="PQC44" s="87"/>
      <c r="PQD44" s="87"/>
      <c r="PQE44" s="87"/>
      <c r="PQF44" s="88"/>
      <c r="PQG44" s="87"/>
      <c r="PQH44" s="87"/>
      <c r="PQI44" s="87"/>
      <c r="PQJ44" s="87"/>
      <c r="PQK44" s="88"/>
      <c r="PQL44" s="87"/>
      <c r="PQM44" s="87"/>
      <c r="PQN44" s="87"/>
      <c r="PQO44" s="87"/>
      <c r="PQP44" s="88"/>
      <c r="PQQ44" s="87"/>
      <c r="PQR44" s="87"/>
      <c r="PQS44" s="87"/>
      <c r="PQT44" s="87"/>
      <c r="PQU44" s="88"/>
      <c r="PQV44" s="87"/>
      <c r="PQW44" s="87"/>
      <c r="PQX44" s="87"/>
      <c r="PQY44" s="87"/>
      <c r="PQZ44" s="88"/>
      <c r="PRA44" s="87"/>
      <c r="PRB44" s="87"/>
      <c r="PRC44" s="87"/>
      <c r="PRD44" s="87"/>
      <c r="PRE44" s="88"/>
      <c r="PRF44" s="87"/>
      <c r="PRG44" s="87"/>
      <c r="PRH44" s="87"/>
      <c r="PRI44" s="87"/>
      <c r="PRJ44" s="88"/>
      <c r="PRK44" s="87"/>
      <c r="PRL44" s="87"/>
      <c r="PRM44" s="87"/>
      <c r="PRN44" s="87"/>
      <c r="PRO44" s="88"/>
      <c r="PRP44" s="87"/>
      <c r="PRQ44" s="87"/>
      <c r="PRR44" s="87"/>
      <c r="PRS44" s="87"/>
      <c r="PRT44" s="88"/>
      <c r="PRU44" s="87"/>
      <c r="PRV44" s="87"/>
      <c r="PRW44" s="87"/>
      <c r="PRX44" s="87"/>
      <c r="PRY44" s="88"/>
      <c r="PRZ44" s="87"/>
      <c r="PSA44" s="87"/>
      <c r="PSB44" s="87"/>
      <c r="PSC44" s="87"/>
      <c r="PSD44" s="88"/>
      <c r="PSE44" s="87"/>
      <c r="PSF44" s="87"/>
      <c r="PSG44" s="87"/>
      <c r="PSH44" s="87"/>
      <c r="PSI44" s="88"/>
      <c r="PSJ44" s="87"/>
      <c r="PSK44" s="87"/>
      <c r="PSL44" s="87"/>
      <c r="PSM44" s="87"/>
      <c r="PSN44" s="88"/>
      <c r="PSO44" s="87"/>
      <c r="PSP44" s="87"/>
      <c r="PSQ44" s="87"/>
      <c r="PSR44" s="87"/>
      <c r="PSS44" s="88"/>
      <c r="PST44" s="87"/>
      <c r="PSU44" s="87"/>
      <c r="PSV44" s="87"/>
      <c r="PSW44" s="87"/>
      <c r="PSX44" s="88"/>
      <c r="PSY44" s="87"/>
      <c r="PSZ44" s="87"/>
      <c r="PTA44" s="87"/>
      <c r="PTB44" s="87"/>
      <c r="PTC44" s="88"/>
      <c r="PTD44" s="87"/>
      <c r="PTE44" s="87"/>
      <c r="PTF44" s="87"/>
      <c r="PTG44" s="87"/>
      <c r="PTH44" s="88"/>
      <c r="PTI44" s="87"/>
      <c r="PTJ44" s="87"/>
      <c r="PTK44" s="87"/>
      <c r="PTL44" s="87"/>
      <c r="PTM44" s="88"/>
      <c r="PTN44" s="87"/>
      <c r="PTO44" s="87"/>
      <c r="PTP44" s="87"/>
      <c r="PTQ44" s="87"/>
      <c r="PTR44" s="88"/>
      <c r="PTS44" s="87"/>
      <c r="PTT44" s="87"/>
      <c r="PTU44" s="87"/>
      <c r="PTV44" s="87"/>
      <c r="PTW44" s="88"/>
      <c r="PTX44" s="87"/>
      <c r="PTY44" s="87"/>
      <c r="PTZ44" s="87"/>
      <c r="PUA44" s="87"/>
      <c r="PUB44" s="88"/>
      <c r="PUC44" s="87"/>
      <c r="PUD44" s="87"/>
      <c r="PUE44" s="87"/>
      <c r="PUF44" s="87"/>
      <c r="PUG44" s="88"/>
      <c r="PUH44" s="87"/>
      <c r="PUI44" s="87"/>
      <c r="PUJ44" s="87"/>
      <c r="PUK44" s="87"/>
      <c r="PUL44" s="88"/>
      <c r="PUM44" s="87"/>
      <c r="PUN44" s="87"/>
      <c r="PUO44" s="87"/>
      <c r="PUP44" s="87"/>
      <c r="PUQ44" s="88"/>
      <c r="PUR44" s="87"/>
      <c r="PUS44" s="87"/>
      <c r="PUT44" s="87"/>
      <c r="PUU44" s="87"/>
      <c r="PUV44" s="88"/>
      <c r="PUW44" s="87"/>
      <c r="PUX44" s="87"/>
      <c r="PUY44" s="87"/>
      <c r="PUZ44" s="87"/>
      <c r="PVA44" s="88"/>
      <c r="PVB44" s="87"/>
      <c r="PVC44" s="87"/>
      <c r="PVD44" s="87"/>
      <c r="PVE44" s="87"/>
      <c r="PVF44" s="88"/>
      <c r="PVG44" s="87"/>
      <c r="PVH44" s="87"/>
      <c r="PVI44" s="87"/>
      <c r="PVJ44" s="87"/>
      <c r="PVK44" s="88"/>
      <c r="PVL44" s="87"/>
      <c r="PVM44" s="87"/>
      <c r="PVN44" s="87"/>
      <c r="PVO44" s="87"/>
      <c r="PVP44" s="88"/>
      <c r="PVQ44" s="87"/>
      <c r="PVR44" s="87"/>
      <c r="PVS44" s="87"/>
      <c r="PVT44" s="87"/>
      <c r="PVU44" s="88"/>
      <c r="PVV44" s="87"/>
      <c r="PVW44" s="87"/>
      <c r="PVX44" s="87"/>
      <c r="PVY44" s="87"/>
      <c r="PVZ44" s="88"/>
      <c r="PWA44" s="87"/>
      <c r="PWB44" s="87"/>
      <c r="PWC44" s="87"/>
      <c r="PWD44" s="87"/>
      <c r="PWE44" s="88"/>
      <c r="PWF44" s="87"/>
      <c r="PWG44" s="87"/>
      <c r="PWH44" s="87"/>
      <c r="PWI44" s="87"/>
      <c r="PWJ44" s="88"/>
      <c r="PWK44" s="87"/>
      <c r="PWL44" s="87"/>
      <c r="PWM44" s="87"/>
      <c r="PWN44" s="87"/>
      <c r="PWO44" s="88"/>
      <c r="PWP44" s="87"/>
      <c r="PWQ44" s="87"/>
      <c r="PWR44" s="87"/>
      <c r="PWS44" s="87"/>
      <c r="PWT44" s="88"/>
      <c r="PWU44" s="87"/>
      <c r="PWV44" s="87"/>
      <c r="PWW44" s="87"/>
      <c r="PWX44" s="87"/>
      <c r="PWY44" s="88"/>
      <c r="PWZ44" s="87"/>
      <c r="PXA44" s="87"/>
      <c r="PXB44" s="87"/>
      <c r="PXC44" s="87"/>
      <c r="PXD44" s="88"/>
      <c r="PXE44" s="87"/>
      <c r="PXF44" s="87"/>
      <c r="PXG44" s="87"/>
      <c r="PXH44" s="87"/>
      <c r="PXI44" s="88"/>
      <c r="PXJ44" s="87"/>
      <c r="PXK44" s="87"/>
      <c r="PXL44" s="87"/>
      <c r="PXM44" s="87"/>
      <c r="PXN44" s="88"/>
      <c r="PXO44" s="87"/>
      <c r="PXP44" s="87"/>
      <c r="PXQ44" s="87"/>
      <c r="PXR44" s="87"/>
      <c r="PXS44" s="88"/>
      <c r="PXT44" s="87"/>
      <c r="PXU44" s="87"/>
      <c r="PXV44" s="87"/>
      <c r="PXW44" s="87"/>
      <c r="PXX44" s="88"/>
      <c r="PXY44" s="87"/>
      <c r="PXZ44" s="87"/>
      <c r="PYA44" s="87"/>
      <c r="PYB44" s="87"/>
      <c r="PYC44" s="88"/>
      <c r="PYD44" s="87"/>
      <c r="PYE44" s="87"/>
      <c r="PYF44" s="87"/>
      <c r="PYG44" s="87"/>
      <c r="PYH44" s="88"/>
      <c r="PYI44" s="87"/>
      <c r="PYJ44" s="87"/>
      <c r="PYK44" s="87"/>
      <c r="PYL44" s="87"/>
      <c r="PYM44" s="88"/>
      <c r="PYN44" s="87"/>
      <c r="PYO44" s="87"/>
      <c r="PYP44" s="87"/>
      <c r="PYQ44" s="87"/>
      <c r="PYR44" s="88"/>
      <c r="PYS44" s="87"/>
      <c r="PYT44" s="87"/>
      <c r="PYU44" s="87"/>
      <c r="PYV44" s="87"/>
      <c r="PYW44" s="88"/>
      <c r="PYX44" s="87"/>
      <c r="PYY44" s="87"/>
      <c r="PYZ44" s="87"/>
      <c r="PZA44" s="87"/>
      <c r="PZB44" s="88"/>
      <c r="PZC44" s="87"/>
      <c r="PZD44" s="87"/>
      <c r="PZE44" s="87"/>
      <c r="PZF44" s="87"/>
      <c r="PZG44" s="88"/>
      <c r="PZH44" s="87"/>
      <c r="PZI44" s="87"/>
      <c r="PZJ44" s="87"/>
      <c r="PZK44" s="87"/>
      <c r="PZL44" s="88"/>
      <c r="PZM44" s="87"/>
      <c r="PZN44" s="87"/>
      <c r="PZO44" s="87"/>
      <c r="PZP44" s="87"/>
      <c r="PZQ44" s="88"/>
      <c r="PZR44" s="87"/>
      <c r="PZS44" s="87"/>
      <c r="PZT44" s="87"/>
      <c r="PZU44" s="87"/>
      <c r="PZV44" s="88"/>
      <c r="PZW44" s="87"/>
      <c r="PZX44" s="87"/>
      <c r="PZY44" s="87"/>
      <c r="PZZ44" s="87"/>
      <c r="QAA44" s="88"/>
      <c r="QAB44" s="87"/>
      <c r="QAC44" s="87"/>
      <c r="QAD44" s="87"/>
      <c r="QAE44" s="87"/>
      <c r="QAF44" s="88"/>
      <c r="QAG44" s="87"/>
      <c r="QAH44" s="87"/>
      <c r="QAI44" s="87"/>
      <c r="QAJ44" s="87"/>
      <c r="QAK44" s="88"/>
      <c r="QAL44" s="87"/>
      <c r="QAM44" s="87"/>
      <c r="QAN44" s="87"/>
      <c r="QAO44" s="87"/>
      <c r="QAP44" s="88"/>
      <c r="QAQ44" s="87"/>
      <c r="QAR44" s="87"/>
      <c r="QAS44" s="87"/>
      <c r="QAT44" s="87"/>
      <c r="QAU44" s="88"/>
      <c r="QAV44" s="87"/>
      <c r="QAW44" s="87"/>
      <c r="QAX44" s="87"/>
      <c r="QAY44" s="87"/>
      <c r="QAZ44" s="88"/>
      <c r="QBA44" s="87"/>
      <c r="QBB44" s="87"/>
      <c r="QBC44" s="87"/>
      <c r="QBD44" s="87"/>
      <c r="QBE44" s="88"/>
      <c r="QBF44" s="87"/>
      <c r="QBG44" s="87"/>
      <c r="QBH44" s="87"/>
      <c r="QBI44" s="87"/>
      <c r="QBJ44" s="88"/>
      <c r="QBK44" s="87"/>
      <c r="QBL44" s="87"/>
      <c r="QBM44" s="87"/>
      <c r="QBN44" s="87"/>
      <c r="QBO44" s="88"/>
      <c r="QBP44" s="87"/>
      <c r="QBQ44" s="87"/>
      <c r="QBR44" s="87"/>
      <c r="QBS44" s="87"/>
      <c r="QBT44" s="88"/>
      <c r="QBU44" s="87"/>
      <c r="QBV44" s="87"/>
      <c r="QBW44" s="87"/>
      <c r="QBX44" s="87"/>
      <c r="QBY44" s="88"/>
      <c r="QBZ44" s="87"/>
      <c r="QCA44" s="87"/>
      <c r="QCB44" s="87"/>
      <c r="QCC44" s="87"/>
      <c r="QCD44" s="88"/>
      <c r="QCE44" s="87"/>
      <c r="QCF44" s="87"/>
      <c r="QCG44" s="87"/>
      <c r="QCH44" s="87"/>
      <c r="QCI44" s="88"/>
      <c r="QCJ44" s="87"/>
      <c r="QCK44" s="87"/>
      <c r="QCL44" s="87"/>
      <c r="QCM44" s="87"/>
      <c r="QCN44" s="88"/>
      <c r="QCO44" s="87"/>
      <c r="QCP44" s="87"/>
      <c r="QCQ44" s="87"/>
      <c r="QCR44" s="87"/>
      <c r="QCS44" s="88"/>
      <c r="QCT44" s="87"/>
      <c r="QCU44" s="87"/>
      <c r="QCV44" s="87"/>
      <c r="QCW44" s="87"/>
      <c r="QCX44" s="88"/>
      <c r="QCY44" s="87"/>
      <c r="QCZ44" s="87"/>
      <c r="QDA44" s="87"/>
      <c r="QDB44" s="87"/>
      <c r="QDC44" s="88"/>
      <c r="QDD44" s="87"/>
      <c r="QDE44" s="87"/>
      <c r="QDF44" s="87"/>
      <c r="QDG44" s="87"/>
      <c r="QDH44" s="88"/>
      <c r="QDI44" s="87"/>
      <c r="QDJ44" s="87"/>
      <c r="QDK44" s="87"/>
      <c r="QDL44" s="87"/>
      <c r="QDM44" s="88"/>
      <c r="QDN44" s="87"/>
      <c r="QDO44" s="87"/>
      <c r="QDP44" s="87"/>
      <c r="QDQ44" s="87"/>
      <c r="QDR44" s="88"/>
      <c r="QDS44" s="87"/>
      <c r="QDT44" s="87"/>
      <c r="QDU44" s="87"/>
      <c r="QDV44" s="87"/>
      <c r="QDW44" s="88"/>
      <c r="QDX44" s="87"/>
      <c r="QDY44" s="87"/>
      <c r="QDZ44" s="87"/>
      <c r="QEA44" s="87"/>
      <c r="QEB44" s="88"/>
      <c r="QEC44" s="87"/>
      <c r="QED44" s="87"/>
      <c r="QEE44" s="87"/>
      <c r="QEF44" s="87"/>
      <c r="QEG44" s="88"/>
      <c r="QEH44" s="87"/>
      <c r="QEI44" s="87"/>
      <c r="QEJ44" s="87"/>
      <c r="QEK44" s="87"/>
      <c r="QEL44" s="88"/>
      <c r="QEM44" s="87"/>
      <c r="QEN44" s="87"/>
      <c r="QEO44" s="87"/>
      <c r="QEP44" s="87"/>
      <c r="QEQ44" s="88"/>
      <c r="QER44" s="87"/>
      <c r="QES44" s="87"/>
      <c r="QET44" s="87"/>
      <c r="QEU44" s="87"/>
      <c r="QEV44" s="88"/>
      <c r="QEW44" s="87"/>
      <c r="QEX44" s="87"/>
      <c r="QEY44" s="87"/>
      <c r="QEZ44" s="87"/>
      <c r="QFA44" s="88"/>
      <c r="QFB44" s="87"/>
      <c r="QFC44" s="87"/>
      <c r="QFD44" s="87"/>
      <c r="QFE44" s="87"/>
      <c r="QFF44" s="88"/>
      <c r="QFG44" s="87"/>
      <c r="QFH44" s="87"/>
      <c r="QFI44" s="87"/>
      <c r="QFJ44" s="87"/>
      <c r="QFK44" s="88"/>
      <c r="QFL44" s="87"/>
      <c r="QFM44" s="87"/>
      <c r="QFN44" s="87"/>
      <c r="QFO44" s="87"/>
      <c r="QFP44" s="88"/>
      <c r="QFQ44" s="87"/>
      <c r="QFR44" s="87"/>
      <c r="QFS44" s="87"/>
      <c r="QFT44" s="87"/>
      <c r="QFU44" s="88"/>
      <c r="QFV44" s="87"/>
      <c r="QFW44" s="87"/>
      <c r="QFX44" s="87"/>
      <c r="QFY44" s="87"/>
      <c r="QFZ44" s="88"/>
      <c r="QGA44" s="87"/>
      <c r="QGB44" s="87"/>
      <c r="QGC44" s="87"/>
      <c r="QGD44" s="87"/>
      <c r="QGE44" s="88"/>
      <c r="QGF44" s="87"/>
      <c r="QGG44" s="87"/>
      <c r="QGH44" s="87"/>
      <c r="QGI44" s="87"/>
      <c r="QGJ44" s="88"/>
      <c r="QGK44" s="87"/>
      <c r="QGL44" s="87"/>
      <c r="QGM44" s="87"/>
      <c r="QGN44" s="87"/>
      <c r="QGO44" s="88"/>
      <c r="QGP44" s="87"/>
      <c r="QGQ44" s="87"/>
      <c r="QGR44" s="87"/>
      <c r="QGS44" s="87"/>
      <c r="QGT44" s="88"/>
      <c r="QGU44" s="87"/>
      <c r="QGV44" s="87"/>
      <c r="QGW44" s="87"/>
      <c r="QGX44" s="87"/>
      <c r="QGY44" s="88"/>
      <c r="QGZ44" s="87"/>
      <c r="QHA44" s="87"/>
      <c r="QHB44" s="87"/>
      <c r="QHC44" s="87"/>
      <c r="QHD44" s="88"/>
      <c r="QHE44" s="87"/>
      <c r="QHF44" s="87"/>
      <c r="QHG44" s="87"/>
      <c r="QHH44" s="87"/>
      <c r="QHI44" s="88"/>
      <c r="QHJ44" s="87"/>
      <c r="QHK44" s="87"/>
      <c r="QHL44" s="87"/>
      <c r="QHM44" s="87"/>
      <c r="QHN44" s="88"/>
      <c r="QHO44" s="87"/>
      <c r="QHP44" s="87"/>
      <c r="QHQ44" s="87"/>
      <c r="QHR44" s="87"/>
      <c r="QHS44" s="88"/>
      <c r="QHT44" s="87"/>
      <c r="QHU44" s="87"/>
      <c r="QHV44" s="87"/>
      <c r="QHW44" s="87"/>
      <c r="QHX44" s="88"/>
      <c r="QHY44" s="87"/>
      <c r="QHZ44" s="87"/>
      <c r="QIA44" s="87"/>
      <c r="QIB44" s="87"/>
      <c r="QIC44" s="88"/>
      <c r="QID44" s="87"/>
      <c r="QIE44" s="87"/>
      <c r="QIF44" s="87"/>
      <c r="QIG44" s="87"/>
      <c r="QIH44" s="88"/>
      <c r="QII44" s="87"/>
      <c r="QIJ44" s="87"/>
      <c r="QIK44" s="87"/>
      <c r="QIL44" s="87"/>
      <c r="QIM44" s="88"/>
      <c r="QIN44" s="87"/>
      <c r="QIO44" s="87"/>
      <c r="QIP44" s="87"/>
      <c r="QIQ44" s="87"/>
      <c r="QIR44" s="88"/>
      <c r="QIS44" s="87"/>
      <c r="QIT44" s="87"/>
      <c r="QIU44" s="87"/>
      <c r="QIV44" s="87"/>
      <c r="QIW44" s="88"/>
      <c r="QIX44" s="87"/>
      <c r="QIY44" s="87"/>
      <c r="QIZ44" s="87"/>
      <c r="QJA44" s="87"/>
      <c r="QJB44" s="88"/>
      <c r="QJC44" s="87"/>
      <c r="QJD44" s="87"/>
      <c r="QJE44" s="87"/>
      <c r="QJF44" s="87"/>
      <c r="QJG44" s="88"/>
      <c r="QJH44" s="87"/>
      <c r="QJI44" s="87"/>
      <c r="QJJ44" s="87"/>
      <c r="QJK44" s="87"/>
      <c r="QJL44" s="88"/>
      <c r="QJM44" s="87"/>
      <c r="QJN44" s="87"/>
      <c r="QJO44" s="87"/>
      <c r="QJP44" s="87"/>
      <c r="QJQ44" s="88"/>
      <c r="QJR44" s="87"/>
      <c r="QJS44" s="87"/>
      <c r="QJT44" s="87"/>
      <c r="QJU44" s="87"/>
      <c r="QJV44" s="88"/>
      <c r="QJW44" s="87"/>
      <c r="QJX44" s="87"/>
      <c r="QJY44" s="87"/>
      <c r="QJZ44" s="87"/>
      <c r="QKA44" s="88"/>
      <c r="QKB44" s="87"/>
      <c r="QKC44" s="87"/>
      <c r="QKD44" s="87"/>
      <c r="QKE44" s="87"/>
      <c r="QKF44" s="88"/>
      <c r="QKG44" s="87"/>
      <c r="QKH44" s="87"/>
      <c r="QKI44" s="87"/>
      <c r="QKJ44" s="87"/>
      <c r="QKK44" s="88"/>
      <c r="QKL44" s="87"/>
      <c r="QKM44" s="87"/>
      <c r="QKN44" s="87"/>
      <c r="QKO44" s="87"/>
      <c r="QKP44" s="88"/>
      <c r="QKQ44" s="87"/>
      <c r="QKR44" s="87"/>
      <c r="QKS44" s="87"/>
      <c r="QKT44" s="87"/>
      <c r="QKU44" s="88"/>
      <c r="QKV44" s="87"/>
      <c r="QKW44" s="87"/>
      <c r="QKX44" s="87"/>
      <c r="QKY44" s="87"/>
      <c r="QKZ44" s="88"/>
      <c r="QLA44" s="87"/>
      <c r="QLB44" s="87"/>
      <c r="QLC44" s="87"/>
      <c r="QLD44" s="87"/>
      <c r="QLE44" s="88"/>
      <c r="QLF44" s="87"/>
      <c r="QLG44" s="87"/>
      <c r="QLH44" s="87"/>
      <c r="QLI44" s="87"/>
      <c r="QLJ44" s="88"/>
      <c r="QLK44" s="87"/>
      <c r="QLL44" s="87"/>
      <c r="QLM44" s="87"/>
      <c r="QLN44" s="87"/>
      <c r="QLO44" s="88"/>
      <c r="QLP44" s="87"/>
      <c r="QLQ44" s="87"/>
      <c r="QLR44" s="87"/>
      <c r="QLS44" s="87"/>
      <c r="QLT44" s="88"/>
      <c r="QLU44" s="87"/>
      <c r="QLV44" s="87"/>
      <c r="QLW44" s="87"/>
      <c r="QLX44" s="87"/>
      <c r="QLY44" s="88"/>
      <c r="QLZ44" s="87"/>
      <c r="QMA44" s="87"/>
      <c r="QMB44" s="87"/>
      <c r="QMC44" s="87"/>
      <c r="QMD44" s="88"/>
      <c r="QME44" s="87"/>
      <c r="QMF44" s="87"/>
      <c r="QMG44" s="87"/>
      <c r="QMH44" s="87"/>
      <c r="QMI44" s="88"/>
      <c r="QMJ44" s="87"/>
      <c r="QMK44" s="87"/>
      <c r="QML44" s="87"/>
      <c r="QMM44" s="87"/>
      <c r="QMN44" s="88"/>
      <c r="QMO44" s="87"/>
      <c r="QMP44" s="87"/>
      <c r="QMQ44" s="87"/>
      <c r="QMR44" s="87"/>
      <c r="QMS44" s="88"/>
      <c r="QMT44" s="87"/>
      <c r="QMU44" s="87"/>
      <c r="QMV44" s="87"/>
      <c r="QMW44" s="87"/>
      <c r="QMX44" s="88"/>
      <c r="QMY44" s="87"/>
      <c r="QMZ44" s="87"/>
      <c r="QNA44" s="87"/>
      <c r="QNB44" s="87"/>
      <c r="QNC44" s="88"/>
      <c r="QND44" s="87"/>
      <c r="QNE44" s="87"/>
      <c r="QNF44" s="87"/>
      <c r="QNG44" s="87"/>
      <c r="QNH44" s="88"/>
      <c r="QNI44" s="87"/>
      <c r="QNJ44" s="87"/>
      <c r="QNK44" s="87"/>
      <c r="QNL44" s="87"/>
      <c r="QNM44" s="88"/>
      <c r="QNN44" s="87"/>
      <c r="QNO44" s="87"/>
      <c r="QNP44" s="87"/>
      <c r="QNQ44" s="87"/>
      <c r="QNR44" s="88"/>
      <c r="QNS44" s="87"/>
      <c r="QNT44" s="87"/>
      <c r="QNU44" s="87"/>
      <c r="QNV44" s="87"/>
      <c r="QNW44" s="88"/>
      <c r="QNX44" s="87"/>
      <c r="QNY44" s="87"/>
      <c r="QNZ44" s="87"/>
      <c r="QOA44" s="87"/>
      <c r="QOB44" s="88"/>
      <c r="QOC44" s="87"/>
      <c r="QOD44" s="87"/>
      <c r="QOE44" s="87"/>
      <c r="QOF44" s="87"/>
      <c r="QOG44" s="88"/>
      <c r="QOH44" s="87"/>
      <c r="QOI44" s="87"/>
      <c r="QOJ44" s="87"/>
      <c r="QOK44" s="87"/>
      <c r="QOL44" s="88"/>
      <c r="QOM44" s="87"/>
      <c r="QON44" s="87"/>
      <c r="QOO44" s="87"/>
      <c r="QOP44" s="87"/>
      <c r="QOQ44" s="88"/>
      <c r="QOR44" s="87"/>
      <c r="QOS44" s="87"/>
      <c r="QOT44" s="87"/>
      <c r="QOU44" s="87"/>
      <c r="QOV44" s="88"/>
      <c r="QOW44" s="87"/>
      <c r="QOX44" s="87"/>
      <c r="QOY44" s="87"/>
      <c r="QOZ44" s="87"/>
      <c r="QPA44" s="88"/>
      <c r="QPB44" s="87"/>
      <c r="QPC44" s="87"/>
      <c r="QPD44" s="87"/>
      <c r="QPE44" s="87"/>
      <c r="QPF44" s="88"/>
      <c r="QPG44" s="87"/>
      <c r="QPH44" s="87"/>
      <c r="QPI44" s="87"/>
      <c r="QPJ44" s="87"/>
      <c r="QPK44" s="88"/>
      <c r="QPL44" s="87"/>
      <c r="QPM44" s="87"/>
      <c r="QPN44" s="87"/>
      <c r="QPO44" s="87"/>
      <c r="QPP44" s="88"/>
      <c r="QPQ44" s="87"/>
      <c r="QPR44" s="87"/>
      <c r="QPS44" s="87"/>
      <c r="QPT44" s="87"/>
      <c r="QPU44" s="88"/>
      <c r="QPV44" s="87"/>
      <c r="QPW44" s="87"/>
      <c r="QPX44" s="87"/>
      <c r="QPY44" s="87"/>
      <c r="QPZ44" s="88"/>
      <c r="QQA44" s="87"/>
      <c r="QQB44" s="87"/>
      <c r="QQC44" s="87"/>
      <c r="QQD44" s="87"/>
      <c r="QQE44" s="88"/>
      <c r="QQF44" s="87"/>
      <c r="QQG44" s="87"/>
      <c r="QQH44" s="87"/>
      <c r="QQI44" s="87"/>
      <c r="QQJ44" s="88"/>
      <c r="QQK44" s="87"/>
      <c r="QQL44" s="87"/>
      <c r="QQM44" s="87"/>
      <c r="QQN44" s="87"/>
      <c r="QQO44" s="88"/>
      <c r="QQP44" s="87"/>
      <c r="QQQ44" s="87"/>
      <c r="QQR44" s="87"/>
      <c r="QQS44" s="87"/>
      <c r="QQT44" s="88"/>
      <c r="QQU44" s="87"/>
      <c r="QQV44" s="87"/>
      <c r="QQW44" s="87"/>
      <c r="QQX44" s="87"/>
      <c r="QQY44" s="88"/>
      <c r="QQZ44" s="87"/>
      <c r="QRA44" s="87"/>
      <c r="QRB44" s="87"/>
      <c r="QRC44" s="87"/>
      <c r="QRD44" s="88"/>
      <c r="QRE44" s="87"/>
      <c r="QRF44" s="87"/>
      <c r="QRG44" s="87"/>
      <c r="QRH44" s="87"/>
      <c r="QRI44" s="88"/>
      <c r="QRJ44" s="87"/>
      <c r="QRK44" s="87"/>
      <c r="QRL44" s="87"/>
      <c r="QRM44" s="87"/>
      <c r="QRN44" s="88"/>
      <c r="QRO44" s="87"/>
      <c r="QRP44" s="87"/>
      <c r="QRQ44" s="87"/>
      <c r="QRR44" s="87"/>
      <c r="QRS44" s="88"/>
      <c r="QRT44" s="87"/>
      <c r="QRU44" s="87"/>
      <c r="QRV44" s="87"/>
      <c r="QRW44" s="87"/>
      <c r="QRX44" s="88"/>
      <c r="QRY44" s="87"/>
      <c r="QRZ44" s="87"/>
      <c r="QSA44" s="87"/>
      <c r="QSB44" s="87"/>
      <c r="QSC44" s="88"/>
      <c r="QSD44" s="87"/>
      <c r="QSE44" s="87"/>
      <c r="QSF44" s="87"/>
      <c r="QSG44" s="87"/>
      <c r="QSH44" s="88"/>
      <c r="QSI44" s="87"/>
      <c r="QSJ44" s="87"/>
      <c r="QSK44" s="87"/>
      <c r="QSL44" s="87"/>
      <c r="QSM44" s="88"/>
      <c r="QSN44" s="87"/>
      <c r="QSO44" s="87"/>
      <c r="QSP44" s="87"/>
      <c r="QSQ44" s="87"/>
      <c r="QSR44" s="88"/>
      <c r="QSS44" s="87"/>
      <c r="QST44" s="87"/>
      <c r="QSU44" s="87"/>
      <c r="QSV44" s="87"/>
      <c r="QSW44" s="88"/>
      <c r="QSX44" s="87"/>
      <c r="QSY44" s="87"/>
      <c r="QSZ44" s="87"/>
      <c r="QTA44" s="87"/>
      <c r="QTB44" s="88"/>
      <c r="QTC44" s="87"/>
      <c r="QTD44" s="87"/>
      <c r="QTE44" s="87"/>
      <c r="QTF44" s="87"/>
      <c r="QTG44" s="88"/>
      <c r="QTH44" s="87"/>
      <c r="QTI44" s="87"/>
      <c r="QTJ44" s="87"/>
      <c r="QTK44" s="87"/>
      <c r="QTL44" s="88"/>
      <c r="QTM44" s="87"/>
      <c r="QTN44" s="87"/>
      <c r="QTO44" s="87"/>
      <c r="QTP44" s="87"/>
      <c r="QTQ44" s="88"/>
      <c r="QTR44" s="87"/>
      <c r="QTS44" s="87"/>
      <c r="QTT44" s="87"/>
      <c r="QTU44" s="87"/>
      <c r="QTV44" s="88"/>
      <c r="QTW44" s="87"/>
      <c r="QTX44" s="87"/>
      <c r="QTY44" s="87"/>
      <c r="QTZ44" s="87"/>
      <c r="QUA44" s="88"/>
      <c r="QUB44" s="87"/>
      <c r="QUC44" s="87"/>
      <c r="QUD44" s="87"/>
      <c r="QUE44" s="87"/>
      <c r="QUF44" s="88"/>
      <c r="QUG44" s="87"/>
      <c r="QUH44" s="87"/>
      <c r="QUI44" s="87"/>
      <c r="QUJ44" s="87"/>
      <c r="QUK44" s="88"/>
      <c r="QUL44" s="87"/>
      <c r="QUM44" s="87"/>
      <c r="QUN44" s="87"/>
      <c r="QUO44" s="87"/>
      <c r="QUP44" s="88"/>
      <c r="QUQ44" s="87"/>
      <c r="QUR44" s="87"/>
      <c r="QUS44" s="87"/>
      <c r="QUT44" s="87"/>
      <c r="QUU44" s="88"/>
      <c r="QUV44" s="87"/>
      <c r="QUW44" s="87"/>
      <c r="QUX44" s="87"/>
      <c r="QUY44" s="87"/>
      <c r="QUZ44" s="88"/>
      <c r="QVA44" s="87"/>
      <c r="QVB44" s="87"/>
      <c r="QVC44" s="87"/>
      <c r="QVD44" s="87"/>
      <c r="QVE44" s="88"/>
      <c r="QVF44" s="87"/>
      <c r="QVG44" s="87"/>
      <c r="QVH44" s="87"/>
      <c r="QVI44" s="87"/>
      <c r="QVJ44" s="88"/>
      <c r="QVK44" s="87"/>
      <c r="QVL44" s="87"/>
      <c r="QVM44" s="87"/>
      <c r="QVN44" s="87"/>
      <c r="QVO44" s="88"/>
      <c r="QVP44" s="87"/>
      <c r="QVQ44" s="87"/>
      <c r="QVR44" s="87"/>
      <c r="QVS44" s="87"/>
      <c r="QVT44" s="88"/>
      <c r="QVU44" s="87"/>
      <c r="QVV44" s="87"/>
      <c r="QVW44" s="87"/>
      <c r="QVX44" s="87"/>
      <c r="QVY44" s="88"/>
      <c r="QVZ44" s="87"/>
      <c r="QWA44" s="87"/>
      <c r="QWB44" s="87"/>
      <c r="QWC44" s="87"/>
      <c r="QWD44" s="88"/>
      <c r="QWE44" s="87"/>
      <c r="QWF44" s="87"/>
      <c r="QWG44" s="87"/>
      <c r="QWH44" s="87"/>
      <c r="QWI44" s="88"/>
      <c r="QWJ44" s="87"/>
      <c r="QWK44" s="87"/>
      <c r="QWL44" s="87"/>
      <c r="QWM44" s="87"/>
      <c r="QWN44" s="88"/>
      <c r="QWO44" s="87"/>
      <c r="QWP44" s="87"/>
      <c r="QWQ44" s="87"/>
      <c r="QWR44" s="87"/>
      <c r="QWS44" s="88"/>
      <c r="QWT44" s="87"/>
      <c r="QWU44" s="87"/>
      <c r="QWV44" s="87"/>
      <c r="QWW44" s="87"/>
      <c r="QWX44" s="88"/>
      <c r="QWY44" s="87"/>
      <c r="QWZ44" s="87"/>
      <c r="QXA44" s="87"/>
      <c r="QXB44" s="87"/>
      <c r="QXC44" s="88"/>
      <c r="QXD44" s="87"/>
      <c r="QXE44" s="87"/>
      <c r="QXF44" s="87"/>
      <c r="QXG44" s="87"/>
      <c r="QXH44" s="88"/>
      <c r="QXI44" s="87"/>
      <c r="QXJ44" s="87"/>
      <c r="QXK44" s="87"/>
      <c r="QXL44" s="87"/>
      <c r="QXM44" s="88"/>
      <c r="QXN44" s="87"/>
      <c r="QXO44" s="87"/>
      <c r="QXP44" s="87"/>
      <c r="QXQ44" s="87"/>
      <c r="QXR44" s="88"/>
      <c r="QXS44" s="87"/>
      <c r="QXT44" s="87"/>
      <c r="QXU44" s="87"/>
      <c r="QXV44" s="87"/>
      <c r="QXW44" s="88"/>
      <c r="QXX44" s="87"/>
      <c r="QXY44" s="87"/>
      <c r="QXZ44" s="87"/>
      <c r="QYA44" s="87"/>
      <c r="QYB44" s="88"/>
      <c r="QYC44" s="87"/>
      <c r="QYD44" s="87"/>
      <c r="QYE44" s="87"/>
      <c r="QYF44" s="87"/>
      <c r="QYG44" s="88"/>
      <c r="QYH44" s="87"/>
      <c r="QYI44" s="87"/>
      <c r="QYJ44" s="87"/>
      <c r="QYK44" s="87"/>
      <c r="QYL44" s="88"/>
      <c r="QYM44" s="87"/>
      <c r="QYN44" s="87"/>
      <c r="QYO44" s="87"/>
      <c r="QYP44" s="87"/>
      <c r="QYQ44" s="88"/>
      <c r="QYR44" s="87"/>
      <c r="QYS44" s="87"/>
      <c r="QYT44" s="87"/>
      <c r="QYU44" s="87"/>
      <c r="QYV44" s="88"/>
      <c r="QYW44" s="87"/>
      <c r="QYX44" s="87"/>
      <c r="QYY44" s="87"/>
      <c r="QYZ44" s="87"/>
      <c r="QZA44" s="88"/>
      <c r="QZB44" s="87"/>
      <c r="QZC44" s="87"/>
      <c r="QZD44" s="87"/>
      <c r="QZE44" s="87"/>
      <c r="QZF44" s="88"/>
      <c r="QZG44" s="87"/>
      <c r="QZH44" s="87"/>
      <c r="QZI44" s="87"/>
      <c r="QZJ44" s="87"/>
      <c r="QZK44" s="88"/>
      <c r="QZL44" s="87"/>
      <c r="QZM44" s="87"/>
      <c r="QZN44" s="87"/>
      <c r="QZO44" s="87"/>
      <c r="QZP44" s="88"/>
      <c r="QZQ44" s="87"/>
      <c r="QZR44" s="87"/>
      <c r="QZS44" s="87"/>
      <c r="QZT44" s="87"/>
      <c r="QZU44" s="88"/>
      <c r="QZV44" s="87"/>
      <c r="QZW44" s="87"/>
      <c r="QZX44" s="87"/>
      <c r="QZY44" s="87"/>
      <c r="QZZ44" s="88"/>
      <c r="RAA44" s="87"/>
      <c r="RAB44" s="87"/>
      <c r="RAC44" s="87"/>
      <c r="RAD44" s="87"/>
      <c r="RAE44" s="88"/>
      <c r="RAF44" s="87"/>
      <c r="RAG44" s="87"/>
      <c r="RAH44" s="87"/>
      <c r="RAI44" s="87"/>
      <c r="RAJ44" s="88"/>
      <c r="RAK44" s="87"/>
      <c r="RAL44" s="87"/>
      <c r="RAM44" s="87"/>
      <c r="RAN44" s="87"/>
      <c r="RAO44" s="88"/>
      <c r="RAP44" s="87"/>
      <c r="RAQ44" s="87"/>
      <c r="RAR44" s="87"/>
      <c r="RAS44" s="87"/>
      <c r="RAT44" s="88"/>
      <c r="RAU44" s="87"/>
      <c r="RAV44" s="87"/>
      <c r="RAW44" s="87"/>
      <c r="RAX44" s="87"/>
      <c r="RAY44" s="88"/>
      <c r="RAZ44" s="87"/>
      <c r="RBA44" s="87"/>
      <c r="RBB44" s="87"/>
      <c r="RBC44" s="87"/>
      <c r="RBD44" s="88"/>
      <c r="RBE44" s="87"/>
      <c r="RBF44" s="87"/>
      <c r="RBG44" s="87"/>
      <c r="RBH44" s="87"/>
      <c r="RBI44" s="88"/>
      <c r="RBJ44" s="87"/>
      <c r="RBK44" s="87"/>
      <c r="RBL44" s="87"/>
      <c r="RBM44" s="87"/>
      <c r="RBN44" s="88"/>
      <c r="RBO44" s="87"/>
      <c r="RBP44" s="87"/>
      <c r="RBQ44" s="87"/>
      <c r="RBR44" s="87"/>
      <c r="RBS44" s="88"/>
      <c r="RBT44" s="87"/>
      <c r="RBU44" s="87"/>
      <c r="RBV44" s="87"/>
      <c r="RBW44" s="87"/>
      <c r="RBX44" s="88"/>
      <c r="RBY44" s="87"/>
      <c r="RBZ44" s="87"/>
      <c r="RCA44" s="87"/>
      <c r="RCB44" s="87"/>
      <c r="RCC44" s="88"/>
      <c r="RCD44" s="87"/>
      <c r="RCE44" s="87"/>
      <c r="RCF44" s="87"/>
      <c r="RCG44" s="87"/>
      <c r="RCH44" s="88"/>
      <c r="RCI44" s="87"/>
      <c r="RCJ44" s="87"/>
      <c r="RCK44" s="87"/>
      <c r="RCL44" s="87"/>
      <c r="RCM44" s="88"/>
      <c r="RCN44" s="87"/>
      <c r="RCO44" s="87"/>
      <c r="RCP44" s="87"/>
      <c r="RCQ44" s="87"/>
      <c r="RCR44" s="88"/>
      <c r="RCS44" s="87"/>
      <c r="RCT44" s="87"/>
      <c r="RCU44" s="87"/>
      <c r="RCV44" s="87"/>
      <c r="RCW44" s="88"/>
      <c r="RCX44" s="87"/>
      <c r="RCY44" s="87"/>
      <c r="RCZ44" s="87"/>
      <c r="RDA44" s="87"/>
      <c r="RDB44" s="88"/>
      <c r="RDC44" s="87"/>
      <c r="RDD44" s="87"/>
      <c r="RDE44" s="87"/>
      <c r="RDF44" s="87"/>
      <c r="RDG44" s="88"/>
      <c r="RDH44" s="87"/>
      <c r="RDI44" s="87"/>
      <c r="RDJ44" s="87"/>
      <c r="RDK44" s="87"/>
      <c r="RDL44" s="88"/>
      <c r="RDM44" s="87"/>
      <c r="RDN44" s="87"/>
      <c r="RDO44" s="87"/>
      <c r="RDP44" s="87"/>
      <c r="RDQ44" s="88"/>
      <c r="RDR44" s="87"/>
      <c r="RDS44" s="87"/>
      <c r="RDT44" s="87"/>
      <c r="RDU44" s="87"/>
      <c r="RDV44" s="88"/>
      <c r="RDW44" s="87"/>
      <c r="RDX44" s="87"/>
      <c r="RDY44" s="87"/>
      <c r="RDZ44" s="87"/>
      <c r="REA44" s="88"/>
      <c r="REB44" s="87"/>
      <c r="REC44" s="87"/>
      <c r="RED44" s="87"/>
      <c r="REE44" s="87"/>
      <c r="REF44" s="88"/>
      <c r="REG44" s="87"/>
      <c r="REH44" s="87"/>
      <c r="REI44" s="87"/>
      <c r="REJ44" s="87"/>
      <c r="REK44" s="88"/>
      <c r="REL44" s="87"/>
      <c r="REM44" s="87"/>
      <c r="REN44" s="87"/>
      <c r="REO44" s="87"/>
      <c r="REP44" s="88"/>
      <c r="REQ44" s="87"/>
      <c r="RER44" s="87"/>
      <c r="RES44" s="87"/>
      <c r="RET44" s="87"/>
      <c r="REU44" s="88"/>
      <c r="REV44" s="87"/>
      <c r="REW44" s="87"/>
      <c r="REX44" s="87"/>
      <c r="REY44" s="87"/>
      <c r="REZ44" s="88"/>
      <c r="RFA44" s="87"/>
      <c r="RFB44" s="87"/>
      <c r="RFC44" s="87"/>
      <c r="RFD44" s="87"/>
      <c r="RFE44" s="88"/>
      <c r="RFF44" s="87"/>
      <c r="RFG44" s="87"/>
      <c r="RFH44" s="87"/>
      <c r="RFI44" s="87"/>
      <c r="RFJ44" s="88"/>
      <c r="RFK44" s="87"/>
      <c r="RFL44" s="87"/>
      <c r="RFM44" s="87"/>
      <c r="RFN44" s="87"/>
      <c r="RFO44" s="88"/>
      <c r="RFP44" s="87"/>
      <c r="RFQ44" s="87"/>
      <c r="RFR44" s="87"/>
      <c r="RFS44" s="87"/>
      <c r="RFT44" s="88"/>
      <c r="RFU44" s="87"/>
      <c r="RFV44" s="87"/>
      <c r="RFW44" s="87"/>
      <c r="RFX44" s="87"/>
      <c r="RFY44" s="88"/>
      <c r="RFZ44" s="87"/>
      <c r="RGA44" s="87"/>
      <c r="RGB44" s="87"/>
      <c r="RGC44" s="87"/>
      <c r="RGD44" s="88"/>
      <c r="RGE44" s="87"/>
      <c r="RGF44" s="87"/>
      <c r="RGG44" s="87"/>
      <c r="RGH44" s="87"/>
      <c r="RGI44" s="88"/>
      <c r="RGJ44" s="87"/>
      <c r="RGK44" s="87"/>
      <c r="RGL44" s="87"/>
      <c r="RGM44" s="87"/>
      <c r="RGN44" s="88"/>
      <c r="RGO44" s="87"/>
      <c r="RGP44" s="87"/>
      <c r="RGQ44" s="87"/>
      <c r="RGR44" s="87"/>
      <c r="RGS44" s="88"/>
      <c r="RGT44" s="87"/>
      <c r="RGU44" s="87"/>
      <c r="RGV44" s="87"/>
      <c r="RGW44" s="87"/>
      <c r="RGX44" s="88"/>
      <c r="RGY44" s="87"/>
      <c r="RGZ44" s="87"/>
      <c r="RHA44" s="87"/>
      <c r="RHB44" s="87"/>
      <c r="RHC44" s="88"/>
      <c r="RHD44" s="87"/>
      <c r="RHE44" s="87"/>
      <c r="RHF44" s="87"/>
      <c r="RHG44" s="87"/>
      <c r="RHH44" s="88"/>
      <c r="RHI44" s="87"/>
      <c r="RHJ44" s="87"/>
      <c r="RHK44" s="87"/>
      <c r="RHL44" s="87"/>
      <c r="RHM44" s="88"/>
      <c r="RHN44" s="87"/>
      <c r="RHO44" s="87"/>
      <c r="RHP44" s="87"/>
      <c r="RHQ44" s="87"/>
      <c r="RHR44" s="88"/>
      <c r="RHS44" s="87"/>
      <c r="RHT44" s="87"/>
      <c r="RHU44" s="87"/>
      <c r="RHV44" s="87"/>
      <c r="RHW44" s="88"/>
      <c r="RHX44" s="87"/>
      <c r="RHY44" s="87"/>
      <c r="RHZ44" s="87"/>
      <c r="RIA44" s="87"/>
      <c r="RIB44" s="88"/>
      <c r="RIC44" s="87"/>
      <c r="RID44" s="87"/>
      <c r="RIE44" s="87"/>
      <c r="RIF44" s="87"/>
      <c r="RIG44" s="88"/>
      <c r="RIH44" s="87"/>
      <c r="RII44" s="87"/>
      <c r="RIJ44" s="87"/>
      <c r="RIK44" s="87"/>
      <c r="RIL44" s="88"/>
      <c r="RIM44" s="87"/>
      <c r="RIN44" s="87"/>
      <c r="RIO44" s="87"/>
      <c r="RIP44" s="87"/>
      <c r="RIQ44" s="88"/>
      <c r="RIR44" s="87"/>
      <c r="RIS44" s="87"/>
      <c r="RIT44" s="87"/>
      <c r="RIU44" s="87"/>
      <c r="RIV44" s="88"/>
      <c r="RIW44" s="87"/>
      <c r="RIX44" s="87"/>
      <c r="RIY44" s="87"/>
      <c r="RIZ44" s="87"/>
      <c r="RJA44" s="88"/>
      <c r="RJB44" s="87"/>
      <c r="RJC44" s="87"/>
      <c r="RJD44" s="87"/>
      <c r="RJE44" s="87"/>
      <c r="RJF44" s="88"/>
      <c r="RJG44" s="87"/>
      <c r="RJH44" s="87"/>
      <c r="RJI44" s="87"/>
      <c r="RJJ44" s="87"/>
      <c r="RJK44" s="88"/>
      <c r="RJL44" s="87"/>
      <c r="RJM44" s="87"/>
      <c r="RJN44" s="87"/>
      <c r="RJO44" s="87"/>
      <c r="RJP44" s="88"/>
      <c r="RJQ44" s="87"/>
      <c r="RJR44" s="87"/>
      <c r="RJS44" s="87"/>
      <c r="RJT44" s="87"/>
      <c r="RJU44" s="88"/>
      <c r="RJV44" s="87"/>
      <c r="RJW44" s="87"/>
      <c r="RJX44" s="87"/>
      <c r="RJY44" s="87"/>
      <c r="RJZ44" s="88"/>
      <c r="RKA44" s="87"/>
      <c r="RKB44" s="87"/>
      <c r="RKC44" s="87"/>
      <c r="RKD44" s="87"/>
      <c r="RKE44" s="88"/>
      <c r="RKF44" s="87"/>
      <c r="RKG44" s="87"/>
      <c r="RKH44" s="87"/>
      <c r="RKI44" s="87"/>
      <c r="RKJ44" s="88"/>
      <c r="RKK44" s="87"/>
      <c r="RKL44" s="87"/>
      <c r="RKM44" s="87"/>
      <c r="RKN44" s="87"/>
      <c r="RKO44" s="88"/>
      <c r="RKP44" s="87"/>
      <c r="RKQ44" s="87"/>
      <c r="RKR44" s="87"/>
      <c r="RKS44" s="87"/>
      <c r="RKT44" s="88"/>
      <c r="RKU44" s="87"/>
      <c r="RKV44" s="87"/>
      <c r="RKW44" s="87"/>
      <c r="RKX44" s="87"/>
      <c r="RKY44" s="88"/>
      <c r="RKZ44" s="87"/>
      <c r="RLA44" s="87"/>
      <c r="RLB44" s="87"/>
      <c r="RLC44" s="87"/>
      <c r="RLD44" s="88"/>
      <c r="RLE44" s="87"/>
      <c r="RLF44" s="87"/>
      <c r="RLG44" s="87"/>
      <c r="RLH44" s="87"/>
      <c r="RLI44" s="88"/>
      <c r="RLJ44" s="87"/>
      <c r="RLK44" s="87"/>
      <c r="RLL44" s="87"/>
      <c r="RLM44" s="87"/>
      <c r="RLN44" s="88"/>
      <c r="RLO44" s="87"/>
      <c r="RLP44" s="87"/>
      <c r="RLQ44" s="87"/>
      <c r="RLR44" s="87"/>
      <c r="RLS44" s="88"/>
      <c r="RLT44" s="87"/>
      <c r="RLU44" s="87"/>
      <c r="RLV44" s="87"/>
      <c r="RLW44" s="87"/>
      <c r="RLX44" s="88"/>
      <c r="RLY44" s="87"/>
      <c r="RLZ44" s="87"/>
      <c r="RMA44" s="87"/>
      <c r="RMB44" s="87"/>
      <c r="RMC44" s="88"/>
      <c r="RMD44" s="87"/>
      <c r="RME44" s="87"/>
      <c r="RMF44" s="87"/>
      <c r="RMG44" s="87"/>
      <c r="RMH44" s="88"/>
      <c r="RMI44" s="87"/>
      <c r="RMJ44" s="87"/>
      <c r="RMK44" s="87"/>
      <c r="RML44" s="87"/>
      <c r="RMM44" s="88"/>
      <c r="RMN44" s="87"/>
      <c r="RMO44" s="87"/>
      <c r="RMP44" s="87"/>
      <c r="RMQ44" s="87"/>
      <c r="RMR44" s="88"/>
      <c r="RMS44" s="87"/>
      <c r="RMT44" s="87"/>
      <c r="RMU44" s="87"/>
      <c r="RMV44" s="87"/>
      <c r="RMW44" s="88"/>
      <c r="RMX44" s="87"/>
      <c r="RMY44" s="87"/>
      <c r="RMZ44" s="87"/>
      <c r="RNA44" s="87"/>
      <c r="RNB44" s="88"/>
      <c r="RNC44" s="87"/>
      <c r="RND44" s="87"/>
      <c r="RNE44" s="87"/>
      <c r="RNF44" s="87"/>
      <c r="RNG44" s="88"/>
      <c r="RNH44" s="87"/>
      <c r="RNI44" s="87"/>
      <c r="RNJ44" s="87"/>
      <c r="RNK44" s="87"/>
      <c r="RNL44" s="88"/>
      <c r="RNM44" s="87"/>
      <c r="RNN44" s="87"/>
      <c r="RNO44" s="87"/>
      <c r="RNP44" s="87"/>
      <c r="RNQ44" s="88"/>
      <c r="RNR44" s="87"/>
      <c r="RNS44" s="87"/>
      <c r="RNT44" s="87"/>
      <c r="RNU44" s="87"/>
      <c r="RNV44" s="88"/>
      <c r="RNW44" s="87"/>
      <c r="RNX44" s="87"/>
      <c r="RNY44" s="87"/>
      <c r="RNZ44" s="87"/>
      <c r="ROA44" s="88"/>
      <c r="ROB44" s="87"/>
      <c r="ROC44" s="87"/>
      <c r="ROD44" s="87"/>
      <c r="ROE44" s="87"/>
      <c r="ROF44" s="88"/>
      <c r="ROG44" s="87"/>
      <c r="ROH44" s="87"/>
      <c r="ROI44" s="87"/>
      <c r="ROJ44" s="87"/>
      <c r="ROK44" s="88"/>
      <c r="ROL44" s="87"/>
      <c r="ROM44" s="87"/>
      <c r="RON44" s="87"/>
      <c r="ROO44" s="87"/>
      <c r="ROP44" s="88"/>
      <c r="ROQ44" s="87"/>
      <c r="ROR44" s="87"/>
      <c r="ROS44" s="87"/>
      <c r="ROT44" s="87"/>
      <c r="ROU44" s="88"/>
      <c r="ROV44" s="87"/>
      <c r="ROW44" s="87"/>
      <c r="ROX44" s="87"/>
      <c r="ROY44" s="87"/>
      <c r="ROZ44" s="88"/>
      <c r="RPA44" s="87"/>
      <c r="RPB44" s="87"/>
      <c r="RPC44" s="87"/>
      <c r="RPD44" s="87"/>
      <c r="RPE44" s="88"/>
      <c r="RPF44" s="87"/>
      <c r="RPG44" s="87"/>
      <c r="RPH44" s="87"/>
      <c r="RPI44" s="87"/>
      <c r="RPJ44" s="88"/>
      <c r="RPK44" s="87"/>
      <c r="RPL44" s="87"/>
      <c r="RPM44" s="87"/>
      <c r="RPN44" s="87"/>
      <c r="RPO44" s="88"/>
      <c r="RPP44" s="87"/>
      <c r="RPQ44" s="87"/>
      <c r="RPR44" s="87"/>
      <c r="RPS44" s="87"/>
      <c r="RPT44" s="88"/>
      <c r="RPU44" s="87"/>
      <c r="RPV44" s="87"/>
      <c r="RPW44" s="87"/>
      <c r="RPX44" s="87"/>
      <c r="RPY44" s="88"/>
      <c r="RPZ44" s="87"/>
      <c r="RQA44" s="87"/>
      <c r="RQB44" s="87"/>
      <c r="RQC44" s="87"/>
      <c r="RQD44" s="88"/>
      <c r="RQE44" s="87"/>
      <c r="RQF44" s="87"/>
      <c r="RQG44" s="87"/>
      <c r="RQH44" s="87"/>
      <c r="RQI44" s="88"/>
      <c r="RQJ44" s="87"/>
      <c r="RQK44" s="87"/>
      <c r="RQL44" s="87"/>
      <c r="RQM44" s="87"/>
      <c r="RQN44" s="88"/>
      <c r="RQO44" s="87"/>
      <c r="RQP44" s="87"/>
      <c r="RQQ44" s="87"/>
      <c r="RQR44" s="87"/>
      <c r="RQS44" s="88"/>
      <c r="RQT44" s="87"/>
      <c r="RQU44" s="87"/>
      <c r="RQV44" s="87"/>
      <c r="RQW44" s="87"/>
      <c r="RQX44" s="88"/>
      <c r="RQY44" s="87"/>
      <c r="RQZ44" s="87"/>
      <c r="RRA44" s="87"/>
      <c r="RRB44" s="87"/>
      <c r="RRC44" s="88"/>
      <c r="RRD44" s="87"/>
      <c r="RRE44" s="87"/>
      <c r="RRF44" s="87"/>
      <c r="RRG44" s="87"/>
      <c r="RRH44" s="88"/>
      <c r="RRI44" s="87"/>
      <c r="RRJ44" s="87"/>
      <c r="RRK44" s="87"/>
      <c r="RRL44" s="87"/>
      <c r="RRM44" s="88"/>
      <c r="RRN44" s="87"/>
      <c r="RRO44" s="87"/>
      <c r="RRP44" s="87"/>
      <c r="RRQ44" s="87"/>
      <c r="RRR44" s="88"/>
      <c r="RRS44" s="87"/>
      <c r="RRT44" s="87"/>
      <c r="RRU44" s="87"/>
      <c r="RRV44" s="87"/>
      <c r="RRW44" s="88"/>
      <c r="RRX44" s="87"/>
      <c r="RRY44" s="87"/>
      <c r="RRZ44" s="87"/>
      <c r="RSA44" s="87"/>
      <c r="RSB44" s="88"/>
      <c r="RSC44" s="87"/>
      <c r="RSD44" s="87"/>
      <c r="RSE44" s="87"/>
      <c r="RSF44" s="87"/>
      <c r="RSG44" s="88"/>
      <c r="RSH44" s="87"/>
      <c r="RSI44" s="87"/>
      <c r="RSJ44" s="87"/>
      <c r="RSK44" s="87"/>
      <c r="RSL44" s="88"/>
      <c r="RSM44" s="87"/>
      <c r="RSN44" s="87"/>
      <c r="RSO44" s="87"/>
      <c r="RSP44" s="87"/>
      <c r="RSQ44" s="88"/>
      <c r="RSR44" s="87"/>
      <c r="RSS44" s="87"/>
      <c r="RST44" s="87"/>
      <c r="RSU44" s="87"/>
      <c r="RSV44" s="88"/>
      <c r="RSW44" s="87"/>
      <c r="RSX44" s="87"/>
      <c r="RSY44" s="87"/>
      <c r="RSZ44" s="87"/>
      <c r="RTA44" s="88"/>
      <c r="RTB44" s="87"/>
      <c r="RTC44" s="87"/>
      <c r="RTD44" s="87"/>
      <c r="RTE44" s="87"/>
      <c r="RTF44" s="88"/>
      <c r="RTG44" s="87"/>
      <c r="RTH44" s="87"/>
      <c r="RTI44" s="87"/>
      <c r="RTJ44" s="87"/>
      <c r="RTK44" s="88"/>
      <c r="RTL44" s="87"/>
      <c r="RTM44" s="87"/>
      <c r="RTN44" s="87"/>
      <c r="RTO44" s="87"/>
      <c r="RTP44" s="88"/>
      <c r="RTQ44" s="87"/>
      <c r="RTR44" s="87"/>
      <c r="RTS44" s="87"/>
      <c r="RTT44" s="87"/>
      <c r="RTU44" s="88"/>
      <c r="RTV44" s="87"/>
      <c r="RTW44" s="87"/>
      <c r="RTX44" s="87"/>
      <c r="RTY44" s="87"/>
      <c r="RTZ44" s="88"/>
      <c r="RUA44" s="87"/>
      <c r="RUB44" s="87"/>
      <c r="RUC44" s="87"/>
      <c r="RUD44" s="87"/>
      <c r="RUE44" s="88"/>
      <c r="RUF44" s="87"/>
      <c r="RUG44" s="87"/>
      <c r="RUH44" s="87"/>
      <c r="RUI44" s="87"/>
      <c r="RUJ44" s="88"/>
      <c r="RUK44" s="87"/>
      <c r="RUL44" s="87"/>
      <c r="RUM44" s="87"/>
      <c r="RUN44" s="87"/>
      <c r="RUO44" s="88"/>
      <c r="RUP44" s="87"/>
      <c r="RUQ44" s="87"/>
      <c r="RUR44" s="87"/>
      <c r="RUS44" s="87"/>
      <c r="RUT44" s="88"/>
      <c r="RUU44" s="87"/>
      <c r="RUV44" s="87"/>
      <c r="RUW44" s="87"/>
      <c r="RUX44" s="87"/>
      <c r="RUY44" s="88"/>
      <c r="RUZ44" s="87"/>
      <c r="RVA44" s="87"/>
      <c r="RVB44" s="87"/>
      <c r="RVC44" s="87"/>
      <c r="RVD44" s="88"/>
      <c r="RVE44" s="87"/>
      <c r="RVF44" s="87"/>
      <c r="RVG44" s="87"/>
      <c r="RVH44" s="87"/>
      <c r="RVI44" s="88"/>
      <c r="RVJ44" s="87"/>
      <c r="RVK44" s="87"/>
      <c r="RVL44" s="87"/>
      <c r="RVM44" s="87"/>
      <c r="RVN44" s="88"/>
      <c r="RVO44" s="87"/>
      <c r="RVP44" s="87"/>
      <c r="RVQ44" s="87"/>
      <c r="RVR44" s="87"/>
      <c r="RVS44" s="88"/>
      <c r="RVT44" s="87"/>
      <c r="RVU44" s="87"/>
      <c r="RVV44" s="87"/>
      <c r="RVW44" s="87"/>
      <c r="RVX44" s="88"/>
      <c r="RVY44" s="87"/>
      <c r="RVZ44" s="87"/>
      <c r="RWA44" s="87"/>
      <c r="RWB44" s="87"/>
      <c r="RWC44" s="88"/>
      <c r="RWD44" s="87"/>
      <c r="RWE44" s="87"/>
      <c r="RWF44" s="87"/>
      <c r="RWG44" s="87"/>
      <c r="RWH44" s="88"/>
      <c r="RWI44" s="87"/>
      <c r="RWJ44" s="87"/>
      <c r="RWK44" s="87"/>
      <c r="RWL44" s="87"/>
      <c r="RWM44" s="88"/>
      <c r="RWN44" s="87"/>
      <c r="RWO44" s="87"/>
      <c r="RWP44" s="87"/>
      <c r="RWQ44" s="87"/>
      <c r="RWR44" s="88"/>
      <c r="RWS44" s="87"/>
      <c r="RWT44" s="87"/>
      <c r="RWU44" s="87"/>
      <c r="RWV44" s="87"/>
      <c r="RWW44" s="88"/>
      <c r="RWX44" s="87"/>
      <c r="RWY44" s="87"/>
      <c r="RWZ44" s="87"/>
      <c r="RXA44" s="87"/>
      <c r="RXB44" s="88"/>
      <c r="RXC44" s="87"/>
      <c r="RXD44" s="87"/>
      <c r="RXE44" s="87"/>
      <c r="RXF44" s="87"/>
      <c r="RXG44" s="88"/>
      <c r="RXH44" s="87"/>
      <c r="RXI44" s="87"/>
      <c r="RXJ44" s="87"/>
      <c r="RXK44" s="87"/>
      <c r="RXL44" s="88"/>
      <c r="RXM44" s="87"/>
      <c r="RXN44" s="87"/>
      <c r="RXO44" s="87"/>
      <c r="RXP44" s="87"/>
      <c r="RXQ44" s="88"/>
      <c r="RXR44" s="87"/>
      <c r="RXS44" s="87"/>
      <c r="RXT44" s="87"/>
      <c r="RXU44" s="87"/>
      <c r="RXV44" s="88"/>
      <c r="RXW44" s="87"/>
      <c r="RXX44" s="87"/>
      <c r="RXY44" s="87"/>
      <c r="RXZ44" s="87"/>
      <c r="RYA44" s="88"/>
      <c r="RYB44" s="87"/>
      <c r="RYC44" s="87"/>
      <c r="RYD44" s="87"/>
      <c r="RYE44" s="87"/>
      <c r="RYF44" s="88"/>
      <c r="RYG44" s="87"/>
      <c r="RYH44" s="87"/>
      <c r="RYI44" s="87"/>
      <c r="RYJ44" s="87"/>
      <c r="RYK44" s="88"/>
      <c r="RYL44" s="87"/>
      <c r="RYM44" s="87"/>
      <c r="RYN44" s="87"/>
      <c r="RYO44" s="87"/>
      <c r="RYP44" s="88"/>
      <c r="RYQ44" s="87"/>
      <c r="RYR44" s="87"/>
      <c r="RYS44" s="87"/>
      <c r="RYT44" s="87"/>
      <c r="RYU44" s="88"/>
      <c r="RYV44" s="87"/>
      <c r="RYW44" s="87"/>
      <c r="RYX44" s="87"/>
      <c r="RYY44" s="87"/>
      <c r="RYZ44" s="88"/>
      <c r="RZA44" s="87"/>
      <c r="RZB44" s="87"/>
      <c r="RZC44" s="87"/>
      <c r="RZD44" s="87"/>
      <c r="RZE44" s="88"/>
      <c r="RZF44" s="87"/>
      <c r="RZG44" s="87"/>
      <c r="RZH44" s="87"/>
      <c r="RZI44" s="87"/>
      <c r="RZJ44" s="88"/>
      <c r="RZK44" s="87"/>
      <c r="RZL44" s="87"/>
      <c r="RZM44" s="87"/>
      <c r="RZN44" s="87"/>
      <c r="RZO44" s="88"/>
      <c r="RZP44" s="87"/>
      <c r="RZQ44" s="87"/>
      <c r="RZR44" s="87"/>
      <c r="RZS44" s="87"/>
      <c r="RZT44" s="88"/>
      <c r="RZU44" s="87"/>
      <c r="RZV44" s="87"/>
      <c r="RZW44" s="87"/>
      <c r="RZX44" s="87"/>
      <c r="RZY44" s="88"/>
      <c r="RZZ44" s="87"/>
      <c r="SAA44" s="87"/>
      <c r="SAB44" s="87"/>
      <c r="SAC44" s="87"/>
      <c r="SAD44" s="88"/>
      <c r="SAE44" s="87"/>
      <c r="SAF44" s="87"/>
      <c r="SAG44" s="87"/>
      <c r="SAH44" s="87"/>
      <c r="SAI44" s="88"/>
      <c r="SAJ44" s="87"/>
      <c r="SAK44" s="87"/>
      <c r="SAL44" s="87"/>
      <c r="SAM44" s="87"/>
      <c r="SAN44" s="88"/>
      <c r="SAO44" s="87"/>
      <c r="SAP44" s="87"/>
      <c r="SAQ44" s="87"/>
      <c r="SAR44" s="87"/>
      <c r="SAS44" s="88"/>
      <c r="SAT44" s="87"/>
      <c r="SAU44" s="87"/>
      <c r="SAV44" s="87"/>
      <c r="SAW44" s="87"/>
      <c r="SAX44" s="88"/>
      <c r="SAY44" s="87"/>
      <c r="SAZ44" s="87"/>
      <c r="SBA44" s="87"/>
      <c r="SBB44" s="87"/>
      <c r="SBC44" s="88"/>
      <c r="SBD44" s="87"/>
      <c r="SBE44" s="87"/>
      <c r="SBF44" s="87"/>
      <c r="SBG44" s="87"/>
      <c r="SBH44" s="88"/>
      <c r="SBI44" s="87"/>
      <c r="SBJ44" s="87"/>
      <c r="SBK44" s="87"/>
      <c r="SBL44" s="87"/>
      <c r="SBM44" s="88"/>
      <c r="SBN44" s="87"/>
      <c r="SBO44" s="87"/>
      <c r="SBP44" s="87"/>
      <c r="SBQ44" s="87"/>
      <c r="SBR44" s="88"/>
      <c r="SBS44" s="87"/>
      <c r="SBT44" s="87"/>
      <c r="SBU44" s="87"/>
      <c r="SBV44" s="87"/>
      <c r="SBW44" s="88"/>
      <c r="SBX44" s="87"/>
      <c r="SBY44" s="87"/>
      <c r="SBZ44" s="87"/>
      <c r="SCA44" s="87"/>
      <c r="SCB44" s="88"/>
      <c r="SCC44" s="87"/>
      <c r="SCD44" s="87"/>
      <c r="SCE44" s="87"/>
      <c r="SCF44" s="87"/>
      <c r="SCG44" s="88"/>
      <c r="SCH44" s="87"/>
      <c r="SCI44" s="87"/>
      <c r="SCJ44" s="87"/>
      <c r="SCK44" s="87"/>
      <c r="SCL44" s="88"/>
      <c r="SCM44" s="87"/>
      <c r="SCN44" s="87"/>
      <c r="SCO44" s="87"/>
      <c r="SCP44" s="87"/>
      <c r="SCQ44" s="88"/>
      <c r="SCR44" s="87"/>
      <c r="SCS44" s="87"/>
      <c r="SCT44" s="87"/>
      <c r="SCU44" s="87"/>
      <c r="SCV44" s="88"/>
      <c r="SCW44" s="87"/>
      <c r="SCX44" s="87"/>
      <c r="SCY44" s="87"/>
      <c r="SCZ44" s="87"/>
      <c r="SDA44" s="88"/>
      <c r="SDB44" s="87"/>
      <c r="SDC44" s="87"/>
      <c r="SDD44" s="87"/>
      <c r="SDE44" s="87"/>
      <c r="SDF44" s="88"/>
      <c r="SDG44" s="87"/>
      <c r="SDH44" s="87"/>
      <c r="SDI44" s="87"/>
      <c r="SDJ44" s="87"/>
      <c r="SDK44" s="88"/>
      <c r="SDL44" s="87"/>
      <c r="SDM44" s="87"/>
      <c r="SDN44" s="87"/>
      <c r="SDO44" s="87"/>
      <c r="SDP44" s="88"/>
      <c r="SDQ44" s="87"/>
      <c r="SDR44" s="87"/>
      <c r="SDS44" s="87"/>
      <c r="SDT44" s="87"/>
      <c r="SDU44" s="88"/>
      <c r="SDV44" s="87"/>
      <c r="SDW44" s="87"/>
      <c r="SDX44" s="87"/>
      <c r="SDY44" s="87"/>
      <c r="SDZ44" s="88"/>
      <c r="SEA44" s="87"/>
      <c r="SEB44" s="87"/>
      <c r="SEC44" s="87"/>
      <c r="SED44" s="87"/>
      <c r="SEE44" s="88"/>
      <c r="SEF44" s="87"/>
      <c r="SEG44" s="87"/>
      <c r="SEH44" s="87"/>
      <c r="SEI44" s="87"/>
      <c r="SEJ44" s="88"/>
      <c r="SEK44" s="87"/>
      <c r="SEL44" s="87"/>
      <c r="SEM44" s="87"/>
      <c r="SEN44" s="87"/>
      <c r="SEO44" s="88"/>
      <c r="SEP44" s="87"/>
      <c r="SEQ44" s="87"/>
      <c r="SER44" s="87"/>
      <c r="SES44" s="87"/>
      <c r="SET44" s="88"/>
      <c r="SEU44" s="87"/>
      <c r="SEV44" s="87"/>
      <c r="SEW44" s="87"/>
      <c r="SEX44" s="87"/>
      <c r="SEY44" s="88"/>
      <c r="SEZ44" s="87"/>
      <c r="SFA44" s="87"/>
      <c r="SFB44" s="87"/>
      <c r="SFC44" s="87"/>
      <c r="SFD44" s="88"/>
      <c r="SFE44" s="87"/>
      <c r="SFF44" s="87"/>
      <c r="SFG44" s="87"/>
      <c r="SFH44" s="87"/>
      <c r="SFI44" s="88"/>
      <c r="SFJ44" s="87"/>
      <c r="SFK44" s="87"/>
      <c r="SFL44" s="87"/>
      <c r="SFM44" s="87"/>
      <c r="SFN44" s="88"/>
      <c r="SFO44" s="87"/>
      <c r="SFP44" s="87"/>
      <c r="SFQ44" s="87"/>
      <c r="SFR44" s="87"/>
      <c r="SFS44" s="88"/>
      <c r="SFT44" s="87"/>
      <c r="SFU44" s="87"/>
      <c r="SFV44" s="87"/>
      <c r="SFW44" s="87"/>
      <c r="SFX44" s="88"/>
      <c r="SFY44" s="87"/>
      <c r="SFZ44" s="87"/>
      <c r="SGA44" s="87"/>
      <c r="SGB44" s="87"/>
      <c r="SGC44" s="88"/>
      <c r="SGD44" s="87"/>
      <c r="SGE44" s="87"/>
      <c r="SGF44" s="87"/>
      <c r="SGG44" s="87"/>
      <c r="SGH44" s="88"/>
      <c r="SGI44" s="87"/>
      <c r="SGJ44" s="87"/>
      <c r="SGK44" s="87"/>
      <c r="SGL44" s="87"/>
      <c r="SGM44" s="88"/>
      <c r="SGN44" s="87"/>
      <c r="SGO44" s="87"/>
      <c r="SGP44" s="87"/>
      <c r="SGQ44" s="87"/>
      <c r="SGR44" s="88"/>
      <c r="SGS44" s="87"/>
      <c r="SGT44" s="87"/>
      <c r="SGU44" s="87"/>
      <c r="SGV44" s="87"/>
      <c r="SGW44" s="88"/>
      <c r="SGX44" s="87"/>
      <c r="SGY44" s="87"/>
      <c r="SGZ44" s="87"/>
      <c r="SHA44" s="87"/>
      <c r="SHB44" s="88"/>
      <c r="SHC44" s="87"/>
      <c r="SHD44" s="87"/>
      <c r="SHE44" s="87"/>
      <c r="SHF44" s="87"/>
      <c r="SHG44" s="88"/>
      <c r="SHH44" s="87"/>
      <c r="SHI44" s="87"/>
      <c r="SHJ44" s="87"/>
      <c r="SHK44" s="87"/>
      <c r="SHL44" s="88"/>
      <c r="SHM44" s="87"/>
      <c r="SHN44" s="87"/>
      <c r="SHO44" s="87"/>
      <c r="SHP44" s="87"/>
      <c r="SHQ44" s="88"/>
      <c r="SHR44" s="87"/>
      <c r="SHS44" s="87"/>
      <c r="SHT44" s="87"/>
      <c r="SHU44" s="87"/>
      <c r="SHV44" s="88"/>
      <c r="SHW44" s="87"/>
      <c r="SHX44" s="87"/>
      <c r="SHY44" s="87"/>
      <c r="SHZ44" s="87"/>
      <c r="SIA44" s="88"/>
      <c r="SIB44" s="87"/>
      <c r="SIC44" s="87"/>
      <c r="SID44" s="87"/>
      <c r="SIE44" s="87"/>
      <c r="SIF44" s="88"/>
      <c r="SIG44" s="87"/>
      <c r="SIH44" s="87"/>
      <c r="SII44" s="87"/>
      <c r="SIJ44" s="87"/>
      <c r="SIK44" s="88"/>
      <c r="SIL44" s="87"/>
      <c r="SIM44" s="87"/>
      <c r="SIN44" s="87"/>
      <c r="SIO44" s="87"/>
      <c r="SIP44" s="88"/>
      <c r="SIQ44" s="87"/>
      <c r="SIR44" s="87"/>
      <c r="SIS44" s="87"/>
      <c r="SIT44" s="87"/>
      <c r="SIU44" s="88"/>
      <c r="SIV44" s="87"/>
      <c r="SIW44" s="87"/>
      <c r="SIX44" s="87"/>
      <c r="SIY44" s="87"/>
      <c r="SIZ44" s="88"/>
      <c r="SJA44" s="87"/>
      <c r="SJB44" s="87"/>
      <c r="SJC44" s="87"/>
      <c r="SJD44" s="87"/>
      <c r="SJE44" s="88"/>
      <c r="SJF44" s="87"/>
      <c r="SJG44" s="87"/>
      <c r="SJH44" s="87"/>
      <c r="SJI44" s="87"/>
      <c r="SJJ44" s="88"/>
      <c r="SJK44" s="87"/>
      <c r="SJL44" s="87"/>
      <c r="SJM44" s="87"/>
      <c r="SJN44" s="87"/>
      <c r="SJO44" s="88"/>
      <c r="SJP44" s="87"/>
      <c r="SJQ44" s="87"/>
      <c r="SJR44" s="87"/>
      <c r="SJS44" s="87"/>
      <c r="SJT44" s="88"/>
      <c r="SJU44" s="87"/>
      <c r="SJV44" s="87"/>
      <c r="SJW44" s="87"/>
      <c r="SJX44" s="87"/>
      <c r="SJY44" s="88"/>
      <c r="SJZ44" s="87"/>
      <c r="SKA44" s="87"/>
      <c r="SKB44" s="87"/>
      <c r="SKC44" s="87"/>
      <c r="SKD44" s="88"/>
      <c r="SKE44" s="87"/>
      <c r="SKF44" s="87"/>
      <c r="SKG44" s="87"/>
      <c r="SKH44" s="87"/>
      <c r="SKI44" s="88"/>
      <c r="SKJ44" s="87"/>
      <c r="SKK44" s="87"/>
      <c r="SKL44" s="87"/>
      <c r="SKM44" s="87"/>
      <c r="SKN44" s="88"/>
      <c r="SKO44" s="87"/>
      <c r="SKP44" s="87"/>
      <c r="SKQ44" s="87"/>
      <c r="SKR44" s="87"/>
      <c r="SKS44" s="88"/>
      <c r="SKT44" s="87"/>
      <c r="SKU44" s="87"/>
      <c r="SKV44" s="87"/>
      <c r="SKW44" s="87"/>
      <c r="SKX44" s="88"/>
      <c r="SKY44" s="87"/>
      <c r="SKZ44" s="87"/>
      <c r="SLA44" s="87"/>
      <c r="SLB44" s="87"/>
      <c r="SLC44" s="88"/>
      <c r="SLD44" s="87"/>
      <c r="SLE44" s="87"/>
      <c r="SLF44" s="87"/>
      <c r="SLG44" s="87"/>
      <c r="SLH44" s="88"/>
      <c r="SLI44" s="87"/>
      <c r="SLJ44" s="87"/>
      <c r="SLK44" s="87"/>
      <c r="SLL44" s="87"/>
      <c r="SLM44" s="88"/>
      <c r="SLN44" s="87"/>
      <c r="SLO44" s="87"/>
      <c r="SLP44" s="87"/>
      <c r="SLQ44" s="87"/>
      <c r="SLR44" s="88"/>
      <c r="SLS44" s="87"/>
      <c r="SLT44" s="87"/>
      <c r="SLU44" s="87"/>
      <c r="SLV44" s="87"/>
      <c r="SLW44" s="88"/>
      <c r="SLX44" s="87"/>
      <c r="SLY44" s="87"/>
      <c r="SLZ44" s="87"/>
      <c r="SMA44" s="87"/>
      <c r="SMB44" s="88"/>
      <c r="SMC44" s="87"/>
      <c r="SMD44" s="87"/>
      <c r="SME44" s="87"/>
      <c r="SMF44" s="87"/>
      <c r="SMG44" s="88"/>
      <c r="SMH44" s="87"/>
      <c r="SMI44" s="87"/>
      <c r="SMJ44" s="87"/>
      <c r="SMK44" s="87"/>
      <c r="SML44" s="88"/>
      <c r="SMM44" s="87"/>
      <c r="SMN44" s="87"/>
      <c r="SMO44" s="87"/>
      <c r="SMP44" s="87"/>
      <c r="SMQ44" s="88"/>
      <c r="SMR44" s="87"/>
      <c r="SMS44" s="87"/>
      <c r="SMT44" s="87"/>
      <c r="SMU44" s="87"/>
      <c r="SMV44" s="88"/>
      <c r="SMW44" s="87"/>
      <c r="SMX44" s="87"/>
      <c r="SMY44" s="87"/>
      <c r="SMZ44" s="87"/>
      <c r="SNA44" s="88"/>
      <c r="SNB44" s="87"/>
      <c r="SNC44" s="87"/>
      <c r="SND44" s="87"/>
      <c r="SNE44" s="87"/>
      <c r="SNF44" s="88"/>
      <c r="SNG44" s="87"/>
      <c r="SNH44" s="87"/>
      <c r="SNI44" s="87"/>
      <c r="SNJ44" s="87"/>
      <c r="SNK44" s="88"/>
      <c r="SNL44" s="87"/>
      <c r="SNM44" s="87"/>
      <c r="SNN44" s="87"/>
      <c r="SNO44" s="87"/>
      <c r="SNP44" s="88"/>
      <c r="SNQ44" s="87"/>
      <c r="SNR44" s="87"/>
      <c r="SNS44" s="87"/>
      <c r="SNT44" s="87"/>
      <c r="SNU44" s="88"/>
      <c r="SNV44" s="87"/>
      <c r="SNW44" s="87"/>
      <c r="SNX44" s="87"/>
      <c r="SNY44" s="87"/>
      <c r="SNZ44" s="88"/>
      <c r="SOA44" s="87"/>
      <c r="SOB44" s="87"/>
      <c r="SOC44" s="87"/>
      <c r="SOD44" s="87"/>
      <c r="SOE44" s="88"/>
      <c r="SOF44" s="87"/>
      <c r="SOG44" s="87"/>
      <c r="SOH44" s="87"/>
      <c r="SOI44" s="87"/>
      <c r="SOJ44" s="88"/>
      <c r="SOK44" s="87"/>
      <c r="SOL44" s="87"/>
      <c r="SOM44" s="87"/>
      <c r="SON44" s="87"/>
      <c r="SOO44" s="88"/>
      <c r="SOP44" s="87"/>
      <c r="SOQ44" s="87"/>
      <c r="SOR44" s="87"/>
      <c r="SOS44" s="87"/>
      <c r="SOT44" s="88"/>
      <c r="SOU44" s="87"/>
      <c r="SOV44" s="87"/>
      <c r="SOW44" s="87"/>
      <c r="SOX44" s="87"/>
      <c r="SOY44" s="88"/>
      <c r="SOZ44" s="87"/>
      <c r="SPA44" s="87"/>
      <c r="SPB44" s="87"/>
      <c r="SPC44" s="87"/>
      <c r="SPD44" s="88"/>
      <c r="SPE44" s="87"/>
      <c r="SPF44" s="87"/>
      <c r="SPG44" s="87"/>
      <c r="SPH44" s="87"/>
      <c r="SPI44" s="88"/>
      <c r="SPJ44" s="87"/>
      <c r="SPK44" s="87"/>
      <c r="SPL44" s="87"/>
      <c r="SPM44" s="87"/>
      <c r="SPN44" s="88"/>
      <c r="SPO44" s="87"/>
      <c r="SPP44" s="87"/>
      <c r="SPQ44" s="87"/>
      <c r="SPR44" s="87"/>
      <c r="SPS44" s="88"/>
      <c r="SPT44" s="87"/>
      <c r="SPU44" s="87"/>
      <c r="SPV44" s="87"/>
      <c r="SPW44" s="87"/>
      <c r="SPX44" s="88"/>
      <c r="SPY44" s="87"/>
      <c r="SPZ44" s="87"/>
      <c r="SQA44" s="87"/>
      <c r="SQB44" s="87"/>
      <c r="SQC44" s="88"/>
      <c r="SQD44" s="87"/>
      <c r="SQE44" s="87"/>
      <c r="SQF44" s="87"/>
      <c r="SQG44" s="87"/>
      <c r="SQH44" s="88"/>
      <c r="SQI44" s="87"/>
      <c r="SQJ44" s="87"/>
      <c r="SQK44" s="87"/>
      <c r="SQL44" s="87"/>
      <c r="SQM44" s="88"/>
      <c r="SQN44" s="87"/>
      <c r="SQO44" s="87"/>
      <c r="SQP44" s="87"/>
      <c r="SQQ44" s="87"/>
      <c r="SQR44" s="88"/>
      <c r="SQS44" s="87"/>
      <c r="SQT44" s="87"/>
      <c r="SQU44" s="87"/>
      <c r="SQV44" s="87"/>
      <c r="SQW44" s="88"/>
      <c r="SQX44" s="87"/>
      <c r="SQY44" s="87"/>
      <c r="SQZ44" s="87"/>
      <c r="SRA44" s="87"/>
      <c r="SRB44" s="88"/>
      <c r="SRC44" s="87"/>
      <c r="SRD44" s="87"/>
      <c r="SRE44" s="87"/>
      <c r="SRF44" s="87"/>
      <c r="SRG44" s="88"/>
      <c r="SRH44" s="87"/>
      <c r="SRI44" s="87"/>
      <c r="SRJ44" s="87"/>
      <c r="SRK44" s="87"/>
      <c r="SRL44" s="88"/>
      <c r="SRM44" s="87"/>
      <c r="SRN44" s="87"/>
      <c r="SRO44" s="87"/>
      <c r="SRP44" s="87"/>
      <c r="SRQ44" s="88"/>
      <c r="SRR44" s="87"/>
      <c r="SRS44" s="87"/>
      <c r="SRT44" s="87"/>
      <c r="SRU44" s="87"/>
      <c r="SRV44" s="88"/>
      <c r="SRW44" s="87"/>
      <c r="SRX44" s="87"/>
      <c r="SRY44" s="87"/>
      <c r="SRZ44" s="87"/>
      <c r="SSA44" s="88"/>
      <c r="SSB44" s="87"/>
      <c r="SSC44" s="87"/>
      <c r="SSD44" s="87"/>
      <c r="SSE44" s="87"/>
      <c r="SSF44" s="88"/>
      <c r="SSG44" s="87"/>
      <c r="SSH44" s="87"/>
      <c r="SSI44" s="87"/>
      <c r="SSJ44" s="87"/>
      <c r="SSK44" s="88"/>
      <c r="SSL44" s="87"/>
      <c r="SSM44" s="87"/>
      <c r="SSN44" s="87"/>
      <c r="SSO44" s="87"/>
      <c r="SSP44" s="88"/>
      <c r="SSQ44" s="87"/>
      <c r="SSR44" s="87"/>
      <c r="SSS44" s="87"/>
      <c r="SST44" s="87"/>
      <c r="SSU44" s="88"/>
      <c r="SSV44" s="87"/>
      <c r="SSW44" s="87"/>
      <c r="SSX44" s="87"/>
      <c r="SSY44" s="87"/>
      <c r="SSZ44" s="88"/>
      <c r="STA44" s="87"/>
      <c r="STB44" s="87"/>
      <c r="STC44" s="87"/>
      <c r="STD44" s="87"/>
      <c r="STE44" s="88"/>
      <c r="STF44" s="87"/>
      <c r="STG44" s="87"/>
      <c r="STH44" s="87"/>
      <c r="STI44" s="87"/>
      <c r="STJ44" s="88"/>
      <c r="STK44" s="87"/>
      <c r="STL44" s="87"/>
      <c r="STM44" s="87"/>
      <c r="STN44" s="87"/>
      <c r="STO44" s="88"/>
      <c r="STP44" s="87"/>
      <c r="STQ44" s="87"/>
      <c r="STR44" s="87"/>
      <c r="STS44" s="87"/>
      <c r="STT44" s="88"/>
      <c r="STU44" s="87"/>
      <c r="STV44" s="87"/>
      <c r="STW44" s="87"/>
      <c r="STX44" s="87"/>
      <c r="STY44" s="88"/>
      <c r="STZ44" s="87"/>
      <c r="SUA44" s="87"/>
      <c r="SUB44" s="87"/>
      <c r="SUC44" s="87"/>
      <c r="SUD44" s="88"/>
      <c r="SUE44" s="87"/>
      <c r="SUF44" s="87"/>
      <c r="SUG44" s="87"/>
      <c r="SUH44" s="87"/>
      <c r="SUI44" s="88"/>
      <c r="SUJ44" s="87"/>
      <c r="SUK44" s="87"/>
      <c r="SUL44" s="87"/>
      <c r="SUM44" s="87"/>
      <c r="SUN44" s="88"/>
      <c r="SUO44" s="87"/>
      <c r="SUP44" s="87"/>
      <c r="SUQ44" s="87"/>
      <c r="SUR44" s="87"/>
      <c r="SUS44" s="88"/>
      <c r="SUT44" s="87"/>
      <c r="SUU44" s="87"/>
      <c r="SUV44" s="87"/>
      <c r="SUW44" s="87"/>
      <c r="SUX44" s="88"/>
      <c r="SUY44" s="87"/>
      <c r="SUZ44" s="87"/>
      <c r="SVA44" s="87"/>
      <c r="SVB44" s="87"/>
      <c r="SVC44" s="88"/>
      <c r="SVD44" s="87"/>
      <c r="SVE44" s="87"/>
      <c r="SVF44" s="87"/>
      <c r="SVG44" s="87"/>
      <c r="SVH44" s="88"/>
      <c r="SVI44" s="87"/>
      <c r="SVJ44" s="87"/>
      <c r="SVK44" s="87"/>
      <c r="SVL44" s="87"/>
      <c r="SVM44" s="88"/>
      <c r="SVN44" s="87"/>
      <c r="SVO44" s="87"/>
      <c r="SVP44" s="87"/>
      <c r="SVQ44" s="87"/>
      <c r="SVR44" s="88"/>
      <c r="SVS44" s="87"/>
      <c r="SVT44" s="87"/>
      <c r="SVU44" s="87"/>
      <c r="SVV44" s="87"/>
      <c r="SVW44" s="88"/>
      <c r="SVX44" s="87"/>
      <c r="SVY44" s="87"/>
      <c r="SVZ44" s="87"/>
      <c r="SWA44" s="87"/>
      <c r="SWB44" s="88"/>
      <c r="SWC44" s="87"/>
      <c r="SWD44" s="87"/>
      <c r="SWE44" s="87"/>
      <c r="SWF44" s="87"/>
      <c r="SWG44" s="88"/>
      <c r="SWH44" s="87"/>
      <c r="SWI44" s="87"/>
      <c r="SWJ44" s="87"/>
      <c r="SWK44" s="87"/>
      <c r="SWL44" s="88"/>
      <c r="SWM44" s="87"/>
      <c r="SWN44" s="87"/>
      <c r="SWO44" s="87"/>
      <c r="SWP44" s="87"/>
      <c r="SWQ44" s="88"/>
      <c r="SWR44" s="87"/>
      <c r="SWS44" s="87"/>
      <c r="SWT44" s="87"/>
      <c r="SWU44" s="87"/>
      <c r="SWV44" s="88"/>
      <c r="SWW44" s="87"/>
      <c r="SWX44" s="87"/>
      <c r="SWY44" s="87"/>
      <c r="SWZ44" s="87"/>
      <c r="SXA44" s="88"/>
      <c r="SXB44" s="87"/>
      <c r="SXC44" s="87"/>
      <c r="SXD44" s="87"/>
      <c r="SXE44" s="87"/>
      <c r="SXF44" s="88"/>
      <c r="SXG44" s="87"/>
      <c r="SXH44" s="87"/>
      <c r="SXI44" s="87"/>
      <c r="SXJ44" s="87"/>
      <c r="SXK44" s="88"/>
      <c r="SXL44" s="87"/>
      <c r="SXM44" s="87"/>
      <c r="SXN44" s="87"/>
      <c r="SXO44" s="87"/>
      <c r="SXP44" s="88"/>
      <c r="SXQ44" s="87"/>
      <c r="SXR44" s="87"/>
      <c r="SXS44" s="87"/>
      <c r="SXT44" s="87"/>
      <c r="SXU44" s="88"/>
      <c r="SXV44" s="87"/>
      <c r="SXW44" s="87"/>
      <c r="SXX44" s="87"/>
      <c r="SXY44" s="87"/>
      <c r="SXZ44" s="88"/>
      <c r="SYA44" s="87"/>
      <c r="SYB44" s="87"/>
      <c r="SYC44" s="87"/>
      <c r="SYD44" s="87"/>
      <c r="SYE44" s="88"/>
      <c r="SYF44" s="87"/>
      <c r="SYG44" s="87"/>
      <c r="SYH44" s="87"/>
      <c r="SYI44" s="87"/>
      <c r="SYJ44" s="88"/>
      <c r="SYK44" s="87"/>
      <c r="SYL44" s="87"/>
      <c r="SYM44" s="87"/>
      <c r="SYN44" s="87"/>
      <c r="SYO44" s="88"/>
      <c r="SYP44" s="87"/>
      <c r="SYQ44" s="87"/>
      <c r="SYR44" s="87"/>
      <c r="SYS44" s="87"/>
      <c r="SYT44" s="88"/>
      <c r="SYU44" s="87"/>
      <c r="SYV44" s="87"/>
      <c r="SYW44" s="87"/>
      <c r="SYX44" s="87"/>
      <c r="SYY44" s="88"/>
      <c r="SYZ44" s="87"/>
      <c r="SZA44" s="87"/>
      <c r="SZB44" s="87"/>
      <c r="SZC44" s="87"/>
      <c r="SZD44" s="88"/>
      <c r="SZE44" s="87"/>
      <c r="SZF44" s="87"/>
      <c r="SZG44" s="87"/>
      <c r="SZH44" s="87"/>
      <c r="SZI44" s="88"/>
      <c r="SZJ44" s="87"/>
      <c r="SZK44" s="87"/>
      <c r="SZL44" s="87"/>
      <c r="SZM44" s="87"/>
      <c r="SZN44" s="88"/>
      <c r="SZO44" s="87"/>
      <c r="SZP44" s="87"/>
      <c r="SZQ44" s="87"/>
      <c r="SZR44" s="87"/>
      <c r="SZS44" s="88"/>
      <c r="SZT44" s="87"/>
      <c r="SZU44" s="87"/>
      <c r="SZV44" s="87"/>
      <c r="SZW44" s="87"/>
      <c r="SZX44" s="88"/>
      <c r="SZY44" s="87"/>
      <c r="SZZ44" s="87"/>
      <c r="TAA44" s="87"/>
      <c r="TAB44" s="87"/>
      <c r="TAC44" s="88"/>
      <c r="TAD44" s="87"/>
      <c r="TAE44" s="87"/>
      <c r="TAF44" s="87"/>
      <c r="TAG44" s="87"/>
      <c r="TAH44" s="88"/>
      <c r="TAI44" s="87"/>
      <c r="TAJ44" s="87"/>
      <c r="TAK44" s="87"/>
      <c r="TAL44" s="87"/>
      <c r="TAM44" s="88"/>
      <c r="TAN44" s="87"/>
      <c r="TAO44" s="87"/>
      <c r="TAP44" s="87"/>
      <c r="TAQ44" s="87"/>
      <c r="TAR44" s="88"/>
      <c r="TAS44" s="87"/>
      <c r="TAT44" s="87"/>
      <c r="TAU44" s="87"/>
      <c r="TAV44" s="87"/>
      <c r="TAW44" s="88"/>
      <c r="TAX44" s="87"/>
      <c r="TAY44" s="87"/>
      <c r="TAZ44" s="87"/>
      <c r="TBA44" s="87"/>
      <c r="TBB44" s="88"/>
      <c r="TBC44" s="87"/>
      <c r="TBD44" s="87"/>
      <c r="TBE44" s="87"/>
      <c r="TBF44" s="87"/>
      <c r="TBG44" s="88"/>
      <c r="TBH44" s="87"/>
      <c r="TBI44" s="87"/>
      <c r="TBJ44" s="87"/>
      <c r="TBK44" s="87"/>
      <c r="TBL44" s="88"/>
      <c r="TBM44" s="87"/>
      <c r="TBN44" s="87"/>
      <c r="TBO44" s="87"/>
      <c r="TBP44" s="87"/>
      <c r="TBQ44" s="88"/>
      <c r="TBR44" s="87"/>
      <c r="TBS44" s="87"/>
      <c r="TBT44" s="87"/>
      <c r="TBU44" s="87"/>
      <c r="TBV44" s="88"/>
      <c r="TBW44" s="87"/>
      <c r="TBX44" s="87"/>
      <c r="TBY44" s="87"/>
      <c r="TBZ44" s="87"/>
      <c r="TCA44" s="88"/>
      <c r="TCB44" s="87"/>
      <c r="TCC44" s="87"/>
      <c r="TCD44" s="87"/>
      <c r="TCE44" s="87"/>
      <c r="TCF44" s="88"/>
      <c r="TCG44" s="87"/>
      <c r="TCH44" s="87"/>
      <c r="TCI44" s="87"/>
      <c r="TCJ44" s="87"/>
      <c r="TCK44" s="88"/>
      <c r="TCL44" s="87"/>
      <c r="TCM44" s="87"/>
      <c r="TCN44" s="87"/>
      <c r="TCO44" s="87"/>
      <c r="TCP44" s="88"/>
      <c r="TCQ44" s="87"/>
      <c r="TCR44" s="87"/>
      <c r="TCS44" s="87"/>
      <c r="TCT44" s="87"/>
      <c r="TCU44" s="88"/>
      <c r="TCV44" s="87"/>
      <c r="TCW44" s="87"/>
      <c r="TCX44" s="87"/>
      <c r="TCY44" s="87"/>
      <c r="TCZ44" s="88"/>
      <c r="TDA44" s="87"/>
      <c r="TDB44" s="87"/>
      <c r="TDC44" s="87"/>
      <c r="TDD44" s="87"/>
      <c r="TDE44" s="88"/>
      <c r="TDF44" s="87"/>
      <c r="TDG44" s="87"/>
      <c r="TDH44" s="87"/>
      <c r="TDI44" s="87"/>
      <c r="TDJ44" s="88"/>
      <c r="TDK44" s="87"/>
      <c r="TDL44" s="87"/>
      <c r="TDM44" s="87"/>
      <c r="TDN44" s="87"/>
      <c r="TDO44" s="88"/>
      <c r="TDP44" s="87"/>
      <c r="TDQ44" s="87"/>
      <c r="TDR44" s="87"/>
      <c r="TDS44" s="87"/>
      <c r="TDT44" s="88"/>
      <c r="TDU44" s="87"/>
      <c r="TDV44" s="87"/>
      <c r="TDW44" s="87"/>
      <c r="TDX44" s="87"/>
      <c r="TDY44" s="88"/>
      <c r="TDZ44" s="87"/>
      <c r="TEA44" s="87"/>
      <c r="TEB44" s="87"/>
      <c r="TEC44" s="87"/>
      <c r="TED44" s="88"/>
      <c r="TEE44" s="87"/>
      <c r="TEF44" s="87"/>
      <c r="TEG44" s="87"/>
      <c r="TEH44" s="87"/>
      <c r="TEI44" s="88"/>
      <c r="TEJ44" s="87"/>
      <c r="TEK44" s="87"/>
      <c r="TEL44" s="87"/>
      <c r="TEM44" s="87"/>
      <c r="TEN44" s="88"/>
      <c r="TEO44" s="87"/>
      <c r="TEP44" s="87"/>
      <c r="TEQ44" s="87"/>
      <c r="TER44" s="87"/>
      <c r="TES44" s="88"/>
      <c r="TET44" s="87"/>
      <c r="TEU44" s="87"/>
      <c r="TEV44" s="87"/>
      <c r="TEW44" s="87"/>
      <c r="TEX44" s="88"/>
      <c r="TEY44" s="87"/>
      <c r="TEZ44" s="87"/>
      <c r="TFA44" s="87"/>
      <c r="TFB44" s="87"/>
      <c r="TFC44" s="88"/>
      <c r="TFD44" s="87"/>
      <c r="TFE44" s="87"/>
      <c r="TFF44" s="87"/>
      <c r="TFG44" s="87"/>
      <c r="TFH44" s="88"/>
      <c r="TFI44" s="87"/>
      <c r="TFJ44" s="87"/>
      <c r="TFK44" s="87"/>
      <c r="TFL44" s="87"/>
      <c r="TFM44" s="88"/>
      <c r="TFN44" s="87"/>
      <c r="TFO44" s="87"/>
      <c r="TFP44" s="87"/>
      <c r="TFQ44" s="87"/>
      <c r="TFR44" s="88"/>
      <c r="TFS44" s="87"/>
      <c r="TFT44" s="87"/>
      <c r="TFU44" s="87"/>
      <c r="TFV44" s="87"/>
      <c r="TFW44" s="88"/>
      <c r="TFX44" s="87"/>
      <c r="TFY44" s="87"/>
      <c r="TFZ44" s="87"/>
      <c r="TGA44" s="87"/>
      <c r="TGB44" s="88"/>
      <c r="TGC44" s="87"/>
      <c r="TGD44" s="87"/>
      <c r="TGE44" s="87"/>
      <c r="TGF44" s="87"/>
      <c r="TGG44" s="88"/>
      <c r="TGH44" s="87"/>
      <c r="TGI44" s="87"/>
      <c r="TGJ44" s="87"/>
      <c r="TGK44" s="87"/>
      <c r="TGL44" s="88"/>
      <c r="TGM44" s="87"/>
      <c r="TGN44" s="87"/>
      <c r="TGO44" s="87"/>
      <c r="TGP44" s="87"/>
      <c r="TGQ44" s="88"/>
      <c r="TGR44" s="87"/>
      <c r="TGS44" s="87"/>
      <c r="TGT44" s="87"/>
      <c r="TGU44" s="87"/>
      <c r="TGV44" s="88"/>
      <c r="TGW44" s="87"/>
      <c r="TGX44" s="87"/>
      <c r="TGY44" s="87"/>
      <c r="TGZ44" s="87"/>
      <c r="THA44" s="88"/>
      <c r="THB44" s="87"/>
      <c r="THC44" s="87"/>
      <c r="THD44" s="87"/>
      <c r="THE44" s="87"/>
      <c r="THF44" s="88"/>
      <c r="THG44" s="87"/>
      <c r="THH44" s="87"/>
      <c r="THI44" s="87"/>
      <c r="THJ44" s="87"/>
      <c r="THK44" s="88"/>
      <c r="THL44" s="87"/>
      <c r="THM44" s="87"/>
      <c r="THN44" s="87"/>
      <c r="THO44" s="87"/>
      <c r="THP44" s="88"/>
      <c r="THQ44" s="87"/>
      <c r="THR44" s="87"/>
      <c r="THS44" s="87"/>
      <c r="THT44" s="87"/>
      <c r="THU44" s="88"/>
      <c r="THV44" s="87"/>
      <c r="THW44" s="87"/>
      <c r="THX44" s="87"/>
      <c r="THY44" s="87"/>
      <c r="THZ44" s="88"/>
      <c r="TIA44" s="87"/>
      <c r="TIB44" s="87"/>
      <c r="TIC44" s="87"/>
      <c r="TID44" s="87"/>
      <c r="TIE44" s="88"/>
      <c r="TIF44" s="87"/>
      <c r="TIG44" s="87"/>
      <c r="TIH44" s="87"/>
      <c r="TII44" s="87"/>
      <c r="TIJ44" s="88"/>
      <c r="TIK44" s="87"/>
      <c r="TIL44" s="87"/>
      <c r="TIM44" s="87"/>
      <c r="TIN44" s="87"/>
      <c r="TIO44" s="88"/>
      <c r="TIP44" s="87"/>
      <c r="TIQ44" s="87"/>
      <c r="TIR44" s="87"/>
      <c r="TIS44" s="87"/>
      <c r="TIT44" s="88"/>
      <c r="TIU44" s="87"/>
      <c r="TIV44" s="87"/>
      <c r="TIW44" s="87"/>
      <c r="TIX44" s="87"/>
      <c r="TIY44" s="88"/>
      <c r="TIZ44" s="87"/>
      <c r="TJA44" s="87"/>
      <c r="TJB44" s="87"/>
      <c r="TJC44" s="87"/>
      <c r="TJD44" s="88"/>
      <c r="TJE44" s="87"/>
      <c r="TJF44" s="87"/>
      <c r="TJG44" s="87"/>
      <c r="TJH44" s="87"/>
      <c r="TJI44" s="88"/>
      <c r="TJJ44" s="87"/>
      <c r="TJK44" s="87"/>
      <c r="TJL44" s="87"/>
      <c r="TJM44" s="87"/>
      <c r="TJN44" s="88"/>
      <c r="TJO44" s="87"/>
      <c r="TJP44" s="87"/>
      <c r="TJQ44" s="87"/>
      <c r="TJR44" s="87"/>
      <c r="TJS44" s="88"/>
      <c r="TJT44" s="87"/>
      <c r="TJU44" s="87"/>
      <c r="TJV44" s="87"/>
      <c r="TJW44" s="87"/>
      <c r="TJX44" s="88"/>
      <c r="TJY44" s="87"/>
      <c r="TJZ44" s="87"/>
      <c r="TKA44" s="87"/>
      <c r="TKB44" s="87"/>
      <c r="TKC44" s="88"/>
      <c r="TKD44" s="87"/>
      <c r="TKE44" s="87"/>
      <c r="TKF44" s="87"/>
      <c r="TKG44" s="87"/>
      <c r="TKH44" s="88"/>
      <c r="TKI44" s="87"/>
      <c r="TKJ44" s="87"/>
      <c r="TKK44" s="87"/>
      <c r="TKL44" s="87"/>
      <c r="TKM44" s="88"/>
      <c r="TKN44" s="87"/>
      <c r="TKO44" s="87"/>
      <c r="TKP44" s="87"/>
      <c r="TKQ44" s="87"/>
      <c r="TKR44" s="88"/>
      <c r="TKS44" s="87"/>
      <c r="TKT44" s="87"/>
      <c r="TKU44" s="87"/>
      <c r="TKV44" s="87"/>
      <c r="TKW44" s="88"/>
      <c r="TKX44" s="87"/>
      <c r="TKY44" s="87"/>
      <c r="TKZ44" s="87"/>
      <c r="TLA44" s="87"/>
      <c r="TLB44" s="88"/>
      <c r="TLC44" s="87"/>
      <c r="TLD44" s="87"/>
      <c r="TLE44" s="87"/>
      <c r="TLF44" s="87"/>
      <c r="TLG44" s="88"/>
      <c r="TLH44" s="87"/>
      <c r="TLI44" s="87"/>
      <c r="TLJ44" s="87"/>
      <c r="TLK44" s="87"/>
      <c r="TLL44" s="88"/>
      <c r="TLM44" s="87"/>
      <c r="TLN44" s="87"/>
      <c r="TLO44" s="87"/>
      <c r="TLP44" s="87"/>
      <c r="TLQ44" s="88"/>
      <c r="TLR44" s="87"/>
      <c r="TLS44" s="87"/>
      <c r="TLT44" s="87"/>
      <c r="TLU44" s="87"/>
      <c r="TLV44" s="88"/>
      <c r="TLW44" s="87"/>
      <c r="TLX44" s="87"/>
      <c r="TLY44" s="87"/>
      <c r="TLZ44" s="87"/>
      <c r="TMA44" s="88"/>
      <c r="TMB44" s="87"/>
      <c r="TMC44" s="87"/>
      <c r="TMD44" s="87"/>
      <c r="TME44" s="87"/>
      <c r="TMF44" s="88"/>
      <c r="TMG44" s="87"/>
      <c r="TMH44" s="87"/>
      <c r="TMI44" s="87"/>
      <c r="TMJ44" s="87"/>
      <c r="TMK44" s="88"/>
      <c r="TML44" s="87"/>
      <c r="TMM44" s="87"/>
      <c r="TMN44" s="87"/>
      <c r="TMO44" s="87"/>
      <c r="TMP44" s="88"/>
      <c r="TMQ44" s="87"/>
      <c r="TMR44" s="87"/>
      <c r="TMS44" s="87"/>
      <c r="TMT44" s="87"/>
      <c r="TMU44" s="88"/>
      <c r="TMV44" s="87"/>
      <c r="TMW44" s="87"/>
      <c r="TMX44" s="87"/>
      <c r="TMY44" s="87"/>
      <c r="TMZ44" s="88"/>
      <c r="TNA44" s="87"/>
      <c r="TNB44" s="87"/>
      <c r="TNC44" s="87"/>
      <c r="TND44" s="87"/>
      <c r="TNE44" s="88"/>
      <c r="TNF44" s="87"/>
      <c r="TNG44" s="87"/>
      <c r="TNH44" s="87"/>
      <c r="TNI44" s="87"/>
      <c r="TNJ44" s="88"/>
      <c r="TNK44" s="87"/>
      <c r="TNL44" s="87"/>
      <c r="TNM44" s="87"/>
      <c r="TNN44" s="87"/>
      <c r="TNO44" s="88"/>
      <c r="TNP44" s="87"/>
      <c r="TNQ44" s="87"/>
      <c r="TNR44" s="87"/>
      <c r="TNS44" s="87"/>
      <c r="TNT44" s="88"/>
      <c r="TNU44" s="87"/>
      <c r="TNV44" s="87"/>
      <c r="TNW44" s="87"/>
      <c r="TNX44" s="87"/>
      <c r="TNY44" s="88"/>
      <c r="TNZ44" s="87"/>
      <c r="TOA44" s="87"/>
      <c r="TOB44" s="87"/>
      <c r="TOC44" s="87"/>
      <c r="TOD44" s="88"/>
      <c r="TOE44" s="87"/>
      <c r="TOF44" s="87"/>
      <c r="TOG44" s="87"/>
      <c r="TOH44" s="87"/>
      <c r="TOI44" s="88"/>
      <c r="TOJ44" s="87"/>
      <c r="TOK44" s="87"/>
      <c r="TOL44" s="87"/>
      <c r="TOM44" s="87"/>
      <c r="TON44" s="88"/>
      <c r="TOO44" s="87"/>
      <c r="TOP44" s="87"/>
      <c r="TOQ44" s="87"/>
      <c r="TOR44" s="87"/>
      <c r="TOS44" s="88"/>
      <c r="TOT44" s="87"/>
      <c r="TOU44" s="87"/>
      <c r="TOV44" s="87"/>
      <c r="TOW44" s="87"/>
      <c r="TOX44" s="88"/>
      <c r="TOY44" s="87"/>
      <c r="TOZ44" s="87"/>
      <c r="TPA44" s="87"/>
      <c r="TPB44" s="87"/>
      <c r="TPC44" s="88"/>
      <c r="TPD44" s="87"/>
      <c r="TPE44" s="87"/>
      <c r="TPF44" s="87"/>
      <c r="TPG44" s="87"/>
      <c r="TPH44" s="88"/>
      <c r="TPI44" s="87"/>
      <c r="TPJ44" s="87"/>
      <c r="TPK44" s="87"/>
      <c r="TPL44" s="87"/>
      <c r="TPM44" s="88"/>
      <c r="TPN44" s="87"/>
      <c r="TPO44" s="87"/>
      <c r="TPP44" s="87"/>
      <c r="TPQ44" s="87"/>
      <c r="TPR44" s="88"/>
      <c r="TPS44" s="87"/>
      <c r="TPT44" s="87"/>
      <c r="TPU44" s="87"/>
      <c r="TPV44" s="87"/>
      <c r="TPW44" s="88"/>
      <c r="TPX44" s="87"/>
      <c r="TPY44" s="87"/>
      <c r="TPZ44" s="87"/>
      <c r="TQA44" s="87"/>
      <c r="TQB44" s="88"/>
      <c r="TQC44" s="87"/>
      <c r="TQD44" s="87"/>
      <c r="TQE44" s="87"/>
      <c r="TQF44" s="87"/>
      <c r="TQG44" s="88"/>
      <c r="TQH44" s="87"/>
      <c r="TQI44" s="87"/>
      <c r="TQJ44" s="87"/>
      <c r="TQK44" s="87"/>
      <c r="TQL44" s="88"/>
      <c r="TQM44" s="87"/>
      <c r="TQN44" s="87"/>
      <c r="TQO44" s="87"/>
      <c r="TQP44" s="87"/>
      <c r="TQQ44" s="88"/>
      <c r="TQR44" s="87"/>
      <c r="TQS44" s="87"/>
      <c r="TQT44" s="87"/>
      <c r="TQU44" s="87"/>
      <c r="TQV44" s="88"/>
      <c r="TQW44" s="87"/>
      <c r="TQX44" s="87"/>
      <c r="TQY44" s="87"/>
      <c r="TQZ44" s="87"/>
      <c r="TRA44" s="88"/>
      <c r="TRB44" s="87"/>
      <c r="TRC44" s="87"/>
      <c r="TRD44" s="87"/>
      <c r="TRE44" s="87"/>
      <c r="TRF44" s="88"/>
      <c r="TRG44" s="87"/>
      <c r="TRH44" s="87"/>
      <c r="TRI44" s="87"/>
      <c r="TRJ44" s="87"/>
      <c r="TRK44" s="88"/>
      <c r="TRL44" s="87"/>
      <c r="TRM44" s="87"/>
      <c r="TRN44" s="87"/>
      <c r="TRO44" s="87"/>
      <c r="TRP44" s="88"/>
      <c r="TRQ44" s="87"/>
      <c r="TRR44" s="87"/>
      <c r="TRS44" s="87"/>
      <c r="TRT44" s="87"/>
      <c r="TRU44" s="88"/>
      <c r="TRV44" s="87"/>
      <c r="TRW44" s="87"/>
      <c r="TRX44" s="87"/>
      <c r="TRY44" s="87"/>
      <c r="TRZ44" s="88"/>
      <c r="TSA44" s="87"/>
      <c r="TSB44" s="87"/>
      <c r="TSC44" s="87"/>
      <c r="TSD44" s="87"/>
      <c r="TSE44" s="88"/>
      <c r="TSF44" s="87"/>
      <c r="TSG44" s="87"/>
      <c r="TSH44" s="87"/>
      <c r="TSI44" s="87"/>
      <c r="TSJ44" s="88"/>
      <c r="TSK44" s="87"/>
      <c r="TSL44" s="87"/>
      <c r="TSM44" s="87"/>
      <c r="TSN44" s="87"/>
      <c r="TSO44" s="88"/>
      <c r="TSP44" s="87"/>
      <c r="TSQ44" s="87"/>
      <c r="TSR44" s="87"/>
      <c r="TSS44" s="87"/>
      <c r="TST44" s="88"/>
      <c r="TSU44" s="87"/>
      <c r="TSV44" s="87"/>
      <c r="TSW44" s="87"/>
      <c r="TSX44" s="87"/>
      <c r="TSY44" s="88"/>
      <c r="TSZ44" s="87"/>
      <c r="TTA44" s="87"/>
      <c r="TTB44" s="87"/>
      <c r="TTC44" s="87"/>
      <c r="TTD44" s="88"/>
      <c r="TTE44" s="87"/>
      <c r="TTF44" s="87"/>
      <c r="TTG44" s="87"/>
      <c r="TTH44" s="87"/>
      <c r="TTI44" s="88"/>
      <c r="TTJ44" s="87"/>
      <c r="TTK44" s="87"/>
      <c r="TTL44" s="87"/>
      <c r="TTM44" s="87"/>
      <c r="TTN44" s="88"/>
      <c r="TTO44" s="87"/>
      <c r="TTP44" s="87"/>
      <c r="TTQ44" s="87"/>
      <c r="TTR44" s="87"/>
      <c r="TTS44" s="88"/>
      <c r="TTT44" s="87"/>
      <c r="TTU44" s="87"/>
      <c r="TTV44" s="87"/>
      <c r="TTW44" s="87"/>
      <c r="TTX44" s="88"/>
      <c r="TTY44" s="87"/>
      <c r="TTZ44" s="87"/>
      <c r="TUA44" s="87"/>
      <c r="TUB44" s="87"/>
      <c r="TUC44" s="88"/>
      <c r="TUD44" s="87"/>
      <c r="TUE44" s="87"/>
      <c r="TUF44" s="87"/>
      <c r="TUG44" s="87"/>
      <c r="TUH44" s="88"/>
      <c r="TUI44" s="87"/>
      <c r="TUJ44" s="87"/>
      <c r="TUK44" s="87"/>
      <c r="TUL44" s="87"/>
      <c r="TUM44" s="88"/>
      <c r="TUN44" s="87"/>
      <c r="TUO44" s="87"/>
      <c r="TUP44" s="87"/>
      <c r="TUQ44" s="87"/>
      <c r="TUR44" s="88"/>
      <c r="TUS44" s="87"/>
      <c r="TUT44" s="87"/>
      <c r="TUU44" s="87"/>
      <c r="TUV44" s="87"/>
      <c r="TUW44" s="88"/>
      <c r="TUX44" s="87"/>
      <c r="TUY44" s="87"/>
      <c r="TUZ44" s="87"/>
      <c r="TVA44" s="87"/>
      <c r="TVB44" s="88"/>
      <c r="TVC44" s="87"/>
      <c r="TVD44" s="87"/>
      <c r="TVE44" s="87"/>
      <c r="TVF44" s="87"/>
      <c r="TVG44" s="88"/>
      <c r="TVH44" s="87"/>
      <c r="TVI44" s="87"/>
      <c r="TVJ44" s="87"/>
      <c r="TVK44" s="87"/>
      <c r="TVL44" s="88"/>
      <c r="TVM44" s="87"/>
      <c r="TVN44" s="87"/>
      <c r="TVO44" s="87"/>
      <c r="TVP44" s="87"/>
      <c r="TVQ44" s="88"/>
      <c r="TVR44" s="87"/>
      <c r="TVS44" s="87"/>
      <c r="TVT44" s="87"/>
      <c r="TVU44" s="87"/>
      <c r="TVV44" s="88"/>
      <c r="TVW44" s="87"/>
      <c r="TVX44" s="87"/>
      <c r="TVY44" s="87"/>
      <c r="TVZ44" s="87"/>
      <c r="TWA44" s="88"/>
      <c r="TWB44" s="87"/>
      <c r="TWC44" s="87"/>
      <c r="TWD44" s="87"/>
      <c r="TWE44" s="87"/>
      <c r="TWF44" s="88"/>
      <c r="TWG44" s="87"/>
      <c r="TWH44" s="87"/>
      <c r="TWI44" s="87"/>
      <c r="TWJ44" s="87"/>
      <c r="TWK44" s="88"/>
      <c r="TWL44" s="87"/>
      <c r="TWM44" s="87"/>
      <c r="TWN44" s="87"/>
      <c r="TWO44" s="87"/>
      <c r="TWP44" s="88"/>
      <c r="TWQ44" s="87"/>
      <c r="TWR44" s="87"/>
      <c r="TWS44" s="87"/>
      <c r="TWT44" s="87"/>
      <c r="TWU44" s="88"/>
      <c r="TWV44" s="87"/>
      <c r="TWW44" s="87"/>
      <c r="TWX44" s="87"/>
      <c r="TWY44" s="87"/>
      <c r="TWZ44" s="88"/>
      <c r="TXA44" s="87"/>
      <c r="TXB44" s="87"/>
      <c r="TXC44" s="87"/>
      <c r="TXD44" s="87"/>
      <c r="TXE44" s="88"/>
      <c r="TXF44" s="87"/>
      <c r="TXG44" s="87"/>
      <c r="TXH44" s="87"/>
      <c r="TXI44" s="87"/>
      <c r="TXJ44" s="88"/>
      <c r="TXK44" s="87"/>
      <c r="TXL44" s="87"/>
      <c r="TXM44" s="87"/>
      <c r="TXN44" s="87"/>
      <c r="TXO44" s="88"/>
      <c r="TXP44" s="87"/>
      <c r="TXQ44" s="87"/>
      <c r="TXR44" s="87"/>
      <c r="TXS44" s="87"/>
      <c r="TXT44" s="88"/>
      <c r="TXU44" s="87"/>
      <c r="TXV44" s="87"/>
      <c r="TXW44" s="87"/>
      <c r="TXX44" s="87"/>
      <c r="TXY44" s="88"/>
      <c r="TXZ44" s="87"/>
      <c r="TYA44" s="87"/>
      <c r="TYB44" s="87"/>
      <c r="TYC44" s="87"/>
      <c r="TYD44" s="88"/>
      <c r="TYE44" s="87"/>
      <c r="TYF44" s="87"/>
      <c r="TYG44" s="87"/>
      <c r="TYH44" s="87"/>
      <c r="TYI44" s="88"/>
      <c r="TYJ44" s="87"/>
      <c r="TYK44" s="87"/>
      <c r="TYL44" s="87"/>
      <c r="TYM44" s="87"/>
      <c r="TYN44" s="88"/>
      <c r="TYO44" s="87"/>
      <c r="TYP44" s="87"/>
      <c r="TYQ44" s="87"/>
      <c r="TYR44" s="87"/>
      <c r="TYS44" s="88"/>
      <c r="TYT44" s="87"/>
      <c r="TYU44" s="87"/>
      <c r="TYV44" s="87"/>
      <c r="TYW44" s="87"/>
      <c r="TYX44" s="88"/>
      <c r="TYY44" s="87"/>
      <c r="TYZ44" s="87"/>
      <c r="TZA44" s="87"/>
      <c r="TZB44" s="87"/>
      <c r="TZC44" s="88"/>
      <c r="TZD44" s="87"/>
      <c r="TZE44" s="87"/>
      <c r="TZF44" s="87"/>
      <c r="TZG44" s="87"/>
      <c r="TZH44" s="88"/>
      <c r="TZI44" s="87"/>
      <c r="TZJ44" s="87"/>
      <c r="TZK44" s="87"/>
      <c r="TZL44" s="87"/>
      <c r="TZM44" s="88"/>
      <c r="TZN44" s="87"/>
      <c r="TZO44" s="87"/>
      <c r="TZP44" s="87"/>
      <c r="TZQ44" s="87"/>
      <c r="TZR44" s="88"/>
      <c r="TZS44" s="87"/>
      <c r="TZT44" s="87"/>
      <c r="TZU44" s="87"/>
      <c r="TZV44" s="87"/>
      <c r="TZW44" s="88"/>
      <c r="TZX44" s="87"/>
      <c r="TZY44" s="87"/>
      <c r="TZZ44" s="87"/>
      <c r="UAA44" s="87"/>
      <c r="UAB44" s="88"/>
      <c r="UAC44" s="87"/>
      <c r="UAD44" s="87"/>
      <c r="UAE44" s="87"/>
      <c r="UAF44" s="87"/>
      <c r="UAG44" s="88"/>
      <c r="UAH44" s="87"/>
      <c r="UAI44" s="87"/>
      <c r="UAJ44" s="87"/>
      <c r="UAK44" s="87"/>
      <c r="UAL44" s="88"/>
      <c r="UAM44" s="87"/>
      <c r="UAN44" s="87"/>
      <c r="UAO44" s="87"/>
      <c r="UAP44" s="87"/>
      <c r="UAQ44" s="88"/>
      <c r="UAR44" s="87"/>
      <c r="UAS44" s="87"/>
      <c r="UAT44" s="87"/>
      <c r="UAU44" s="87"/>
      <c r="UAV44" s="88"/>
      <c r="UAW44" s="87"/>
      <c r="UAX44" s="87"/>
      <c r="UAY44" s="87"/>
      <c r="UAZ44" s="87"/>
      <c r="UBA44" s="88"/>
      <c r="UBB44" s="87"/>
      <c r="UBC44" s="87"/>
      <c r="UBD44" s="87"/>
      <c r="UBE44" s="87"/>
      <c r="UBF44" s="88"/>
      <c r="UBG44" s="87"/>
      <c r="UBH44" s="87"/>
      <c r="UBI44" s="87"/>
      <c r="UBJ44" s="87"/>
      <c r="UBK44" s="88"/>
      <c r="UBL44" s="87"/>
      <c r="UBM44" s="87"/>
      <c r="UBN44" s="87"/>
      <c r="UBO44" s="87"/>
      <c r="UBP44" s="88"/>
      <c r="UBQ44" s="87"/>
      <c r="UBR44" s="87"/>
      <c r="UBS44" s="87"/>
      <c r="UBT44" s="87"/>
      <c r="UBU44" s="88"/>
      <c r="UBV44" s="87"/>
      <c r="UBW44" s="87"/>
      <c r="UBX44" s="87"/>
      <c r="UBY44" s="87"/>
      <c r="UBZ44" s="88"/>
      <c r="UCA44" s="87"/>
      <c r="UCB44" s="87"/>
      <c r="UCC44" s="87"/>
      <c r="UCD44" s="87"/>
      <c r="UCE44" s="88"/>
      <c r="UCF44" s="87"/>
      <c r="UCG44" s="87"/>
      <c r="UCH44" s="87"/>
      <c r="UCI44" s="87"/>
      <c r="UCJ44" s="88"/>
      <c r="UCK44" s="87"/>
      <c r="UCL44" s="87"/>
      <c r="UCM44" s="87"/>
      <c r="UCN44" s="87"/>
      <c r="UCO44" s="88"/>
      <c r="UCP44" s="87"/>
      <c r="UCQ44" s="87"/>
      <c r="UCR44" s="87"/>
      <c r="UCS44" s="87"/>
      <c r="UCT44" s="88"/>
      <c r="UCU44" s="87"/>
      <c r="UCV44" s="87"/>
      <c r="UCW44" s="87"/>
      <c r="UCX44" s="87"/>
      <c r="UCY44" s="88"/>
      <c r="UCZ44" s="87"/>
      <c r="UDA44" s="87"/>
      <c r="UDB44" s="87"/>
      <c r="UDC44" s="87"/>
      <c r="UDD44" s="88"/>
      <c r="UDE44" s="87"/>
      <c r="UDF44" s="87"/>
      <c r="UDG44" s="87"/>
      <c r="UDH44" s="87"/>
      <c r="UDI44" s="88"/>
      <c r="UDJ44" s="87"/>
      <c r="UDK44" s="87"/>
      <c r="UDL44" s="87"/>
      <c r="UDM44" s="87"/>
      <c r="UDN44" s="88"/>
      <c r="UDO44" s="87"/>
      <c r="UDP44" s="87"/>
      <c r="UDQ44" s="87"/>
      <c r="UDR44" s="87"/>
      <c r="UDS44" s="88"/>
      <c r="UDT44" s="87"/>
      <c r="UDU44" s="87"/>
      <c r="UDV44" s="87"/>
      <c r="UDW44" s="87"/>
      <c r="UDX44" s="88"/>
      <c r="UDY44" s="87"/>
      <c r="UDZ44" s="87"/>
      <c r="UEA44" s="87"/>
      <c r="UEB44" s="87"/>
      <c r="UEC44" s="88"/>
      <c r="UED44" s="87"/>
      <c r="UEE44" s="87"/>
      <c r="UEF44" s="87"/>
      <c r="UEG44" s="87"/>
      <c r="UEH44" s="88"/>
      <c r="UEI44" s="87"/>
      <c r="UEJ44" s="87"/>
      <c r="UEK44" s="87"/>
      <c r="UEL44" s="87"/>
      <c r="UEM44" s="88"/>
      <c r="UEN44" s="87"/>
      <c r="UEO44" s="87"/>
      <c r="UEP44" s="87"/>
      <c r="UEQ44" s="87"/>
      <c r="UER44" s="88"/>
      <c r="UES44" s="87"/>
      <c r="UET44" s="87"/>
      <c r="UEU44" s="87"/>
      <c r="UEV44" s="87"/>
      <c r="UEW44" s="88"/>
      <c r="UEX44" s="87"/>
      <c r="UEY44" s="87"/>
      <c r="UEZ44" s="87"/>
      <c r="UFA44" s="87"/>
      <c r="UFB44" s="88"/>
      <c r="UFC44" s="87"/>
      <c r="UFD44" s="87"/>
      <c r="UFE44" s="87"/>
      <c r="UFF44" s="87"/>
      <c r="UFG44" s="88"/>
      <c r="UFH44" s="87"/>
      <c r="UFI44" s="87"/>
      <c r="UFJ44" s="87"/>
      <c r="UFK44" s="87"/>
      <c r="UFL44" s="88"/>
      <c r="UFM44" s="87"/>
      <c r="UFN44" s="87"/>
      <c r="UFO44" s="87"/>
      <c r="UFP44" s="87"/>
      <c r="UFQ44" s="88"/>
      <c r="UFR44" s="87"/>
      <c r="UFS44" s="87"/>
      <c r="UFT44" s="87"/>
      <c r="UFU44" s="87"/>
      <c r="UFV44" s="88"/>
      <c r="UFW44" s="87"/>
      <c r="UFX44" s="87"/>
      <c r="UFY44" s="87"/>
      <c r="UFZ44" s="87"/>
      <c r="UGA44" s="88"/>
      <c r="UGB44" s="87"/>
      <c r="UGC44" s="87"/>
      <c r="UGD44" s="87"/>
      <c r="UGE44" s="87"/>
      <c r="UGF44" s="88"/>
      <c r="UGG44" s="87"/>
      <c r="UGH44" s="87"/>
      <c r="UGI44" s="87"/>
      <c r="UGJ44" s="87"/>
      <c r="UGK44" s="88"/>
      <c r="UGL44" s="87"/>
      <c r="UGM44" s="87"/>
      <c r="UGN44" s="87"/>
      <c r="UGO44" s="87"/>
      <c r="UGP44" s="88"/>
      <c r="UGQ44" s="87"/>
      <c r="UGR44" s="87"/>
      <c r="UGS44" s="87"/>
      <c r="UGT44" s="87"/>
      <c r="UGU44" s="88"/>
      <c r="UGV44" s="87"/>
      <c r="UGW44" s="87"/>
      <c r="UGX44" s="87"/>
      <c r="UGY44" s="87"/>
      <c r="UGZ44" s="88"/>
      <c r="UHA44" s="87"/>
      <c r="UHB44" s="87"/>
      <c r="UHC44" s="87"/>
      <c r="UHD44" s="87"/>
      <c r="UHE44" s="88"/>
      <c r="UHF44" s="87"/>
      <c r="UHG44" s="87"/>
      <c r="UHH44" s="87"/>
      <c r="UHI44" s="87"/>
      <c r="UHJ44" s="88"/>
      <c r="UHK44" s="87"/>
      <c r="UHL44" s="87"/>
      <c r="UHM44" s="87"/>
      <c r="UHN44" s="87"/>
      <c r="UHO44" s="88"/>
      <c r="UHP44" s="87"/>
      <c r="UHQ44" s="87"/>
      <c r="UHR44" s="87"/>
      <c r="UHS44" s="87"/>
      <c r="UHT44" s="88"/>
      <c r="UHU44" s="87"/>
      <c r="UHV44" s="87"/>
      <c r="UHW44" s="87"/>
      <c r="UHX44" s="87"/>
      <c r="UHY44" s="88"/>
      <c r="UHZ44" s="87"/>
      <c r="UIA44" s="87"/>
      <c r="UIB44" s="87"/>
      <c r="UIC44" s="87"/>
      <c r="UID44" s="88"/>
      <c r="UIE44" s="87"/>
      <c r="UIF44" s="87"/>
      <c r="UIG44" s="87"/>
      <c r="UIH44" s="87"/>
      <c r="UII44" s="88"/>
      <c r="UIJ44" s="87"/>
      <c r="UIK44" s="87"/>
      <c r="UIL44" s="87"/>
      <c r="UIM44" s="87"/>
      <c r="UIN44" s="88"/>
      <c r="UIO44" s="87"/>
      <c r="UIP44" s="87"/>
      <c r="UIQ44" s="87"/>
      <c r="UIR44" s="87"/>
      <c r="UIS44" s="88"/>
      <c r="UIT44" s="87"/>
      <c r="UIU44" s="87"/>
      <c r="UIV44" s="87"/>
      <c r="UIW44" s="87"/>
      <c r="UIX44" s="88"/>
      <c r="UIY44" s="87"/>
      <c r="UIZ44" s="87"/>
      <c r="UJA44" s="87"/>
      <c r="UJB44" s="87"/>
      <c r="UJC44" s="88"/>
      <c r="UJD44" s="87"/>
      <c r="UJE44" s="87"/>
      <c r="UJF44" s="87"/>
      <c r="UJG44" s="87"/>
      <c r="UJH44" s="88"/>
      <c r="UJI44" s="87"/>
      <c r="UJJ44" s="87"/>
      <c r="UJK44" s="87"/>
      <c r="UJL44" s="87"/>
      <c r="UJM44" s="88"/>
      <c r="UJN44" s="87"/>
      <c r="UJO44" s="87"/>
      <c r="UJP44" s="87"/>
      <c r="UJQ44" s="87"/>
      <c r="UJR44" s="88"/>
      <c r="UJS44" s="87"/>
      <c r="UJT44" s="87"/>
      <c r="UJU44" s="87"/>
      <c r="UJV44" s="87"/>
      <c r="UJW44" s="88"/>
      <c r="UJX44" s="87"/>
      <c r="UJY44" s="87"/>
      <c r="UJZ44" s="87"/>
      <c r="UKA44" s="87"/>
      <c r="UKB44" s="88"/>
      <c r="UKC44" s="87"/>
      <c r="UKD44" s="87"/>
      <c r="UKE44" s="87"/>
      <c r="UKF44" s="87"/>
      <c r="UKG44" s="88"/>
      <c r="UKH44" s="87"/>
      <c r="UKI44" s="87"/>
      <c r="UKJ44" s="87"/>
      <c r="UKK44" s="87"/>
      <c r="UKL44" s="88"/>
      <c r="UKM44" s="87"/>
      <c r="UKN44" s="87"/>
      <c r="UKO44" s="87"/>
      <c r="UKP44" s="87"/>
      <c r="UKQ44" s="88"/>
      <c r="UKR44" s="87"/>
      <c r="UKS44" s="87"/>
      <c r="UKT44" s="87"/>
      <c r="UKU44" s="87"/>
      <c r="UKV44" s="88"/>
      <c r="UKW44" s="87"/>
      <c r="UKX44" s="87"/>
      <c r="UKY44" s="87"/>
      <c r="UKZ44" s="87"/>
      <c r="ULA44" s="88"/>
      <c r="ULB44" s="87"/>
      <c r="ULC44" s="87"/>
      <c r="ULD44" s="87"/>
      <c r="ULE44" s="87"/>
      <c r="ULF44" s="88"/>
      <c r="ULG44" s="87"/>
      <c r="ULH44" s="87"/>
      <c r="ULI44" s="87"/>
      <c r="ULJ44" s="87"/>
      <c r="ULK44" s="88"/>
      <c r="ULL44" s="87"/>
      <c r="ULM44" s="87"/>
      <c r="ULN44" s="87"/>
      <c r="ULO44" s="87"/>
      <c r="ULP44" s="88"/>
      <c r="ULQ44" s="87"/>
      <c r="ULR44" s="87"/>
      <c r="ULS44" s="87"/>
      <c r="ULT44" s="87"/>
      <c r="ULU44" s="88"/>
      <c r="ULV44" s="87"/>
      <c r="ULW44" s="87"/>
      <c r="ULX44" s="87"/>
      <c r="ULY44" s="87"/>
      <c r="ULZ44" s="88"/>
      <c r="UMA44" s="87"/>
      <c r="UMB44" s="87"/>
      <c r="UMC44" s="87"/>
      <c r="UMD44" s="87"/>
      <c r="UME44" s="88"/>
      <c r="UMF44" s="87"/>
      <c r="UMG44" s="87"/>
      <c r="UMH44" s="87"/>
      <c r="UMI44" s="87"/>
      <c r="UMJ44" s="88"/>
      <c r="UMK44" s="87"/>
      <c r="UML44" s="87"/>
      <c r="UMM44" s="87"/>
      <c r="UMN44" s="87"/>
      <c r="UMO44" s="88"/>
      <c r="UMP44" s="87"/>
      <c r="UMQ44" s="87"/>
      <c r="UMR44" s="87"/>
      <c r="UMS44" s="87"/>
      <c r="UMT44" s="88"/>
      <c r="UMU44" s="87"/>
      <c r="UMV44" s="87"/>
      <c r="UMW44" s="87"/>
      <c r="UMX44" s="87"/>
      <c r="UMY44" s="88"/>
      <c r="UMZ44" s="87"/>
      <c r="UNA44" s="87"/>
      <c r="UNB44" s="87"/>
      <c r="UNC44" s="87"/>
      <c r="UND44" s="88"/>
      <c r="UNE44" s="87"/>
      <c r="UNF44" s="87"/>
      <c r="UNG44" s="87"/>
      <c r="UNH44" s="87"/>
      <c r="UNI44" s="88"/>
      <c r="UNJ44" s="87"/>
      <c r="UNK44" s="87"/>
      <c r="UNL44" s="87"/>
      <c r="UNM44" s="87"/>
      <c r="UNN44" s="88"/>
      <c r="UNO44" s="87"/>
      <c r="UNP44" s="87"/>
      <c r="UNQ44" s="87"/>
      <c r="UNR44" s="87"/>
      <c r="UNS44" s="88"/>
      <c r="UNT44" s="87"/>
      <c r="UNU44" s="87"/>
      <c r="UNV44" s="87"/>
      <c r="UNW44" s="87"/>
      <c r="UNX44" s="88"/>
      <c r="UNY44" s="87"/>
      <c r="UNZ44" s="87"/>
      <c r="UOA44" s="87"/>
      <c r="UOB44" s="87"/>
      <c r="UOC44" s="88"/>
      <c r="UOD44" s="87"/>
      <c r="UOE44" s="87"/>
      <c r="UOF44" s="87"/>
      <c r="UOG44" s="87"/>
      <c r="UOH44" s="88"/>
      <c r="UOI44" s="87"/>
      <c r="UOJ44" s="87"/>
      <c r="UOK44" s="87"/>
      <c r="UOL44" s="87"/>
      <c r="UOM44" s="88"/>
      <c r="UON44" s="87"/>
      <c r="UOO44" s="87"/>
      <c r="UOP44" s="87"/>
      <c r="UOQ44" s="87"/>
      <c r="UOR44" s="88"/>
      <c r="UOS44" s="87"/>
      <c r="UOT44" s="87"/>
      <c r="UOU44" s="87"/>
      <c r="UOV44" s="87"/>
      <c r="UOW44" s="88"/>
      <c r="UOX44" s="87"/>
      <c r="UOY44" s="87"/>
      <c r="UOZ44" s="87"/>
      <c r="UPA44" s="87"/>
      <c r="UPB44" s="88"/>
      <c r="UPC44" s="87"/>
      <c r="UPD44" s="87"/>
      <c r="UPE44" s="87"/>
      <c r="UPF44" s="87"/>
      <c r="UPG44" s="88"/>
      <c r="UPH44" s="87"/>
      <c r="UPI44" s="87"/>
      <c r="UPJ44" s="87"/>
      <c r="UPK44" s="87"/>
      <c r="UPL44" s="88"/>
      <c r="UPM44" s="87"/>
      <c r="UPN44" s="87"/>
      <c r="UPO44" s="87"/>
      <c r="UPP44" s="87"/>
      <c r="UPQ44" s="88"/>
      <c r="UPR44" s="87"/>
      <c r="UPS44" s="87"/>
      <c r="UPT44" s="87"/>
      <c r="UPU44" s="87"/>
      <c r="UPV44" s="88"/>
      <c r="UPW44" s="87"/>
      <c r="UPX44" s="87"/>
      <c r="UPY44" s="87"/>
      <c r="UPZ44" s="87"/>
      <c r="UQA44" s="88"/>
      <c r="UQB44" s="87"/>
      <c r="UQC44" s="87"/>
      <c r="UQD44" s="87"/>
      <c r="UQE44" s="87"/>
      <c r="UQF44" s="88"/>
      <c r="UQG44" s="87"/>
      <c r="UQH44" s="87"/>
      <c r="UQI44" s="87"/>
      <c r="UQJ44" s="87"/>
      <c r="UQK44" s="88"/>
      <c r="UQL44" s="87"/>
      <c r="UQM44" s="87"/>
      <c r="UQN44" s="87"/>
      <c r="UQO44" s="87"/>
      <c r="UQP44" s="88"/>
      <c r="UQQ44" s="87"/>
      <c r="UQR44" s="87"/>
      <c r="UQS44" s="87"/>
      <c r="UQT44" s="87"/>
      <c r="UQU44" s="88"/>
      <c r="UQV44" s="87"/>
      <c r="UQW44" s="87"/>
      <c r="UQX44" s="87"/>
      <c r="UQY44" s="87"/>
      <c r="UQZ44" s="88"/>
      <c r="URA44" s="87"/>
      <c r="URB44" s="87"/>
      <c r="URC44" s="87"/>
      <c r="URD44" s="87"/>
      <c r="URE44" s="88"/>
      <c r="URF44" s="87"/>
      <c r="URG44" s="87"/>
      <c r="URH44" s="87"/>
      <c r="URI44" s="87"/>
      <c r="URJ44" s="88"/>
      <c r="URK44" s="87"/>
      <c r="URL44" s="87"/>
      <c r="URM44" s="87"/>
      <c r="URN44" s="87"/>
      <c r="URO44" s="88"/>
      <c r="URP44" s="87"/>
      <c r="URQ44" s="87"/>
      <c r="URR44" s="87"/>
      <c r="URS44" s="87"/>
      <c r="URT44" s="88"/>
      <c r="URU44" s="87"/>
      <c r="URV44" s="87"/>
      <c r="URW44" s="87"/>
      <c r="URX44" s="87"/>
      <c r="URY44" s="88"/>
      <c r="URZ44" s="87"/>
      <c r="USA44" s="87"/>
      <c r="USB44" s="87"/>
      <c r="USC44" s="87"/>
      <c r="USD44" s="88"/>
      <c r="USE44" s="87"/>
      <c r="USF44" s="87"/>
      <c r="USG44" s="87"/>
      <c r="USH44" s="87"/>
      <c r="USI44" s="88"/>
      <c r="USJ44" s="87"/>
      <c r="USK44" s="87"/>
      <c r="USL44" s="87"/>
      <c r="USM44" s="87"/>
      <c r="USN44" s="88"/>
      <c r="USO44" s="87"/>
      <c r="USP44" s="87"/>
      <c r="USQ44" s="87"/>
      <c r="USR44" s="87"/>
      <c r="USS44" s="88"/>
      <c r="UST44" s="87"/>
      <c r="USU44" s="87"/>
      <c r="USV44" s="87"/>
      <c r="USW44" s="87"/>
      <c r="USX44" s="88"/>
      <c r="USY44" s="87"/>
      <c r="USZ44" s="87"/>
      <c r="UTA44" s="87"/>
      <c r="UTB44" s="87"/>
      <c r="UTC44" s="88"/>
      <c r="UTD44" s="87"/>
      <c r="UTE44" s="87"/>
      <c r="UTF44" s="87"/>
      <c r="UTG44" s="87"/>
      <c r="UTH44" s="88"/>
      <c r="UTI44" s="87"/>
      <c r="UTJ44" s="87"/>
      <c r="UTK44" s="87"/>
      <c r="UTL44" s="87"/>
      <c r="UTM44" s="88"/>
      <c r="UTN44" s="87"/>
      <c r="UTO44" s="87"/>
      <c r="UTP44" s="87"/>
      <c r="UTQ44" s="87"/>
      <c r="UTR44" s="88"/>
      <c r="UTS44" s="87"/>
      <c r="UTT44" s="87"/>
      <c r="UTU44" s="87"/>
      <c r="UTV44" s="87"/>
      <c r="UTW44" s="88"/>
      <c r="UTX44" s="87"/>
      <c r="UTY44" s="87"/>
      <c r="UTZ44" s="87"/>
      <c r="UUA44" s="87"/>
      <c r="UUB44" s="88"/>
      <c r="UUC44" s="87"/>
      <c r="UUD44" s="87"/>
      <c r="UUE44" s="87"/>
      <c r="UUF44" s="87"/>
      <c r="UUG44" s="88"/>
      <c r="UUH44" s="87"/>
      <c r="UUI44" s="87"/>
      <c r="UUJ44" s="87"/>
      <c r="UUK44" s="87"/>
      <c r="UUL44" s="88"/>
      <c r="UUM44" s="87"/>
      <c r="UUN44" s="87"/>
      <c r="UUO44" s="87"/>
      <c r="UUP44" s="87"/>
      <c r="UUQ44" s="88"/>
      <c r="UUR44" s="87"/>
      <c r="UUS44" s="87"/>
      <c r="UUT44" s="87"/>
      <c r="UUU44" s="87"/>
      <c r="UUV44" s="88"/>
      <c r="UUW44" s="87"/>
      <c r="UUX44" s="87"/>
      <c r="UUY44" s="87"/>
      <c r="UUZ44" s="87"/>
      <c r="UVA44" s="88"/>
      <c r="UVB44" s="87"/>
      <c r="UVC44" s="87"/>
      <c r="UVD44" s="87"/>
      <c r="UVE44" s="87"/>
      <c r="UVF44" s="88"/>
      <c r="UVG44" s="87"/>
      <c r="UVH44" s="87"/>
      <c r="UVI44" s="87"/>
      <c r="UVJ44" s="87"/>
      <c r="UVK44" s="88"/>
      <c r="UVL44" s="87"/>
      <c r="UVM44" s="87"/>
      <c r="UVN44" s="87"/>
      <c r="UVO44" s="87"/>
      <c r="UVP44" s="88"/>
      <c r="UVQ44" s="87"/>
      <c r="UVR44" s="87"/>
      <c r="UVS44" s="87"/>
      <c r="UVT44" s="87"/>
      <c r="UVU44" s="88"/>
      <c r="UVV44" s="87"/>
      <c r="UVW44" s="87"/>
      <c r="UVX44" s="87"/>
      <c r="UVY44" s="87"/>
      <c r="UVZ44" s="88"/>
      <c r="UWA44" s="87"/>
      <c r="UWB44" s="87"/>
      <c r="UWC44" s="87"/>
      <c r="UWD44" s="87"/>
      <c r="UWE44" s="88"/>
      <c r="UWF44" s="87"/>
      <c r="UWG44" s="87"/>
      <c r="UWH44" s="87"/>
      <c r="UWI44" s="87"/>
      <c r="UWJ44" s="88"/>
      <c r="UWK44" s="87"/>
      <c r="UWL44" s="87"/>
      <c r="UWM44" s="87"/>
      <c r="UWN44" s="87"/>
      <c r="UWO44" s="88"/>
      <c r="UWP44" s="87"/>
      <c r="UWQ44" s="87"/>
      <c r="UWR44" s="87"/>
      <c r="UWS44" s="87"/>
      <c r="UWT44" s="88"/>
      <c r="UWU44" s="87"/>
      <c r="UWV44" s="87"/>
      <c r="UWW44" s="87"/>
      <c r="UWX44" s="87"/>
      <c r="UWY44" s="88"/>
      <c r="UWZ44" s="87"/>
      <c r="UXA44" s="87"/>
      <c r="UXB44" s="87"/>
      <c r="UXC44" s="87"/>
      <c r="UXD44" s="88"/>
      <c r="UXE44" s="87"/>
      <c r="UXF44" s="87"/>
      <c r="UXG44" s="87"/>
      <c r="UXH44" s="87"/>
      <c r="UXI44" s="88"/>
      <c r="UXJ44" s="87"/>
      <c r="UXK44" s="87"/>
      <c r="UXL44" s="87"/>
      <c r="UXM44" s="87"/>
      <c r="UXN44" s="88"/>
      <c r="UXO44" s="87"/>
      <c r="UXP44" s="87"/>
      <c r="UXQ44" s="87"/>
      <c r="UXR44" s="87"/>
      <c r="UXS44" s="88"/>
      <c r="UXT44" s="87"/>
      <c r="UXU44" s="87"/>
      <c r="UXV44" s="87"/>
      <c r="UXW44" s="87"/>
      <c r="UXX44" s="88"/>
      <c r="UXY44" s="87"/>
      <c r="UXZ44" s="87"/>
      <c r="UYA44" s="87"/>
      <c r="UYB44" s="87"/>
      <c r="UYC44" s="88"/>
      <c r="UYD44" s="87"/>
      <c r="UYE44" s="87"/>
      <c r="UYF44" s="87"/>
      <c r="UYG44" s="87"/>
      <c r="UYH44" s="88"/>
      <c r="UYI44" s="87"/>
      <c r="UYJ44" s="87"/>
      <c r="UYK44" s="87"/>
      <c r="UYL44" s="87"/>
      <c r="UYM44" s="88"/>
      <c r="UYN44" s="87"/>
      <c r="UYO44" s="87"/>
      <c r="UYP44" s="87"/>
      <c r="UYQ44" s="87"/>
      <c r="UYR44" s="88"/>
      <c r="UYS44" s="87"/>
      <c r="UYT44" s="87"/>
      <c r="UYU44" s="87"/>
      <c r="UYV44" s="87"/>
      <c r="UYW44" s="88"/>
      <c r="UYX44" s="87"/>
      <c r="UYY44" s="87"/>
      <c r="UYZ44" s="87"/>
      <c r="UZA44" s="87"/>
      <c r="UZB44" s="88"/>
      <c r="UZC44" s="87"/>
      <c r="UZD44" s="87"/>
      <c r="UZE44" s="87"/>
      <c r="UZF44" s="87"/>
      <c r="UZG44" s="88"/>
      <c r="UZH44" s="87"/>
      <c r="UZI44" s="87"/>
      <c r="UZJ44" s="87"/>
      <c r="UZK44" s="87"/>
      <c r="UZL44" s="88"/>
      <c r="UZM44" s="87"/>
      <c r="UZN44" s="87"/>
      <c r="UZO44" s="87"/>
      <c r="UZP44" s="87"/>
      <c r="UZQ44" s="88"/>
      <c r="UZR44" s="87"/>
      <c r="UZS44" s="87"/>
      <c r="UZT44" s="87"/>
      <c r="UZU44" s="87"/>
      <c r="UZV44" s="88"/>
      <c r="UZW44" s="87"/>
      <c r="UZX44" s="87"/>
      <c r="UZY44" s="87"/>
      <c r="UZZ44" s="87"/>
      <c r="VAA44" s="88"/>
      <c r="VAB44" s="87"/>
      <c r="VAC44" s="87"/>
      <c r="VAD44" s="87"/>
      <c r="VAE44" s="87"/>
      <c r="VAF44" s="88"/>
      <c r="VAG44" s="87"/>
      <c r="VAH44" s="87"/>
      <c r="VAI44" s="87"/>
      <c r="VAJ44" s="87"/>
      <c r="VAK44" s="88"/>
      <c r="VAL44" s="87"/>
      <c r="VAM44" s="87"/>
      <c r="VAN44" s="87"/>
      <c r="VAO44" s="87"/>
      <c r="VAP44" s="88"/>
      <c r="VAQ44" s="87"/>
      <c r="VAR44" s="87"/>
      <c r="VAS44" s="87"/>
      <c r="VAT44" s="87"/>
      <c r="VAU44" s="88"/>
      <c r="VAV44" s="87"/>
      <c r="VAW44" s="87"/>
      <c r="VAX44" s="87"/>
      <c r="VAY44" s="87"/>
      <c r="VAZ44" s="88"/>
      <c r="VBA44" s="87"/>
      <c r="VBB44" s="87"/>
      <c r="VBC44" s="87"/>
      <c r="VBD44" s="87"/>
      <c r="VBE44" s="88"/>
      <c r="VBF44" s="87"/>
      <c r="VBG44" s="87"/>
      <c r="VBH44" s="87"/>
      <c r="VBI44" s="87"/>
      <c r="VBJ44" s="88"/>
      <c r="VBK44" s="87"/>
      <c r="VBL44" s="87"/>
      <c r="VBM44" s="87"/>
      <c r="VBN44" s="87"/>
      <c r="VBO44" s="88"/>
      <c r="VBP44" s="87"/>
      <c r="VBQ44" s="87"/>
      <c r="VBR44" s="87"/>
      <c r="VBS44" s="87"/>
      <c r="VBT44" s="88"/>
      <c r="VBU44" s="87"/>
      <c r="VBV44" s="87"/>
      <c r="VBW44" s="87"/>
      <c r="VBX44" s="87"/>
      <c r="VBY44" s="88"/>
      <c r="VBZ44" s="87"/>
      <c r="VCA44" s="87"/>
      <c r="VCB44" s="87"/>
      <c r="VCC44" s="87"/>
      <c r="VCD44" s="88"/>
      <c r="VCE44" s="87"/>
      <c r="VCF44" s="87"/>
      <c r="VCG44" s="87"/>
      <c r="VCH44" s="87"/>
      <c r="VCI44" s="88"/>
      <c r="VCJ44" s="87"/>
      <c r="VCK44" s="87"/>
      <c r="VCL44" s="87"/>
      <c r="VCM44" s="87"/>
      <c r="VCN44" s="88"/>
      <c r="VCO44" s="87"/>
      <c r="VCP44" s="87"/>
      <c r="VCQ44" s="87"/>
      <c r="VCR44" s="87"/>
      <c r="VCS44" s="88"/>
      <c r="VCT44" s="87"/>
      <c r="VCU44" s="87"/>
      <c r="VCV44" s="87"/>
      <c r="VCW44" s="87"/>
      <c r="VCX44" s="88"/>
      <c r="VCY44" s="87"/>
      <c r="VCZ44" s="87"/>
      <c r="VDA44" s="87"/>
      <c r="VDB44" s="87"/>
      <c r="VDC44" s="88"/>
      <c r="VDD44" s="87"/>
      <c r="VDE44" s="87"/>
      <c r="VDF44" s="87"/>
      <c r="VDG44" s="87"/>
      <c r="VDH44" s="88"/>
      <c r="VDI44" s="87"/>
      <c r="VDJ44" s="87"/>
      <c r="VDK44" s="87"/>
      <c r="VDL44" s="87"/>
      <c r="VDM44" s="88"/>
      <c r="VDN44" s="87"/>
      <c r="VDO44" s="87"/>
      <c r="VDP44" s="87"/>
      <c r="VDQ44" s="87"/>
      <c r="VDR44" s="88"/>
      <c r="VDS44" s="87"/>
      <c r="VDT44" s="87"/>
      <c r="VDU44" s="87"/>
      <c r="VDV44" s="87"/>
      <c r="VDW44" s="88"/>
      <c r="VDX44" s="87"/>
      <c r="VDY44" s="87"/>
      <c r="VDZ44" s="87"/>
      <c r="VEA44" s="87"/>
      <c r="VEB44" s="88"/>
      <c r="VEC44" s="87"/>
      <c r="VED44" s="87"/>
      <c r="VEE44" s="87"/>
      <c r="VEF44" s="87"/>
      <c r="VEG44" s="88"/>
      <c r="VEH44" s="87"/>
      <c r="VEI44" s="87"/>
      <c r="VEJ44" s="87"/>
      <c r="VEK44" s="87"/>
      <c r="VEL44" s="88"/>
      <c r="VEM44" s="87"/>
      <c r="VEN44" s="87"/>
      <c r="VEO44" s="87"/>
      <c r="VEP44" s="87"/>
      <c r="VEQ44" s="88"/>
      <c r="VER44" s="87"/>
      <c r="VES44" s="87"/>
      <c r="VET44" s="87"/>
      <c r="VEU44" s="87"/>
      <c r="VEV44" s="88"/>
      <c r="VEW44" s="87"/>
      <c r="VEX44" s="87"/>
      <c r="VEY44" s="87"/>
      <c r="VEZ44" s="87"/>
      <c r="VFA44" s="88"/>
      <c r="VFB44" s="87"/>
      <c r="VFC44" s="87"/>
      <c r="VFD44" s="87"/>
      <c r="VFE44" s="87"/>
      <c r="VFF44" s="88"/>
      <c r="VFG44" s="87"/>
      <c r="VFH44" s="87"/>
      <c r="VFI44" s="87"/>
      <c r="VFJ44" s="87"/>
      <c r="VFK44" s="88"/>
      <c r="VFL44" s="87"/>
      <c r="VFM44" s="87"/>
      <c r="VFN44" s="87"/>
      <c r="VFO44" s="87"/>
      <c r="VFP44" s="88"/>
      <c r="VFQ44" s="87"/>
      <c r="VFR44" s="87"/>
      <c r="VFS44" s="87"/>
      <c r="VFT44" s="87"/>
      <c r="VFU44" s="88"/>
      <c r="VFV44" s="87"/>
      <c r="VFW44" s="87"/>
      <c r="VFX44" s="87"/>
      <c r="VFY44" s="87"/>
      <c r="VFZ44" s="88"/>
      <c r="VGA44" s="87"/>
      <c r="VGB44" s="87"/>
      <c r="VGC44" s="87"/>
      <c r="VGD44" s="87"/>
      <c r="VGE44" s="88"/>
      <c r="VGF44" s="87"/>
      <c r="VGG44" s="87"/>
      <c r="VGH44" s="87"/>
      <c r="VGI44" s="87"/>
      <c r="VGJ44" s="88"/>
      <c r="VGK44" s="87"/>
      <c r="VGL44" s="87"/>
      <c r="VGM44" s="87"/>
      <c r="VGN44" s="87"/>
      <c r="VGO44" s="88"/>
      <c r="VGP44" s="87"/>
      <c r="VGQ44" s="87"/>
      <c r="VGR44" s="87"/>
      <c r="VGS44" s="87"/>
      <c r="VGT44" s="88"/>
      <c r="VGU44" s="87"/>
      <c r="VGV44" s="87"/>
      <c r="VGW44" s="87"/>
      <c r="VGX44" s="87"/>
      <c r="VGY44" s="88"/>
      <c r="VGZ44" s="87"/>
      <c r="VHA44" s="87"/>
      <c r="VHB44" s="87"/>
      <c r="VHC44" s="87"/>
      <c r="VHD44" s="88"/>
      <c r="VHE44" s="87"/>
      <c r="VHF44" s="87"/>
      <c r="VHG44" s="87"/>
      <c r="VHH44" s="87"/>
      <c r="VHI44" s="88"/>
      <c r="VHJ44" s="87"/>
      <c r="VHK44" s="87"/>
      <c r="VHL44" s="87"/>
      <c r="VHM44" s="87"/>
      <c r="VHN44" s="88"/>
      <c r="VHO44" s="87"/>
      <c r="VHP44" s="87"/>
      <c r="VHQ44" s="87"/>
      <c r="VHR44" s="87"/>
      <c r="VHS44" s="88"/>
      <c r="VHT44" s="87"/>
      <c r="VHU44" s="87"/>
      <c r="VHV44" s="87"/>
      <c r="VHW44" s="87"/>
      <c r="VHX44" s="88"/>
      <c r="VHY44" s="87"/>
      <c r="VHZ44" s="87"/>
      <c r="VIA44" s="87"/>
      <c r="VIB44" s="87"/>
      <c r="VIC44" s="88"/>
      <c r="VID44" s="87"/>
      <c r="VIE44" s="87"/>
      <c r="VIF44" s="87"/>
      <c r="VIG44" s="87"/>
      <c r="VIH44" s="88"/>
      <c r="VII44" s="87"/>
      <c r="VIJ44" s="87"/>
      <c r="VIK44" s="87"/>
      <c r="VIL44" s="87"/>
      <c r="VIM44" s="88"/>
      <c r="VIN44" s="87"/>
      <c r="VIO44" s="87"/>
      <c r="VIP44" s="87"/>
      <c r="VIQ44" s="87"/>
      <c r="VIR44" s="88"/>
      <c r="VIS44" s="87"/>
      <c r="VIT44" s="87"/>
      <c r="VIU44" s="87"/>
      <c r="VIV44" s="87"/>
      <c r="VIW44" s="88"/>
      <c r="VIX44" s="87"/>
      <c r="VIY44" s="87"/>
      <c r="VIZ44" s="87"/>
      <c r="VJA44" s="87"/>
      <c r="VJB44" s="88"/>
      <c r="VJC44" s="87"/>
      <c r="VJD44" s="87"/>
      <c r="VJE44" s="87"/>
      <c r="VJF44" s="87"/>
      <c r="VJG44" s="88"/>
      <c r="VJH44" s="87"/>
      <c r="VJI44" s="87"/>
      <c r="VJJ44" s="87"/>
      <c r="VJK44" s="87"/>
      <c r="VJL44" s="88"/>
      <c r="VJM44" s="87"/>
      <c r="VJN44" s="87"/>
      <c r="VJO44" s="87"/>
      <c r="VJP44" s="87"/>
      <c r="VJQ44" s="88"/>
      <c r="VJR44" s="87"/>
      <c r="VJS44" s="87"/>
      <c r="VJT44" s="87"/>
      <c r="VJU44" s="87"/>
      <c r="VJV44" s="88"/>
      <c r="VJW44" s="87"/>
      <c r="VJX44" s="87"/>
      <c r="VJY44" s="87"/>
      <c r="VJZ44" s="87"/>
      <c r="VKA44" s="88"/>
      <c r="VKB44" s="87"/>
      <c r="VKC44" s="87"/>
      <c r="VKD44" s="87"/>
      <c r="VKE44" s="87"/>
      <c r="VKF44" s="88"/>
      <c r="VKG44" s="87"/>
      <c r="VKH44" s="87"/>
      <c r="VKI44" s="87"/>
      <c r="VKJ44" s="87"/>
      <c r="VKK44" s="88"/>
      <c r="VKL44" s="87"/>
      <c r="VKM44" s="87"/>
      <c r="VKN44" s="87"/>
      <c r="VKO44" s="87"/>
      <c r="VKP44" s="88"/>
      <c r="VKQ44" s="87"/>
      <c r="VKR44" s="87"/>
      <c r="VKS44" s="87"/>
      <c r="VKT44" s="87"/>
      <c r="VKU44" s="88"/>
      <c r="VKV44" s="87"/>
      <c r="VKW44" s="87"/>
      <c r="VKX44" s="87"/>
      <c r="VKY44" s="87"/>
      <c r="VKZ44" s="88"/>
      <c r="VLA44" s="87"/>
      <c r="VLB44" s="87"/>
      <c r="VLC44" s="87"/>
      <c r="VLD44" s="87"/>
      <c r="VLE44" s="88"/>
      <c r="VLF44" s="87"/>
      <c r="VLG44" s="87"/>
      <c r="VLH44" s="87"/>
      <c r="VLI44" s="87"/>
      <c r="VLJ44" s="88"/>
      <c r="VLK44" s="87"/>
      <c r="VLL44" s="87"/>
      <c r="VLM44" s="87"/>
      <c r="VLN44" s="87"/>
      <c r="VLO44" s="88"/>
      <c r="VLP44" s="87"/>
      <c r="VLQ44" s="87"/>
      <c r="VLR44" s="87"/>
      <c r="VLS44" s="87"/>
      <c r="VLT44" s="88"/>
      <c r="VLU44" s="87"/>
      <c r="VLV44" s="87"/>
      <c r="VLW44" s="87"/>
      <c r="VLX44" s="87"/>
      <c r="VLY44" s="88"/>
      <c r="VLZ44" s="87"/>
      <c r="VMA44" s="87"/>
      <c r="VMB44" s="87"/>
      <c r="VMC44" s="87"/>
      <c r="VMD44" s="88"/>
      <c r="VME44" s="87"/>
      <c r="VMF44" s="87"/>
      <c r="VMG44" s="87"/>
      <c r="VMH44" s="87"/>
      <c r="VMI44" s="88"/>
      <c r="VMJ44" s="87"/>
      <c r="VMK44" s="87"/>
      <c r="VML44" s="87"/>
      <c r="VMM44" s="87"/>
      <c r="VMN44" s="88"/>
      <c r="VMO44" s="87"/>
      <c r="VMP44" s="87"/>
      <c r="VMQ44" s="87"/>
      <c r="VMR44" s="87"/>
      <c r="VMS44" s="88"/>
      <c r="VMT44" s="87"/>
      <c r="VMU44" s="87"/>
      <c r="VMV44" s="87"/>
      <c r="VMW44" s="87"/>
      <c r="VMX44" s="88"/>
      <c r="VMY44" s="87"/>
      <c r="VMZ44" s="87"/>
      <c r="VNA44" s="87"/>
      <c r="VNB44" s="87"/>
      <c r="VNC44" s="88"/>
      <c r="VND44" s="87"/>
      <c r="VNE44" s="87"/>
      <c r="VNF44" s="87"/>
      <c r="VNG44" s="87"/>
      <c r="VNH44" s="88"/>
      <c r="VNI44" s="87"/>
      <c r="VNJ44" s="87"/>
      <c r="VNK44" s="87"/>
      <c r="VNL44" s="87"/>
      <c r="VNM44" s="88"/>
      <c r="VNN44" s="87"/>
      <c r="VNO44" s="87"/>
      <c r="VNP44" s="87"/>
      <c r="VNQ44" s="87"/>
      <c r="VNR44" s="88"/>
      <c r="VNS44" s="87"/>
      <c r="VNT44" s="87"/>
      <c r="VNU44" s="87"/>
      <c r="VNV44" s="87"/>
      <c r="VNW44" s="88"/>
      <c r="VNX44" s="87"/>
      <c r="VNY44" s="87"/>
      <c r="VNZ44" s="87"/>
      <c r="VOA44" s="87"/>
      <c r="VOB44" s="88"/>
      <c r="VOC44" s="87"/>
      <c r="VOD44" s="87"/>
      <c r="VOE44" s="87"/>
      <c r="VOF44" s="87"/>
      <c r="VOG44" s="88"/>
      <c r="VOH44" s="87"/>
      <c r="VOI44" s="87"/>
      <c r="VOJ44" s="87"/>
      <c r="VOK44" s="87"/>
      <c r="VOL44" s="88"/>
      <c r="VOM44" s="87"/>
      <c r="VON44" s="87"/>
      <c r="VOO44" s="87"/>
      <c r="VOP44" s="87"/>
      <c r="VOQ44" s="88"/>
      <c r="VOR44" s="87"/>
      <c r="VOS44" s="87"/>
      <c r="VOT44" s="87"/>
      <c r="VOU44" s="87"/>
      <c r="VOV44" s="88"/>
      <c r="VOW44" s="87"/>
      <c r="VOX44" s="87"/>
      <c r="VOY44" s="87"/>
      <c r="VOZ44" s="87"/>
      <c r="VPA44" s="88"/>
      <c r="VPB44" s="87"/>
      <c r="VPC44" s="87"/>
      <c r="VPD44" s="87"/>
      <c r="VPE44" s="87"/>
      <c r="VPF44" s="88"/>
      <c r="VPG44" s="87"/>
      <c r="VPH44" s="87"/>
      <c r="VPI44" s="87"/>
      <c r="VPJ44" s="87"/>
      <c r="VPK44" s="88"/>
      <c r="VPL44" s="87"/>
      <c r="VPM44" s="87"/>
      <c r="VPN44" s="87"/>
      <c r="VPO44" s="87"/>
      <c r="VPP44" s="88"/>
      <c r="VPQ44" s="87"/>
      <c r="VPR44" s="87"/>
      <c r="VPS44" s="87"/>
      <c r="VPT44" s="87"/>
      <c r="VPU44" s="88"/>
      <c r="VPV44" s="87"/>
      <c r="VPW44" s="87"/>
      <c r="VPX44" s="87"/>
      <c r="VPY44" s="87"/>
      <c r="VPZ44" s="88"/>
      <c r="VQA44" s="87"/>
      <c r="VQB44" s="87"/>
      <c r="VQC44" s="87"/>
      <c r="VQD44" s="87"/>
      <c r="VQE44" s="88"/>
      <c r="VQF44" s="87"/>
      <c r="VQG44" s="87"/>
      <c r="VQH44" s="87"/>
      <c r="VQI44" s="87"/>
      <c r="VQJ44" s="88"/>
      <c r="VQK44" s="87"/>
      <c r="VQL44" s="87"/>
      <c r="VQM44" s="87"/>
      <c r="VQN44" s="87"/>
      <c r="VQO44" s="88"/>
      <c r="VQP44" s="87"/>
      <c r="VQQ44" s="87"/>
      <c r="VQR44" s="87"/>
      <c r="VQS44" s="87"/>
      <c r="VQT44" s="88"/>
      <c r="VQU44" s="87"/>
      <c r="VQV44" s="87"/>
      <c r="VQW44" s="87"/>
      <c r="VQX44" s="87"/>
      <c r="VQY44" s="88"/>
      <c r="VQZ44" s="87"/>
      <c r="VRA44" s="87"/>
      <c r="VRB44" s="87"/>
      <c r="VRC44" s="87"/>
      <c r="VRD44" s="88"/>
      <c r="VRE44" s="87"/>
      <c r="VRF44" s="87"/>
      <c r="VRG44" s="87"/>
      <c r="VRH44" s="87"/>
      <c r="VRI44" s="88"/>
      <c r="VRJ44" s="87"/>
      <c r="VRK44" s="87"/>
      <c r="VRL44" s="87"/>
      <c r="VRM44" s="87"/>
      <c r="VRN44" s="88"/>
      <c r="VRO44" s="87"/>
      <c r="VRP44" s="87"/>
      <c r="VRQ44" s="87"/>
      <c r="VRR44" s="87"/>
      <c r="VRS44" s="88"/>
      <c r="VRT44" s="87"/>
      <c r="VRU44" s="87"/>
      <c r="VRV44" s="87"/>
      <c r="VRW44" s="87"/>
      <c r="VRX44" s="88"/>
      <c r="VRY44" s="87"/>
      <c r="VRZ44" s="87"/>
      <c r="VSA44" s="87"/>
      <c r="VSB44" s="87"/>
      <c r="VSC44" s="88"/>
      <c r="VSD44" s="87"/>
      <c r="VSE44" s="87"/>
      <c r="VSF44" s="87"/>
      <c r="VSG44" s="87"/>
      <c r="VSH44" s="88"/>
      <c r="VSI44" s="87"/>
      <c r="VSJ44" s="87"/>
      <c r="VSK44" s="87"/>
      <c r="VSL44" s="87"/>
      <c r="VSM44" s="88"/>
      <c r="VSN44" s="87"/>
      <c r="VSO44" s="87"/>
      <c r="VSP44" s="87"/>
      <c r="VSQ44" s="87"/>
      <c r="VSR44" s="88"/>
      <c r="VSS44" s="87"/>
      <c r="VST44" s="87"/>
      <c r="VSU44" s="87"/>
      <c r="VSV44" s="87"/>
      <c r="VSW44" s="88"/>
      <c r="VSX44" s="87"/>
      <c r="VSY44" s="87"/>
      <c r="VSZ44" s="87"/>
      <c r="VTA44" s="87"/>
      <c r="VTB44" s="88"/>
      <c r="VTC44" s="87"/>
      <c r="VTD44" s="87"/>
      <c r="VTE44" s="87"/>
      <c r="VTF44" s="87"/>
      <c r="VTG44" s="88"/>
      <c r="VTH44" s="87"/>
      <c r="VTI44" s="87"/>
      <c r="VTJ44" s="87"/>
      <c r="VTK44" s="87"/>
      <c r="VTL44" s="88"/>
      <c r="VTM44" s="87"/>
      <c r="VTN44" s="87"/>
      <c r="VTO44" s="87"/>
      <c r="VTP44" s="87"/>
      <c r="VTQ44" s="88"/>
      <c r="VTR44" s="87"/>
      <c r="VTS44" s="87"/>
      <c r="VTT44" s="87"/>
      <c r="VTU44" s="87"/>
      <c r="VTV44" s="88"/>
      <c r="VTW44" s="87"/>
      <c r="VTX44" s="87"/>
      <c r="VTY44" s="87"/>
      <c r="VTZ44" s="87"/>
      <c r="VUA44" s="88"/>
      <c r="VUB44" s="87"/>
      <c r="VUC44" s="87"/>
      <c r="VUD44" s="87"/>
      <c r="VUE44" s="87"/>
      <c r="VUF44" s="88"/>
      <c r="VUG44" s="87"/>
      <c r="VUH44" s="87"/>
      <c r="VUI44" s="87"/>
      <c r="VUJ44" s="87"/>
      <c r="VUK44" s="88"/>
      <c r="VUL44" s="87"/>
      <c r="VUM44" s="87"/>
      <c r="VUN44" s="87"/>
      <c r="VUO44" s="87"/>
      <c r="VUP44" s="88"/>
      <c r="VUQ44" s="87"/>
      <c r="VUR44" s="87"/>
      <c r="VUS44" s="87"/>
      <c r="VUT44" s="87"/>
      <c r="VUU44" s="88"/>
      <c r="VUV44" s="87"/>
      <c r="VUW44" s="87"/>
      <c r="VUX44" s="87"/>
      <c r="VUY44" s="87"/>
      <c r="VUZ44" s="88"/>
      <c r="VVA44" s="87"/>
      <c r="VVB44" s="87"/>
      <c r="VVC44" s="87"/>
      <c r="VVD44" s="87"/>
      <c r="VVE44" s="88"/>
      <c r="VVF44" s="87"/>
      <c r="VVG44" s="87"/>
      <c r="VVH44" s="87"/>
      <c r="VVI44" s="87"/>
      <c r="VVJ44" s="88"/>
      <c r="VVK44" s="87"/>
      <c r="VVL44" s="87"/>
      <c r="VVM44" s="87"/>
      <c r="VVN44" s="87"/>
      <c r="VVO44" s="88"/>
      <c r="VVP44" s="87"/>
      <c r="VVQ44" s="87"/>
      <c r="VVR44" s="87"/>
      <c r="VVS44" s="87"/>
      <c r="VVT44" s="88"/>
      <c r="VVU44" s="87"/>
      <c r="VVV44" s="87"/>
      <c r="VVW44" s="87"/>
      <c r="VVX44" s="87"/>
      <c r="VVY44" s="88"/>
      <c r="VVZ44" s="87"/>
      <c r="VWA44" s="87"/>
      <c r="VWB44" s="87"/>
      <c r="VWC44" s="87"/>
      <c r="VWD44" s="88"/>
      <c r="VWE44" s="87"/>
      <c r="VWF44" s="87"/>
      <c r="VWG44" s="87"/>
      <c r="VWH44" s="87"/>
      <c r="VWI44" s="88"/>
      <c r="VWJ44" s="87"/>
      <c r="VWK44" s="87"/>
      <c r="VWL44" s="87"/>
      <c r="VWM44" s="87"/>
      <c r="VWN44" s="88"/>
      <c r="VWO44" s="87"/>
      <c r="VWP44" s="87"/>
      <c r="VWQ44" s="87"/>
      <c r="VWR44" s="87"/>
      <c r="VWS44" s="88"/>
      <c r="VWT44" s="87"/>
      <c r="VWU44" s="87"/>
      <c r="VWV44" s="87"/>
      <c r="VWW44" s="87"/>
      <c r="VWX44" s="88"/>
      <c r="VWY44" s="87"/>
      <c r="VWZ44" s="87"/>
      <c r="VXA44" s="87"/>
      <c r="VXB44" s="87"/>
      <c r="VXC44" s="88"/>
      <c r="VXD44" s="87"/>
      <c r="VXE44" s="87"/>
      <c r="VXF44" s="87"/>
      <c r="VXG44" s="87"/>
      <c r="VXH44" s="88"/>
      <c r="VXI44" s="87"/>
      <c r="VXJ44" s="87"/>
      <c r="VXK44" s="87"/>
      <c r="VXL44" s="87"/>
      <c r="VXM44" s="88"/>
      <c r="VXN44" s="87"/>
      <c r="VXO44" s="87"/>
      <c r="VXP44" s="87"/>
      <c r="VXQ44" s="87"/>
      <c r="VXR44" s="88"/>
      <c r="VXS44" s="87"/>
      <c r="VXT44" s="87"/>
      <c r="VXU44" s="87"/>
      <c r="VXV44" s="87"/>
      <c r="VXW44" s="88"/>
      <c r="VXX44" s="87"/>
      <c r="VXY44" s="87"/>
      <c r="VXZ44" s="87"/>
      <c r="VYA44" s="87"/>
      <c r="VYB44" s="88"/>
      <c r="VYC44" s="87"/>
      <c r="VYD44" s="87"/>
      <c r="VYE44" s="87"/>
      <c r="VYF44" s="87"/>
      <c r="VYG44" s="88"/>
      <c r="VYH44" s="87"/>
      <c r="VYI44" s="87"/>
      <c r="VYJ44" s="87"/>
      <c r="VYK44" s="87"/>
      <c r="VYL44" s="88"/>
      <c r="VYM44" s="87"/>
      <c r="VYN44" s="87"/>
      <c r="VYO44" s="87"/>
      <c r="VYP44" s="87"/>
      <c r="VYQ44" s="88"/>
      <c r="VYR44" s="87"/>
      <c r="VYS44" s="87"/>
      <c r="VYT44" s="87"/>
      <c r="VYU44" s="87"/>
      <c r="VYV44" s="88"/>
      <c r="VYW44" s="87"/>
      <c r="VYX44" s="87"/>
      <c r="VYY44" s="87"/>
      <c r="VYZ44" s="87"/>
      <c r="VZA44" s="88"/>
      <c r="VZB44" s="87"/>
      <c r="VZC44" s="87"/>
      <c r="VZD44" s="87"/>
      <c r="VZE44" s="87"/>
      <c r="VZF44" s="88"/>
      <c r="VZG44" s="87"/>
      <c r="VZH44" s="87"/>
      <c r="VZI44" s="87"/>
      <c r="VZJ44" s="87"/>
      <c r="VZK44" s="88"/>
      <c r="VZL44" s="87"/>
      <c r="VZM44" s="87"/>
      <c r="VZN44" s="87"/>
      <c r="VZO44" s="87"/>
      <c r="VZP44" s="88"/>
      <c r="VZQ44" s="87"/>
      <c r="VZR44" s="87"/>
      <c r="VZS44" s="87"/>
      <c r="VZT44" s="87"/>
      <c r="VZU44" s="88"/>
      <c r="VZV44" s="87"/>
      <c r="VZW44" s="87"/>
      <c r="VZX44" s="87"/>
      <c r="VZY44" s="87"/>
      <c r="VZZ44" s="88"/>
      <c r="WAA44" s="87"/>
      <c r="WAB44" s="87"/>
      <c r="WAC44" s="87"/>
      <c r="WAD44" s="87"/>
      <c r="WAE44" s="88"/>
      <c r="WAF44" s="87"/>
      <c r="WAG44" s="87"/>
      <c r="WAH44" s="87"/>
      <c r="WAI44" s="87"/>
      <c r="WAJ44" s="88"/>
      <c r="WAK44" s="87"/>
      <c r="WAL44" s="87"/>
      <c r="WAM44" s="87"/>
      <c r="WAN44" s="87"/>
      <c r="WAO44" s="88"/>
      <c r="WAP44" s="87"/>
      <c r="WAQ44" s="87"/>
      <c r="WAR44" s="87"/>
      <c r="WAS44" s="87"/>
      <c r="WAT44" s="88"/>
      <c r="WAU44" s="87"/>
      <c r="WAV44" s="87"/>
      <c r="WAW44" s="87"/>
      <c r="WAX44" s="87"/>
      <c r="WAY44" s="88"/>
      <c r="WAZ44" s="87"/>
      <c r="WBA44" s="87"/>
      <c r="WBB44" s="87"/>
      <c r="WBC44" s="87"/>
      <c r="WBD44" s="88"/>
      <c r="WBE44" s="87"/>
      <c r="WBF44" s="87"/>
      <c r="WBG44" s="87"/>
      <c r="WBH44" s="87"/>
      <c r="WBI44" s="88"/>
      <c r="WBJ44" s="87"/>
      <c r="WBK44" s="87"/>
      <c r="WBL44" s="87"/>
      <c r="WBM44" s="87"/>
      <c r="WBN44" s="88"/>
      <c r="WBO44" s="87"/>
      <c r="WBP44" s="87"/>
      <c r="WBQ44" s="87"/>
      <c r="WBR44" s="87"/>
      <c r="WBS44" s="88"/>
      <c r="WBT44" s="87"/>
      <c r="WBU44" s="87"/>
      <c r="WBV44" s="87"/>
      <c r="WBW44" s="87"/>
      <c r="WBX44" s="88"/>
      <c r="WBY44" s="87"/>
      <c r="WBZ44" s="87"/>
      <c r="WCA44" s="87"/>
      <c r="WCB44" s="87"/>
      <c r="WCC44" s="88"/>
      <c r="WCD44" s="87"/>
      <c r="WCE44" s="87"/>
      <c r="WCF44" s="87"/>
      <c r="WCG44" s="87"/>
      <c r="WCH44" s="88"/>
      <c r="WCI44" s="87"/>
      <c r="WCJ44" s="87"/>
      <c r="WCK44" s="87"/>
      <c r="WCL44" s="87"/>
      <c r="WCM44" s="88"/>
      <c r="WCN44" s="87"/>
      <c r="WCO44" s="87"/>
      <c r="WCP44" s="87"/>
      <c r="WCQ44" s="87"/>
      <c r="WCR44" s="88"/>
      <c r="WCS44" s="87"/>
      <c r="WCT44" s="87"/>
      <c r="WCU44" s="87"/>
      <c r="WCV44" s="87"/>
      <c r="WCW44" s="88"/>
      <c r="WCX44" s="87"/>
      <c r="WCY44" s="87"/>
      <c r="WCZ44" s="87"/>
      <c r="WDA44" s="87"/>
      <c r="WDB44" s="88"/>
      <c r="WDC44" s="87"/>
      <c r="WDD44" s="87"/>
      <c r="WDE44" s="87"/>
      <c r="WDF44" s="87"/>
      <c r="WDG44" s="88"/>
      <c r="WDH44" s="87"/>
      <c r="WDI44" s="87"/>
      <c r="WDJ44" s="87"/>
      <c r="WDK44" s="87"/>
      <c r="WDL44" s="88"/>
      <c r="WDM44" s="87"/>
      <c r="WDN44" s="87"/>
      <c r="WDO44" s="87"/>
      <c r="WDP44" s="87"/>
      <c r="WDQ44" s="88"/>
      <c r="WDR44" s="87"/>
      <c r="WDS44" s="87"/>
      <c r="WDT44" s="87"/>
      <c r="WDU44" s="87"/>
      <c r="WDV44" s="88"/>
      <c r="WDW44" s="87"/>
      <c r="WDX44" s="87"/>
      <c r="WDY44" s="87"/>
      <c r="WDZ44" s="87"/>
      <c r="WEA44" s="88"/>
      <c r="WEB44" s="87"/>
      <c r="WEC44" s="87"/>
      <c r="WED44" s="87"/>
      <c r="WEE44" s="87"/>
      <c r="WEF44" s="88"/>
      <c r="WEG44" s="87"/>
      <c r="WEH44" s="87"/>
      <c r="WEI44" s="87"/>
      <c r="WEJ44" s="87"/>
      <c r="WEK44" s="88"/>
      <c r="WEL44" s="87"/>
      <c r="WEM44" s="87"/>
      <c r="WEN44" s="87"/>
      <c r="WEO44" s="87"/>
      <c r="WEP44" s="88"/>
      <c r="WEQ44" s="87"/>
      <c r="WER44" s="87"/>
      <c r="WES44" s="87"/>
      <c r="WET44" s="87"/>
      <c r="WEU44" s="88"/>
      <c r="WEV44" s="87"/>
      <c r="WEW44" s="87"/>
      <c r="WEX44" s="87"/>
      <c r="WEY44" s="87"/>
      <c r="WEZ44" s="88"/>
      <c r="WFA44" s="87"/>
      <c r="WFB44" s="87"/>
      <c r="WFC44" s="87"/>
      <c r="WFD44" s="87"/>
      <c r="WFE44" s="88"/>
      <c r="WFF44" s="87"/>
      <c r="WFG44" s="87"/>
      <c r="WFH44" s="87"/>
      <c r="WFI44" s="87"/>
      <c r="WFJ44" s="88"/>
      <c r="WFK44" s="87"/>
      <c r="WFL44" s="87"/>
      <c r="WFM44" s="87"/>
      <c r="WFN44" s="87"/>
      <c r="WFO44" s="88"/>
      <c r="WFP44" s="87"/>
      <c r="WFQ44" s="87"/>
      <c r="WFR44" s="87"/>
      <c r="WFS44" s="87"/>
      <c r="WFT44" s="88"/>
      <c r="WFU44" s="87"/>
      <c r="WFV44" s="87"/>
      <c r="WFW44" s="87"/>
      <c r="WFX44" s="87"/>
      <c r="WFY44" s="88"/>
      <c r="WFZ44" s="87"/>
      <c r="WGA44" s="87"/>
      <c r="WGB44" s="87"/>
      <c r="WGC44" s="87"/>
      <c r="WGD44" s="88"/>
      <c r="WGE44" s="87"/>
      <c r="WGF44" s="87"/>
      <c r="WGG44" s="87"/>
      <c r="WGH44" s="87"/>
      <c r="WGI44" s="88"/>
      <c r="WGJ44" s="87"/>
      <c r="WGK44" s="87"/>
      <c r="WGL44" s="87"/>
      <c r="WGM44" s="87"/>
      <c r="WGN44" s="88"/>
      <c r="WGO44" s="87"/>
      <c r="WGP44" s="87"/>
      <c r="WGQ44" s="87"/>
      <c r="WGR44" s="87"/>
      <c r="WGS44" s="88"/>
      <c r="WGT44" s="87"/>
      <c r="WGU44" s="87"/>
      <c r="WGV44" s="87"/>
      <c r="WGW44" s="87"/>
      <c r="WGX44" s="88"/>
      <c r="WGY44" s="87"/>
      <c r="WGZ44" s="87"/>
      <c r="WHA44" s="87"/>
      <c r="WHB44" s="87"/>
      <c r="WHC44" s="88"/>
      <c r="WHD44" s="87"/>
      <c r="WHE44" s="87"/>
      <c r="WHF44" s="87"/>
      <c r="WHG44" s="87"/>
      <c r="WHH44" s="88"/>
      <c r="WHI44" s="87"/>
      <c r="WHJ44" s="87"/>
      <c r="WHK44" s="87"/>
      <c r="WHL44" s="87"/>
      <c r="WHM44" s="88"/>
      <c r="WHN44" s="87"/>
      <c r="WHO44" s="87"/>
      <c r="WHP44" s="87"/>
      <c r="WHQ44" s="87"/>
      <c r="WHR44" s="88"/>
      <c r="WHS44" s="87"/>
      <c r="WHT44" s="87"/>
      <c r="WHU44" s="87"/>
      <c r="WHV44" s="87"/>
      <c r="WHW44" s="88"/>
      <c r="WHX44" s="87"/>
      <c r="WHY44" s="87"/>
      <c r="WHZ44" s="87"/>
      <c r="WIA44" s="87"/>
      <c r="WIB44" s="88"/>
      <c r="WIC44" s="87"/>
      <c r="WID44" s="87"/>
      <c r="WIE44" s="87"/>
      <c r="WIF44" s="87"/>
      <c r="WIG44" s="88"/>
      <c r="WIH44" s="87"/>
      <c r="WII44" s="87"/>
      <c r="WIJ44" s="87"/>
      <c r="WIK44" s="87"/>
      <c r="WIL44" s="88"/>
      <c r="WIM44" s="87"/>
      <c r="WIN44" s="87"/>
      <c r="WIO44" s="87"/>
      <c r="WIP44" s="87"/>
      <c r="WIQ44" s="88"/>
      <c r="WIR44" s="87"/>
      <c r="WIS44" s="87"/>
      <c r="WIT44" s="87"/>
      <c r="WIU44" s="87"/>
      <c r="WIV44" s="88"/>
      <c r="WIW44" s="87"/>
      <c r="WIX44" s="87"/>
      <c r="WIY44" s="87"/>
      <c r="WIZ44" s="87"/>
      <c r="WJA44" s="88"/>
      <c r="WJB44" s="87"/>
      <c r="WJC44" s="87"/>
      <c r="WJD44" s="87"/>
      <c r="WJE44" s="87"/>
      <c r="WJF44" s="88"/>
      <c r="WJG44" s="87"/>
      <c r="WJH44" s="87"/>
      <c r="WJI44" s="87"/>
      <c r="WJJ44" s="87"/>
      <c r="WJK44" s="88"/>
      <c r="WJL44" s="87"/>
      <c r="WJM44" s="87"/>
      <c r="WJN44" s="87"/>
      <c r="WJO44" s="87"/>
      <c r="WJP44" s="88"/>
      <c r="WJQ44" s="87"/>
      <c r="WJR44" s="87"/>
      <c r="WJS44" s="87"/>
      <c r="WJT44" s="87"/>
      <c r="WJU44" s="88"/>
      <c r="WJV44" s="87"/>
      <c r="WJW44" s="87"/>
      <c r="WJX44" s="87"/>
      <c r="WJY44" s="87"/>
      <c r="WJZ44" s="88"/>
      <c r="WKA44" s="87"/>
      <c r="WKB44" s="87"/>
      <c r="WKC44" s="87"/>
      <c r="WKD44" s="87"/>
      <c r="WKE44" s="88"/>
      <c r="WKF44" s="87"/>
      <c r="WKG44" s="87"/>
      <c r="WKH44" s="87"/>
      <c r="WKI44" s="87"/>
      <c r="WKJ44" s="88"/>
      <c r="WKK44" s="87"/>
      <c r="WKL44" s="87"/>
      <c r="WKM44" s="87"/>
      <c r="WKN44" s="87"/>
      <c r="WKO44" s="88"/>
      <c r="WKP44" s="87"/>
      <c r="WKQ44" s="87"/>
      <c r="WKR44" s="87"/>
      <c r="WKS44" s="87"/>
      <c r="WKT44" s="88"/>
      <c r="WKU44" s="87"/>
      <c r="WKV44" s="87"/>
      <c r="WKW44" s="87"/>
      <c r="WKX44" s="87"/>
      <c r="WKY44" s="88"/>
      <c r="WKZ44" s="87"/>
      <c r="WLA44" s="87"/>
      <c r="WLB44" s="87"/>
      <c r="WLC44" s="87"/>
      <c r="WLD44" s="88"/>
      <c r="WLE44" s="87"/>
      <c r="WLF44" s="87"/>
      <c r="WLG44" s="87"/>
      <c r="WLH44" s="87"/>
      <c r="WLI44" s="88"/>
      <c r="WLJ44" s="87"/>
      <c r="WLK44" s="87"/>
      <c r="WLL44" s="87"/>
      <c r="WLM44" s="87"/>
      <c r="WLN44" s="88"/>
      <c r="WLO44" s="87"/>
      <c r="WLP44" s="87"/>
      <c r="WLQ44" s="87"/>
      <c r="WLR44" s="87"/>
      <c r="WLS44" s="88"/>
      <c r="WLT44" s="87"/>
      <c r="WLU44" s="87"/>
      <c r="WLV44" s="87"/>
      <c r="WLW44" s="87"/>
      <c r="WLX44" s="88"/>
      <c r="WLY44" s="87"/>
      <c r="WLZ44" s="87"/>
      <c r="WMA44" s="87"/>
      <c r="WMB44" s="87"/>
      <c r="WMC44" s="88"/>
      <c r="WMD44" s="87"/>
      <c r="WME44" s="87"/>
      <c r="WMF44" s="87"/>
      <c r="WMG44" s="87"/>
      <c r="WMH44" s="88"/>
      <c r="WMI44" s="87"/>
      <c r="WMJ44" s="87"/>
      <c r="WMK44" s="87"/>
      <c r="WML44" s="87"/>
      <c r="WMM44" s="88"/>
      <c r="WMN44" s="87"/>
      <c r="WMO44" s="87"/>
      <c r="WMP44" s="87"/>
      <c r="WMQ44" s="87"/>
      <c r="WMR44" s="88"/>
      <c r="WMS44" s="87"/>
      <c r="WMT44" s="87"/>
      <c r="WMU44" s="87"/>
      <c r="WMV44" s="87"/>
      <c r="WMW44" s="88"/>
      <c r="WMX44" s="87"/>
      <c r="WMY44" s="87"/>
      <c r="WMZ44" s="87"/>
      <c r="WNA44" s="87"/>
      <c r="WNB44" s="88"/>
      <c r="WNC44" s="87"/>
      <c r="WND44" s="87"/>
      <c r="WNE44" s="87"/>
      <c r="WNF44" s="87"/>
      <c r="WNG44" s="88"/>
      <c r="WNH44" s="87"/>
      <c r="WNI44" s="87"/>
      <c r="WNJ44" s="87"/>
      <c r="WNK44" s="87"/>
      <c r="WNL44" s="88"/>
      <c r="WNM44" s="87"/>
      <c r="WNN44" s="87"/>
      <c r="WNO44" s="87"/>
      <c r="WNP44" s="87"/>
      <c r="WNQ44" s="88"/>
      <c r="WNR44" s="87"/>
      <c r="WNS44" s="87"/>
      <c r="WNT44" s="87"/>
      <c r="WNU44" s="87"/>
      <c r="WNV44" s="88"/>
      <c r="WNW44" s="87"/>
      <c r="WNX44" s="87"/>
      <c r="WNY44" s="87"/>
      <c r="WNZ44" s="87"/>
      <c r="WOA44" s="88"/>
      <c r="WOB44" s="87"/>
      <c r="WOC44" s="87"/>
      <c r="WOD44" s="87"/>
      <c r="WOE44" s="87"/>
      <c r="WOF44" s="88"/>
      <c r="WOG44" s="87"/>
      <c r="WOH44" s="87"/>
      <c r="WOI44" s="87"/>
      <c r="WOJ44" s="87"/>
      <c r="WOK44" s="88"/>
      <c r="WOL44" s="87"/>
      <c r="WOM44" s="87"/>
      <c r="WON44" s="87"/>
      <c r="WOO44" s="87"/>
      <c r="WOP44" s="88"/>
      <c r="WOQ44" s="87"/>
      <c r="WOR44" s="87"/>
      <c r="WOS44" s="87"/>
      <c r="WOT44" s="87"/>
      <c r="WOU44" s="88"/>
      <c r="WOV44" s="87"/>
      <c r="WOW44" s="87"/>
      <c r="WOX44" s="87"/>
      <c r="WOY44" s="87"/>
      <c r="WOZ44" s="88"/>
      <c r="WPA44" s="87"/>
      <c r="WPB44" s="87"/>
      <c r="WPC44" s="87"/>
      <c r="WPD44" s="87"/>
      <c r="WPE44" s="88"/>
      <c r="WPF44" s="87"/>
      <c r="WPG44" s="87"/>
      <c r="WPH44" s="87"/>
      <c r="WPI44" s="87"/>
      <c r="WPJ44" s="88"/>
      <c r="WPK44" s="87"/>
      <c r="WPL44" s="87"/>
      <c r="WPM44" s="87"/>
      <c r="WPN44" s="87"/>
      <c r="WPO44" s="88"/>
      <c r="WPP44" s="87"/>
      <c r="WPQ44" s="87"/>
      <c r="WPR44" s="87"/>
      <c r="WPS44" s="87"/>
      <c r="WPT44" s="88"/>
      <c r="WPU44" s="87"/>
      <c r="WPV44" s="87"/>
      <c r="WPW44" s="87"/>
      <c r="WPX44" s="87"/>
      <c r="WPY44" s="88"/>
      <c r="WPZ44" s="87"/>
      <c r="WQA44" s="87"/>
      <c r="WQB44" s="87"/>
      <c r="WQC44" s="87"/>
      <c r="WQD44" s="88"/>
      <c r="WQE44" s="87"/>
      <c r="WQF44" s="87"/>
      <c r="WQG44" s="87"/>
      <c r="WQH44" s="87"/>
      <c r="WQI44" s="88"/>
      <c r="WQJ44" s="87"/>
      <c r="WQK44" s="87"/>
      <c r="WQL44" s="87"/>
      <c r="WQM44" s="87"/>
      <c r="WQN44" s="88"/>
      <c r="WQO44" s="87"/>
      <c r="WQP44" s="87"/>
      <c r="WQQ44" s="87"/>
      <c r="WQR44" s="87"/>
      <c r="WQS44" s="88"/>
      <c r="WQT44" s="87"/>
      <c r="WQU44" s="87"/>
      <c r="WQV44" s="87"/>
      <c r="WQW44" s="87"/>
      <c r="WQX44" s="88"/>
      <c r="WQY44" s="87"/>
      <c r="WQZ44" s="87"/>
      <c r="WRA44" s="87"/>
      <c r="WRB44" s="87"/>
      <c r="WRC44" s="88"/>
      <c r="WRD44" s="87"/>
      <c r="WRE44" s="87"/>
      <c r="WRF44" s="87"/>
      <c r="WRG44" s="87"/>
      <c r="WRH44" s="88"/>
      <c r="WRI44" s="87"/>
      <c r="WRJ44" s="87"/>
      <c r="WRK44" s="87"/>
      <c r="WRL44" s="87"/>
      <c r="WRM44" s="88"/>
      <c r="WRN44" s="87"/>
      <c r="WRO44" s="87"/>
      <c r="WRP44" s="87"/>
      <c r="WRQ44" s="87"/>
      <c r="WRR44" s="88"/>
      <c r="WRS44" s="87"/>
      <c r="WRT44" s="87"/>
      <c r="WRU44" s="87"/>
      <c r="WRV44" s="87"/>
      <c r="WRW44" s="88"/>
      <c r="WRX44" s="87"/>
      <c r="WRY44" s="87"/>
      <c r="WRZ44" s="87"/>
      <c r="WSA44" s="87"/>
      <c r="WSB44" s="88"/>
      <c r="WSC44" s="87"/>
      <c r="WSD44" s="87"/>
      <c r="WSE44" s="87"/>
      <c r="WSF44" s="87"/>
      <c r="WSG44" s="88"/>
      <c r="WSH44" s="87"/>
      <c r="WSI44" s="87"/>
      <c r="WSJ44" s="87"/>
      <c r="WSK44" s="87"/>
      <c r="WSL44" s="88"/>
      <c r="WSM44" s="87"/>
      <c r="WSN44" s="87"/>
      <c r="WSO44" s="87"/>
      <c r="WSP44" s="87"/>
      <c r="WSQ44" s="88"/>
      <c r="WSR44" s="87"/>
      <c r="WSS44" s="87"/>
      <c r="WST44" s="87"/>
      <c r="WSU44" s="87"/>
      <c r="WSV44" s="88"/>
      <c r="WSW44" s="87"/>
      <c r="WSX44" s="87"/>
      <c r="WSY44" s="87"/>
      <c r="WSZ44" s="87"/>
      <c r="WTA44" s="88"/>
      <c r="WTB44" s="87"/>
      <c r="WTC44" s="87"/>
      <c r="WTD44" s="87"/>
      <c r="WTE44" s="87"/>
      <c r="WTF44" s="88"/>
      <c r="WTG44" s="87"/>
      <c r="WTH44" s="87"/>
      <c r="WTI44" s="87"/>
      <c r="WTJ44" s="87"/>
      <c r="WTK44" s="88"/>
      <c r="WTL44" s="87"/>
      <c r="WTM44" s="87"/>
      <c r="WTN44" s="87"/>
      <c r="WTO44" s="87"/>
      <c r="WTP44" s="88"/>
      <c r="WTQ44" s="87"/>
      <c r="WTR44" s="87"/>
      <c r="WTS44" s="87"/>
      <c r="WTT44" s="87"/>
      <c r="WTU44" s="88"/>
      <c r="WTV44" s="87"/>
      <c r="WTW44" s="87"/>
      <c r="WTX44" s="87"/>
      <c r="WTY44" s="87"/>
      <c r="WTZ44" s="88"/>
      <c r="WUA44" s="87"/>
      <c r="WUB44" s="87"/>
      <c r="WUC44" s="87"/>
      <c r="WUD44" s="87"/>
      <c r="WUE44" s="88"/>
      <c r="WUF44" s="87"/>
      <c r="WUG44" s="87"/>
      <c r="WUH44" s="87"/>
      <c r="WUI44" s="87"/>
      <c r="WUJ44" s="88"/>
      <c r="WUK44" s="87"/>
      <c r="WUL44" s="87"/>
      <c r="WUM44" s="87"/>
      <c r="WUN44" s="87"/>
      <c r="WUO44" s="88"/>
      <c r="WUP44" s="87"/>
      <c r="WUQ44" s="87"/>
      <c r="WUR44" s="87"/>
      <c r="WUS44" s="87"/>
      <c r="WUT44" s="88"/>
      <c r="WUU44" s="87"/>
      <c r="WUV44" s="87"/>
      <c r="WUW44" s="87"/>
      <c r="WUX44" s="87"/>
      <c r="WUY44" s="88"/>
      <c r="WUZ44" s="87"/>
      <c r="WVA44" s="87"/>
      <c r="WVB44" s="87"/>
      <c r="WVC44" s="87"/>
      <c r="WVD44" s="88"/>
      <c r="WVE44" s="87"/>
      <c r="WVF44" s="87"/>
      <c r="WVG44" s="87"/>
      <c r="WVH44" s="87"/>
      <c r="WVI44" s="88"/>
      <c r="WVJ44" s="87"/>
      <c r="WVK44" s="87"/>
      <c r="WVL44" s="87"/>
      <c r="WVM44" s="87"/>
      <c r="WVN44" s="88"/>
      <c r="WVO44" s="87"/>
      <c r="WVP44" s="87"/>
      <c r="WVQ44" s="87"/>
      <c r="WVR44" s="87"/>
      <c r="WVS44" s="88"/>
      <c r="WVT44" s="87"/>
      <c r="WVU44" s="87"/>
      <c r="WVV44" s="87"/>
      <c r="WVW44" s="87"/>
      <c r="WVX44" s="88"/>
      <c r="WVY44" s="87"/>
      <c r="WVZ44" s="87"/>
      <c r="WWA44" s="87"/>
      <c r="WWB44" s="87"/>
      <c r="WWC44" s="88"/>
      <c r="WWD44" s="87"/>
      <c r="WWE44" s="87"/>
      <c r="WWF44" s="87"/>
      <c r="WWG44" s="87"/>
      <c r="WWH44" s="88"/>
      <c r="WWI44" s="87"/>
      <c r="WWJ44" s="87"/>
      <c r="WWK44" s="87"/>
      <c r="WWL44" s="87"/>
      <c r="WWM44" s="88"/>
      <c r="WWN44" s="87"/>
      <c r="WWO44" s="87"/>
      <c r="WWP44" s="87"/>
      <c r="WWQ44" s="87"/>
      <c r="WWR44" s="88"/>
      <c r="WWS44" s="87"/>
      <c r="WWT44" s="87"/>
      <c r="WWU44" s="87"/>
      <c r="WWV44" s="87"/>
      <c r="WWW44" s="88"/>
      <c r="WWX44" s="87"/>
      <c r="WWY44" s="87"/>
      <c r="WWZ44" s="87"/>
      <c r="WXA44" s="87"/>
      <c r="WXB44" s="88"/>
      <c r="WXC44" s="87"/>
      <c r="WXD44" s="87"/>
      <c r="WXE44" s="87"/>
      <c r="WXF44" s="87"/>
      <c r="WXG44" s="88"/>
      <c r="WXH44" s="87"/>
      <c r="WXI44" s="87"/>
      <c r="WXJ44" s="87"/>
      <c r="WXK44" s="87"/>
      <c r="WXL44" s="88"/>
      <c r="WXM44" s="87"/>
      <c r="WXN44" s="87"/>
      <c r="WXO44" s="87"/>
      <c r="WXP44" s="87"/>
      <c r="WXQ44" s="88"/>
      <c r="WXR44" s="87"/>
      <c r="WXS44" s="87"/>
      <c r="WXT44" s="87"/>
      <c r="WXU44" s="87"/>
      <c r="WXV44" s="88"/>
      <c r="WXW44" s="87"/>
      <c r="WXX44" s="87"/>
      <c r="WXY44" s="87"/>
      <c r="WXZ44" s="87"/>
      <c r="WYA44" s="88"/>
      <c r="WYB44" s="87"/>
      <c r="WYC44" s="87"/>
      <c r="WYD44" s="87"/>
      <c r="WYE44" s="87"/>
      <c r="WYF44" s="88"/>
      <c r="WYG44" s="87"/>
      <c r="WYH44" s="87"/>
      <c r="WYI44" s="87"/>
      <c r="WYJ44" s="87"/>
      <c r="WYK44" s="88"/>
      <c r="WYL44" s="87"/>
      <c r="WYM44" s="87"/>
      <c r="WYN44" s="87"/>
      <c r="WYO44" s="87"/>
      <c r="WYP44" s="88"/>
      <c r="WYQ44" s="87"/>
      <c r="WYR44" s="87"/>
      <c r="WYS44" s="87"/>
      <c r="WYT44" s="87"/>
      <c r="WYU44" s="88"/>
      <c r="WYV44" s="87"/>
      <c r="WYW44" s="87"/>
      <c r="WYX44" s="87"/>
      <c r="WYY44" s="87"/>
      <c r="WYZ44" s="88"/>
      <c r="WZA44" s="87"/>
      <c r="WZB44" s="87"/>
      <c r="WZC44" s="87"/>
      <c r="WZD44" s="87"/>
      <c r="WZE44" s="88"/>
      <c r="WZF44" s="87"/>
      <c r="WZG44" s="87"/>
      <c r="WZH44" s="87"/>
      <c r="WZI44" s="87"/>
      <c r="WZJ44" s="88"/>
      <c r="WZK44" s="87"/>
      <c r="WZL44" s="87"/>
      <c r="WZM44" s="87"/>
      <c r="WZN44" s="87"/>
      <c r="WZO44" s="88"/>
      <c r="WZP44" s="87"/>
      <c r="WZQ44" s="87"/>
      <c r="WZR44" s="87"/>
      <c r="WZS44" s="87"/>
      <c r="WZT44" s="88"/>
      <c r="WZU44" s="87"/>
      <c r="WZV44" s="87"/>
      <c r="WZW44" s="87"/>
      <c r="WZX44" s="87"/>
      <c r="WZY44" s="88"/>
      <c r="WZZ44" s="87"/>
      <c r="XAA44" s="87"/>
      <c r="XAB44" s="87"/>
      <c r="XAC44" s="87"/>
      <c r="XAD44" s="88"/>
      <c r="XAE44" s="87"/>
      <c r="XAF44" s="87"/>
      <c r="XAG44" s="87"/>
      <c r="XAH44" s="87"/>
      <c r="XAI44" s="88"/>
      <c r="XAJ44" s="87"/>
      <c r="XAK44" s="87"/>
      <c r="XAL44" s="87"/>
      <c r="XAM44" s="87"/>
      <c r="XAN44" s="88"/>
      <c r="XAO44" s="87"/>
      <c r="XAP44" s="87"/>
      <c r="XAQ44" s="87"/>
      <c r="XAR44" s="87"/>
      <c r="XAS44" s="88"/>
      <c r="XAT44" s="87"/>
      <c r="XAU44" s="87"/>
      <c r="XAV44" s="87"/>
      <c r="XAW44" s="87"/>
      <c r="XAX44" s="88"/>
      <c r="XAY44" s="87"/>
      <c r="XAZ44" s="87"/>
      <c r="XBA44" s="87"/>
      <c r="XBB44" s="87"/>
      <c r="XBC44" s="88"/>
      <c r="XBD44" s="87"/>
      <c r="XBE44" s="87"/>
      <c r="XBF44" s="87"/>
      <c r="XBG44" s="87"/>
      <c r="XBH44" s="88"/>
      <c r="XBI44" s="87"/>
      <c r="XBJ44" s="87"/>
      <c r="XBK44" s="87"/>
      <c r="XBL44" s="87"/>
      <c r="XBM44" s="88"/>
      <c r="XBN44" s="87"/>
      <c r="XBO44" s="87"/>
      <c r="XBP44" s="87"/>
      <c r="XBQ44" s="87"/>
      <c r="XBR44" s="88"/>
      <c r="XBS44" s="87"/>
      <c r="XBT44" s="87"/>
      <c r="XBU44" s="87"/>
      <c r="XBV44" s="87"/>
      <c r="XBW44" s="88"/>
      <c r="XBX44" s="87"/>
      <c r="XBY44" s="87"/>
      <c r="XBZ44" s="87"/>
      <c r="XCA44" s="87"/>
      <c r="XCB44" s="88"/>
      <c r="XCC44" s="87"/>
      <c r="XCD44" s="87"/>
      <c r="XCE44" s="87"/>
      <c r="XCF44" s="87"/>
      <c r="XCG44" s="88"/>
      <c r="XCH44" s="87"/>
      <c r="XCI44" s="87"/>
      <c r="XCJ44" s="87"/>
      <c r="XCK44" s="87"/>
      <c r="XCL44" s="88"/>
      <c r="XCM44" s="87"/>
      <c r="XCN44" s="87"/>
      <c r="XCO44" s="87"/>
      <c r="XCP44" s="87"/>
      <c r="XCQ44" s="88"/>
      <c r="XCR44" s="87"/>
      <c r="XCS44" s="87"/>
      <c r="XCT44" s="87"/>
      <c r="XCU44" s="87"/>
      <c r="XCV44" s="88"/>
      <c r="XCW44" s="87"/>
      <c r="XCX44" s="87"/>
      <c r="XCY44" s="87"/>
      <c r="XCZ44" s="87"/>
      <c r="XDA44" s="88"/>
      <c r="XDB44" s="87"/>
      <c r="XDC44" s="87"/>
      <c r="XDD44" s="87"/>
      <c r="XDE44" s="87"/>
      <c r="XDF44" s="88"/>
      <c r="XDG44" s="87"/>
      <c r="XDH44" s="87"/>
      <c r="XDI44" s="87"/>
      <c r="XDJ44" s="87"/>
      <c r="XDK44" s="88"/>
      <c r="XDL44" s="87"/>
      <c r="XDM44" s="87"/>
      <c r="XDN44" s="87"/>
      <c r="XDO44" s="87"/>
      <c r="XDP44" s="88"/>
      <c r="XDQ44" s="87"/>
      <c r="XDR44" s="87"/>
      <c r="XDS44" s="87"/>
      <c r="XDT44" s="87"/>
      <c r="XDU44" s="88"/>
      <c r="XDV44" s="87"/>
      <c r="XDW44" s="87"/>
      <c r="XDX44" s="87"/>
      <c r="XDY44" s="87"/>
      <c r="XDZ44" s="88"/>
      <c r="XEA44" s="87"/>
      <c r="XEB44" s="87"/>
      <c r="XEC44" s="87"/>
      <c r="XED44" s="87"/>
      <c r="XEE44" s="88"/>
      <c r="XEF44" s="87"/>
      <c r="XEG44" s="87"/>
      <c r="XEH44" s="87"/>
    </row>
    <row r="45" spans="1:16362" s="120" customFormat="1" ht="11.25" x14ac:dyDescent="0.3">
      <c r="A45" s="37" t="s">
        <v>895</v>
      </c>
      <c r="B45" s="141"/>
      <c r="C45" s="164"/>
      <c r="D45" s="165"/>
      <c r="E45" s="165"/>
      <c r="F45" s="34"/>
      <c r="G45" s="35"/>
      <c r="H45" s="164"/>
      <c r="I45" s="165"/>
      <c r="J45" s="165"/>
      <c r="K45" s="34"/>
      <c r="L45" s="46"/>
      <c r="M45" s="121"/>
      <c r="N45" s="34"/>
      <c r="O45" s="34"/>
      <c r="P45" s="34"/>
      <c r="Q45" s="35"/>
      <c r="R45" s="121"/>
      <c r="S45" s="34"/>
      <c r="T45" s="34"/>
      <c r="U45" s="34"/>
      <c r="V45" s="46"/>
      <c r="W45" s="121"/>
      <c r="X45" s="34"/>
      <c r="Y45" s="34"/>
      <c r="Z45" s="34"/>
      <c r="AA45" s="35"/>
      <c r="AB45" s="121"/>
      <c r="AC45" s="34"/>
      <c r="AD45" s="34"/>
      <c r="AE45" s="34"/>
      <c r="AF45" s="46"/>
      <c r="AG45" s="121"/>
      <c r="AH45" s="34"/>
      <c r="AI45" s="34"/>
      <c r="AJ45" s="34"/>
      <c r="AK45" s="35"/>
      <c r="AL45" s="121"/>
      <c r="AM45" s="34"/>
      <c r="AN45" s="34"/>
      <c r="AO45" s="34"/>
      <c r="AP45" s="46"/>
    </row>
    <row r="46" spans="1:16362" s="123" customFormat="1" ht="11.25" x14ac:dyDescent="0.3">
      <c r="A46" s="246" t="s">
        <v>64</v>
      </c>
      <c r="B46" s="144" t="s">
        <v>164</v>
      </c>
      <c r="C46" s="262">
        <f>C20*0.000000008</f>
        <v>9.4080000000000011E-2</v>
      </c>
      <c r="D46" s="262">
        <f>D20*0.000000008</f>
        <v>9.4080000000000011E-2</v>
      </c>
      <c r="E46" s="262">
        <f>E20*0.000000008</f>
        <v>9.4080000000000011E-2</v>
      </c>
      <c r="F46" s="43"/>
      <c r="G46" s="44"/>
      <c r="H46" s="262">
        <f>H20*0.000000008</f>
        <v>9.4080000000000011E-2</v>
      </c>
      <c r="I46" s="262">
        <f>I20*0.000000008</f>
        <v>9.4080000000000011E-2</v>
      </c>
      <c r="J46" s="262">
        <f>J20*0.000000008</f>
        <v>9.4080000000000011E-2</v>
      </c>
      <c r="K46" s="43"/>
      <c r="L46" s="44"/>
      <c r="M46" s="262">
        <f>M20*0.000000008</f>
        <v>9.4080000000000011E-2</v>
      </c>
      <c r="N46" s="262">
        <f>N20*0.000000008</f>
        <v>9.4080000000000011E-2</v>
      </c>
      <c r="O46" s="262">
        <f>O20*0.000000008</f>
        <v>9.4080000000000011E-2</v>
      </c>
      <c r="P46" s="43"/>
      <c r="Q46" s="44"/>
      <c r="R46" s="262">
        <f>R20*0.000000008</f>
        <v>9.4080000000000011E-2</v>
      </c>
      <c r="S46" s="262">
        <f>S20*0.000000008</f>
        <v>9.4080000000000011E-2</v>
      </c>
      <c r="T46" s="262">
        <f>T20*0.000000008</f>
        <v>9.4080000000000011E-2</v>
      </c>
      <c r="U46" s="43"/>
      <c r="V46" s="44"/>
      <c r="W46" s="262"/>
      <c r="X46" s="262"/>
      <c r="Y46" s="262"/>
      <c r="Z46" s="43"/>
      <c r="AA46" s="44"/>
      <c r="AB46" s="262"/>
      <c r="AC46" s="262"/>
      <c r="AD46" s="262"/>
      <c r="AE46" s="43" t="s">
        <v>165</v>
      </c>
      <c r="AF46" s="48"/>
      <c r="AG46" s="262"/>
      <c r="AH46" s="262"/>
      <c r="AI46" s="262"/>
      <c r="AJ46" s="43"/>
      <c r="AK46" s="44"/>
      <c r="AL46" s="262">
        <f>AL36*0.000000008</f>
        <v>0</v>
      </c>
      <c r="AM46" s="262">
        <f>AM36*0.000000008</f>
        <v>0</v>
      </c>
      <c r="AN46" s="262">
        <f>AN36*0.000000008</f>
        <v>0</v>
      </c>
      <c r="AO46" s="43"/>
      <c r="AP46" s="48"/>
    </row>
    <row r="47" spans="1:16362" s="120" customFormat="1" ht="22.5" x14ac:dyDescent="0.3">
      <c r="A47" s="245" t="s">
        <v>166</v>
      </c>
      <c r="B47" s="141" t="s">
        <v>167</v>
      </c>
      <c r="C47" s="164"/>
      <c r="D47" s="165"/>
      <c r="E47" s="165"/>
      <c r="F47" s="34"/>
      <c r="G47" s="35"/>
      <c r="H47" s="164"/>
      <c r="I47" s="165"/>
      <c r="J47" s="165"/>
      <c r="K47" s="34"/>
      <c r="L47" s="46"/>
      <c r="M47" s="121"/>
      <c r="N47" s="34"/>
      <c r="O47" s="34"/>
      <c r="P47" s="34"/>
      <c r="Q47" s="35"/>
      <c r="R47" s="121"/>
      <c r="S47" s="34"/>
      <c r="T47" s="34"/>
      <c r="U47" s="34"/>
      <c r="V47" s="46"/>
      <c r="W47" s="121"/>
      <c r="X47" s="121"/>
      <c r="Y47" s="121"/>
      <c r="Z47" s="34"/>
      <c r="AA47" s="35"/>
      <c r="AB47" s="121"/>
      <c r="AC47" s="34"/>
      <c r="AD47" s="34"/>
      <c r="AE47" s="34"/>
      <c r="AF47" s="46"/>
      <c r="AG47" s="121"/>
      <c r="AH47" s="34"/>
      <c r="AI47" s="34"/>
      <c r="AJ47" s="34"/>
      <c r="AK47" s="35"/>
      <c r="AL47" s="121"/>
      <c r="AM47" s="34"/>
      <c r="AN47" s="34"/>
      <c r="AO47" s="34"/>
      <c r="AP47" s="46"/>
    </row>
    <row r="48" spans="1:16362" s="123" customFormat="1" ht="22.5" x14ac:dyDescent="0.3">
      <c r="A48" s="246" t="s">
        <v>168</v>
      </c>
      <c r="B48" s="144" t="s">
        <v>167</v>
      </c>
      <c r="C48" s="262"/>
      <c r="D48" s="262"/>
      <c r="E48" s="262"/>
      <c r="F48" s="43"/>
      <c r="G48" s="44"/>
      <c r="H48" s="262"/>
      <c r="I48" s="262"/>
      <c r="J48" s="262"/>
      <c r="K48" s="43"/>
      <c r="L48" s="44"/>
      <c r="M48" s="262"/>
      <c r="N48" s="262"/>
      <c r="O48" s="262"/>
      <c r="P48" s="43"/>
      <c r="Q48" s="44"/>
      <c r="R48" s="262"/>
      <c r="S48" s="262"/>
      <c r="T48" s="262"/>
      <c r="U48" s="43"/>
      <c r="V48" s="44"/>
      <c r="W48" s="262"/>
      <c r="X48" s="262"/>
      <c r="Y48" s="262"/>
      <c r="Z48" s="43"/>
      <c r="AA48" s="44"/>
      <c r="AB48" s="262"/>
      <c r="AC48" s="262"/>
      <c r="AD48" s="262"/>
      <c r="AE48" s="43"/>
      <c r="AF48" s="48"/>
      <c r="AG48" s="262"/>
      <c r="AH48" s="262"/>
      <c r="AI48" s="262"/>
      <c r="AJ48" s="43"/>
      <c r="AK48" s="44"/>
      <c r="AL48" s="262"/>
      <c r="AM48" s="262"/>
      <c r="AN48" s="262"/>
      <c r="AO48" s="43"/>
      <c r="AP48" s="48"/>
    </row>
    <row r="49" spans="1:16362" s="120" customFormat="1" ht="22.5" x14ac:dyDescent="0.3">
      <c r="A49" s="245" t="s">
        <v>169</v>
      </c>
      <c r="B49" s="141" t="s">
        <v>167</v>
      </c>
      <c r="C49" s="164"/>
      <c r="D49" s="165"/>
      <c r="E49" s="165"/>
      <c r="F49" s="34"/>
      <c r="G49" s="35"/>
      <c r="H49" s="164"/>
      <c r="I49" s="165"/>
      <c r="J49" s="165"/>
      <c r="K49" s="34"/>
      <c r="L49" s="46"/>
      <c r="M49" s="121"/>
      <c r="N49" s="34"/>
      <c r="O49" s="34"/>
      <c r="P49" s="34"/>
      <c r="Q49" s="35"/>
      <c r="R49" s="121"/>
      <c r="S49" s="34"/>
      <c r="T49" s="34"/>
      <c r="U49" s="34"/>
      <c r="V49" s="46"/>
      <c r="W49" s="121"/>
      <c r="X49" s="121"/>
      <c r="Y49" s="121"/>
      <c r="Z49" s="34"/>
      <c r="AA49" s="35"/>
      <c r="AB49" s="121"/>
      <c r="AC49" s="34"/>
      <c r="AD49" s="34"/>
      <c r="AE49" s="34"/>
      <c r="AF49" s="46"/>
      <c r="AG49" s="121">
        <f>317000*(AG37*AG12)/94000000</f>
        <v>17030.319148936171</v>
      </c>
      <c r="AH49" s="121">
        <f>317000*(AH37*AH12)/94000000</f>
        <v>17030.319148936171</v>
      </c>
      <c r="AI49" s="121">
        <f>317000*(AI37*AI12)/94000000</f>
        <v>17030.319148936171</v>
      </c>
      <c r="AJ49" s="34" t="s">
        <v>170</v>
      </c>
      <c r="AK49" s="35" t="s">
        <v>171</v>
      </c>
      <c r="AL49" s="121">
        <f>317000*(AL37*AL12)/94000000</f>
        <v>17030.319148936171</v>
      </c>
      <c r="AM49" s="121">
        <f>317000*(AM37*AM12)/94000000</f>
        <v>17030.319148936171</v>
      </c>
      <c r="AN49" s="121">
        <f>317000*(AN37*AN12)/94000000</f>
        <v>17030.319148936171</v>
      </c>
      <c r="AO49" s="34"/>
      <c r="AP49" s="35" t="s">
        <v>171</v>
      </c>
    </row>
    <row r="50" spans="1:16362" s="123" customFormat="1" ht="11.25" x14ac:dyDescent="0.3">
      <c r="A50" s="246" t="s">
        <v>172</v>
      </c>
      <c r="B50" s="144" t="s">
        <v>167</v>
      </c>
      <c r="C50" s="262"/>
      <c r="D50" s="262"/>
      <c r="E50" s="262"/>
      <c r="F50" s="43"/>
      <c r="G50" s="44"/>
      <c r="H50" s="262"/>
      <c r="I50" s="262"/>
      <c r="J50" s="262"/>
      <c r="K50" s="43"/>
      <c r="L50" s="44"/>
      <c r="M50" s="262"/>
      <c r="N50" s="262"/>
      <c r="O50" s="262"/>
      <c r="P50" s="43"/>
      <c r="Q50" s="44"/>
      <c r="R50" s="262"/>
      <c r="S50" s="262"/>
      <c r="T50" s="262"/>
      <c r="U50" s="43"/>
      <c r="V50" s="44"/>
      <c r="W50" s="262"/>
      <c r="X50" s="262"/>
      <c r="Y50" s="262"/>
      <c r="Z50" s="43"/>
      <c r="AA50" s="44"/>
      <c r="AB50" s="262"/>
      <c r="AC50" s="262"/>
      <c r="AD50" s="262"/>
      <c r="AE50" s="43"/>
      <c r="AF50" s="48"/>
      <c r="AG50" s="262"/>
      <c r="AH50" s="262"/>
      <c r="AI50" s="262"/>
      <c r="AJ50" s="43"/>
      <c r="AK50" s="44"/>
      <c r="AL50" s="262"/>
      <c r="AM50" s="262"/>
      <c r="AN50" s="262"/>
      <c r="AO50" s="43"/>
      <c r="AP50" s="44"/>
    </row>
    <row r="51" spans="1:16362" s="120" customFormat="1" ht="11.25" x14ac:dyDescent="0.3">
      <c r="A51" s="245" t="s">
        <v>173</v>
      </c>
      <c r="B51" s="141" t="s">
        <v>167</v>
      </c>
      <c r="C51" s="164"/>
      <c r="D51" s="165"/>
      <c r="E51" s="165"/>
      <c r="F51" s="34"/>
      <c r="G51" s="35"/>
      <c r="H51" s="164"/>
      <c r="I51" s="165"/>
      <c r="J51" s="165"/>
      <c r="K51" s="34"/>
      <c r="L51" s="46"/>
      <c r="M51" s="121"/>
      <c r="N51" s="34"/>
      <c r="O51" s="34"/>
      <c r="P51" s="34"/>
      <c r="Q51" s="35"/>
      <c r="R51" s="121"/>
      <c r="S51" s="34"/>
      <c r="T51" s="34"/>
      <c r="U51" s="34"/>
      <c r="V51" s="46"/>
      <c r="W51" s="121"/>
      <c r="X51" s="121"/>
      <c r="Y51" s="121"/>
      <c r="Z51" s="34"/>
      <c r="AA51" s="35"/>
      <c r="AB51" s="121"/>
      <c r="AC51" s="34"/>
      <c r="AD51" s="34"/>
      <c r="AE51" s="34"/>
      <c r="AF51" s="46"/>
      <c r="AG51" s="121"/>
      <c r="AH51" s="121"/>
      <c r="AI51" s="121"/>
      <c r="AJ51" s="34"/>
      <c r="AK51" s="35"/>
      <c r="AL51" s="121"/>
      <c r="AM51" s="121"/>
      <c r="AN51" s="121"/>
      <c r="AO51" s="34"/>
      <c r="AP51" s="35"/>
    </row>
    <row r="52" spans="1:16362" s="123" customFormat="1" ht="11.25" x14ac:dyDescent="0.3">
      <c r="A52" s="246" t="s">
        <v>174</v>
      </c>
      <c r="B52" s="144" t="s">
        <v>167</v>
      </c>
      <c r="C52" s="262"/>
      <c r="D52" s="262"/>
      <c r="E52" s="262"/>
      <c r="F52" s="43"/>
      <c r="G52" s="44"/>
      <c r="H52" s="262"/>
      <c r="I52" s="262"/>
      <c r="J52" s="262"/>
      <c r="K52" s="43"/>
      <c r="L52" s="44"/>
      <c r="M52" s="262"/>
      <c r="N52" s="262"/>
      <c r="O52" s="262"/>
      <c r="P52" s="43"/>
      <c r="Q52" s="44"/>
      <c r="R52" s="262"/>
      <c r="S52" s="262"/>
      <c r="T52" s="262"/>
      <c r="U52" s="43"/>
      <c r="V52" s="44"/>
      <c r="W52" s="262"/>
      <c r="X52" s="262"/>
      <c r="Y52" s="262"/>
      <c r="Z52" s="43"/>
      <c r="AA52" s="44"/>
      <c r="AB52" s="262"/>
      <c r="AC52" s="262"/>
      <c r="AD52" s="262"/>
      <c r="AE52" s="43"/>
      <c r="AF52" s="48"/>
      <c r="AG52" s="262"/>
      <c r="AH52" s="262"/>
      <c r="AI52" s="262"/>
      <c r="AJ52" s="43"/>
      <c r="AK52" s="44"/>
      <c r="AL52" s="262"/>
      <c r="AM52" s="262"/>
      <c r="AN52" s="262"/>
      <c r="AO52" s="43"/>
      <c r="AP52" s="44"/>
    </row>
    <row r="53" spans="1:16362" s="120" customFormat="1" ht="11.25" x14ac:dyDescent="0.3">
      <c r="A53" s="245" t="s">
        <v>175</v>
      </c>
      <c r="B53" s="141" t="s">
        <v>167</v>
      </c>
      <c r="C53" s="164"/>
      <c r="D53" s="165"/>
      <c r="E53" s="165"/>
      <c r="F53" s="34"/>
      <c r="G53" s="35"/>
      <c r="H53" s="164"/>
      <c r="I53" s="165"/>
      <c r="J53" s="165"/>
      <c r="K53" s="34"/>
      <c r="L53" s="46"/>
      <c r="M53" s="121"/>
      <c r="N53" s="34"/>
      <c r="O53" s="34"/>
      <c r="P53" s="34"/>
      <c r="Q53" s="35"/>
      <c r="R53" s="121"/>
      <c r="S53" s="34"/>
      <c r="T53" s="34"/>
      <c r="U53" s="34"/>
      <c r="V53" s="46"/>
      <c r="W53" s="121"/>
      <c r="X53" s="121"/>
      <c r="Y53" s="121"/>
      <c r="Z53" s="34"/>
      <c r="AA53" s="35"/>
      <c r="AB53" s="121"/>
      <c r="AC53" s="34"/>
      <c r="AD53" s="34"/>
      <c r="AE53" s="34"/>
      <c r="AF53" s="46"/>
      <c r="AG53" s="121"/>
      <c r="AH53" s="121"/>
      <c r="AI53" s="121"/>
      <c r="AJ53" s="34"/>
      <c r="AK53" s="35"/>
      <c r="AL53" s="121"/>
      <c r="AM53" s="121"/>
      <c r="AN53" s="121"/>
      <c r="AO53" s="34"/>
      <c r="AP53" s="35"/>
    </row>
    <row r="54" spans="1:16362" s="123" customFormat="1" ht="11.25" x14ac:dyDescent="0.3">
      <c r="A54" s="246" t="s">
        <v>176</v>
      </c>
      <c r="B54" s="144" t="s">
        <v>167</v>
      </c>
      <c r="C54" s="262"/>
      <c r="D54" s="262"/>
      <c r="E54" s="262"/>
      <c r="F54" s="43"/>
      <c r="G54" s="44"/>
      <c r="H54" s="262"/>
      <c r="I54" s="262"/>
      <c r="J54" s="262"/>
      <c r="K54" s="43"/>
      <c r="L54" s="44"/>
      <c r="M54" s="262"/>
      <c r="N54" s="262"/>
      <c r="O54" s="262"/>
      <c r="P54" s="43"/>
      <c r="Q54" s="44"/>
      <c r="R54" s="262"/>
      <c r="S54" s="262"/>
      <c r="T54" s="262"/>
      <c r="U54" s="43"/>
      <c r="V54" s="44"/>
      <c r="W54" s="262"/>
      <c r="X54" s="262"/>
      <c r="Y54" s="262"/>
      <c r="Z54" s="43"/>
      <c r="AA54" s="44"/>
      <c r="AB54" s="262"/>
      <c r="AC54" s="262"/>
      <c r="AD54" s="262"/>
      <c r="AE54" s="43"/>
      <c r="AF54" s="48"/>
      <c r="AG54" s="262"/>
      <c r="AH54" s="262"/>
      <c r="AI54" s="262"/>
      <c r="AJ54" s="43"/>
      <c r="AK54" s="44"/>
      <c r="AL54" s="262"/>
      <c r="AM54" s="262"/>
      <c r="AN54" s="262"/>
      <c r="AO54" s="43"/>
      <c r="AP54" s="44"/>
    </row>
    <row r="55" spans="1:16362" s="120" customFormat="1" ht="22.5" x14ac:dyDescent="0.3">
      <c r="A55" s="245" t="s">
        <v>177</v>
      </c>
      <c r="B55" s="141" t="s">
        <v>178</v>
      </c>
      <c r="C55" s="164"/>
      <c r="D55" s="165"/>
      <c r="E55" s="165"/>
      <c r="F55" s="34"/>
      <c r="G55" s="35"/>
      <c r="H55" s="164"/>
      <c r="I55" s="165"/>
      <c r="J55" s="165"/>
      <c r="K55" s="34"/>
      <c r="L55" s="46"/>
      <c r="M55" s="121"/>
      <c r="N55" s="34"/>
      <c r="O55" s="34"/>
      <c r="P55" s="34"/>
      <c r="Q55" s="35"/>
      <c r="R55" s="121"/>
      <c r="S55" s="34"/>
      <c r="T55" s="34"/>
      <c r="U55" s="34"/>
      <c r="V55" s="46"/>
      <c r="W55" s="121"/>
      <c r="X55" s="121"/>
      <c r="Y55" s="121"/>
      <c r="Z55" s="34"/>
      <c r="AA55" s="35"/>
      <c r="AB55" s="121"/>
      <c r="AC55" s="34"/>
      <c r="AD55" s="34"/>
      <c r="AE55" s="34"/>
      <c r="AF55" s="46"/>
      <c r="AG55" s="117">
        <f>1*(AG37*AG12)/94000000</f>
        <v>5.372340425531915E-2</v>
      </c>
      <c r="AH55" s="117">
        <f>1*(AH37*AH12)/94000000</f>
        <v>5.372340425531915E-2</v>
      </c>
      <c r="AI55" s="117">
        <f>1*(AI37*AI12)/94000000</f>
        <v>5.372340425531915E-2</v>
      </c>
      <c r="AJ55" s="34" t="s">
        <v>170</v>
      </c>
      <c r="AK55" s="35" t="s">
        <v>171</v>
      </c>
      <c r="AL55" s="117">
        <f>1*(AL37*AL12)/94000000</f>
        <v>5.372340425531915E-2</v>
      </c>
      <c r="AM55" s="117">
        <f>1*(AM37*AM12)/94000000</f>
        <v>5.372340425531915E-2</v>
      </c>
      <c r="AN55" s="117">
        <f>1*(AN37*AN12)/94000000</f>
        <v>5.372340425531915E-2</v>
      </c>
      <c r="AO55" s="34"/>
      <c r="AP55" s="35" t="s">
        <v>171</v>
      </c>
    </row>
    <row r="56" spans="1:16362" s="123" customFormat="1" ht="11.25" x14ac:dyDescent="0.3">
      <c r="A56" s="246" t="s">
        <v>179</v>
      </c>
      <c r="B56" s="144" t="s">
        <v>167</v>
      </c>
      <c r="C56" s="262"/>
      <c r="D56" s="262"/>
      <c r="E56" s="262"/>
      <c r="F56" s="43"/>
      <c r="G56" s="44"/>
      <c r="H56" s="262"/>
      <c r="I56" s="262"/>
      <c r="J56" s="262"/>
      <c r="K56" s="43"/>
      <c r="L56" s="44"/>
      <c r="M56" s="262"/>
      <c r="N56" s="262"/>
      <c r="O56" s="262"/>
      <c r="P56" s="43"/>
      <c r="Q56" s="44"/>
      <c r="R56" s="262"/>
      <c r="S56" s="262"/>
      <c r="T56" s="262"/>
      <c r="U56" s="43"/>
      <c r="V56" s="44"/>
      <c r="W56" s="262"/>
      <c r="X56" s="262"/>
      <c r="Y56" s="262"/>
      <c r="Z56" s="43"/>
      <c r="AA56" s="44"/>
      <c r="AB56" s="262"/>
      <c r="AC56" s="262"/>
      <c r="AD56" s="262"/>
      <c r="AE56" s="43"/>
      <c r="AF56" s="48"/>
      <c r="AG56" s="262"/>
      <c r="AH56" s="262"/>
      <c r="AI56" s="262"/>
      <c r="AJ56" s="43"/>
      <c r="AK56" s="44"/>
      <c r="AL56" s="262"/>
      <c r="AM56" s="262"/>
      <c r="AN56" s="262"/>
      <c r="AO56" s="43"/>
      <c r="AP56" s="44"/>
    </row>
    <row r="57" spans="1:16362" s="120" customFormat="1" ht="11.25" x14ac:dyDescent="0.3">
      <c r="A57" s="245" t="s">
        <v>180</v>
      </c>
      <c r="B57" s="141" t="s">
        <v>167</v>
      </c>
      <c r="C57" s="164"/>
      <c r="D57" s="165"/>
      <c r="E57" s="165"/>
      <c r="F57" s="34"/>
      <c r="G57" s="35"/>
      <c r="H57" s="164"/>
      <c r="I57" s="165"/>
      <c r="J57" s="165"/>
      <c r="K57" s="34"/>
      <c r="L57" s="46"/>
      <c r="M57" s="121"/>
      <c r="N57" s="34"/>
      <c r="O57" s="34"/>
      <c r="P57" s="34"/>
      <c r="Q57" s="35"/>
      <c r="R57" s="121"/>
      <c r="S57" s="34"/>
      <c r="T57" s="34"/>
      <c r="U57" s="34"/>
      <c r="V57" s="46"/>
      <c r="W57" s="121"/>
      <c r="X57" s="121"/>
      <c r="Y57" s="121"/>
      <c r="Z57" s="34"/>
      <c r="AA57" s="35"/>
      <c r="AB57" s="121"/>
      <c r="AC57" s="34"/>
      <c r="AD57" s="34"/>
      <c r="AE57" s="34"/>
      <c r="AF57" s="46"/>
      <c r="AG57" s="121"/>
      <c r="AH57" s="121"/>
      <c r="AI57" s="121"/>
      <c r="AJ57" s="34"/>
      <c r="AK57" s="35"/>
      <c r="AL57" s="121"/>
      <c r="AM57" s="121"/>
      <c r="AN57" s="121"/>
      <c r="AO57" s="34"/>
      <c r="AP57" s="35"/>
    </row>
    <row r="58" spans="1:16362" s="123" customFormat="1" ht="11.25" x14ac:dyDescent="0.3">
      <c r="A58" s="246" t="s">
        <v>181</v>
      </c>
      <c r="B58" s="144" t="s">
        <v>167</v>
      </c>
      <c r="C58" s="262"/>
      <c r="D58" s="262"/>
      <c r="E58" s="262"/>
      <c r="F58" s="43"/>
      <c r="G58" s="44"/>
      <c r="H58" s="262"/>
      <c r="I58" s="262"/>
      <c r="J58" s="262"/>
      <c r="K58" s="43"/>
      <c r="L58" s="44"/>
      <c r="M58" s="262"/>
      <c r="N58" s="262"/>
      <c r="O58" s="262"/>
      <c r="P58" s="43"/>
      <c r="Q58" s="44"/>
      <c r="R58" s="262"/>
      <c r="S58" s="262"/>
      <c r="T58" s="262"/>
      <c r="U58" s="43"/>
      <c r="V58" s="44"/>
      <c r="W58" s="262"/>
      <c r="X58" s="262"/>
      <c r="Y58" s="262"/>
      <c r="Z58" s="43"/>
      <c r="AA58" s="44"/>
      <c r="AB58" s="262"/>
      <c r="AC58" s="262"/>
      <c r="AD58" s="262"/>
      <c r="AE58" s="43"/>
      <c r="AF58" s="48"/>
      <c r="AG58" s="262"/>
      <c r="AH58" s="262"/>
      <c r="AI58" s="262"/>
      <c r="AJ58" s="43"/>
      <c r="AK58" s="44"/>
      <c r="AL58" s="262"/>
      <c r="AM58" s="262"/>
      <c r="AN58" s="262"/>
      <c r="AO58" s="43"/>
      <c r="AP58" s="44"/>
    </row>
    <row r="59" spans="1:16362" s="120" customFormat="1" ht="57.6" customHeight="1" x14ac:dyDescent="0.3">
      <c r="A59" s="245" t="s">
        <v>182</v>
      </c>
      <c r="B59" s="141" t="s">
        <v>183</v>
      </c>
      <c r="C59" s="164"/>
      <c r="D59" s="165"/>
      <c r="E59" s="165"/>
      <c r="F59" s="34"/>
      <c r="G59" s="35"/>
      <c r="H59" s="164"/>
      <c r="I59" s="165"/>
      <c r="J59" s="165"/>
      <c r="K59" s="34"/>
      <c r="L59" s="46"/>
      <c r="M59" s="121"/>
      <c r="N59" s="34"/>
      <c r="O59" s="34"/>
      <c r="P59" s="34"/>
      <c r="Q59" s="35"/>
      <c r="R59" s="121"/>
      <c r="S59" s="34"/>
      <c r="T59" s="34"/>
      <c r="U59" s="34"/>
      <c r="V59" s="46"/>
      <c r="W59" s="121"/>
      <c r="X59" s="121"/>
      <c r="Y59" s="121"/>
      <c r="Z59" s="34"/>
      <c r="AA59" s="35"/>
      <c r="AB59" s="121"/>
      <c r="AC59" s="34"/>
      <c r="AD59" s="34"/>
      <c r="AE59" s="34"/>
      <c r="AF59" s="46"/>
      <c r="AG59" s="121">
        <f>9500*(AG37*AG12)/94000000</f>
        <v>510.37234042553189</v>
      </c>
      <c r="AH59" s="121">
        <f>9500*(AH37*AH12)/94000000</f>
        <v>510.37234042553189</v>
      </c>
      <c r="AI59" s="121">
        <f>9500*(AI37*AI12)/94000000</f>
        <v>510.37234042553189</v>
      </c>
      <c r="AJ59" s="34" t="s">
        <v>170</v>
      </c>
      <c r="AK59" s="35" t="s">
        <v>171</v>
      </c>
      <c r="AL59" s="121">
        <f>9500*(AL37*AL12)/94000000</f>
        <v>510.37234042553189</v>
      </c>
      <c r="AM59" s="121">
        <f>9500*(AM37*AM12)/94000000</f>
        <v>510.37234042553189</v>
      </c>
      <c r="AN59" s="121">
        <f>9500*(AN37*AN12)/94000000</f>
        <v>510.37234042553189</v>
      </c>
      <c r="AO59" s="34"/>
      <c r="AP59" s="35" t="s">
        <v>171</v>
      </c>
    </row>
    <row r="60" spans="1:16362" s="120" customFormat="1" ht="57.6" customHeight="1" x14ac:dyDescent="0.3">
      <c r="A60" s="246" t="s">
        <v>184</v>
      </c>
      <c r="B60" s="144"/>
      <c r="C60" s="262"/>
      <c r="D60" s="262"/>
      <c r="E60" s="262"/>
      <c r="F60" s="43"/>
      <c r="G60" s="44"/>
      <c r="H60" s="262"/>
      <c r="I60" s="262"/>
      <c r="J60" s="262"/>
      <c r="K60" s="43"/>
      <c r="L60" s="44"/>
      <c r="M60" s="262"/>
      <c r="N60" s="262"/>
      <c r="O60" s="262"/>
      <c r="P60" s="43"/>
      <c r="Q60" s="44"/>
      <c r="R60" s="262"/>
      <c r="S60" s="262"/>
      <c r="T60" s="262"/>
      <c r="U60" s="43"/>
      <c r="V60" s="44"/>
      <c r="W60" s="262" t="s">
        <v>185</v>
      </c>
      <c r="X60" s="262"/>
      <c r="Y60" s="262"/>
      <c r="Z60" s="43"/>
      <c r="AA60" s="44"/>
      <c r="AB60" s="262"/>
      <c r="AC60" s="262"/>
      <c r="AD60" s="262"/>
      <c r="AE60" s="43"/>
      <c r="AF60" s="48"/>
      <c r="AG60" s="262"/>
      <c r="AH60" s="262"/>
      <c r="AI60" s="262"/>
      <c r="AJ60" s="43"/>
      <c r="AK60" s="44"/>
      <c r="AL60" s="262"/>
      <c r="AM60" s="280"/>
      <c r="AN60" s="280"/>
      <c r="AO60" s="280"/>
      <c r="AP60" s="280"/>
    </row>
    <row r="61" spans="1:16362" s="128" customFormat="1" ht="11.25" x14ac:dyDescent="0.3">
      <c r="A61" s="84" t="s">
        <v>896</v>
      </c>
      <c r="B61" s="147" t="s">
        <v>2</v>
      </c>
      <c r="C61" s="84" t="s">
        <v>3</v>
      </c>
      <c r="D61" s="84">
        <v>2030</v>
      </c>
      <c r="E61" s="84">
        <v>2050</v>
      </c>
      <c r="F61" s="84" t="s">
        <v>4</v>
      </c>
      <c r="G61" s="85" t="s">
        <v>5</v>
      </c>
      <c r="H61" s="84" t="s">
        <v>3</v>
      </c>
      <c r="I61" s="84">
        <v>2030</v>
      </c>
      <c r="J61" s="84">
        <v>2050</v>
      </c>
      <c r="K61" s="84" t="s">
        <v>4</v>
      </c>
      <c r="L61" s="85" t="s">
        <v>5</v>
      </c>
      <c r="M61" s="85" t="s">
        <v>3</v>
      </c>
      <c r="N61" s="85">
        <v>2030</v>
      </c>
      <c r="O61" s="85">
        <v>2050</v>
      </c>
      <c r="P61" s="84" t="s">
        <v>4</v>
      </c>
      <c r="Q61" s="85" t="s">
        <v>5</v>
      </c>
      <c r="R61" s="85" t="s">
        <v>3</v>
      </c>
      <c r="S61" s="85">
        <v>2030</v>
      </c>
      <c r="T61" s="85">
        <v>2050</v>
      </c>
      <c r="U61" s="84" t="s">
        <v>4</v>
      </c>
      <c r="V61" s="85" t="s">
        <v>5</v>
      </c>
      <c r="W61" s="85" t="s">
        <v>3</v>
      </c>
      <c r="X61" s="85">
        <v>2030</v>
      </c>
      <c r="Y61" s="85">
        <v>2050</v>
      </c>
      <c r="Z61" s="84" t="s">
        <v>4</v>
      </c>
      <c r="AA61" s="85" t="s">
        <v>5</v>
      </c>
      <c r="AB61" s="85" t="s">
        <v>3</v>
      </c>
      <c r="AC61" s="85">
        <v>2030</v>
      </c>
      <c r="AD61" s="85">
        <v>2050</v>
      </c>
      <c r="AE61" s="84" t="s">
        <v>4</v>
      </c>
      <c r="AF61" s="85" t="s">
        <v>5</v>
      </c>
      <c r="AG61" s="85" t="s">
        <v>3</v>
      </c>
      <c r="AH61" s="85">
        <v>2030</v>
      </c>
      <c r="AI61" s="85">
        <v>2050</v>
      </c>
      <c r="AJ61" s="84" t="s">
        <v>4</v>
      </c>
      <c r="AK61" s="85" t="s">
        <v>5</v>
      </c>
      <c r="AL61" s="85" t="s">
        <v>3</v>
      </c>
      <c r="AM61" s="85">
        <v>2030</v>
      </c>
      <c r="AN61" s="85">
        <v>2050</v>
      </c>
      <c r="AO61" s="84" t="s">
        <v>4</v>
      </c>
      <c r="AP61" s="86" t="s">
        <v>5</v>
      </c>
      <c r="AQ61" s="87"/>
      <c r="AR61" s="88"/>
      <c r="AS61" s="87"/>
      <c r="AT61" s="87"/>
      <c r="AU61" s="87"/>
      <c r="AV61" s="87"/>
      <c r="AW61" s="88"/>
      <c r="AX61" s="87"/>
      <c r="AY61" s="87"/>
      <c r="AZ61" s="87"/>
      <c r="BA61" s="87"/>
      <c r="BB61" s="88"/>
      <c r="BC61" s="87"/>
      <c r="BD61" s="87"/>
      <c r="BE61" s="87"/>
      <c r="BF61" s="87"/>
      <c r="BG61" s="88"/>
      <c r="BH61" s="87"/>
      <c r="BI61" s="87"/>
      <c r="BJ61" s="87"/>
      <c r="BK61" s="87"/>
      <c r="BL61" s="88"/>
      <c r="BM61" s="87"/>
      <c r="BN61" s="87"/>
      <c r="BO61" s="87"/>
      <c r="BP61" s="87"/>
      <c r="BQ61" s="88"/>
      <c r="BR61" s="87"/>
      <c r="BS61" s="87"/>
      <c r="BT61" s="87"/>
      <c r="BU61" s="87"/>
      <c r="BV61" s="88"/>
      <c r="BW61" s="87"/>
      <c r="BX61" s="87"/>
      <c r="BY61" s="87"/>
      <c r="BZ61" s="87"/>
      <c r="CA61" s="88"/>
      <c r="CB61" s="87"/>
      <c r="CC61" s="87"/>
      <c r="CD61" s="87"/>
      <c r="CE61" s="87"/>
      <c r="CF61" s="88"/>
      <c r="CG61" s="87"/>
      <c r="CH61" s="87"/>
      <c r="CI61" s="87"/>
      <c r="CJ61" s="87"/>
      <c r="CK61" s="88"/>
      <c r="CL61" s="87"/>
      <c r="CM61" s="87"/>
      <c r="CN61" s="87"/>
      <c r="CO61" s="87"/>
      <c r="CP61" s="88"/>
      <c r="CQ61" s="87"/>
      <c r="CR61" s="87"/>
      <c r="CS61" s="87"/>
      <c r="CT61" s="87"/>
      <c r="CU61" s="88"/>
      <c r="CV61" s="87"/>
      <c r="CW61" s="87"/>
      <c r="CX61" s="87"/>
      <c r="CY61" s="87"/>
      <c r="CZ61" s="88"/>
      <c r="DA61" s="87"/>
      <c r="DB61" s="87"/>
      <c r="DC61" s="87"/>
      <c r="DD61" s="87"/>
      <c r="DE61" s="88"/>
      <c r="DF61" s="87"/>
      <c r="DG61" s="87"/>
      <c r="DH61" s="87"/>
      <c r="DI61" s="87"/>
      <c r="DJ61" s="88"/>
      <c r="DK61" s="87"/>
      <c r="DL61" s="87"/>
      <c r="DM61" s="87"/>
      <c r="DN61" s="87"/>
      <c r="DO61" s="88"/>
      <c r="DP61" s="87"/>
      <c r="DQ61" s="87"/>
      <c r="DR61" s="87"/>
      <c r="DS61" s="87"/>
      <c r="DT61" s="88"/>
      <c r="DU61" s="87"/>
      <c r="DV61" s="87"/>
      <c r="DW61" s="87"/>
      <c r="DX61" s="87"/>
      <c r="DY61" s="88"/>
      <c r="DZ61" s="87"/>
      <c r="EA61" s="87"/>
      <c r="EB61" s="87"/>
      <c r="EC61" s="87"/>
      <c r="ED61" s="88"/>
      <c r="EE61" s="87"/>
      <c r="EF61" s="87"/>
      <c r="EG61" s="87"/>
      <c r="EH61" s="87"/>
      <c r="EI61" s="88"/>
      <c r="EJ61" s="87"/>
      <c r="EK61" s="87"/>
      <c r="EL61" s="87"/>
      <c r="EM61" s="87"/>
      <c r="EN61" s="88"/>
      <c r="EO61" s="87"/>
      <c r="EP61" s="87"/>
      <c r="EQ61" s="87"/>
      <c r="ER61" s="87"/>
      <c r="ES61" s="88"/>
      <c r="ET61" s="87"/>
      <c r="EU61" s="87"/>
      <c r="EV61" s="87"/>
      <c r="EW61" s="87"/>
      <c r="EX61" s="88"/>
      <c r="EY61" s="87"/>
      <c r="EZ61" s="87"/>
      <c r="FA61" s="87"/>
      <c r="FB61" s="87"/>
      <c r="FC61" s="88"/>
      <c r="FD61" s="87"/>
      <c r="FE61" s="87"/>
      <c r="FF61" s="87"/>
      <c r="FG61" s="87"/>
      <c r="FH61" s="88"/>
      <c r="FI61" s="87"/>
      <c r="FJ61" s="87"/>
      <c r="FK61" s="87"/>
      <c r="FL61" s="87"/>
      <c r="FM61" s="88"/>
      <c r="FN61" s="87"/>
      <c r="FO61" s="87"/>
      <c r="FP61" s="87"/>
      <c r="FQ61" s="87"/>
      <c r="FR61" s="88"/>
      <c r="FS61" s="87"/>
      <c r="FT61" s="87"/>
      <c r="FU61" s="87"/>
      <c r="FV61" s="87"/>
      <c r="FW61" s="88"/>
      <c r="FX61" s="87"/>
      <c r="FY61" s="87"/>
      <c r="FZ61" s="87"/>
      <c r="GA61" s="87"/>
      <c r="GB61" s="88"/>
      <c r="GC61" s="87"/>
      <c r="GD61" s="87"/>
      <c r="GE61" s="87"/>
      <c r="GF61" s="87"/>
      <c r="GG61" s="88"/>
      <c r="GH61" s="87"/>
      <c r="GI61" s="87"/>
      <c r="GJ61" s="87"/>
      <c r="GK61" s="87"/>
      <c r="GL61" s="88"/>
      <c r="GM61" s="87"/>
      <c r="GN61" s="87"/>
      <c r="GO61" s="87"/>
      <c r="GP61" s="87"/>
      <c r="GQ61" s="88"/>
      <c r="GR61" s="87"/>
      <c r="GS61" s="87"/>
      <c r="GT61" s="87"/>
      <c r="GU61" s="87"/>
      <c r="GV61" s="88"/>
      <c r="GW61" s="87"/>
      <c r="GX61" s="87"/>
      <c r="GY61" s="87"/>
      <c r="GZ61" s="87"/>
      <c r="HA61" s="88"/>
      <c r="HB61" s="87"/>
      <c r="HC61" s="87"/>
      <c r="HD61" s="87"/>
      <c r="HE61" s="87"/>
      <c r="HF61" s="88"/>
      <c r="HG61" s="87"/>
      <c r="HH61" s="87"/>
      <c r="HI61" s="87"/>
      <c r="HJ61" s="87"/>
      <c r="HK61" s="88"/>
      <c r="HL61" s="87"/>
      <c r="HM61" s="87"/>
      <c r="HN61" s="87"/>
      <c r="HO61" s="87"/>
      <c r="HP61" s="88"/>
      <c r="HQ61" s="87"/>
      <c r="HR61" s="87"/>
      <c r="HS61" s="87"/>
      <c r="HT61" s="87"/>
      <c r="HU61" s="88"/>
      <c r="HV61" s="87"/>
      <c r="HW61" s="87"/>
      <c r="HX61" s="87"/>
      <c r="HY61" s="87"/>
      <c r="HZ61" s="88"/>
      <c r="IA61" s="87"/>
      <c r="IB61" s="87"/>
      <c r="IC61" s="87"/>
      <c r="ID61" s="87"/>
      <c r="IE61" s="88"/>
      <c r="IF61" s="87"/>
      <c r="IG61" s="87"/>
      <c r="IH61" s="87"/>
      <c r="II61" s="87"/>
      <c r="IJ61" s="88"/>
      <c r="IK61" s="87"/>
      <c r="IL61" s="87"/>
      <c r="IM61" s="87"/>
      <c r="IN61" s="87"/>
      <c r="IO61" s="88"/>
      <c r="IP61" s="87"/>
      <c r="IQ61" s="87"/>
      <c r="IR61" s="87"/>
      <c r="IS61" s="87"/>
      <c r="IT61" s="88"/>
      <c r="IU61" s="87"/>
      <c r="IV61" s="87"/>
      <c r="IW61" s="87"/>
      <c r="IX61" s="87"/>
      <c r="IY61" s="88"/>
      <c r="IZ61" s="87"/>
      <c r="JA61" s="87"/>
      <c r="JB61" s="87"/>
      <c r="JC61" s="87"/>
      <c r="JD61" s="88"/>
      <c r="JE61" s="87"/>
      <c r="JF61" s="87"/>
      <c r="JG61" s="87"/>
      <c r="JH61" s="87"/>
      <c r="JI61" s="88"/>
      <c r="JJ61" s="87"/>
      <c r="JK61" s="87"/>
      <c r="JL61" s="87"/>
      <c r="JM61" s="87"/>
      <c r="JN61" s="88"/>
      <c r="JO61" s="87"/>
      <c r="JP61" s="87"/>
      <c r="JQ61" s="87"/>
      <c r="JR61" s="87"/>
      <c r="JS61" s="88"/>
      <c r="JT61" s="87"/>
      <c r="JU61" s="87"/>
      <c r="JV61" s="87"/>
      <c r="JW61" s="87"/>
      <c r="JX61" s="88"/>
      <c r="JY61" s="87"/>
      <c r="JZ61" s="87"/>
      <c r="KA61" s="87"/>
      <c r="KB61" s="87"/>
      <c r="KC61" s="88"/>
      <c r="KD61" s="87"/>
      <c r="KE61" s="87"/>
      <c r="KF61" s="87"/>
      <c r="KG61" s="87"/>
      <c r="KH61" s="88"/>
      <c r="KI61" s="87"/>
      <c r="KJ61" s="87"/>
      <c r="KK61" s="87"/>
      <c r="KL61" s="87"/>
      <c r="KM61" s="88"/>
      <c r="KN61" s="87"/>
      <c r="KO61" s="87"/>
      <c r="KP61" s="87"/>
      <c r="KQ61" s="87"/>
      <c r="KR61" s="88"/>
      <c r="KS61" s="87"/>
      <c r="KT61" s="87"/>
      <c r="KU61" s="87"/>
      <c r="KV61" s="87"/>
      <c r="KW61" s="88"/>
      <c r="KX61" s="87"/>
      <c r="KY61" s="87"/>
      <c r="KZ61" s="87"/>
      <c r="LA61" s="87"/>
      <c r="LB61" s="88"/>
      <c r="LC61" s="87"/>
      <c r="LD61" s="87"/>
      <c r="LE61" s="87"/>
      <c r="LF61" s="87"/>
      <c r="LG61" s="88"/>
      <c r="LH61" s="87"/>
      <c r="LI61" s="87"/>
      <c r="LJ61" s="87"/>
      <c r="LK61" s="87"/>
      <c r="LL61" s="88"/>
      <c r="LM61" s="87"/>
      <c r="LN61" s="87"/>
      <c r="LO61" s="87"/>
      <c r="LP61" s="87"/>
      <c r="LQ61" s="88"/>
      <c r="LR61" s="87"/>
      <c r="LS61" s="87"/>
      <c r="LT61" s="87"/>
      <c r="LU61" s="87"/>
      <c r="LV61" s="88"/>
      <c r="LW61" s="87"/>
      <c r="LX61" s="87"/>
      <c r="LY61" s="87"/>
      <c r="LZ61" s="87"/>
      <c r="MA61" s="88"/>
      <c r="MB61" s="87"/>
      <c r="MC61" s="87"/>
      <c r="MD61" s="87"/>
      <c r="ME61" s="87"/>
      <c r="MF61" s="88"/>
      <c r="MG61" s="87"/>
      <c r="MH61" s="87"/>
      <c r="MI61" s="87"/>
      <c r="MJ61" s="87"/>
      <c r="MK61" s="88"/>
      <c r="ML61" s="87"/>
      <c r="MM61" s="87"/>
      <c r="MN61" s="87"/>
      <c r="MO61" s="87"/>
      <c r="MP61" s="88"/>
      <c r="MQ61" s="87"/>
      <c r="MR61" s="87"/>
      <c r="MS61" s="87"/>
      <c r="MT61" s="87"/>
      <c r="MU61" s="88"/>
      <c r="MV61" s="87"/>
      <c r="MW61" s="87"/>
      <c r="MX61" s="87"/>
      <c r="MY61" s="87"/>
      <c r="MZ61" s="88"/>
      <c r="NA61" s="87"/>
      <c r="NB61" s="87"/>
      <c r="NC61" s="87"/>
      <c r="ND61" s="87"/>
      <c r="NE61" s="88"/>
      <c r="NF61" s="87"/>
      <c r="NG61" s="87"/>
      <c r="NH61" s="87"/>
      <c r="NI61" s="87"/>
      <c r="NJ61" s="88"/>
      <c r="NK61" s="87"/>
      <c r="NL61" s="87"/>
      <c r="NM61" s="87"/>
      <c r="NN61" s="87"/>
      <c r="NO61" s="88"/>
      <c r="NP61" s="87"/>
      <c r="NQ61" s="87"/>
      <c r="NR61" s="87"/>
      <c r="NS61" s="87"/>
      <c r="NT61" s="88"/>
      <c r="NU61" s="87"/>
      <c r="NV61" s="87"/>
      <c r="NW61" s="87"/>
      <c r="NX61" s="87"/>
      <c r="NY61" s="88"/>
      <c r="NZ61" s="87"/>
      <c r="OA61" s="87"/>
      <c r="OB61" s="87"/>
      <c r="OC61" s="87"/>
      <c r="OD61" s="88"/>
      <c r="OE61" s="87"/>
      <c r="OF61" s="87"/>
      <c r="OG61" s="87"/>
      <c r="OH61" s="87"/>
      <c r="OI61" s="88"/>
      <c r="OJ61" s="87"/>
      <c r="OK61" s="87"/>
      <c r="OL61" s="87"/>
      <c r="OM61" s="87"/>
      <c r="ON61" s="88"/>
      <c r="OO61" s="87"/>
      <c r="OP61" s="87"/>
      <c r="OQ61" s="87"/>
      <c r="OR61" s="87"/>
      <c r="OS61" s="88"/>
      <c r="OT61" s="87"/>
      <c r="OU61" s="87"/>
      <c r="OV61" s="87"/>
      <c r="OW61" s="87"/>
      <c r="OX61" s="88"/>
      <c r="OY61" s="87"/>
      <c r="OZ61" s="87"/>
      <c r="PA61" s="87"/>
      <c r="PB61" s="87"/>
      <c r="PC61" s="88"/>
      <c r="PD61" s="87"/>
      <c r="PE61" s="87"/>
      <c r="PF61" s="87"/>
      <c r="PG61" s="87"/>
      <c r="PH61" s="88"/>
      <c r="PI61" s="87"/>
      <c r="PJ61" s="87"/>
      <c r="PK61" s="87"/>
      <c r="PL61" s="87"/>
      <c r="PM61" s="88"/>
      <c r="PN61" s="87"/>
      <c r="PO61" s="87"/>
      <c r="PP61" s="87"/>
      <c r="PQ61" s="87"/>
      <c r="PR61" s="88"/>
      <c r="PS61" s="87"/>
      <c r="PT61" s="87"/>
      <c r="PU61" s="87"/>
      <c r="PV61" s="87"/>
      <c r="PW61" s="88"/>
      <c r="PX61" s="87"/>
      <c r="PY61" s="87"/>
      <c r="PZ61" s="87"/>
      <c r="QA61" s="87"/>
      <c r="QB61" s="88"/>
      <c r="QC61" s="87"/>
      <c r="QD61" s="87"/>
      <c r="QE61" s="87"/>
      <c r="QF61" s="87"/>
      <c r="QG61" s="88"/>
      <c r="QH61" s="87"/>
      <c r="QI61" s="87"/>
      <c r="QJ61" s="87"/>
      <c r="QK61" s="87"/>
      <c r="QL61" s="88"/>
      <c r="QM61" s="87"/>
      <c r="QN61" s="87"/>
      <c r="QO61" s="87"/>
      <c r="QP61" s="87"/>
      <c r="QQ61" s="88"/>
      <c r="QR61" s="87"/>
      <c r="QS61" s="87"/>
      <c r="QT61" s="87"/>
      <c r="QU61" s="87"/>
      <c r="QV61" s="88"/>
      <c r="QW61" s="87"/>
      <c r="QX61" s="87"/>
      <c r="QY61" s="87"/>
      <c r="QZ61" s="87"/>
      <c r="RA61" s="88"/>
      <c r="RB61" s="87"/>
      <c r="RC61" s="87"/>
      <c r="RD61" s="87"/>
      <c r="RE61" s="87"/>
      <c r="RF61" s="88"/>
      <c r="RG61" s="87"/>
      <c r="RH61" s="87"/>
      <c r="RI61" s="87"/>
      <c r="RJ61" s="87"/>
      <c r="RK61" s="88"/>
      <c r="RL61" s="87"/>
      <c r="RM61" s="87"/>
      <c r="RN61" s="87"/>
      <c r="RO61" s="87"/>
      <c r="RP61" s="88"/>
      <c r="RQ61" s="87"/>
      <c r="RR61" s="87"/>
      <c r="RS61" s="87"/>
      <c r="RT61" s="87"/>
      <c r="RU61" s="88"/>
      <c r="RV61" s="87"/>
      <c r="RW61" s="87"/>
      <c r="RX61" s="87"/>
      <c r="RY61" s="87"/>
      <c r="RZ61" s="88"/>
      <c r="SA61" s="87"/>
      <c r="SB61" s="87"/>
      <c r="SC61" s="87"/>
      <c r="SD61" s="87"/>
      <c r="SE61" s="88"/>
      <c r="SF61" s="87"/>
      <c r="SG61" s="87"/>
      <c r="SH61" s="87"/>
      <c r="SI61" s="87"/>
      <c r="SJ61" s="88"/>
      <c r="SK61" s="87"/>
      <c r="SL61" s="87"/>
      <c r="SM61" s="87"/>
      <c r="SN61" s="87"/>
      <c r="SO61" s="88"/>
      <c r="SP61" s="87"/>
      <c r="SQ61" s="87"/>
      <c r="SR61" s="87"/>
      <c r="SS61" s="87"/>
      <c r="ST61" s="88"/>
      <c r="SU61" s="87"/>
      <c r="SV61" s="87"/>
      <c r="SW61" s="87"/>
      <c r="SX61" s="87"/>
      <c r="SY61" s="88"/>
      <c r="SZ61" s="87"/>
      <c r="TA61" s="87"/>
      <c r="TB61" s="87"/>
      <c r="TC61" s="87"/>
      <c r="TD61" s="88"/>
      <c r="TE61" s="87"/>
      <c r="TF61" s="87"/>
      <c r="TG61" s="87"/>
      <c r="TH61" s="87"/>
      <c r="TI61" s="88"/>
      <c r="TJ61" s="87"/>
      <c r="TK61" s="87"/>
      <c r="TL61" s="87"/>
      <c r="TM61" s="87"/>
      <c r="TN61" s="88"/>
      <c r="TO61" s="87"/>
      <c r="TP61" s="87"/>
      <c r="TQ61" s="87"/>
      <c r="TR61" s="87"/>
      <c r="TS61" s="88"/>
      <c r="TT61" s="87"/>
      <c r="TU61" s="87"/>
      <c r="TV61" s="87"/>
      <c r="TW61" s="87"/>
      <c r="TX61" s="88"/>
      <c r="TY61" s="87"/>
      <c r="TZ61" s="87"/>
      <c r="UA61" s="87"/>
      <c r="UB61" s="87"/>
      <c r="UC61" s="88"/>
      <c r="UD61" s="87"/>
      <c r="UE61" s="87"/>
      <c r="UF61" s="87"/>
      <c r="UG61" s="87"/>
      <c r="UH61" s="88"/>
      <c r="UI61" s="87"/>
      <c r="UJ61" s="87"/>
      <c r="UK61" s="87"/>
      <c r="UL61" s="87"/>
      <c r="UM61" s="88"/>
      <c r="UN61" s="87"/>
      <c r="UO61" s="87"/>
      <c r="UP61" s="87"/>
      <c r="UQ61" s="87"/>
      <c r="UR61" s="88"/>
      <c r="US61" s="87"/>
      <c r="UT61" s="87"/>
      <c r="UU61" s="87"/>
      <c r="UV61" s="87"/>
      <c r="UW61" s="88"/>
      <c r="UX61" s="87"/>
      <c r="UY61" s="87"/>
      <c r="UZ61" s="87"/>
      <c r="VA61" s="87"/>
      <c r="VB61" s="88"/>
      <c r="VC61" s="87"/>
      <c r="VD61" s="87"/>
      <c r="VE61" s="87"/>
      <c r="VF61" s="87"/>
      <c r="VG61" s="88"/>
      <c r="VH61" s="87"/>
      <c r="VI61" s="87"/>
      <c r="VJ61" s="87"/>
      <c r="VK61" s="87"/>
      <c r="VL61" s="88"/>
      <c r="VM61" s="87"/>
      <c r="VN61" s="87"/>
      <c r="VO61" s="87"/>
      <c r="VP61" s="87"/>
      <c r="VQ61" s="88"/>
      <c r="VR61" s="87"/>
      <c r="VS61" s="87"/>
      <c r="VT61" s="87"/>
      <c r="VU61" s="87"/>
      <c r="VV61" s="88"/>
      <c r="VW61" s="87"/>
      <c r="VX61" s="87"/>
      <c r="VY61" s="87"/>
      <c r="VZ61" s="87"/>
      <c r="WA61" s="88"/>
      <c r="WB61" s="87"/>
      <c r="WC61" s="87"/>
      <c r="WD61" s="87"/>
      <c r="WE61" s="87"/>
      <c r="WF61" s="88"/>
      <c r="WG61" s="87"/>
      <c r="WH61" s="87"/>
      <c r="WI61" s="87"/>
      <c r="WJ61" s="87"/>
      <c r="WK61" s="88"/>
      <c r="WL61" s="87"/>
      <c r="WM61" s="87"/>
      <c r="WN61" s="87"/>
      <c r="WO61" s="87"/>
      <c r="WP61" s="88"/>
      <c r="WQ61" s="87"/>
      <c r="WR61" s="87"/>
      <c r="WS61" s="87"/>
      <c r="WT61" s="87"/>
      <c r="WU61" s="88"/>
      <c r="WV61" s="87"/>
      <c r="WW61" s="87"/>
      <c r="WX61" s="87"/>
      <c r="WY61" s="87"/>
      <c r="WZ61" s="88"/>
      <c r="XA61" s="87"/>
      <c r="XB61" s="87"/>
      <c r="XC61" s="87"/>
      <c r="XD61" s="87"/>
      <c r="XE61" s="88"/>
      <c r="XF61" s="87"/>
      <c r="XG61" s="87"/>
      <c r="XH61" s="87"/>
      <c r="XI61" s="87"/>
      <c r="XJ61" s="88"/>
      <c r="XK61" s="87"/>
      <c r="XL61" s="87"/>
      <c r="XM61" s="87"/>
      <c r="XN61" s="87"/>
      <c r="XO61" s="88"/>
      <c r="XP61" s="87"/>
      <c r="XQ61" s="87"/>
      <c r="XR61" s="87"/>
      <c r="XS61" s="87"/>
      <c r="XT61" s="88"/>
      <c r="XU61" s="87"/>
      <c r="XV61" s="87"/>
      <c r="XW61" s="87"/>
      <c r="XX61" s="87"/>
      <c r="XY61" s="88"/>
      <c r="XZ61" s="87"/>
      <c r="YA61" s="87"/>
      <c r="YB61" s="87"/>
      <c r="YC61" s="87"/>
      <c r="YD61" s="88"/>
      <c r="YE61" s="87"/>
      <c r="YF61" s="87"/>
      <c r="YG61" s="87"/>
      <c r="YH61" s="87"/>
      <c r="YI61" s="88"/>
      <c r="YJ61" s="87"/>
      <c r="YK61" s="87"/>
      <c r="YL61" s="87"/>
      <c r="YM61" s="87"/>
      <c r="YN61" s="88"/>
      <c r="YO61" s="87"/>
      <c r="YP61" s="87"/>
      <c r="YQ61" s="87"/>
      <c r="YR61" s="87"/>
      <c r="YS61" s="88"/>
      <c r="YT61" s="87"/>
      <c r="YU61" s="87"/>
      <c r="YV61" s="87"/>
      <c r="YW61" s="87"/>
      <c r="YX61" s="88"/>
      <c r="YY61" s="87"/>
      <c r="YZ61" s="87"/>
      <c r="ZA61" s="87"/>
      <c r="ZB61" s="87"/>
      <c r="ZC61" s="88"/>
      <c r="ZD61" s="87"/>
      <c r="ZE61" s="87"/>
      <c r="ZF61" s="87"/>
      <c r="ZG61" s="87"/>
      <c r="ZH61" s="88"/>
      <c r="ZI61" s="87"/>
      <c r="ZJ61" s="87"/>
      <c r="ZK61" s="87"/>
      <c r="ZL61" s="87"/>
      <c r="ZM61" s="88"/>
      <c r="ZN61" s="87"/>
      <c r="ZO61" s="87"/>
      <c r="ZP61" s="87"/>
      <c r="ZQ61" s="87"/>
      <c r="ZR61" s="88"/>
      <c r="ZS61" s="87"/>
      <c r="ZT61" s="87"/>
      <c r="ZU61" s="87"/>
      <c r="ZV61" s="87"/>
      <c r="ZW61" s="88"/>
      <c r="ZX61" s="87"/>
      <c r="ZY61" s="87"/>
      <c r="ZZ61" s="87"/>
      <c r="AAA61" s="87"/>
      <c r="AAB61" s="88"/>
      <c r="AAC61" s="87"/>
      <c r="AAD61" s="87"/>
      <c r="AAE61" s="87"/>
      <c r="AAF61" s="87"/>
      <c r="AAG61" s="88"/>
      <c r="AAH61" s="87"/>
      <c r="AAI61" s="87"/>
      <c r="AAJ61" s="87"/>
      <c r="AAK61" s="87"/>
      <c r="AAL61" s="88"/>
      <c r="AAM61" s="87"/>
      <c r="AAN61" s="87"/>
      <c r="AAO61" s="87"/>
      <c r="AAP61" s="87"/>
      <c r="AAQ61" s="88"/>
      <c r="AAR61" s="87"/>
      <c r="AAS61" s="87"/>
      <c r="AAT61" s="87"/>
      <c r="AAU61" s="87"/>
      <c r="AAV61" s="88"/>
      <c r="AAW61" s="87"/>
      <c r="AAX61" s="87"/>
      <c r="AAY61" s="87"/>
      <c r="AAZ61" s="87"/>
      <c r="ABA61" s="88"/>
      <c r="ABB61" s="87"/>
      <c r="ABC61" s="87"/>
      <c r="ABD61" s="87"/>
      <c r="ABE61" s="87"/>
      <c r="ABF61" s="88"/>
      <c r="ABG61" s="87"/>
      <c r="ABH61" s="87"/>
      <c r="ABI61" s="87"/>
      <c r="ABJ61" s="87"/>
      <c r="ABK61" s="88"/>
      <c r="ABL61" s="87"/>
      <c r="ABM61" s="87"/>
      <c r="ABN61" s="87"/>
      <c r="ABO61" s="87"/>
      <c r="ABP61" s="88"/>
      <c r="ABQ61" s="87"/>
      <c r="ABR61" s="87"/>
      <c r="ABS61" s="87"/>
      <c r="ABT61" s="87"/>
      <c r="ABU61" s="88"/>
      <c r="ABV61" s="87"/>
      <c r="ABW61" s="87"/>
      <c r="ABX61" s="87"/>
      <c r="ABY61" s="87"/>
      <c r="ABZ61" s="88"/>
      <c r="ACA61" s="87"/>
      <c r="ACB61" s="87"/>
      <c r="ACC61" s="87"/>
      <c r="ACD61" s="87"/>
      <c r="ACE61" s="88"/>
      <c r="ACF61" s="87"/>
      <c r="ACG61" s="87"/>
      <c r="ACH61" s="87"/>
      <c r="ACI61" s="87"/>
      <c r="ACJ61" s="88"/>
      <c r="ACK61" s="87"/>
      <c r="ACL61" s="87"/>
      <c r="ACM61" s="87"/>
      <c r="ACN61" s="87"/>
      <c r="ACO61" s="88"/>
      <c r="ACP61" s="87"/>
      <c r="ACQ61" s="87"/>
      <c r="ACR61" s="87"/>
      <c r="ACS61" s="87"/>
      <c r="ACT61" s="88"/>
      <c r="ACU61" s="87"/>
      <c r="ACV61" s="87"/>
      <c r="ACW61" s="87"/>
      <c r="ACX61" s="87"/>
      <c r="ACY61" s="88"/>
      <c r="ACZ61" s="87"/>
      <c r="ADA61" s="87"/>
      <c r="ADB61" s="87"/>
      <c r="ADC61" s="87"/>
      <c r="ADD61" s="88"/>
      <c r="ADE61" s="87"/>
      <c r="ADF61" s="87"/>
      <c r="ADG61" s="87"/>
      <c r="ADH61" s="87"/>
      <c r="ADI61" s="88"/>
      <c r="ADJ61" s="87"/>
      <c r="ADK61" s="87"/>
      <c r="ADL61" s="87"/>
      <c r="ADM61" s="87"/>
      <c r="ADN61" s="88"/>
      <c r="ADO61" s="87"/>
      <c r="ADP61" s="87"/>
      <c r="ADQ61" s="87"/>
      <c r="ADR61" s="87"/>
      <c r="ADS61" s="88"/>
      <c r="ADT61" s="87"/>
      <c r="ADU61" s="87"/>
      <c r="ADV61" s="87"/>
      <c r="ADW61" s="87"/>
      <c r="ADX61" s="88"/>
      <c r="ADY61" s="87"/>
      <c r="ADZ61" s="87"/>
      <c r="AEA61" s="87"/>
      <c r="AEB61" s="87"/>
      <c r="AEC61" s="88"/>
      <c r="AED61" s="87"/>
      <c r="AEE61" s="87"/>
      <c r="AEF61" s="87"/>
      <c r="AEG61" s="87"/>
      <c r="AEH61" s="88"/>
      <c r="AEI61" s="87"/>
      <c r="AEJ61" s="87"/>
      <c r="AEK61" s="87"/>
      <c r="AEL61" s="87"/>
      <c r="AEM61" s="88"/>
      <c r="AEN61" s="87"/>
      <c r="AEO61" s="87"/>
      <c r="AEP61" s="87"/>
      <c r="AEQ61" s="87"/>
      <c r="AER61" s="88"/>
      <c r="AES61" s="87"/>
      <c r="AET61" s="87"/>
      <c r="AEU61" s="87"/>
      <c r="AEV61" s="87"/>
      <c r="AEW61" s="88"/>
      <c r="AEX61" s="87"/>
      <c r="AEY61" s="87"/>
      <c r="AEZ61" s="87"/>
      <c r="AFA61" s="87"/>
      <c r="AFB61" s="88"/>
      <c r="AFC61" s="87"/>
      <c r="AFD61" s="87"/>
      <c r="AFE61" s="87"/>
      <c r="AFF61" s="87"/>
      <c r="AFG61" s="88"/>
      <c r="AFH61" s="87"/>
      <c r="AFI61" s="87"/>
      <c r="AFJ61" s="87"/>
      <c r="AFK61" s="87"/>
      <c r="AFL61" s="88"/>
      <c r="AFM61" s="87"/>
      <c r="AFN61" s="87"/>
      <c r="AFO61" s="87"/>
      <c r="AFP61" s="87"/>
      <c r="AFQ61" s="88"/>
      <c r="AFR61" s="87"/>
      <c r="AFS61" s="87"/>
      <c r="AFT61" s="87"/>
      <c r="AFU61" s="87"/>
      <c r="AFV61" s="88"/>
      <c r="AFW61" s="87"/>
      <c r="AFX61" s="87"/>
      <c r="AFY61" s="87"/>
      <c r="AFZ61" s="87"/>
      <c r="AGA61" s="88"/>
      <c r="AGB61" s="87"/>
      <c r="AGC61" s="87"/>
      <c r="AGD61" s="87"/>
      <c r="AGE61" s="87"/>
      <c r="AGF61" s="88"/>
      <c r="AGG61" s="87"/>
      <c r="AGH61" s="87"/>
      <c r="AGI61" s="87"/>
      <c r="AGJ61" s="87"/>
      <c r="AGK61" s="88"/>
      <c r="AGL61" s="87"/>
      <c r="AGM61" s="87"/>
      <c r="AGN61" s="87"/>
      <c r="AGO61" s="87"/>
      <c r="AGP61" s="88"/>
      <c r="AGQ61" s="87"/>
      <c r="AGR61" s="87"/>
      <c r="AGS61" s="87"/>
      <c r="AGT61" s="87"/>
      <c r="AGU61" s="88"/>
      <c r="AGV61" s="87"/>
      <c r="AGW61" s="87"/>
      <c r="AGX61" s="87"/>
      <c r="AGY61" s="87"/>
      <c r="AGZ61" s="88"/>
      <c r="AHA61" s="87"/>
      <c r="AHB61" s="87"/>
      <c r="AHC61" s="87"/>
      <c r="AHD61" s="87"/>
      <c r="AHE61" s="88"/>
      <c r="AHF61" s="87"/>
      <c r="AHG61" s="87"/>
      <c r="AHH61" s="87"/>
      <c r="AHI61" s="87"/>
      <c r="AHJ61" s="88"/>
      <c r="AHK61" s="87"/>
      <c r="AHL61" s="87"/>
      <c r="AHM61" s="87"/>
      <c r="AHN61" s="87"/>
      <c r="AHO61" s="88"/>
      <c r="AHP61" s="87"/>
      <c r="AHQ61" s="87"/>
      <c r="AHR61" s="87"/>
      <c r="AHS61" s="87"/>
      <c r="AHT61" s="88"/>
      <c r="AHU61" s="87"/>
      <c r="AHV61" s="87"/>
      <c r="AHW61" s="87"/>
      <c r="AHX61" s="87"/>
      <c r="AHY61" s="88"/>
      <c r="AHZ61" s="87"/>
      <c r="AIA61" s="87"/>
      <c r="AIB61" s="87"/>
      <c r="AIC61" s="87"/>
      <c r="AID61" s="88"/>
      <c r="AIE61" s="87"/>
      <c r="AIF61" s="87"/>
      <c r="AIG61" s="87"/>
      <c r="AIH61" s="87"/>
      <c r="AII61" s="88"/>
      <c r="AIJ61" s="87"/>
      <c r="AIK61" s="87"/>
      <c r="AIL61" s="87"/>
      <c r="AIM61" s="87"/>
      <c r="AIN61" s="88"/>
      <c r="AIO61" s="87"/>
      <c r="AIP61" s="87"/>
      <c r="AIQ61" s="87"/>
      <c r="AIR61" s="87"/>
      <c r="AIS61" s="88"/>
      <c r="AIT61" s="87"/>
      <c r="AIU61" s="87"/>
      <c r="AIV61" s="87"/>
      <c r="AIW61" s="87"/>
      <c r="AIX61" s="88"/>
      <c r="AIY61" s="87"/>
      <c r="AIZ61" s="87"/>
      <c r="AJA61" s="87"/>
      <c r="AJB61" s="87"/>
      <c r="AJC61" s="88"/>
      <c r="AJD61" s="87"/>
      <c r="AJE61" s="87"/>
      <c r="AJF61" s="87"/>
      <c r="AJG61" s="87"/>
      <c r="AJH61" s="88"/>
      <c r="AJI61" s="87"/>
      <c r="AJJ61" s="87"/>
      <c r="AJK61" s="87"/>
      <c r="AJL61" s="87"/>
      <c r="AJM61" s="88"/>
      <c r="AJN61" s="87"/>
      <c r="AJO61" s="87"/>
      <c r="AJP61" s="87"/>
      <c r="AJQ61" s="87"/>
      <c r="AJR61" s="88"/>
      <c r="AJS61" s="87"/>
      <c r="AJT61" s="87"/>
      <c r="AJU61" s="87"/>
      <c r="AJV61" s="87"/>
      <c r="AJW61" s="88"/>
      <c r="AJX61" s="87"/>
      <c r="AJY61" s="87"/>
      <c r="AJZ61" s="87"/>
      <c r="AKA61" s="87"/>
      <c r="AKB61" s="88"/>
      <c r="AKC61" s="87"/>
      <c r="AKD61" s="87"/>
      <c r="AKE61" s="87"/>
      <c r="AKF61" s="87"/>
      <c r="AKG61" s="88"/>
      <c r="AKH61" s="87"/>
      <c r="AKI61" s="87"/>
      <c r="AKJ61" s="87"/>
      <c r="AKK61" s="87"/>
      <c r="AKL61" s="88"/>
      <c r="AKM61" s="87"/>
      <c r="AKN61" s="87"/>
      <c r="AKO61" s="87"/>
      <c r="AKP61" s="87"/>
      <c r="AKQ61" s="88"/>
      <c r="AKR61" s="87"/>
      <c r="AKS61" s="87"/>
      <c r="AKT61" s="87"/>
      <c r="AKU61" s="87"/>
      <c r="AKV61" s="88"/>
      <c r="AKW61" s="87"/>
      <c r="AKX61" s="87"/>
      <c r="AKY61" s="87"/>
      <c r="AKZ61" s="87"/>
      <c r="ALA61" s="88"/>
      <c r="ALB61" s="87"/>
      <c r="ALC61" s="87"/>
      <c r="ALD61" s="87"/>
      <c r="ALE61" s="87"/>
      <c r="ALF61" s="88"/>
      <c r="ALG61" s="87"/>
      <c r="ALH61" s="87"/>
      <c r="ALI61" s="87"/>
      <c r="ALJ61" s="87"/>
      <c r="ALK61" s="88"/>
      <c r="ALL61" s="87"/>
      <c r="ALM61" s="87"/>
      <c r="ALN61" s="87"/>
      <c r="ALO61" s="87"/>
      <c r="ALP61" s="88"/>
      <c r="ALQ61" s="87"/>
      <c r="ALR61" s="87"/>
      <c r="ALS61" s="87"/>
      <c r="ALT61" s="87"/>
      <c r="ALU61" s="88"/>
      <c r="ALV61" s="87"/>
      <c r="ALW61" s="87"/>
      <c r="ALX61" s="87"/>
      <c r="ALY61" s="87"/>
      <c r="ALZ61" s="88"/>
      <c r="AMA61" s="87"/>
      <c r="AMB61" s="87"/>
      <c r="AMC61" s="87"/>
      <c r="AMD61" s="87"/>
      <c r="AME61" s="88"/>
      <c r="AMF61" s="87"/>
      <c r="AMG61" s="87"/>
      <c r="AMH61" s="87"/>
      <c r="AMI61" s="87"/>
      <c r="AMJ61" s="88"/>
      <c r="AMK61" s="87"/>
      <c r="AML61" s="87"/>
      <c r="AMM61" s="87"/>
      <c r="AMN61" s="87"/>
      <c r="AMO61" s="88"/>
      <c r="AMP61" s="87"/>
      <c r="AMQ61" s="87"/>
      <c r="AMR61" s="87"/>
      <c r="AMS61" s="87"/>
      <c r="AMT61" s="88"/>
      <c r="AMU61" s="87"/>
      <c r="AMV61" s="87"/>
      <c r="AMW61" s="87"/>
      <c r="AMX61" s="87"/>
      <c r="AMY61" s="88"/>
      <c r="AMZ61" s="87"/>
      <c r="ANA61" s="87"/>
      <c r="ANB61" s="87"/>
      <c r="ANC61" s="87"/>
      <c r="AND61" s="88"/>
      <c r="ANE61" s="87"/>
      <c r="ANF61" s="87"/>
      <c r="ANG61" s="87"/>
      <c r="ANH61" s="87"/>
      <c r="ANI61" s="88"/>
      <c r="ANJ61" s="87"/>
      <c r="ANK61" s="87"/>
      <c r="ANL61" s="87"/>
      <c r="ANM61" s="87"/>
      <c r="ANN61" s="88"/>
      <c r="ANO61" s="87"/>
      <c r="ANP61" s="87"/>
      <c r="ANQ61" s="87"/>
      <c r="ANR61" s="87"/>
      <c r="ANS61" s="88"/>
      <c r="ANT61" s="87"/>
      <c r="ANU61" s="87"/>
      <c r="ANV61" s="87"/>
      <c r="ANW61" s="87"/>
      <c r="ANX61" s="88"/>
      <c r="ANY61" s="87"/>
      <c r="ANZ61" s="87"/>
      <c r="AOA61" s="87"/>
      <c r="AOB61" s="87"/>
      <c r="AOC61" s="88"/>
      <c r="AOD61" s="87"/>
      <c r="AOE61" s="87"/>
      <c r="AOF61" s="87"/>
      <c r="AOG61" s="87"/>
      <c r="AOH61" s="88"/>
      <c r="AOI61" s="87"/>
      <c r="AOJ61" s="87"/>
      <c r="AOK61" s="87"/>
      <c r="AOL61" s="87"/>
      <c r="AOM61" s="88"/>
      <c r="AON61" s="87"/>
      <c r="AOO61" s="87"/>
      <c r="AOP61" s="87"/>
      <c r="AOQ61" s="87"/>
      <c r="AOR61" s="88"/>
      <c r="AOS61" s="87"/>
      <c r="AOT61" s="87"/>
      <c r="AOU61" s="87"/>
      <c r="AOV61" s="87"/>
      <c r="AOW61" s="88"/>
      <c r="AOX61" s="87"/>
      <c r="AOY61" s="87"/>
      <c r="AOZ61" s="87"/>
      <c r="APA61" s="87"/>
      <c r="APB61" s="88"/>
      <c r="APC61" s="87"/>
      <c r="APD61" s="87"/>
      <c r="APE61" s="87"/>
      <c r="APF61" s="87"/>
      <c r="APG61" s="88"/>
      <c r="APH61" s="87"/>
      <c r="API61" s="87"/>
      <c r="APJ61" s="87"/>
      <c r="APK61" s="87"/>
      <c r="APL61" s="88"/>
      <c r="APM61" s="87"/>
      <c r="APN61" s="87"/>
      <c r="APO61" s="87"/>
      <c r="APP61" s="87"/>
      <c r="APQ61" s="88"/>
      <c r="APR61" s="87"/>
      <c r="APS61" s="87"/>
      <c r="APT61" s="87"/>
      <c r="APU61" s="87"/>
      <c r="APV61" s="88"/>
      <c r="APW61" s="87"/>
      <c r="APX61" s="87"/>
      <c r="APY61" s="87"/>
      <c r="APZ61" s="87"/>
      <c r="AQA61" s="88"/>
      <c r="AQB61" s="87"/>
      <c r="AQC61" s="87"/>
      <c r="AQD61" s="87"/>
      <c r="AQE61" s="87"/>
      <c r="AQF61" s="88"/>
      <c r="AQG61" s="87"/>
      <c r="AQH61" s="87"/>
      <c r="AQI61" s="87"/>
      <c r="AQJ61" s="87"/>
      <c r="AQK61" s="88"/>
      <c r="AQL61" s="87"/>
      <c r="AQM61" s="87"/>
      <c r="AQN61" s="87"/>
      <c r="AQO61" s="87"/>
      <c r="AQP61" s="88"/>
      <c r="AQQ61" s="87"/>
      <c r="AQR61" s="87"/>
      <c r="AQS61" s="87"/>
      <c r="AQT61" s="87"/>
      <c r="AQU61" s="88"/>
      <c r="AQV61" s="87"/>
      <c r="AQW61" s="87"/>
      <c r="AQX61" s="87"/>
      <c r="AQY61" s="87"/>
      <c r="AQZ61" s="88"/>
      <c r="ARA61" s="87"/>
      <c r="ARB61" s="87"/>
      <c r="ARC61" s="87"/>
      <c r="ARD61" s="87"/>
      <c r="ARE61" s="88"/>
      <c r="ARF61" s="87"/>
      <c r="ARG61" s="87"/>
      <c r="ARH61" s="87"/>
      <c r="ARI61" s="87"/>
      <c r="ARJ61" s="88"/>
      <c r="ARK61" s="87"/>
      <c r="ARL61" s="87"/>
      <c r="ARM61" s="87"/>
      <c r="ARN61" s="87"/>
      <c r="ARO61" s="88"/>
      <c r="ARP61" s="87"/>
      <c r="ARQ61" s="87"/>
      <c r="ARR61" s="87"/>
      <c r="ARS61" s="87"/>
      <c r="ART61" s="88"/>
      <c r="ARU61" s="87"/>
      <c r="ARV61" s="87"/>
      <c r="ARW61" s="87"/>
      <c r="ARX61" s="87"/>
      <c r="ARY61" s="88"/>
      <c r="ARZ61" s="87"/>
      <c r="ASA61" s="87"/>
      <c r="ASB61" s="87"/>
      <c r="ASC61" s="87"/>
      <c r="ASD61" s="88"/>
      <c r="ASE61" s="87"/>
      <c r="ASF61" s="87"/>
      <c r="ASG61" s="87"/>
      <c r="ASH61" s="87"/>
      <c r="ASI61" s="88"/>
      <c r="ASJ61" s="87"/>
      <c r="ASK61" s="87"/>
      <c r="ASL61" s="87"/>
      <c r="ASM61" s="87"/>
      <c r="ASN61" s="88"/>
      <c r="ASO61" s="87"/>
      <c r="ASP61" s="87"/>
      <c r="ASQ61" s="87"/>
      <c r="ASR61" s="87"/>
      <c r="ASS61" s="88"/>
      <c r="AST61" s="87"/>
      <c r="ASU61" s="87"/>
      <c r="ASV61" s="87"/>
      <c r="ASW61" s="87"/>
      <c r="ASX61" s="88"/>
      <c r="ASY61" s="87"/>
      <c r="ASZ61" s="87"/>
      <c r="ATA61" s="87"/>
      <c r="ATB61" s="87"/>
      <c r="ATC61" s="88"/>
      <c r="ATD61" s="87"/>
      <c r="ATE61" s="87"/>
      <c r="ATF61" s="87"/>
      <c r="ATG61" s="87"/>
      <c r="ATH61" s="88"/>
      <c r="ATI61" s="87"/>
      <c r="ATJ61" s="87"/>
      <c r="ATK61" s="87"/>
      <c r="ATL61" s="87"/>
      <c r="ATM61" s="88"/>
      <c r="ATN61" s="87"/>
      <c r="ATO61" s="87"/>
      <c r="ATP61" s="87"/>
      <c r="ATQ61" s="87"/>
      <c r="ATR61" s="88"/>
      <c r="ATS61" s="87"/>
      <c r="ATT61" s="87"/>
      <c r="ATU61" s="87"/>
      <c r="ATV61" s="87"/>
      <c r="ATW61" s="88"/>
      <c r="ATX61" s="87"/>
      <c r="ATY61" s="87"/>
      <c r="ATZ61" s="87"/>
      <c r="AUA61" s="87"/>
      <c r="AUB61" s="88"/>
      <c r="AUC61" s="87"/>
      <c r="AUD61" s="87"/>
      <c r="AUE61" s="87"/>
      <c r="AUF61" s="87"/>
      <c r="AUG61" s="88"/>
      <c r="AUH61" s="87"/>
      <c r="AUI61" s="87"/>
      <c r="AUJ61" s="87"/>
      <c r="AUK61" s="87"/>
      <c r="AUL61" s="88"/>
      <c r="AUM61" s="87"/>
      <c r="AUN61" s="87"/>
      <c r="AUO61" s="87"/>
      <c r="AUP61" s="87"/>
      <c r="AUQ61" s="88"/>
      <c r="AUR61" s="87"/>
      <c r="AUS61" s="87"/>
      <c r="AUT61" s="87"/>
      <c r="AUU61" s="87"/>
      <c r="AUV61" s="88"/>
      <c r="AUW61" s="87"/>
      <c r="AUX61" s="87"/>
      <c r="AUY61" s="87"/>
      <c r="AUZ61" s="87"/>
      <c r="AVA61" s="88"/>
      <c r="AVB61" s="87"/>
      <c r="AVC61" s="87"/>
      <c r="AVD61" s="87"/>
      <c r="AVE61" s="87"/>
      <c r="AVF61" s="88"/>
      <c r="AVG61" s="87"/>
      <c r="AVH61" s="87"/>
      <c r="AVI61" s="87"/>
      <c r="AVJ61" s="87"/>
      <c r="AVK61" s="88"/>
      <c r="AVL61" s="87"/>
      <c r="AVM61" s="87"/>
      <c r="AVN61" s="87"/>
      <c r="AVO61" s="87"/>
      <c r="AVP61" s="88"/>
      <c r="AVQ61" s="87"/>
      <c r="AVR61" s="87"/>
      <c r="AVS61" s="87"/>
      <c r="AVT61" s="87"/>
      <c r="AVU61" s="88"/>
      <c r="AVV61" s="87"/>
      <c r="AVW61" s="87"/>
      <c r="AVX61" s="87"/>
      <c r="AVY61" s="87"/>
      <c r="AVZ61" s="88"/>
      <c r="AWA61" s="87"/>
      <c r="AWB61" s="87"/>
      <c r="AWC61" s="87"/>
      <c r="AWD61" s="87"/>
      <c r="AWE61" s="88"/>
      <c r="AWF61" s="87"/>
      <c r="AWG61" s="87"/>
      <c r="AWH61" s="87"/>
      <c r="AWI61" s="87"/>
      <c r="AWJ61" s="88"/>
      <c r="AWK61" s="87"/>
      <c r="AWL61" s="87"/>
      <c r="AWM61" s="87"/>
      <c r="AWN61" s="87"/>
      <c r="AWO61" s="88"/>
      <c r="AWP61" s="87"/>
      <c r="AWQ61" s="87"/>
      <c r="AWR61" s="87"/>
      <c r="AWS61" s="87"/>
      <c r="AWT61" s="88"/>
      <c r="AWU61" s="87"/>
      <c r="AWV61" s="87"/>
      <c r="AWW61" s="87"/>
      <c r="AWX61" s="87"/>
      <c r="AWY61" s="88"/>
      <c r="AWZ61" s="87"/>
      <c r="AXA61" s="87"/>
      <c r="AXB61" s="87"/>
      <c r="AXC61" s="87"/>
      <c r="AXD61" s="88"/>
      <c r="AXE61" s="87"/>
      <c r="AXF61" s="87"/>
      <c r="AXG61" s="87"/>
      <c r="AXH61" s="87"/>
      <c r="AXI61" s="88"/>
      <c r="AXJ61" s="87"/>
      <c r="AXK61" s="87"/>
      <c r="AXL61" s="87"/>
      <c r="AXM61" s="87"/>
      <c r="AXN61" s="88"/>
      <c r="AXO61" s="87"/>
      <c r="AXP61" s="87"/>
      <c r="AXQ61" s="87"/>
      <c r="AXR61" s="87"/>
      <c r="AXS61" s="88"/>
      <c r="AXT61" s="87"/>
      <c r="AXU61" s="87"/>
      <c r="AXV61" s="87"/>
      <c r="AXW61" s="87"/>
      <c r="AXX61" s="88"/>
      <c r="AXY61" s="87"/>
      <c r="AXZ61" s="87"/>
      <c r="AYA61" s="87"/>
      <c r="AYB61" s="87"/>
      <c r="AYC61" s="88"/>
      <c r="AYD61" s="87"/>
      <c r="AYE61" s="87"/>
      <c r="AYF61" s="87"/>
      <c r="AYG61" s="87"/>
      <c r="AYH61" s="88"/>
      <c r="AYI61" s="87"/>
      <c r="AYJ61" s="87"/>
      <c r="AYK61" s="87"/>
      <c r="AYL61" s="87"/>
      <c r="AYM61" s="88"/>
      <c r="AYN61" s="87"/>
      <c r="AYO61" s="87"/>
      <c r="AYP61" s="87"/>
      <c r="AYQ61" s="87"/>
      <c r="AYR61" s="88"/>
      <c r="AYS61" s="87"/>
      <c r="AYT61" s="87"/>
      <c r="AYU61" s="87"/>
      <c r="AYV61" s="87"/>
      <c r="AYW61" s="88"/>
      <c r="AYX61" s="87"/>
      <c r="AYY61" s="87"/>
      <c r="AYZ61" s="87"/>
      <c r="AZA61" s="87"/>
      <c r="AZB61" s="88"/>
      <c r="AZC61" s="87"/>
      <c r="AZD61" s="87"/>
      <c r="AZE61" s="87"/>
      <c r="AZF61" s="87"/>
      <c r="AZG61" s="88"/>
      <c r="AZH61" s="87"/>
      <c r="AZI61" s="87"/>
      <c r="AZJ61" s="87"/>
      <c r="AZK61" s="87"/>
      <c r="AZL61" s="88"/>
      <c r="AZM61" s="87"/>
      <c r="AZN61" s="87"/>
      <c r="AZO61" s="87"/>
      <c r="AZP61" s="87"/>
      <c r="AZQ61" s="88"/>
      <c r="AZR61" s="87"/>
      <c r="AZS61" s="87"/>
      <c r="AZT61" s="87"/>
      <c r="AZU61" s="87"/>
      <c r="AZV61" s="88"/>
      <c r="AZW61" s="87"/>
      <c r="AZX61" s="87"/>
      <c r="AZY61" s="87"/>
      <c r="AZZ61" s="87"/>
      <c r="BAA61" s="88"/>
      <c r="BAB61" s="87"/>
      <c r="BAC61" s="87"/>
      <c r="BAD61" s="87"/>
      <c r="BAE61" s="87"/>
      <c r="BAF61" s="88"/>
      <c r="BAG61" s="87"/>
      <c r="BAH61" s="87"/>
      <c r="BAI61" s="87"/>
      <c r="BAJ61" s="87"/>
      <c r="BAK61" s="88"/>
      <c r="BAL61" s="87"/>
      <c r="BAM61" s="87"/>
      <c r="BAN61" s="87"/>
      <c r="BAO61" s="87"/>
      <c r="BAP61" s="88"/>
      <c r="BAQ61" s="87"/>
      <c r="BAR61" s="87"/>
      <c r="BAS61" s="87"/>
      <c r="BAT61" s="87"/>
      <c r="BAU61" s="88"/>
      <c r="BAV61" s="87"/>
      <c r="BAW61" s="87"/>
      <c r="BAX61" s="87"/>
      <c r="BAY61" s="87"/>
      <c r="BAZ61" s="88"/>
      <c r="BBA61" s="87"/>
      <c r="BBB61" s="87"/>
      <c r="BBC61" s="87"/>
      <c r="BBD61" s="87"/>
      <c r="BBE61" s="88"/>
      <c r="BBF61" s="87"/>
      <c r="BBG61" s="87"/>
      <c r="BBH61" s="87"/>
      <c r="BBI61" s="87"/>
      <c r="BBJ61" s="88"/>
      <c r="BBK61" s="87"/>
      <c r="BBL61" s="87"/>
      <c r="BBM61" s="87"/>
      <c r="BBN61" s="87"/>
      <c r="BBO61" s="88"/>
      <c r="BBP61" s="87"/>
      <c r="BBQ61" s="87"/>
      <c r="BBR61" s="87"/>
      <c r="BBS61" s="87"/>
      <c r="BBT61" s="88"/>
      <c r="BBU61" s="87"/>
      <c r="BBV61" s="87"/>
      <c r="BBW61" s="87"/>
      <c r="BBX61" s="87"/>
      <c r="BBY61" s="88"/>
      <c r="BBZ61" s="87"/>
      <c r="BCA61" s="87"/>
      <c r="BCB61" s="87"/>
      <c r="BCC61" s="87"/>
      <c r="BCD61" s="88"/>
      <c r="BCE61" s="87"/>
      <c r="BCF61" s="87"/>
      <c r="BCG61" s="87"/>
      <c r="BCH61" s="87"/>
      <c r="BCI61" s="88"/>
      <c r="BCJ61" s="87"/>
      <c r="BCK61" s="87"/>
      <c r="BCL61" s="87"/>
      <c r="BCM61" s="87"/>
      <c r="BCN61" s="88"/>
      <c r="BCO61" s="87"/>
      <c r="BCP61" s="87"/>
      <c r="BCQ61" s="87"/>
      <c r="BCR61" s="87"/>
      <c r="BCS61" s="88"/>
      <c r="BCT61" s="87"/>
      <c r="BCU61" s="87"/>
      <c r="BCV61" s="87"/>
      <c r="BCW61" s="87"/>
      <c r="BCX61" s="88"/>
      <c r="BCY61" s="87"/>
      <c r="BCZ61" s="87"/>
      <c r="BDA61" s="87"/>
      <c r="BDB61" s="87"/>
      <c r="BDC61" s="88"/>
      <c r="BDD61" s="87"/>
      <c r="BDE61" s="87"/>
      <c r="BDF61" s="87"/>
      <c r="BDG61" s="87"/>
      <c r="BDH61" s="88"/>
      <c r="BDI61" s="87"/>
      <c r="BDJ61" s="87"/>
      <c r="BDK61" s="87"/>
      <c r="BDL61" s="87"/>
      <c r="BDM61" s="88"/>
      <c r="BDN61" s="87"/>
      <c r="BDO61" s="87"/>
      <c r="BDP61" s="87"/>
      <c r="BDQ61" s="87"/>
      <c r="BDR61" s="88"/>
      <c r="BDS61" s="87"/>
      <c r="BDT61" s="87"/>
      <c r="BDU61" s="87"/>
      <c r="BDV61" s="87"/>
      <c r="BDW61" s="88"/>
      <c r="BDX61" s="87"/>
      <c r="BDY61" s="87"/>
      <c r="BDZ61" s="87"/>
      <c r="BEA61" s="87"/>
      <c r="BEB61" s="88"/>
      <c r="BEC61" s="87"/>
      <c r="BED61" s="87"/>
      <c r="BEE61" s="87"/>
      <c r="BEF61" s="87"/>
      <c r="BEG61" s="88"/>
      <c r="BEH61" s="87"/>
      <c r="BEI61" s="87"/>
      <c r="BEJ61" s="87"/>
      <c r="BEK61" s="87"/>
      <c r="BEL61" s="88"/>
      <c r="BEM61" s="87"/>
      <c r="BEN61" s="87"/>
      <c r="BEO61" s="87"/>
      <c r="BEP61" s="87"/>
      <c r="BEQ61" s="88"/>
      <c r="BER61" s="87"/>
      <c r="BES61" s="87"/>
      <c r="BET61" s="87"/>
      <c r="BEU61" s="87"/>
      <c r="BEV61" s="88"/>
      <c r="BEW61" s="87"/>
      <c r="BEX61" s="87"/>
      <c r="BEY61" s="87"/>
      <c r="BEZ61" s="87"/>
      <c r="BFA61" s="88"/>
      <c r="BFB61" s="87"/>
      <c r="BFC61" s="87"/>
      <c r="BFD61" s="87"/>
      <c r="BFE61" s="87"/>
      <c r="BFF61" s="88"/>
      <c r="BFG61" s="87"/>
      <c r="BFH61" s="87"/>
      <c r="BFI61" s="87"/>
      <c r="BFJ61" s="87"/>
      <c r="BFK61" s="88"/>
      <c r="BFL61" s="87"/>
      <c r="BFM61" s="87"/>
      <c r="BFN61" s="87"/>
      <c r="BFO61" s="87"/>
      <c r="BFP61" s="88"/>
      <c r="BFQ61" s="87"/>
      <c r="BFR61" s="87"/>
      <c r="BFS61" s="87"/>
      <c r="BFT61" s="87"/>
      <c r="BFU61" s="88"/>
      <c r="BFV61" s="87"/>
      <c r="BFW61" s="87"/>
      <c r="BFX61" s="87"/>
      <c r="BFY61" s="87"/>
      <c r="BFZ61" s="88"/>
      <c r="BGA61" s="87"/>
      <c r="BGB61" s="87"/>
      <c r="BGC61" s="87"/>
      <c r="BGD61" s="87"/>
      <c r="BGE61" s="88"/>
      <c r="BGF61" s="87"/>
      <c r="BGG61" s="87"/>
      <c r="BGH61" s="87"/>
      <c r="BGI61" s="87"/>
      <c r="BGJ61" s="88"/>
      <c r="BGK61" s="87"/>
      <c r="BGL61" s="87"/>
      <c r="BGM61" s="87"/>
      <c r="BGN61" s="87"/>
      <c r="BGO61" s="88"/>
      <c r="BGP61" s="87"/>
      <c r="BGQ61" s="87"/>
      <c r="BGR61" s="87"/>
      <c r="BGS61" s="87"/>
      <c r="BGT61" s="88"/>
      <c r="BGU61" s="87"/>
      <c r="BGV61" s="87"/>
      <c r="BGW61" s="87"/>
      <c r="BGX61" s="87"/>
      <c r="BGY61" s="88"/>
      <c r="BGZ61" s="87"/>
      <c r="BHA61" s="87"/>
      <c r="BHB61" s="87"/>
      <c r="BHC61" s="87"/>
      <c r="BHD61" s="88"/>
      <c r="BHE61" s="87"/>
      <c r="BHF61" s="87"/>
      <c r="BHG61" s="87"/>
      <c r="BHH61" s="87"/>
      <c r="BHI61" s="88"/>
      <c r="BHJ61" s="87"/>
      <c r="BHK61" s="87"/>
      <c r="BHL61" s="87"/>
      <c r="BHM61" s="87"/>
      <c r="BHN61" s="88"/>
      <c r="BHO61" s="87"/>
      <c r="BHP61" s="87"/>
      <c r="BHQ61" s="87"/>
      <c r="BHR61" s="87"/>
      <c r="BHS61" s="88"/>
      <c r="BHT61" s="87"/>
      <c r="BHU61" s="87"/>
      <c r="BHV61" s="87"/>
      <c r="BHW61" s="87"/>
      <c r="BHX61" s="88"/>
      <c r="BHY61" s="87"/>
      <c r="BHZ61" s="87"/>
      <c r="BIA61" s="87"/>
      <c r="BIB61" s="87"/>
      <c r="BIC61" s="88"/>
      <c r="BID61" s="87"/>
      <c r="BIE61" s="87"/>
      <c r="BIF61" s="87"/>
      <c r="BIG61" s="87"/>
      <c r="BIH61" s="88"/>
      <c r="BII61" s="87"/>
      <c r="BIJ61" s="87"/>
      <c r="BIK61" s="87"/>
      <c r="BIL61" s="87"/>
      <c r="BIM61" s="88"/>
      <c r="BIN61" s="87"/>
      <c r="BIO61" s="87"/>
      <c r="BIP61" s="87"/>
      <c r="BIQ61" s="87"/>
      <c r="BIR61" s="88"/>
      <c r="BIS61" s="87"/>
      <c r="BIT61" s="87"/>
      <c r="BIU61" s="87"/>
      <c r="BIV61" s="87"/>
      <c r="BIW61" s="88"/>
      <c r="BIX61" s="87"/>
      <c r="BIY61" s="87"/>
      <c r="BIZ61" s="87"/>
      <c r="BJA61" s="87"/>
      <c r="BJB61" s="88"/>
      <c r="BJC61" s="87"/>
      <c r="BJD61" s="87"/>
      <c r="BJE61" s="87"/>
      <c r="BJF61" s="87"/>
      <c r="BJG61" s="88"/>
      <c r="BJH61" s="87"/>
      <c r="BJI61" s="87"/>
      <c r="BJJ61" s="87"/>
      <c r="BJK61" s="87"/>
      <c r="BJL61" s="88"/>
      <c r="BJM61" s="87"/>
      <c r="BJN61" s="87"/>
      <c r="BJO61" s="87"/>
      <c r="BJP61" s="87"/>
      <c r="BJQ61" s="88"/>
      <c r="BJR61" s="87"/>
      <c r="BJS61" s="87"/>
      <c r="BJT61" s="87"/>
      <c r="BJU61" s="87"/>
      <c r="BJV61" s="88"/>
      <c r="BJW61" s="87"/>
      <c r="BJX61" s="87"/>
      <c r="BJY61" s="87"/>
      <c r="BJZ61" s="87"/>
      <c r="BKA61" s="88"/>
      <c r="BKB61" s="87"/>
      <c r="BKC61" s="87"/>
      <c r="BKD61" s="87"/>
      <c r="BKE61" s="87"/>
      <c r="BKF61" s="88"/>
      <c r="BKG61" s="87"/>
      <c r="BKH61" s="87"/>
      <c r="BKI61" s="87"/>
      <c r="BKJ61" s="87"/>
      <c r="BKK61" s="88"/>
      <c r="BKL61" s="87"/>
      <c r="BKM61" s="87"/>
      <c r="BKN61" s="87"/>
      <c r="BKO61" s="87"/>
      <c r="BKP61" s="88"/>
      <c r="BKQ61" s="87"/>
      <c r="BKR61" s="87"/>
      <c r="BKS61" s="87"/>
      <c r="BKT61" s="87"/>
      <c r="BKU61" s="88"/>
      <c r="BKV61" s="87"/>
      <c r="BKW61" s="87"/>
      <c r="BKX61" s="87"/>
      <c r="BKY61" s="87"/>
      <c r="BKZ61" s="88"/>
      <c r="BLA61" s="87"/>
      <c r="BLB61" s="87"/>
      <c r="BLC61" s="87"/>
      <c r="BLD61" s="87"/>
      <c r="BLE61" s="88"/>
      <c r="BLF61" s="87"/>
      <c r="BLG61" s="87"/>
      <c r="BLH61" s="87"/>
      <c r="BLI61" s="87"/>
      <c r="BLJ61" s="88"/>
      <c r="BLK61" s="87"/>
      <c r="BLL61" s="87"/>
      <c r="BLM61" s="87"/>
      <c r="BLN61" s="87"/>
      <c r="BLO61" s="88"/>
      <c r="BLP61" s="87"/>
      <c r="BLQ61" s="87"/>
      <c r="BLR61" s="87"/>
      <c r="BLS61" s="87"/>
      <c r="BLT61" s="88"/>
      <c r="BLU61" s="87"/>
      <c r="BLV61" s="87"/>
      <c r="BLW61" s="87"/>
      <c r="BLX61" s="87"/>
      <c r="BLY61" s="88"/>
      <c r="BLZ61" s="87"/>
      <c r="BMA61" s="87"/>
      <c r="BMB61" s="87"/>
      <c r="BMC61" s="87"/>
      <c r="BMD61" s="88"/>
      <c r="BME61" s="87"/>
      <c r="BMF61" s="87"/>
      <c r="BMG61" s="87"/>
      <c r="BMH61" s="87"/>
      <c r="BMI61" s="88"/>
      <c r="BMJ61" s="87"/>
      <c r="BMK61" s="87"/>
      <c r="BML61" s="87"/>
      <c r="BMM61" s="87"/>
      <c r="BMN61" s="88"/>
      <c r="BMO61" s="87"/>
      <c r="BMP61" s="87"/>
      <c r="BMQ61" s="87"/>
      <c r="BMR61" s="87"/>
      <c r="BMS61" s="88"/>
      <c r="BMT61" s="87"/>
      <c r="BMU61" s="87"/>
      <c r="BMV61" s="87"/>
      <c r="BMW61" s="87"/>
      <c r="BMX61" s="88"/>
      <c r="BMY61" s="87"/>
      <c r="BMZ61" s="87"/>
      <c r="BNA61" s="87"/>
      <c r="BNB61" s="87"/>
      <c r="BNC61" s="88"/>
      <c r="BND61" s="87"/>
      <c r="BNE61" s="87"/>
      <c r="BNF61" s="87"/>
      <c r="BNG61" s="87"/>
      <c r="BNH61" s="88"/>
      <c r="BNI61" s="87"/>
      <c r="BNJ61" s="87"/>
      <c r="BNK61" s="87"/>
      <c r="BNL61" s="87"/>
      <c r="BNM61" s="88"/>
      <c r="BNN61" s="87"/>
      <c r="BNO61" s="87"/>
      <c r="BNP61" s="87"/>
      <c r="BNQ61" s="87"/>
      <c r="BNR61" s="88"/>
      <c r="BNS61" s="87"/>
      <c r="BNT61" s="87"/>
      <c r="BNU61" s="87"/>
      <c r="BNV61" s="87"/>
      <c r="BNW61" s="88"/>
      <c r="BNX61" s="87"/>
      <c r="BNY61" s="87"/>
      <c r="BNZ61" s="87"/>
      <c r="BOA61" s="87"/>
      <c r="BOB61" s="88"/>
      <c r="BOC61" s="87"/>
      <c r="BOD61" s="87"/>
      <c r="BOE61" s="87"/>
      <c r="BOF61" s="87"/>
      <c r="BOG61" s="88"/>
      <c r="BOH61" s="87"/>
      <c r="BOI61" s="87"/>
      <c r="BOJ61" s="87"/>
      <c r="BOK61" s="87"/>
      <c r="BOL61" s="88"/>
      <c r="BOM61" s="87"/>
      <c r="BON61" s="87"/>
      <c r="BOO61" s="87"/>
      <c r="BOP61" s="87"/>
      <c r="BOQ61" s="88"/>
      <c r="BOR61" s="87"/>
      <c r="BOS61" s="87"/>
      <c r="BOT61" s="87"/>
      <c r="BOU61" s="87"/>
      <c r="BOV61" s="88"/>
      <c r="BOW61" s="87"/>
      <c r="BOX61" s="87"/>
      <c r="BOY61" s="87"/>
      <c r="BOZ61" s="87"/>
      <c r="BPA61" s="88"/>
      <c r="BPB61" s="87"/>
      <c r="BPC61" s="87"/>
      <c r="BPD61" s="87"/>
      <c r="BPE61" s="87"/>
      <c r="BPF61" s="88"/>
      <c r="BPG61" s="87"/>
      <c r="BPH61" s="87"/>
      <c r="BPI61" s="87"/>
      <c r="BPJ61" s="87"/>
      <c r="BPK61" s="88"/>
      <c r="BPL61" s="87"/>
      <c r="BPM61" s="87"/>
      <c r="BPN61" s="87"/>
      <c r="BPO61" s="87"/>
      <c r="BPP61" s="88"/>
      <c r="BPQ61" s="87"/>
      <c r="BPR61" s="87"/>
      <c r="BPS61" s="87"/>
      <c r="BPT61" s="87"/>
      <c r="BPU61" s="88"/>
      <c r="BPV61" s="87"/>
      <c r="BPW61" s="87"/>
      <c r="BPX61" s="87"/>
      <c r="BPY61" s="87"/>
      <c r="BPZ61" s="88"/>
      <c r="BQA61" s="87"/>
      <c r="BQB61" s="87"/>
      <c r="BQC61" s="87"/>
      <c r="BQD61" s="87"/>
      <c r="BQE61" s="88"/>
      <c r="BQF61" s="87"/>
      <c r="BQG61" s="87"/>
      <c r="BQH61" s="87"/>
      <c r="BQI61" s="87"/>
      <c r="BQJ61" s="88"/>
      <c r="BQK61" s="87"/>
      <c r="BQL61" s="87"/>
      <c r="BQM61" s="87"/>
      <c r="BQN61" s="87"/>
      <c r="BQO61" s="88"/>
      <c r="BQP61" s="87"/>
      <c r="BQQ61" s="87"/>
      <c r="BQR61" s="87"/>
      <c r="BQS61" s="87"/>
      <c r="BQT61" s="88"/>
      <c r="BQU61" s="87"/>
      <c r="BQV61" s="87"/>
      <c r="BQW61" s="87"/>
      <c r="BQX61" s="87"/>
      <c r="BQY61" s="88"/>
      <c r="BQZ61" s="87"/>
      <c r="BRA61" s="87"/>
      <c r="BRB61" s="87"/>
      <c r="BRC61" s="87"/>
      <c r="BRD61" s="88"/>
      <c r="BRE61" s="87"/>
      <c r="BRF61" s="87"/>
      <c r="BRG61" s="87"/>
      <c r="BRH61" s="87"/>
      <c r="BRI61" s="88"/>
      <c r="BRJ61" s="87"/>
      <c r="BRK61" s="87"/>
      <c r="BRL61" s="87"/>
      <c r="BRM61" s="87"/>
      <c r="BRN61" s="88"/>
      <c r="BRO61" s="87"/>
      <c r="BRP61" s="87"/>
      <c r="BRQ61" s="87"/>
      <c r="BRR61" s="87"/>
      <c r="BRS61" s="88"/>
      <c r="BRT61" s="87"/>
      <c r="BRU61" s="87"/>
      <c r="BRV61" s="87"/>
      <c r="BRW61" s="87"/>
      <c r="BRX61" s="88"/>
      <c r="BRY61" s="87"/>
      <c r="BRZ61" s="87"/>
      <c r="BSA61" s="87"/>
      <c r="BSB61" s="87"/>
      <c r="BSC61" s="88"/>
      <c r="BSD61" s="87"/>
      <c r="BSE61" s="87"/>
      <c r="BSF61" s="87"/>
      <c r="BSG61" s="87"/>
      <c r="BSH61" s="88"/>
      <c r="BSI61" s="87"/>
      <c r="BSJ61" s="87"/>
      <c r="BSK61" s="87"/>
      <c r="BSL61" s="87"/>
      <c r="BSM61" s="88"/>
      <c r="BSN61" s="87"/>
      <c r="BSO61" s="87"/>
      <c r="BSP61" s="87"/>
      <c r="BSQ61" s="87"/>
      <c r="BSR61" s="88"/>
      <c r="BSS61" s="87"/>
      <c r="BST61" s="87"/>
      <c r="BSU61" s="87"/>
      <c r="BSV61" s="87"/>
      <c r="BSW61" s="88"/>
      <c r="BSX61" s="87"/>
      <c r="BSY61" s="87"/>
      <c r="BSZ61" s="87"/>
      <c r="BTA61" s="87"/>
      <c r="BTB61" s="88"/>
      <c r="BTC61" s="87"/>
      <c r="BTD61" s="87"/>
      <c r="BTE61" s="87"/>
      <c r="BTF61" s="87"/>
      <c r="BTG61" s="88"/>
      <c r="BTH61" s="87"/>
      <c r="BTI61" s="87"/>
      <c r="BTJ61" s="87"/>
      <c r="BTK61" s="87"/>
      <c r="BTL61" s="88"/>
      <c r="BTM61" s="87"/>
      <c r="BTN61" s="87"/>
      <c r="BTO61" s="87"/>
      <c r="BTP61" s="87"/>
      <c r="BTQ61" s="88"/>
      <c r="BTR61" s="87"/>
      <c r="BTS61" s="87"/>
      <c r="BTT61" s="87"/>
      <c r="BTU61" s="87"/>
      <c r="BTV61" s="88"/>
      <c r="BTW61" s="87"/>
      <c r="BTX61" s="87"/>
      <c r="BTY61" s="87"/>
      <c r="BTZ61" s="87"/>
      <c r="BUA61" s="88"/>
      <c r="BUB61" s="87"/>
      <c r="BUC61" s="87"/>
      <c r="BUD61" s="87"/>
      <c r="BUE61" s="87"/>
      <c r="BUF61" s="88"/>
      <c r="BUG61" s="87"/>
      <c r="BUH61" s="87"/>
      <c r="BUI61" s="87"/>
      <c r="BUJ61" s="87"/>
      <c r="BUK61" s="88"/>
      <c r="BUL61" s="87"/>
      <c r="BUM61" s="87"/>
      <c r="BUN61" s="87"/>
      <c r="BUO61" s="87"/>
      <c r="BUP61" s="88"/>
      <c r="BUQ61" s="87"/>
      <c r="BUR61" s="87"/>
      <c r="BUS61" s="87"/>
      <c r="BUT61" s="87"/>
      <c r="BUU61" s="88"/>
      <c r="BUV61" s="87"/>
      <c r="BUW61" s="87"/>
      <c r="BUX61" s="87"/>
      <c r="BUY61" s="87"/>
      <c r="BUZ61" s="88"/>
      <c r="BVA61" s="87"/>
      <c r="BVB61" s="87"/>
      <c r="BVC61" s="87"/>
      <c r="BVD61" s="87"/>
      <c r="BVE61" s="88"/>
      <c r="BVF61" s="87"/>
      <c r="BVG61" s="87"/>
      <c r="BVH61" s="87"/>
      <c r="BVI61" s="87"/>
      <c r="BVJ61" s="88"/>
      <c r="BVK61" s="87"/>
      <c r="BVL61" s="87"/>
      <c r="BVM61" s="87"/>
      <c r="BVN61" s="87"/>
      <c r="BVO61" s="88"/>
      <c r="BVP61" s="87"/>
      <c r="BVQ61" s="87"/>
      <c r="BVR61" s="87"/>
      <c r="BVS61" s="87"/>
      <c r="BVT61" s="88"/>
      <c r="BVU61" s="87"/>
      <c r="BVV61" s="87"/>
      <c r="BVW61" s="87"/>
      <c r="BVX61" s="87"/>
      <c r="BVY61" s="88"/>
      <c r="BVZ61" s="87"/>
      <c r="BWA61" s="87"/>
      <c r="BWB61" s="87"/>
      <c r="BWC61" s="87"/>
      <c r="BWD61" s="88"/>
      <c r="BWE61" s="87"/>
      <c r="BWF61" s="87"/>
      <c r="BWG61" s="87"/>
      <c r="BWH61" s="87"/>
      <c r="BWI61" s="88"/>
      <c r="BWJ61" s="87"/>
      <c r="BWK61" s="87"/>
      <c r="BWL61" s="87"/>
      <c r="BWM61" s="87"/>
      <c r="BWN61" s="88"/>
      <c r="BWO61" s="87"/>
      <c r="BWP61" s="87"/>
      <c r="BWQ61" s="87"/>
      <c r="BWR61" s="87"/>
      <c r="BWS61" s="88"/>
      <c r="BWT61" s="87"/>
      <c r="BWU61" s="87"/>
      <c r="BWV61" s="87"/>
      <c r="BWW61" s="87"/>
      <c r="BWX61" s="88"/>
      <c r="BWY61" s="87"/>
      <c r="BWZ61" s="87"/>
      <c r="BXA61" s="87"/>
      <c r="BXB61" s="87"/>
      <c r="BXC61" s="88"/>
      <c r="BXD61" s="87"/>
      <c r="BXE61" s="87"/>
      <c r="BXF61" s="87"/>
      <c r="BXG61" s="87"/>
      <c r="BXH61" s="88"/>
      <c r="BXI61" s="87"/>
      <c r="BXJ61" s="87"/>
      <c r="BXK61" s="87"/>
      <c r="BXL61" s="87"/>
      <c r="BXM61" s="88"/>
      <c r="BXN61" s="87"/>
      <c r="BXO61" s="87"/>
      <c r="BXP61" s="87"/>
      <c r="BXQ61" s="87"/>
      <c r="BXR61" s="88"/>
      <c r="BXS61" s="87"/>
      <c r="BXT61" s="87"/>
      <c r="BXU61" s="87"/>
      <c r="BXV61" s="87"/>
      <c r="BXW61" s="88"/>
      <c r="BXX61" s="87"/>
      <c r="BXY61" s="87"/>
      <c r="BXZ61" s="87"/>
      <c r="BYA61" s="87"/>
      <c r="BYB61" s="88"/>
      <c r="BYC61" s="87"/>
      <c r="BYD61" s="87"/>
      <c r="BYE61" s="87"/>
      <c r="BYF61" s="87"/>
      <c r="BYG61" s="88"/>
      <c r="BYH61" s="87"/>
      <c r="BYI61" s="87"/>
      <c r="BYJ61" s="87"/>
      <c r="BYK61" s="87"/>
      <c r="BYL61" s="88"/>
      <c r="BYM61" s="87"/>
      <c r="BYN61" s="87"/>
      <c r="BYO61" s="87"/>
      <c r="BYP61" s="87"/>
      <c r="BYQ61" s="88"/>
      <c r="BYR61" s="87"/>
      <c r="BYS61" s="87"/>
      <c r="BYT61" s="87"/>
      <c r="BYU61" s="87"/>
      <c r="BYV61" s="88"/>
      <c r="BYW61" s="87"/>
      <c r="BYX61" s="87"/>
      <c r="BYY61" s="87"/>
      <c r="BYZ61" s="87"/>
      <c r="BZA61" s="88"/>
      <c r="BZB61" s="87"/>
      <c r="BZC61" s="87"/>
      <c r="BZD61" s="87"/>
      <c r="BZE61" s="87"/>
      <c r="BZF61" s="88"/>
      <c r="BZG61" s="87"/>
      <c r="BZH61" s="87"/>
      <c r="BZI61" s="87"/>
      <c r="BZJ61" s="87"/>
      <c r="BZK61" s="88"/>
      <c r="BZL61" s="87"/>
      <c r="BZM61" s="87"/>
      <c r="BZN61" s="87"/>
      <c r="BZO61" s="87"/>
      <c r="BZP61" s="88"/>
      <c r="BZQ61" s="87"/>
      <c r="BZR61" s="87"/>
      <c r="BZS61" s="87"/>
      <c r="BZT61" s="87"/>
      <c r="BZU61" s="88"/>
      <c r="BZV61" s="87"/>
      <c r="BZW61" s="87"/>
      <c r="BZX61" s="87"/>
      <c r="BZY61" s="87"/>
      <c r="BZZ61" s="88"/>
      <c r="CAA61" s="87"/>
      <c r="CAB61" s="87"/>
      <c r="CAC61" s="87"/>
      <c r="CAD61" s="87"/>
      <c r="CAE61" s="88"/>
      <c r="CAF61" s="87"/>
      <c r="CAG61" s="87"/>
      <c r="CAH61" s="87"/>
      <c r="CAI61" s="87"/>
      <c r="CAJ61" s="88"/>
      <c r="CAK61" s="87"/>
      <c r="CAL61" s="87"/>
      <c r="CAM61" s="87"/>
      <c r="CAN61" s="87"/>
      <c r="CAO61" s="88"/>
      <c r="CAP61" s="87"/>
      <c r="CAQ61" s="87"/>
      <c r="CAR61" s="87"/>
      <c r="CAS61" s="87"/>
      <c r="CAT61" s="88"/>
      <c r="CAU61" s="87"/>
      <c r="CAV61" s="87"/>
      <c r="CAW61" s="87"/>
      <c r="CAX61" s="87"/>
      <c r="CAY61" s="88"/>
      <c r="CAZ61" s="87"/>
      <c r="CBA61" s="87"/>
      <c r="CBB61" s="87"/>
      <c r="CBC61" s="87"/>
      <c r="CBD61" s="88"/>
      <c r="CBE61" s="87"/>
      <c r="CBF61" s="87"/>
      <c r="CBG61" s="87"/>
      <c r="CBH61" s="87"/>
      <c r="CBI61" s="88"/>
      <c r="CBJ61" s="87"/>
      <c r="CBK61" s="87"/>
      <c r="CBL61" s="87"/>
      <c r="CBM61" s="87"/>
      <c r="CBN61" s="88"/>
      <c r="CBO61" s="87"/>
      <c r="CBP61" s="87"/>
      <c r="CBQ61" s="87"/>
      <c r="CBR61" s="87"/>
      <c r="CBS61" s="88"/>
      <c r="CBT61" s="87"/>
      <c r="CBU61" s="87"/>
      <c r="CBV61" s="87"/>
      <c r="CBW61" s="87"/>
      <c r="CBX61" s="88"/>
      <c r="CBY61" s="87"/>
      <c r="CBZ61" s="87"/>
      <c r="CCA61" s="87"/>
      <c r="CCB61" s="87"/>
      <c r="CCC61" s="88"/>
      <c r="CCD61" s="87"/>
      <c r="CCE61" s="87"/>
      <c r="CCF61" s="87"/>
      <c r="CCG61" s="87"/>
      <c r="CCH61" s="88"/>
      <c r="CCI61" s="87"/>
      <c r="CCJ61" s="87"/>
      <c r="CCK61" s="87"/>
      <c r="CCL61" s="87"/>
      <c r="CCM61" s="88"/>
      <c r="CCN61" s="87"/>
      <c r="CCO61" s="87"/>
      <c r="CCP61" s="87"/>
      <c r="CCQ61" s="87"/>
      <c r="CCR61" s="88"/>
      <c r="CCS61" s="87"/>
      <c r="CCT61" s="87"/>
      <c r="CCU61" s="87"/>
      <c r="CCV61" s="87"/>
      <c r="CCW61" s="88"/>
      <c r="CCX61" s="87"/>
      <c r="CCY61" s="87"/>
      <c r="CCZ61" s="87"/>
      <c r="CDA61" s="87"/>
      <c r="CDB61" s="88"/>
      <c r="CDC61" s="87"/>
      <c r="CDD61" s="87"/>
      <c r="CDE61" s="87"/>
      <c r="CDF61" s="87"/>
      <c r="CDG61" s="88"/>
      <c r="CDH61" s="87"/>
      <c r="CDI61" s="87"/>
      <c r="CDJ61" s="87"/>
      <c r="CDK61" s="87"/>
      <c r="CDL61" s="88"/>
      <c r="CDM61" s="87"/>
      <c r="CDN61" s="87"/>
      <c r="CDO61" s="87"/>
      <c r="CDP61" s="87"/>
      <c r="CDQ61" s="88"/>
      <c r="CDR61" s="87"/>
      <c r="CDS61" s="87"/>
      <c r="CDT61" s="87"/>
      <c r="CDU61" s="87"/>
      <c r="CDV61" s="88"/>
      <c r="CDW61" s="87"/>
      <c r="CDX61" s="87"/>
      <c r="CDY61" s="87"/>
      <c r="CDZ61" s="87"/>
      <c r="CEA61" s="88"/>
      <c r="CEB61" s="87"/>
      <c r="CEC61" s="87"/>
      <c r="CED61" s="87"/>
      <c r="CEE61" s="87"/>
      <c r="CEF61" s="88"/>
      <c r="CEG61" s="87"/>
      <c r="CEH61" s="87"/>
      <c r="CEI61" s="87"/>
      <c r="CEJ61" s="87"/>
      <c r="CEK61" s="88"/>
      <c r="CEL61" s="87"/>
      <c r="CEM61" s="87"/>
      <c r="CEN61" s="87"/>
      <c r="CEO61" s="87"/>
      <c r="CEP61" s="88"/>
      <c r="CEQ61" s="87"/>
      <c r="CER61" s="87"/>
      <c r="CES61" s="87"/>
      <c r="CET61" s="87"/>
      <c r="CEU61" s="88"/>
      <c r="CEV61" s="87"/>
      <c r="CEW61" s="87"/>
      <c r="CEX61" s="87"/>
      <c r="CEY61" s="87"/>
      <c r="CEZ61" s="88"/>
      <c r="CFA61" s="87"/>
      <c r="CFB61" s="87"/>
      <c r="CFC61" s="87"/>
      <c r="CFD61" s="87"/>
      <c r="CFE61" s="88"/>
      <c r="CFF61" s="87"/>
      <c r="CFG61" s="87"/>
      <c r="CFH61" s="87"/>
      <c r="CFI61" s="87"/>
      <c r="CFJ61" s="88"/>
      <c r="CFK61" s="87"/>
      <c r="CFL61" s="87"/>
      <c r="CFM61" s="87"/>
      <c r="CFN61" s="87"/>
      <c r="CFO61" s="88"/>
      <c r="CFP61" s="87"/>
      <c r="CFQ61" s="87"/>
      <c r="CFR61" s="87"/>
      <c r="CFS61" s="87"/>
      <c r="CFT61" s="88"/>
      <c r="CFU61" s="87"/>
      <c r="CFV61" s="87"/>
      <c r="CFW61" s="87"/>
      <c r="CFX61" s="87"/>
      <c r="CFY61" s="88"/>
      <c r="CFZ61" s="87"/>
      <c r="CGA61" s="87"/>
      <c r="CGB61" s="87"/>
      <c r="CGC61" s="87"/>
      <c r="CGD61" s="88"/>
      <c r="CGE61" s="87"/>
      <c r="CGF61" s="87"/>
      <c r="CGG61" s="87"/>
      <c r="CGH61" s="87"/>
      <c r="CGI61" s="88"/>
      <c r="CGJ61" s="87"/>
      <c r="CGK61" s="87"/>
      <c r="CGL61" s="87"/>
      <c r="CGM61" s="87"/>
      <c r="CGN61" s="88"/>
      <c r="CGO61" s="87"/>
      <c r="CGP61" s="87"/>
      <c r="CGQ61" s="87"/>
      <c r="CGR61" s="87"/>
      <c r="CGS61" s="88"/>
      <c r="CGT61" s="87"/>
      <c r="CGU61" s="87"/>
      <c r="CGV61" s="87"/>
      <c r="CGW61" s="87"/>
      <c r="CGX61" s="88"/>
      <c r="CGY61" s="87"/>
      <c r="CGZ61" s="87"/>
      <c r="CHA61" s="87"/>
      <c r="CHB61" s="87"/>
      <c r="CHC61" s="88"/>
      <c r="CHD61" s="87"/>
      <c r="CHE61" s="87"/>
      <c r="CHF61" s="87"/>
      <c r="CHG61" s="87"/>
      <c r="CHH61" s="88"/>
      <c r="CHI61" s="87"/>
      <c r="CHJ61" s="87"/>
      <c r="CHK61" s="87"/>
      <c r="CHL61" s="87"/>
      <c r="CHM61" s="88"/>
      <c r="CHN61" s="87"/>
      <c r="CHO61" s="87"/>
      <c r="CHP61" s="87"/>
      <c r="CHQ61" s="87"/>
      <c r="CHR61" s="88"/>
      <c r="CHS61" s="87"/>
      <c r="CHT61" s="87"/>
      <c r="CHU61" s="87"/>
      <c r="CHV61" s="87"/>
      <c r="CHW61" s="88"/>
      <c r="CHX61" s="87"/>
      <c r="CHY61" s="87"/>
      <c r="CHZ61" s="87"/>
      <c r="CIA61" s="87"/>
      <c r="CIB61" s="88"/>
      <c r="CIC61" s="87"/>
      <c r="CID61" s="87"/>
      <c r="CIE61" s="87"/>
      <c r="CIF61" s="87"/>
      <c r="CIG61" s="88"/>
      <c r="CIH61" s="87"/>
      <c r="CII61" s="87"/>
      <c r="CIJ61" s="87"/>
      <c r="CIK61" s="87"/>
      <c r="CIL61" s="88"/>
      <c r="CIM61" s="87"/>
      <c r="CIN61" s="87"/>
      <c r="CIO61" s="87"/>
      <c r="CIP61" s="87"/>
      <c r="CIQ61" s="88"/>
      <c r="CIR61" s="87"/>
      <c r="CIS61" s="87"/>
      <c r="CIT61" s="87"/>
      <c r="CIU61" s="87"/>
      <c r="CIV61" s="88"/>
      <c r="CIW61" s="87"/>
      <c r="CIX61" s="87"/>
      <c r="CIY61" s="87"/>
      <c r="CIZ61" s="87"/>
      <c r="CJA61" s="88"/>
      <c r="CJB61" s="87"/>
      <c r="CJC61" s="87"/>
      <c r="CJD61" s="87"/>
      <c r="CJE61" s="87"/>
      <c r="CJF61" s="88"/>
      <c r="CJG61" s="87"/>
      <c r="CJH61" s="87"/>
      <c r="CJI61" s="87"/>
      <c r="CJJ61" s="87"/>
      <c r="CJK61" s="88"/>
      <c r="CJL61" s="87"/>
      <c r="CJM61" s="87"/>
      <c r="CJN61" s="87"/>
      <c r="CJO61" s="87"/>
      <c r="CJP61" s="88"/>
      <c r="CJQ61" s="87"/>
      <c r="CJR61" s="87"/>
      <c r="CJS61" s="87"/>
      <c r="CJT61" s="87"/>
      <c r="CJU61" s="88"/>
      <c r="CJV61" s="87"/>
      <c r="CJW61" s="87"/>
      <c r="CJX61" s="87"/>
      <c r="CJY61" s="87"/>
      <c r="CJZ61" s="88"/>
      <c r="CKA61" s="87"/>
      <c r="CKB61" s="87"/>
      <c r="CKC61" s="87"/>
      <c r="CKD61" s="87"/>
      <c r="CKE61" s="88"/>
      <c r="CKF61" s="87"/>
      <c r="CKG61" s="87"/>
      <c r="CKH61" s="87"/>
      <c r="CKI61" s="87"/>
      <c r="CKJ61" s="88"/>
      <c r="CKK61" s="87"/>
      <c r="CKL61" s="87"/>
      <c r="CKM61" s="87"/>
      <c r="CKN61" s="87"/>
      <c r="CKO61" s="88"/>
      <c r="CKP61" s="87"/>
      <c r="CKQ61" s="87"/>
      <c r="CKR61" s="87"/>
      <c r="CKS61" s="87"/>
      <c r="CKT61" s="88"/>
      <c r="CKU61" s="87"/>
      <c r="CKV61" s="87"/>
      <c r="CKW61" s="87"/>
      <c r="CKX61" s="87"/>
      <c r="CKY61" s="88"/>
      <c r="CKZ61" s="87"/>
      <c r="CLA61" s="87"/>
      <c r="CLB61" s="87"/>
      <c r="CLC61" s="87"/>
      <c r="CLD61" s="88"/>
      <c r="CLE61" s="87"/>
      <c r="CLF61" s="87"/>
      <c r="CLG61" s="87"/>
      <c r="CLH61" s="87"/>
      <c r="CLI61" s="88"/>
      <c r="CLJ61" s="87"/>
      <c r="CLK61" s="87"/>
      <c r="CLL61" s="87"/>
      <c r="CLM61" s="87"/>
      <c r="CLN61" s="88"/>
      <c r="CLO61" s="87"/>
      <c r="CLP61" s="87"/>
      <c r="CLQ61" s="87"/>
      <c r="CLR61" s="87"/>
      <c r="CLS61" s="88"/>
      <c r="CLT61" s="87"/>
      <c r="CLU61" s="87"/>
      <c r="CLV61" s="87"/>
      <c r="CLW61" s="87"/>
      <c r="CLX61" s="88"/>
      <c r="CLY61" s="87"/>
      <c r="CLZ61" s="87"/>
      <c r="CMA61" s="87"/>
      <c r="CMB61" s="87"/>
      <c r="CMC61" s="88"/>
      <c r="CMD61" s="87"/>
      <c r="CME61" s="87"/>
      <c r="CMF61" s="87"/>
      <c r="CMG61" s="87"/>
      <c r="CMH61" s="88"/>
      <c r="CMI61" s="87"/>
      <c r="CMJ61" s="87"/>
      <c r="CMK61" s="87"/>
      <c r="CML61" s="87"/>
      <c r="CMM61" s="88"/>
      <c r="CMN61" s="87"/>
      <c r="CMO61" s="87"/>
      <c r="CMP61" s="87"/>
      <c r="CMQ61" s="87"/>
      <c r="CMR61" s="88"/>
      <c r="CMS61" s="87"/>
      <c r="CMT61" s="87"/>
      <c r="CMU61" s="87"/>
      <c r="CMV61" s="87"/>
      <c r="CMW61" s="88"/>
      <c r="CMX61" s="87"/>
      <c r="CMY61" s="87"/>
      <c r="CMZ61" s="87"/>
      <c r="CNA61" s="87"/>
      <c r="CNB61" s="88"/>
      <c r="CNC61" s="87"/>
      <c r="CND61" s="87"/>
      <c r="CNE61" s="87"/>
      <c r="CNF61" s="87"/>
      <c r="CNG61" s="88"/>
      <c r="CNH61" s="87"/>
      <c r="CNI61" s="87"/>
      <c r="CNJ61" s="87"/>
      <c r="CNK61" s="87"/>
      <c r="CNL61" s="88"/>
      <c r="CNM61" s="87"/>
      <c r="CNN61" s="87"/>
      <c r="CNO61" s="87"/>
      <c r="CNP61" s="87"/>
      <c r="CNQ61" s="88"/>
      <c r="CNR61" s="87"/>
      <c r="CNS61" s="87"/>
      <c r="CNT61" s="87"/>
      <c r="CNU61" s="87"/>
      <c r="CNV61" s="88"/>
      <c r="CNW61" s="87"/>
      <c r="CNX61" s="87"/>
      <c r="CNY61" s="87"/>
      <c r="CNZ61" s="87"/>
      <c r="COA61" s="88"/>
      <c r="COB61" s="87"/>
      <c r="COC61" s="87"/>
      <c r="COD61" s="87"/>
      <c r="COE61" s="87"/>
      <c r="COF61" s="88"/>
      <c r="COG61" s="87"/>
      <c r="COH61" s="87"/>
      <c r="COI61" s="87"/>
      <c r="COJ61" s="87"/>
      <c r="COK61" s="88"/>
      <c r="COL61" s="87"/>
      <c r="COM61" s="87"/>
      <c r="CON61" s="87"/>
      <c r="COO61" s="87"/>
      <c r="COP61" s="88"/>
      <c r="COQ61" s="87"/>
      <c r="COR61" s="87"/>
      <c r="COS61" s="87"/>
      <c r="COT61" s="87"/>
      <c r="COU61" s="88"/>
      <c r="COV61" s="87"/>
      <c r="COW61" s="87"/>
      <c r="COX61" s="87"/>
      <c r="COY61" s="87"/>
      <c r="COZ61" s="88"/>
      <c r="CPA61" s="87"/>
      <c r="CPB61" s="87"/>
      <c r="CPC61" s="87"/>
      <c r="CPD61" s="87"/>
      <c r="CPE61" s="88"/>
      <c r="CPF61" s="87"/>
      <c r="CPG61" s="87"/>
      <c r="CPH61" s="87"/>
      <c r="CPI61" s="87"/>
      <c r="CPJ61" s="88"/>
      <c r="CPK61" s="87"/>
      <c r="CPL61" s="87"/>
      <c r="CPM61" s="87"/>
      <c r="CPN61" s="87"/>
      <c r="CPO61" s="88"/>
      <c r="CPP61" s="87"/>
      <c r="CPQ61" s="87"/>
      <c r="CPR61" s="87"/>
      <c r="CPS61" s="87"/>
      <c r="CPT61" s="88"/>
      <c r="CPU61" s="87"/>
      <c r="CPV61" s="87"/>
      <c r="CPW61" s="87"/>
      <c r="CPX61" s="87"/>
      <c r="CPY61" s="88"/>
      <c r="CPZ61" s="87"/>
      <c r="CQA61" s="87"/>
      <c r="CQB61" s="87"/>
      <c r="CQC61" s="87"/>
      <c r="CQD61" s="88"/>
      <c r="CQE61" s="87"/>
      <c r="CQF61" s="87"/>
      <c r="CQG61" s="87"/>
      <c r="CQH61" s="87"/>
      <c r="CQI61" s="88"/>
      <c r="CQJ61" s="87"/>
      <c r="CQK61" s="87"/>
      <c r="CQL61" s="87"/>
      <c r="CQM61" s="87"/>
      <c r="CQN61" s="88"/>
      <c r="CQO61" s="87"/>
      <c r="CQP61" s="87"/>
      <c r="CQQ61" s="87"/>
      <c r="CQR61" s="87"/>
      <c r="CQS61" s="88"/>
      <c r="CQT61" s="87"/>
      <c r="CQU61" s="87"/>
      <c r="CQV61" s="87"/>
      <c r="CQW61" s="87"/>
      <c r="CQX61" s="88"/>
      <c r="CQY61" s="87"/>
      <c r="CQZ61" s="87"/>
      <c r="CRA61" s="87"/>
      <c r="CRB61" s="87"/>
      <c r="CRC61" s="88"/>
      <c r="CRD61" s="87"/>
      <c r="CRE61" s="87"/>
      <c r="CRF61" s="87"/>
      <c r="CRG61" s="87"/>
      <c r="CRH61" s="88"/>
      <c r="CRI61" s="87"/>
      <c r="CRJ61" s="87"/>
      <c r="CRK61" s="87"/>
      <c r="CRL61" s="87"/>
      <c r="CRM61" s="88"/>
      <c r="CRN61" s="87"/>
      <c r="CRO61" s="87"/>
      <c r="CRP61" s="87"/>
      <c r="CRQ61" s="87"/>
      <c r="CRR61" s="88"/>
      <c r="CRS61" s="87"/>
      <c r="CRT61" s="87"/>
      <c r="CRU61" s="87"/>
      <c r="CRV61" s="87"/>
      <c r="CRW61" s="88"/>
      <c r="CRX61" s="87"/>
      <c r="CRY61" s="87"/>
      <c r="CRZ61" s="87"/>
      <c r="CSA61" s="87"/>
      <c r="CSB61" s="88"/>
      <c r="CSC61" s="87"/>
      <c r="CSD61" s="87"/>
      <c r="CSE61" s="87"/>
      <c r="CSF61" s="87"/>
      <c r="CSG61" s="88"/>
      <c r="CSH61" s="87"/>
      <c r="CSI61" s="87"/>
      <c r="CSJ61" s="87"/>
      <c r="CSK61" s="87"/>
      <c r="CSL61" s="88"/>
      <c r="CSM61" s="87"/>
      <c r="CSN61" s="87"/>
      <c r="CSO61" s="87"/>
      <c r="CSP61" s="87"/>
      <c r="CSQ61" s="88"/>
      <c r="CSR61" s="87"/>
      <c r="CSS61" s="87"/>
      <c r="CST61" s="87"/>
      <c r="CSU61" s="87"/>
      <c r="CSV61" s="88"/>
      <c r="CSW61" s="87"/>
      <c r="CSX61" s="87"/>
      <c r="CSY61" s="87"/>
      <c r="CSZ61" s="87"/>
      <c r="CTA61" s="88"/>
      <c r="CTB61" s="87"/>
      <c r="CTC61" s="87"/>
      <c r="CTD61" s="87"/>
      <c r="CTE61" s="87"/>
      <c r="CTF61" s="88"/>
      <c r="CTG61" s="87"/>
      <c r="CTH61" s="87"/>
      <c r="CTI61" s="87"/>
      <c r="CTJ61" s="87"/>
      <c r="CTK61" s="88"/>
      <c r="CTL61" s="87"/>
      <c r="CTM61" s="87"/>
      <c r="CTN61" s="87"/>
      <c r="CTO61" s="87"/>
      <c r="CTP61" s="88"/>
      <c r="CTQ61" s="87"/>
      <c r="CTR61" s="87"/>
      <c r="CTS61" s="87"/>
      <c r="CTT61" s="87"/>
      <c r="CTU61" s="88"/>
      <c r="CTV61" s="87"/>
      <c r="CTW61" s="87"/>
      <c r="CTX61" s="87"/>
      <c r="CTY61" s="87"/>
      <c r="CTZ61" s="88"/>
      <c r="CUA61" s="87"/>
      <c r="CUB61" s="87"/>
      <c r="CUC61" s="87"/>
      <c r="CUD61" s="87"/>
      <c r="CUE61" s="88"/>
      <c r="CUF61" s="87"/>
      <c r="CUG61" s="87"/>
      <c r="CUH61" s="87"/>
      <c r="CUI61" s="87"/>
      <c r="CUJ61" s="88"/>
      <c r="CUK61" s="87"/>
      <c r="CUL61" s="87"/>
      <c r="CUM61" s="87"/>
      <c r="CUN61" s="87"/>
      <c r="CUO61" s="88"/>
      <c r="CUP61" s="87"/>
      <c r="CUQ61" s="87"/>
      <c r="CUR61" s="87"/>
      <c r="CUS61" s="87"/>
      <c r="CUT61" s="88"/>
      <c r="CUU61" s="87"/>
      <c r="CUV61" s="87"/>
      <c r="CUW61" s="87"/>
      <c r="CUX61" s="87"/>
      <c r="CUY61" s="88"/>
      <c r="CUZ61" s="87"/>
      <c r="CVA61" s="87"/>
      <c r="CVB61" s="87"/>
      <c r="CVC61" s="87"/>
      <c r="CVD61" s="88"/>
      <c r="CVE61" s="87"/>
      <c r="CVF61" s="87"/>
      <c r="CVG61" s="87"/>
      <c r="CVH61" s="87"/>
      <c r="CVI61" s="88"/>
      <c r="CVJ61" s="87"/>
      <c r="CVK61" s="87"/>
      <c r="CVL61" s="87"/>
      <c r="CVM61" s="87"/>
      <c r="CVN61" s="88"/>
      <c r="CVO61" s="87"/>
      <c r="CVP61" s="87"/>
      <c r="CVQ61" s="87"/>
      <c r="CVR61" s="87"/>
      <c r="CVS61" s="88"/>
      <c r="CVT61" s="87"/>
      <c r="CVU61" s="87"/>
      <c r="CVV61" s="87"/>
      <c r="CVW61" s="87"/>
      <c r="CVX61" s="88"/>
      <c r="CVY61" s="87"/>
      <c r="CVZ61" s="87"/>
      <c r="CWA61" s="87"/>
      <c r="CWB61" s="87"/>
      <c r="CWC61" s="88"/>
      <c r="CWD61" s="87"/>
      <c r="CWE61" s="87"/>
      <c r="CWF61" s="87"/>
      <c r="CWG61" s="87"/>
      <c r="CWH61" s="88"/>
      <c r="CWI61" s="87"/>
      <c r="CWJ61" s="87"/>
      <c r="CWK61" s="87"/>
      <c r="CWL61" s="87"/>
      <c r="CWM61" s="88"/>
      <c r="CWN61" s="87"/>
      <c r="CWO61" s="87"/>
      <c r="CWP61" s="87"/>
      <c r="CWQ61" s="87"/>
      <c r="CWR61" s="88"/>
      <c r="CWS61" s="87"/>
      <c r="CWT61" s="87"/>
      <c r="CWU61" s="87"/>
      <c r="CWV61" s="87"/>
      <c r="CWW61" s="88"/>
      <c r="CWX61" s="87"/>
      <c r="CWY61" s="87"/>
      <c r="CWZ61" s="87"/>
      <c r="CXA61" s="87"/>
      <c r="CXB61" s="88"/>
      <c r="CXC61" s="87"/>
      <c r="CXD61" s="87"/>
      <c r="CXE61" s="87"/>
      <c r="CXF61" s="87"/>
      <c r="CXG61" s="88"/>
      <c r="CXH61" s="87"/>
      <c r="CXI61" s="87"/>
      <c r="CXJ61" s="87"/>
      <c r="CXK61" s="87"/>
      <c r="CXL61" s="88"/>
      <c r="CXM61" s="87"/>
      <c r="CXN61" s="87"/>
      <c r="CXO61" s="87"/>
      <c r="CXP61" s="87"/>
      <c r="CXQ61" s="88"/>
      <c r="CXR61" s="87"/>
      <c r="CXS61" s="87"/>
      <c r="CXT61" s="87"/>
      <c r="CXU61" s="87"/>
      <c r="CXV61" s="88"/>
      <c r="CXW61" s="87"/>
      <c r="CXX61" s="87"/>
      <c r="CXY61" s="87"/>
      <c r="CXZ61" s="87"/>
      <c r="CYA61" s="88"/>
      <c r="CYB61" s="87"/>
      <c r="CYC61" s="87"/>
      <c r="CYD61" s="87"/>
      <c r="CYE61" s="87"/>
      <c r="CYF61" s="88"/>
      <c r="CYG61" s="87"/>
      <c r="CYH61" s="87"/>
      <c r="CYI61" s="87"/>
      <c r="CYJ61" s="87"/>
      <c r="CYK61" s="88"/>
      <c r="CYL61" s="87"/>
      <c r="CYM61" s="87"/>
      <c r="CYN61" s="87"/>
      <c r="CYO61" s="87"/>
      <c r="CYP61" s="88"/>
      <c r="CYQ61" s="87"/>
      <c r="CYR61" s="87"/>
      <c r="CYS61" s="87"/>
      <c r="CYT61" s="87"/>
      <c r="CYU61" s="88"/>
      <c r="CYV61" s="87"/>
      <c r="CYW61" s="87"/>
      <c r="CYX61" s="87"/>
      <c r="CYY61" s="87"/>
      <c r="CYZ61" s="88"/>
      <c r="CZA61" s="87"/>
      <c r="CZB61" s="87"/>
      <c r="CZC61" s="87"/>
      <c r="CZD61" s="87"/>
      <c r="CZE61" s="88"/>
      <c r="CZF61" s="87"/>
      <c r="CZG61" s="87"/>
      <c r="CZH61" s="87"/>
      <c r="CZI61" s="87"/>
      <c r="CZJ61" s="88"/>
      <c r="CZK61" s="87"/>
      <c r="CZL61" s="87"/>
      <c r="CZM61" s="87"/>
      <c r="CZN61" s="87"/>
      <c r="CZO61" s="88"/>
      <c r="CZP61" s="87"/>
      <c r="CZQ61" s="87"/>
      <c r="CZR61" s="87"/>
      <c r="CZS61" s="87"/>
      <c r="CZT61" s="88"/>
      <c r="CZU61" s="87"/>
      <c r="CZV61" s="87"/>
      <c r="CZW61" s="87"/>
      <c r="CZX61" s="87"/>
      <c r="CZY61" s="88"/>
      <c r="CZZ61" s="87"/>
      <c r="DAA61" s="87"/>
      <c r="DAB61" s="87"/>
      <c r="DAC61" s="87"/>
      <c r="DAD61" s="88"/>
      <c r="DAE61" s="87"/>
      <c r="DAF61" s="87"/>
      <c r="DAG61" s="87"/>
      <c r="DAH61" s="87"/>
      <c r="DAI61" s="88"/>
      <c r="DAJ61" s="87"/>
      <c r="DAK61" s="87"/>
      <c r="DAL61" s="87"/>
      <c r="DAM61" s="87"/>
      <c r="DAN61" s="88"/>
      <c r="DAO61" s="87"/>
      <c r="DAP61" s="87"/>
      <c r="DAQ61" s="87"/>
      <c r="DAR61" s="87"/>
      <c r="DAS61" s="88"/>
      <c r="DAT61" s="87"/>
      <c r="DAU61" s="87"/>
      <c r="DAV61" s="87"/>
      <c r="DAW61" s="87"/>
      <c r="DAX61" s="88"/>
      <c r="DAY61" s="87"/>
      <c r="DAZ61" s="87"/>
      <c r="DBA61" s="87"/>
      <c r="DBB61" s="87"/>
      <c r="DBC61" s="88"/>
      <c r="DBD61" s="87"/>
      <c r="DBE61" s="87"/>
      <c r="DBF61" s="87"/>
      <c r="DBG61" s="87"/>
      <c r="DBH61" s="88"/>
      <c r="DBI61" s="87"/>
      <c r="DBJ61" s="87"/>
      <c r="DBK61" s="87"/>
      <c r="DBL61" s="87"/>
      <c r="DBM61" s="88"/>
      <c r="DBN61" s="87"/>
      <c r="DBO61" s="87"/>
      <c r="DBP61" s="87"/>
      <c r="DBQ61" s="87"/>
      <c r="DBR61" s="88"/>
      <c r="DBS61" s="87"/>
      <c r="DBT61" s="87"/>
      <c r="DBU61" s="87"/>
      <c r="DBV61" s="87"/>
      <c r="DBW61" s="88"/>
      <c r="DBX61" s="87"/>
      <c r="DBY61" s="87"/>
      <c r="DBZ61" s="87"/>
      <c r="DCA61" s="87"/>
      <c r="DCB61" s="88"/>
      <c r="DCC61" s="87"/>
      <c r="DCD61" s="87"/>
      <c r="DCE61" s="87"/>
      <c r="DCF61" s="87"/>
      <c r="DCG61" s="88"/>
      <c r="DCH61" s="87"/>
      <c r="DCI61" s="87"/>
      <c r="DCJ61" s="87"/>
      <c r="DCK61" s="87"/>
      <c r="DCL61" s="88"/>
      <c r="DCM61" s="87"/>
      <c r="DCN61" s="87"/>
      <c r="DCO61" s="87"/>
      <c r="DCP61" s="87"/>
      <c r="DCQ61" s="88"/>
      <c r="DCR61" s="87"/>
      <c r="DCS61" s="87"/>
      <c r="DCT61" s="87"/>
      <c r="DCU61" s="87"/>
      <c r="DCV61" s="88"/>
      <c r="DCW61" s="87"/>
      <c r="DCX61" s="87"/>
      <c r="DCY61" s="87"/>
      <c r="DCZ61" s="87"/>
      <c r="DDA61" s="88"/>
      <c r="DDB61" s="87"/>
      <c r="DDC61" s="87"/>
      <c r="DDD61" s="87"/>
      <c r="DDE61" s="87"/>
      <c r="DDF61" s="88"/>
      <c r="DDG61" s="87"/>
      <c r="DDH61" s="87"/>
      <c r="DDI61" s="87"/>
      <c r="DDJ61" s="87"/>
      <c r="DDK61" s="88"/>
      <c r="DDL61" s="87"/>
      <c r="DDM61" s="87"/>
      <c r="DDN61" s="87"/>
      <c r="DDO61" s="87"/>
      <c r="DDP61" s="88"/>
      <c r="DDQ61" s="87"/>
      <c r="DDR61" s="87"/>
      <c r="DDS61" s="87"/>
      <c r="DDT61" s="87"/>
      <c r="DDU61" s="88"/>
      <c r="DDV61" s="87"/>
      <c r="DDW61" s="87"/>
      <c r="DDX61" s="87"/>
      <c r="DDY61" s="87"/>
      <c r="DDZ61" s="88"/>
      <c r="DEA61" s="87"/>
      <c r="DEB61" s="87"/>
      <c r="DEC61" s="87"/>
      <c r="DED61" s="87"/>
      <c r="DEE61" s="88"/>
      <c r="DEF61" s="87"/>
      <c r="DEG61" s="87"/>
      <c r="DEH61" s="87"/>
      <c r="DEI61" s="87"/>
      <c r="DEJ61" s="88"/>
      <c r="DEK61" s="87"/>
      <c r="DEL61" s="87"/>
      <c r="DEM61" s="87"/>
      <c r="DEN61" s="87"/>
      <c r="DEO61" s="88"/>
      <c r="DEP61" s="87"/>
      <c r="DEQ61" s="87"/>
      <c r="DER61" s="87"/>
      <c r="DES61" s="87"/>
      <c r="DET61" s="88"/>
      <c r="DEU61" s="87"/>
      <c r="DEV61" s="87"/>
      <c r="DEW61" s="87"/>
      <c r="DEX61" s="87"/>
      <c r="DEY61" s="88"/>
      <c r="DEZ61" s="87"/>
      <c r="DFA61" s="87"/>
      <c r="DFB61" s="87"/>
      <c r="DFC61" s="87"/>
      <c r="DFD61" s="88"/>
      <c r="DFE61" s="87"/>
      <c r="DFF61" s="87"/>
      <c r="DFG61" s="87"/>
      <c r="DFH61" s="87"/>
      <c r="DFI61" s="88"/>
      <c r="DFJ61" s="87"/>
      <c r="DFK61" s="87"/>
      <c r="DFL61" s="87"/>
      <c r="DFM61" s="87"/>
      <c r="DFN61" s="88"/>
      <c r="DFO61" s="87"/>
      <c r="DFP61" s="87"/>
      <c r="DFQ61" s="87"/>
      <c r="DFR61" s="87"/>
      <c r="DFS61" s="88"/>
      <c r="DFT61" s="87"/>
      <c r="DFU61" s="87"/>
      <c r="DFV61" s="87"/>
      <c r="DFW61" s="87"/>
      <c r="DFX61" s="88"/>
      <c r="DFY61" s="87"/>
      <c r="DFZ61" s="87"/>
      <c r="DGA61" s="87"/>
      <c r="DGB61" s="87"/>
      <c r="DGC61" s="88"/>
      <c r="DGD61" s="87"/>
      <c r="DGE61" s="87"/>
      <c r="DGF61" s="87"/>
      <c r="DGG61" s="87"/>
      <c r="DGH61" s="88"/>
      <c r="DGI61" s="87"/>
      <c r="DGJ61" s="87"/>
      <c r="DGK61" s="87"/>
      <c r="DGL61" s="87"/>
      <c r="DGM61" s="88"/>
      <c r="DGN61" s="87"/>
      <c r="DGO61" s="87"/>
      <c r="DGP61" s="87"/>
      <c r="DGQ61" s="87"/>
      <c r="DGR61" s="88"/>
      <c r="DGS61" s="87"/>
      <c r="DGT61" s="87"/>
      <c r="DGU61" s="87"/>
      <c r="DGV61" s="87"/>
      <c r="DGW61" s="88"/>
      <c r="DGX61" s="87"/>
      <c r="DGY61" s="87"/>
      <c r="DGZ61" s="87"/>
      <c r="DHA61" s="87"/>
      <c r="DHB61" s="88"/>
      <c r="DHC61" s="87"/>
      <c r="DHD61" s="87"/>
      <c r="DHE61" s="87"/>
      <c r="DHF61" s="87"/>
      <c r="DHG61" s="88"/>
      <c r="DHH61" s="87"/>
      <c r="DHI61" s="87"/>
      <c r="DHJ61" s="87"/>
      <c r="DHK61" s="87"/>
      <c r="DHL61" s="88"/>
      <c r="DHM61" s="87"/>
      <c r="DHN61" s="87"/>
      <c r="DHO61" s="87"/>
      <c r="DHP61" s="87"/>
      <c r="DHQ61" s="88"/>
      <c r="DHR61" s="87"/>
      <c r="DHS61" s="87"/>
      <c r="DHT61" s="87"/>
      <c r="DHU61" s="87"/>
      <c r="DHV61" s="88"/>
      <c r="DHW61" s="87"/>
      <c r="DHX61" s="87"/>
      <c r="DHY61" s="87"/>
      <c r="DHZ61" s="87"/>
      <c r="DIA61" s="88"/>
      <c r="DIB61" s="87"/>
      <c r="DIC61" s="87"/>
      <c r="DID61" s="87"/>
      <c r="DIE61" s="87"/>
      <c r="DIF61" s="88"/>
      <c r="DIG61" s="87"/>
      <c r="DIH61" s="87"/>
      <c r="DII61" s="87"/>
      <c r="DIJ61" s="87"/>
      <c r="DIK61" s="88"/>
      <c r="DIL61" s="87"/>
      <c r="DIM61" s="87"/>
      <c r="DIN61" s="87"/>
      <c r="DIO61" s="87"/>
      <c r="DIP61" s="88"/>
      <c r="DIQ61" s="87"/>
      <c r="DIR61" s="87"/>
      <c r="DIS61" s="87"/>
      <c r="DIT61" s="87"/>
      <c r="DIU61" s="88"/>
      <c r="DIV61" s="87"/>
      <c r="DIW61" s="87"/>
      <c r="DIX61" s="87"/>
      <c r="DIY61" s="87"/>
      <c r="DIZ61" s="88"/>
      <c r="DJA61" s="87"/>
      <c r="DJB61" s="87"/>
      <c r="DJC61" s="87"/>
      <c r="DJD61" s="87"/>
      <c r="DJE61" s="88"/>
      <c r="DJF61" s="87"/>
      <c r="DJG61" s="87"/>
      <c r="DJH61" s="87"/>
      <c r="DJI61" s="87"/>
      <c r="DJJ61" s="88"/>
      <c r="DJK61" s="87"/>
      <c r="DJL61" s="87"/>
      <c r="DJM61" s="87"/>
      <c r="DJN61" s="87"/>
      <c r="DJO61" s="88"/>
      <c r="DJP61" s="87"/>
      <c r="DJQ61" s="87"/>
      <c r="DJR61" s="87"/>
      <c r="DJS61" s="87"/>
      <c r="DJT61" s="88"/>
      <c r="DJU61" s="87"/>
      <c r="DJV61" s="87"/>
      <c r="DJW61" s="87"/>
      <c r="DJX61" s="87"/>
      <c r="DJY61" s="88"/>
      <c r="DJZ61" s="87"/>
      <c r="DKA61" s="87"/>
      <c r="DKB61" s="87"/>
      <c r="DKC61" s="87"/>
      <c r="DKD61" s="88"/>
      <c r="DKE61" s="87"/>
      <c r="DKF61" s="87"/>
      <c r="DKG61" s="87"/>
      <c r="DKH61" s="87"/>
      <c r="DKI61" s="88"/>
      <c r="DKJ61" s="87"/>
      <c r="DKK61" s="87"/>
      <c r="DKL61" s="87"/>
      <c r="DKM61" s="87"/>
      <c r="DKN61" s="88"/>
      <c r="DKO61" s="87"/>
      <c r="DKP61" s="87"/>
      <c r="DKQ61" s="87"/>
      <c r="DKR61" s="87"/>
      <c r="DKS61" s="88"/>
      <c r="DKT61" s="87"/>
      <c r="DKU61" s="87"/>
      <c r="DKV61" s="87"/>
      <c r="DKW61" s="87"/>
      <c r="DKX61" s="88"/>
      <c r="DKY61" s="87"/>
      <c r="DKZ61" s="87"/>
      <c r="DLA61" s="87"/>
      <c r="DLB61" s="87"/>
      <c r="DLC61" s="88"/>
      <c r="DLD61" s="87"/>
      <c r="DLE61" s="87"/>
      <c r="DLF61" s="87"/>
      <c r="DLG61" s="87"/>
      <c r="DLH61" s="88"/>
      <c r="DLI61" s="87"/>
      <c r="DLJ61" s="87"/>
      <c r="DLK61" s="87"/>
      <c r="DLL61" s="87"/>
      <c r="DLM61" s="88"/>
      <c r="DLN61" s="87"/>
      <c r="DLO61" s="87"/>
      <c r="DLP61" s="87"/>
      <c r="DLQ61" s="87"/>
      <c r="DLR61" s="88"/>
      <c r="DLS61" s="87"/>
      <c r="DLT61" s="87"/>
      <c r="DLU61" s="87"/>
      <c r="DLV61" s="87"/>
      <c r="DLW61" s="88"/>
      <c r="DLX61" s="87"/>
      <c r="DLY61" s="87"/>
      <c r="DLZ61" s="87"/>
      <c r="DMA61" s="87"/>
      <c r="DMB61" s="88"/>
      <c r="DMC61" s="87"/>
      <c r="DMD61" s="87"/>
      <c r="DME61" s="87"/>
      <c r="DMF61" s="87"/>
      <c r="DMG61" s="88"/>
      <c r="DMH61" s="87"/>
      <c r="DMI61" s="87"/>
      <c r="DMJ61" s="87"/>
      <c r="DMK61" s="87"/>
      <c r="DML61" s="88"/>
      <c r="DMM61" s="87"/>
      <c r="DMN61" s="87"/>
      <c r="DMO61" s="87"/>
      <c r="DMP61" s="87"/>
      <c r="DMQ61" s="88"/>
      <c r="DMR61" s="87"/>
      <c r="DMS61" s="87"/>
      <c r="DMT61" s="87"/>
      <c r="DMU61" s="87"/>
      <c r="DMV61" s="88"/>
      <c r="DMW61" s="87"/>
      <c r="DMX61" s="87"/>
      <c r="DMY61" s="87"/>
      <c r="DMZ61" s="87"/>
      <c r="DNA61" s="88"/>
      <c r="DNB61" s="87"/>
      <c r="DNC61" s="87"/>
      <c r="DND61" s="87"/>
      <c r="DNE61" s="87"/>
      <c r="DNF61" s="88"/>
      <c r="DNG61" s="87"/>
      <c r="DNH61" s="87"/>
      <c r="DNI61" s="87"/>
      <c r="DNJ61" s="87"/>
      <c r="DNK61" s="88"/>
      <c r="DNL61" s="87"/>
      <c r="DNM61" s="87"/>
      <c r="DNN61" s="87"/>
      <c r="DNO61" s="87"/>
      <c r="DNP61" s="88"/>
      <c r="DNQ61" s="87"/>
      <c r="DNR61" s="87"/>
      <c r="DNS61" s="87"/>
      <c r="DNT61" s="87"/>
      <c r="DNU61" s="88"/>
      <c r="DNV61" s="87"/>
      <c r="DNW61" s="87"/>
      <c r="DNX61" s="87"/>
      <c r="DNY61" s="87"/>
      <c r="DNZ61" s="88"/>
      <c r="DOA61" s="87"/>
      <c r="DOB61" s="87"/>
      <c r="DOC61" s="87"/>
      <c r="DOD61" s="87"/>
      <c r="DOE61" s="88"/>
      <c r="DOF61" s="87"/>
      <c r="DOG61" s="87"/>
      <c r="DOH61" s="87"/>
      <c r="DOI61" s="87"/>
      <c r="DOJ61" s="88"/>
      <c r="DOK61" s="87"/>
      <c r="DOL61" s="87"/>
      <c r="DOM61" s="87"/>
      <c r="DON61" s="87"/>
      <c r="DOO61" s="88"/>
      <c r="DOP61" s="87"/>
      <c r="DOQ61" s="87"/>
      <c r="DOR61" s="87"/>
      <c r="DOS61" s="87"/>
      <c r="DOT61" s="88"/>
      <c r="DOU61" s="87"/>
      <c r="DOV61" s="87"/>
      <c r="DOW61" s="87"/>
      <c r="DOX61" s="87"/>
      <c r="DOY61" s="88"/>
      <c r="DOZ61" s="87"/>
      <c r="DPA61" s="87"/>
      <c r="DPB61" s="87"/>
      <c r="DPC61" s="87"/>
      <c r="DPD61" s="88"/>
      <c r="DPE61" s="87"/>
      <c r="DPF61" s="87"/>
      <c r="DPG61" s="87"/>
      <c r="DPH61" s="87"/>
      <c r="DPI61" s="88"/>
      <c r="DPJ61" s="87"/>
      <c r="DPK61" s="87"/>
      <c r="DPL61" s="87"/>
      <c r="DPM61" s="87"/>
      <c r="DPN61" s="88"/>
      <c r="DPO61" s="87"/>
      <c r="DPP61" s="87"/>
      <c r="DPQ61" s="87"/>
      <c r="DPR61" s="87"/>
      <c r="DPS61" s="88"/>
      <c r="DPT61" s="87"/>
      <c r="DPU61" s="87"/>
      <c r="DPV61" s="87"/>
      <c r="DPW61" s="87"/>
      <c r="DPX61" s="88"/>
      <c r="DPY61" s="87"/>
      <c r="DPZ61" s="87"/>
      <c r="DQA61" s="87"/>
      <c r="DQB61" s="87"/>
      <c r="DQC61" s="88"/>
      <c r="DQD61" s="87"/>
      <c r="DQE61" s="87"/>
      <c r="DQF61" s="87"/>
      <c r="DQG61" s="87"/>
      <c r="DQH61" s="88"/>
      <c r="DQI61" s="87"/>
      <c r="DQJ61" s="87"/>
      <c r="DQK61" s="87"/>
      <c r="DQL61" s="87"/>
      <c r="DQM61" s="88"/>
      <c r="DQN61" s="87"/>
      <c r="DQO61" s="87"/>
      <c r="DQP61" s="87"/>
      <c r="DQQ61" s="87"/>
      <c r="DQR61" s="88"/>
      <c r="DQS61" s="87"/>
      <c r="DQT61" s="87"/>
      <c r="DQU61" s="87"/>
      <c r="DQV61" s="87"/>
      <c r="DQW61" s="88"/>
      <c r="DQX61" s="87"/>
      <c r="DQY61" s="87"/>
      <c r="DQZ61" s="87"/>
      <c r="DRA61" s="87"/>
      <c r="DRB61" s="88"/>
      <c r="DRC61" s="87"/>
      <c r="DRD61" s="87"/>
      <c r="DRE61" s="87"/>
      <c r="DRF61" s="87"/>
      <c r="DRG61" s="88"/>
      <c r="DRH61" s="87"/>
      <c r="DRI61" s="87"/>
      <c r="DRJ61" s="87"/>
      <c r="DRK61" s="87"/>
      <c r="DRL61" s="88"/>
      <c r="DRM61" s="87"/>
      <c r="DRN61" s="87"/>
      <c r="DRO61" s="87"/>
      <c r="DRP61" s="87"/>
      <c r="DRQ61" s="88"/>
      <c r="DRR61" s="87"/>
      <c r="DRS61" s="87"/>
      <c r="DRT61" s="87"/>
      <c r="DRU61" s="87"/>
      <c r="DRV61" s="88"/>
      <c r="DRW61" s="87"/>
      <c r="DRX61" s="87"/>
      <c r="DRY61" s="87"/>
      <c r="DRZ61" s="87"/>
      <c r="DSA61" s="88"/>
      <c r="DSB61" s="87"/>
      <c r="DSC61" s="87"/>
      <c r="DSD61" s="87"/>
      <c r="DSE61" s="87"/>
      <c r="DSF61" s="88"/>
      <c r="DSG61" s="87"/>
      <c r="DSH61" s="87"/>
      <c r="DSI61" s="87"/>
      <c r="DSJ61" s="87"/>
      <c r="DSK61" s="88"/>
      <c r="DSL61" s="87"/>
      <c r="DSM61" s="87"/>
      <c r="DSN61" s="87"/>
      <c r="DSO61" s="87"/>
      <c r="DSP61" s="88"/>
      <c r="DSQ61" s="87"/>
      <c r="DSR61" s="87"/>
      <c r="DSS61" s="87"/>
      <c r="DST61" s="87"/>
      <c r="DSU61" s="88"/>
      <c r="DSV61" s="87"/>
      <c r="DSW61" s="87"/>
      <c r="DSX61" s="87"/>
      <c r="DSY61" s="87"/>
      <c r="DSZ61" s="88"/>
      <c r="DTA61" s="87"/>
      <c r="DTB61" s="87"/>
      <c r="DTC61" s="87"/>
      <c r="DTD61" s="87"/>
      <c r="DTE61" s="88"/>
      <c r="DTF61" s="87"/>
      <c r="DTG61" s="87"/>
      <c r="DTH61" s="87"/>
      <c r="DTI61" s="87"/>
      <c r="DTJ61" s="88"/>
      <c r="DTK61" s="87"/>
      <c r="DTL61" s="87"/>
      <c r="DTM61" s="87"/>
      <c r="DTN61" s="87"/>
      <c r="DTO61" s="88"/>
      <c r="DTP61" s="87"/>
      <c r="DTQ61" s="87"/>
      <c r="DTR61" s="87"/>
      <c r="DTS61" s="87"/>
      <c r="DTT61" s="88"/>
      <c r="DTU61" s="87"/>
      <c r="DTV61" s="87"/>
      <c r="DTW61" s="87"/>
      <c r="DTX61" s="87"/>
      <c r="DTY61" s="88"/>
      <c r="DTZ61" s="87"/>
      <c r="DUA61" s="87"/>
      <c r="DUB61" s="87"/>
      <c r="DUC61" s="87"/>
      <c r="DUD61" s="88"/>
      <c r="DUE61" s="87"/>
      <c r="DUF61" s="87"/>
      <c r="DUG61" s="87"/>
      <c r="DUH61" s="87"/>
      <c r="DUI61" s="88"/>
      <c r="DUJ61" s="87"/>
      <c r="DUK61" s="87"/>
      <c r="DUL61" s="87"/>
      <c r="DUM61" s="87"/>
      <c r="DUN61" s="88"/>
      <c r="DUO61" s="87"/>
      <c r="DUP61" s="87"/>
      <c r="DUQ61" s="87"/>
      <c r="DUR61" s="87"/>
      <c r="DUS61" s="88"/>
      <c r="DUT61" s="87"/>
      <c r="DUU61" s="87"/>
      <c r="DUV61" s="87"/>
      <c r="DUW61" s="87"/>
      <c r="DUX61" s="88"/>
      <c r="DUY61" s="87"/>
      <c r="DUZ61" s="87"/>
      <c r="DVA61" s="87"/>
      <c r="DVB61" s="87"/>
      <c r="DVC61" s="88"/>
      <c r="DVD61" s="87"/>
      <c r="DVE61" s="87"/>
      <c r="DVF61" s="87"/>
      <c r="DVG61" s="87"/>
      <c r="DVH61" s="88"/>
      <c r="DVI61" s="87"/>
      <c r="DVJ61" s="87"/>
      <c r="DVK61" s="87"/>
      <c r="DVL61" s="87"/>
      <c r="DVM61" s="88"/>
      <c r="DVN61" s="87"/>
      <c r="DVO61" s="87"/>
      <c r="DVP61" s="87"/>
      <c r="DVQ61" s="87"/>
      <c r="DVR61" s="88"/>
      <c r="DVS61" s="87"/>
      <c r="DVT61" s="87"/>
      <c r="DVU61" s="87"/>
      <c r="DVV61" s="87"/>
      <c r="DVW61" s="88"/>
      <c r="DVX61" s="87"/>
      <c r="DVY61" s="87"/>
      <c r="DVZ61" s="87"/>
      <c r="DWA61" s="87"/>
      <c r="DWB61" s="88"/>
      <c r="DWC61" s="87"/>
      <c r="DWD61" s="87"/>
      <c r="DWE61" s="87"/>
      <c r="DWF61" s="87"/>
      <c r="DWG61" s="88"/>
      <c r="DWH61" s="87"/>
      <c r="DWI61" s="87"/>
      <c r="DWJ61" s="87"/>
      <c r="DWK61" s="87"/>
      <c r="DWL61" s="88"/>
      <c r="DWM61" s="87"/>
      <c r="DWN61" s="87"/>
      <c r="DWO61" s="87"/>
      <c r="DWP61" s="87"/>
      <c r="DWQ61" s="88"/>
      <c r="DWR61" s="87"/>
      <c r="DWS61" s="87"/>
      <c r="DWT61" s="87"/>
      <c r="DWU61" s="87"/>
      <c r="DWV61" s="88"/>
      <c r="DWW61" s="87"/>
      <c r="DWX61" s="87"/>
      <c r="DWY61" s="87"/>
      <c r="DWZ61" s="87"/>
      <c r="DXA61" s="88"/>
      <c r="DXB61" s="87"/>
      <c r="DXC61" s="87"/>
      <c r="DXD61" s="87"/>
      <c r="DXE61" s="87"/>
      <c r="DXF61" s="88"/>
      <c r="DXG61" s="87"/>
      <c r="DXH61" s="87"/>
      <c r="DXI61" s="87"/>
      <c r="DXJ61" s="87"/>
      <c r="DXK61" s="88"/>
      <c r="DXL61" s="87"/>
      <c r="DXM61" s="87"/>
      <c r="DXN61" s="87"/>
      <c r="DXO61" s="87"/>
      <c r="DXP61" s="88"/>
      <c r="DXQ61" s="87"/>
      <c r="DXR61" s="87"/>
      <c r="DXS61" s="87"/>
      <c r="DXT61" s="87"/>
      <c r="DXU61" s="88"/>
      <c r="DXV61" s="87"/>
      <c r="DXW61" s="87"/>
      <c r="DXX61" s="87"/>
      <c r="DXY61" s="87"/>
      <c r="DXZ61" s="88"/>
      <c r="DYA61" s="87"/>
      <c r="DYB61" s="87"/>
      <c r="DYC61" s="87"/>
      <c r="DYD61" s="87"/>
      <c r="DYE61" s="88"/>
      <c r="DYF61" s="87"/>
      <c r="DYG61" s="87"/>
      <c r="DYH61" s="87"/>
      <c r="DYI61" s="87"/>
      <c r="DYJ61" s="88"/>
      <c r="DYK61" s="87"/>
      <c r="DYL61" s="87"/>
      <c r="DYM61" s="87"/>
      <c r="DYN61" s="87"/>
      <c r="DYO61" s="88"/>
      <c r="DYP61" s="87"/>
      <c r="DYQ61" s="87"/>
      <c r="DYR61" s="87"/>
      <c r="DYS61" s="87"/>
      <c r="DYT61" s="88"/>
      <c r="DYU61" s="87"/>
      <c r="DYV61" s="87"/>
      <c r="DYW61" s="87"/>
      <c r="DYX61" s="87"/>
      <c r="DYY61" s="88"/>
      <c r="DYZ61" s="87"/>
      <c r="DZA61" s="87"/>
      <c r="DZB61" s="87"/>
      <c r="DZC61" s="87"/>
      <c r="DZD61" s="88"/>
      <c r="DZE61" s="87"/>
      <c r="DZF61" s="87"/>
      <c r="DZG61" s="87"/>
      <c r="DZH61" s="87"/>
      <c r="DZI61" s="88"/>
      <c r="DZJ61" s="87"/>
      <c r="DZK61" s="87"/>
      <c r="DZL61" s="87"/>
      <c r="DZM61" s="87"/>
      <c r="DZN61" s="88"/>
      <c r="DZO61" s="87"/>
      <c r="DZP61" s="87"/>
      <c r="DZQ61" s="87"/>
      <c r="DZR61" s="87"/>
      <c r="DZS61" s="88"/>
      <c r="DZT61" s="87"/>
      <c r="DZU61" s="87"/>
      <c r="DZV61" s="87"/>
      <c r="DZW61" s="87"/>
      <c r="DZX61" s="88"/>
      <c r="DZY61" s="87"/>
      <c r="DZZ61" s="87"/>
      <c r="EAA61" s="87"/>
      <c r="EAB61" s="87"/>
      <c r="EAC61" s="88"/>
      <c r="EAD61" s="87"/>
      <c r="EAE61" s="87"/>
      <c r="EAF61" s="87"/>
      <c r="EAG61" s="87"/>
      <c r="EAH61" s="88"/>
      <c r="EAI61" s="87"/>
      <c r="EAJ61" s="87"/>
      <c r="EAK61" s="87"/>
      <c r="EAL61" s="87"/>
      <c r="EAM61" s="88"/>
      <c r="EAN61" s="87"/>
      <c r="EAO61" s="87"/>
      <c r="EAP61" s="87"/>
      <c r="EAQ61" s="87"/>
      <c r="EAR61" s="88"/>
      <c r="EAS61" s="87"/>
      <c r="EAT61" s="87"/>
      <c r="EAU61" s="87"/>
      <c r="EAV61" s="87"/>
      <c r="EAW61" s="88"/>
      <c r="EAX61" s="87"/>
      <c r="EAY61" s="87"/>
      <c r="EAZ61" s="87"/>
      <c r="EBA61" s="87"/>
      <c r="EBB61" s="88"/>
      <c r="EBC61" s="87"/>
      <c r="EBD61" s="87"/>
      <c r="EBE61" s="87"/>
      <c r="EBF61" s="87"/>
      <c r="EBG61" s="88"/>
      <c r="EBH61" s="87"/>
      <c r="EBI61" s="87"/>
      <c r="EBJ61" s="87"/>
      <c r="EBK61" s="87"/>
      <c r="EBL61" s="88"/>
      <c r="EBM61" s="87"/>
      <c r="EBN61" s="87"/>
      <c r="EBO61" s="87"/>
      <c r="EBP61" s="87"/>
      <c r="EBQ61" s="88"/>
      <c r="EBR61" s="87"/>
      <c r="EBS61" s="87"/>
      <c r="EBT61" s="87"/>
      <c r="EBU61" s="87"/>
      <c r="EBV61" s="88"/>
      <c r="EBW61" s="87"/>
      <c r="EBX61" s="87"/>
      <c r="EBY61" s="87"/>
      <c r="EBZ61" s="87"/>
      <c r="ECA61" s="88"/>
      <c r="ECB61" s="87"/>
      <c r="ECC61" s="87"/>
      <c r="ECD61" s="87"/>
      <c r="ECE61" s="87"/>
      <c r="ECF61" s="88"/>
      <c r="ECG61" s="87"/>
      <c r="ECH61" s="87"/>
      <c r="ECI61" s="87"/>
      <c r="ECJ61" s="87"/>
      <c r="ECK61" s="88"/>
      <c r="ECL61" s="87"/>
      <c r="ECM61" s="87"/>
      <c r="ECN61" s="87"/>
      <c r="ECO61" s="87"/>
      <c r="ECP61" s="88"/>
      <c r="ECQ61" s="87"/>
      <c r="ECR61" s="87"/>
      <c r="ECS61" s="87"/>
      <c r="ECT61" s="87"/>
      <c r="ECU61" s="88"/>
      <c r="ECV61" s="87"/>
      <c r="ECW61" s="87"/>
      <c r="ECX61" s="87"/>
      <c r="ECY61" s="87"/>
      <c r="ECZ61" s="88"/>
      <c r="EDA61" s="87"/>
      <c r="EDB61" s="87"/>
      <c r="EDC61" s="87"/>
      <c r="EDD61" s="87"/>
      <c r="EDE61" s="88"/>
      <c r="EDF61" s="87"/>
      <c r="EDG61" s="87"/>
      <c r="EDH61" s="87"/>
      <c r="EDI61" s="87"/>
      <c r="EDJ61" s="88"/>
      <c r="EDK61" s="87"/>
      <c r="EDL61" s="87"/>
      <c r="EDM61" s="87"/>
      <c r="EDN61" s="87"/>
      <c r="EDO61" s="88"/>
      <c r="EDP61" s="87"/>
      <c r="EDQ61" s="87"/>
      <c r="EDR61" s="87"/>
      <c r="EDS61" s="87"/>
      <c r="EDT61" s="88"/>
      <c r="EDU61" s="87"/>
      <c r="EDV61" s="87"/>
      <c r="EDW61" s="87"/>
      <c r="EDX61" s="87"/>
      <c r="EDY61" s="88"/>
      <c r="EDZ61" s="87"/>
      <c r="EEA61" s="87"/>
      <c r="EEB61" s="87"/>
      <c r="EEC61" s="87"/>
      <c r="EED61" s="88"/>
      <c r="EEE61" s="87"/>
      <c r="EEF61" s="87"/>
      <c r="EEG61" s="87"/>
      <c r="EEH61" s="87"/>
      <c r="EEI61" s="88"/>
      <c r="EEJ61" s="87"/>
      <c r="EEK61" s="87"/>
      <c r="EEL61" s="87"/>
      <c r="EEM61" s="87"/>
      <c r="EEN61" s="88"/>
      <c r="EEO61" s="87"/>
      <c r="EEP61" s="87"/>
      <c r="EEQ61" s="87"/>
      <c r="EER61" s="87"/>
      <c r="EES61" s="88"/>
      <c r="EET61" s="87"/>
      <c r="EEU61" s="87"/>
      <c r="EEV61" s="87"/>
      <c r="EEW61" s="87"/>
      <c r="EEX61" s="88"/>
      <c r="EEY61" s="87"/>
      <c r="EEZ61" s="87"/>
      <c r="EFA61" s="87"/>
      <c r="EFB61" s="87"/>
      <c r="EFC61" s="88"/>
      <c r="EFD61" s="87"/>
      <c r="EFE61" s="87"/>
      <c r="EFF61" s="87"/>
      <c r="EFG61" s="87"/>
      <c r="EFH61" s="88"/>
      <c r="EFI61" s="87"/>
      <c r="EFJ61" s="87"/>
      <c r="EFK61" s="87"/>
      <c r="EFL61" s="87"/>
      <c r="EFM61" s="88"/>
      <c r="EFN61" s="87"/>
      <c r="EFO61" s="87"/>
      <c r="EFP61" s="87"/>
      <c r="EFQ61" s="87"/>
      <c r="EFR61" s="88"/>
      <c r="EFS61" s="87"/>
      <c r="EFT61" s="87"/>
      <c r="EFU61" s="87"/>
      <c r="EFV61" s="87"/>
      <c r="EFW61" s="88"/>
      <c r="EFX61" s="87"/>
      <c r="EFY61" s="87"/>
      <c r="EFZ61" s="87"/>
      <c r="EGA61" s="87"/>
      <c r="EGB61" s="88"/>
      <c r="EGC61" s="87"/>
      <c r="EGD61" s="87"/>
      <c r="EGE61" s="87"/>
      <c r="EGF61" s="87"/>
      <c r="EGG61" s="88"/>
      <c r="EGH61" s="87"/>
      <c r="EGI61" s="87"/>
      <c r="EGJ61" s="87"/>
      <c r="EGK61" s="87"/>
      <c r="EGL61" s="88"/>
      <c r="EGM61" s="87"/>
      <c r="EGN61" s="87"/>
      <c r="EGO61" s="87"/>
      <c r="EGP61" s="87"/>
      <c r="EGQ61" s="88"/>
      <c r="EGR61" s="87"/>
      <c r="EGS61" s="87"/>
      <c r="EGT61" s="87"/>
      <c r="EGU61" s="87"/>
      <c r="EGV61" s="88"/>
      <c r="EGW61" s="87"/>
      <c r="EGX61" s="87"/>
      <c r="EGY61" s="87"/>
      <c r="EGZ61" s="87"/>
      <c r="EHA61" s="88"/>
      <c r="EHB61" s="87"/>
      <c r="EHC61" s="87"/>
      <c r="EHD61" s="87"/>
      <c r="EHE61" s="87"/>
      <c r="EHF61" s="88"/>
      <c r="EHG61" s="87"/>
      <c r="EHH61" s="87"/>
      <c r="EHI61" s="87"/>
      <c r="EHJ61" s="87"/>
      <c r="EHK61" s="88"/>
      <c r="EHL61" s="87"/>
      <c r="EHM61" s="87"/>
      <c r="EHN61" s="87"/>
      <c r="EHO61" s="87"/>
      <c r="EHP61" s="88"/>
      <c r="EHQ61" s="87"/>
      <c r="EHR61" s="87"/>
      <c r="EHS61" s="87"/>
      <c r="EHT61" s="87"/>
      <c r="EHU61" s="88"/>
      <c r="EHV61" s="87"/>
      <c r="EHW61" s="87"/>
      <c r="EHX61" s="87"/>
      <c r="EHY61" s="87"/>
      <c r="EHZ61" s="88"/>
      <c r="EIA61" s="87"/>
      <c r="EIB61" s="87"/>
      <c r="EIC61" s="87"/>
      <c r="EID61" s="87"/>
      <c r="EIE61" s="88"/>
      <c r="EIF61" s="87"/>
      <c r="EIG61" s="87"/>
      <c r="EIH61" s="87"/>
      <c r="EII61" s="87"/>
      <c r="EIJ61" s="88"/>
      <c r="EIK61" s="87"/>
      <c r="EIL61" s="87"/>
      <c r="EIM61" s="87"/>
      <c r="EIN61" s="87"/>
      <c r="EIO61" s="88"/>
      <c r="EIP61" s="87"/>
      <c r="EIQ61" s="87"/>
      <c r="EIR61" s="87"/>
      <c r="EIS61" s="87"/>
      <c r="EIT61" s="88"/>
      <c r="EIU61" s="87"/>
      <c r="EIV61" s="87"/>
      <c r="EIW61" s="87"/>
      <c r="EIX61" s="87"/>
      <c r="EIY61" s="88"/>
      <c r="EIZ61" s="87"/>
      <c r="EJA61" s="87"/>
      <c r="EJB61" s="87"/>
      <c r="EJC61" s="87"/>
      <c r="EJD61" s="88"/>
      <c r="EJE61" s="87"/>
      <c r="EJF61" s="87"/>
      <c r="EJG61" s="87"/>
      <c r="EJH61" s="87"/>
      <c r="EJI61" s="88"/>
      <c r="EJJ61" s="87"/>
      <c r="EJK61" s="87"/>
      <c r="EJL61" s="87"/>
      <c r="EJM61" s="87"/>
      <c r="EJN61" s="88"/>
      <c r="EJO61" s="87"/>
      <c r="EJP61" s="87"/>
      <c r="EJQ61" s="87"/>
      <c r="EJR61" s="87"/>
      <c r="EJS61" s="88"/>
      <c r="EJT61" s="87"/>
      <c r="EJU61" s="87"/>
      <c r="EJV61" s="87"/>
      <c r="EJW61" s="87"/>
      <c r="EJX61" s="88"/>
      <c r="EJY61" s="87"/>
      <c r="EJZ61" s="87"/>
      <c r="EKA61" s="87"/>
      <c r="EKB61" s="87"/>
      <c r="EKC61" s="88"/>
      <c r="EKD61" s="87"/>
      <c r="EKE61" s="87"/>
      <c r="EKF61" s="87"/>
      <c r="EKG61" s="87"/>
      <c r="EKH61" s="88"/>
      <c r="EKI61" s="87"/>
      <c r="EKJ61" s="87"/>
      <c r="EKK61" s="87"/>
      <c r="EKL61" s="87"/>
      <c r="EKM61" s="88"/>
      <c r="EKN61" s="87"/>
      <c r="EKO61" s="87"/>
      <c r="EKP61" s="87"/>
      <c r="EKQ61" s="87"/>
      <c r="EKR61" s="88"/>
      <c r="EKS61" s="87"/>
      <c r="EKT61" s="87"/>
      <c r="EKU61" s="87"/>
      <c r="EKV61" s="87"/>
      <c r="EKW61" s="88"/>
      <c r="EKX61" s="87"/>
      <c r="EKY61" s="87"/>
      <c r="EKZ61" s="87"/>
      <c r="ELA61" s="87"/>
      <c r="ELB61" s="88"/>
      <c r="ELC61" s="87"/>
      <c r="ELD61" s="87"/>
      <c r="ELE61" s="87"/>
      <c r="ELF61" s="87"/>
      <c r="ELG61" s="88"/>
      <c r="ELH61" s="87"/>
      <c r="ELI61" s="87"/>
      <c r="ELJ61" s="87"/>
      <c r="ELK61" s="87"/>
      <c r="ELL61" s="88"/>
      <c r="ELM61" s="87"/>
      <c r="ELN61" s="87"/>
      <c r="ELO61" s="87"/>
      <c r="ELP61" s="87"/>
      <c r="ELQ61" s="88"/>
      <c r="ELR61" s="87"/>
      <c r="ELS61" s="87"/>
      <c r="ELT61" s="87"/>
      <c r="ELU61" s="87"/>
      <c r="ELV61" s="88"/>
      <c r="ELW61" s="87"/>
      <c r="ELX61" s="87"/>
      <c r="ELY61" s="87"/>
      <c r="ELZ61" s="87"/>
      <c r="EMA61" s="88"/>
      <c r="EMB61" s="87"/>
      <c r="EMC61" s="87"/>
      <c r="EMD61" s="87"/>
      <c r="EME61" s="87"/>
      <c r="EMF61" s="88"/>
      <c r="EMG61" s="87"/>
      <c r="EMH61" s="87"/>
      <c r="EMI61" s="87"/>
      <c r="EMJ61" s="87"/>
      <c r="EMK61" s="88"/>
      <c r="EML61" s="87"/>
      <c r="EMM61" s="87"/>
      <c r="EMN61" s="87"/>
      <c r="EMO61" s="87"/>
      <c r="EMP61" s="88"/>
      <c r="EMQ61" s="87"/>
      <c r="EMR61" s="87"/>
      <c r="EMS61" s="87"/>
      <c r="EMT61" s="87"/>
      <c r="EMU61" s="88"/>
      <c r="EMV61" s="87"/>
      <c r="EMW61" s="87"/>
      <c r="EMX61" s="87"/>
      <c r="EMY61" s="87"/>
      <c r="EMZ61" s="88"/>
      <c r="ENA61" s="87"/>
      <c r="ENB61" s="87"/>
      <c r="ENC61" s="87"/>
      <c r="END61" s="87"/>
      <c r="ENE61" s="88"/>
      <c r="ENF61" s="87"/>
      <c r="ENG61" s="87"/>
      <c r="ENH61" s="87"/>
      <c r="ENI61" s="87"/>
      <c r="ENJ61" s="88"/>
      <c r="ENK61" s="87"/>
      <c r="ENL61" s="87"/>
      <c r="ENM61" s="87"/>
      <c r="ENN61" s="87"/>
      <c r="ENO61" s="88"/>
      <c r="ENP61" s="87"/>
      <c r="ENQ61" s="87"/>
      <c r="ENR61" s="87"/>
      <c r="ENS61" s="87"/>
      <c r="ENT61" s="88"/>
      <c r="ENU61" s="87"/>
      <c r="ENV61" s="87"/>
      <c r="ENW61" s="87"/>
      <c r="ENX61" s="87"/>
      <c r="ENY61" s="88"/>
      <c r="ENZ61" s="87"/>
      <c r="EOA61" s="87"/>
      <c r="EOB61" s="87"/>
      <c r="EOC61" s="87"/>
      <c r="EOD61" s="88"/>
      <c r="EOE61" s="87"/>
      <c r="EOF61" s="87"/>
      <c r="EOG61" s="87"/>
      <c r="EOH61" s="87"/>
      <c r="EOI61" s="88"/>
      <c r="EOJ61" s="87"/>
      <c r="EOK61" s="87"/>
      <c r="EOL61" s="87"/>
      <c r="EOM61" s="87"/>
      <c r="EON61" s="88"/>
      <c r="EOO61" s="87"/>
      <c r="EOP61" s="87"/>
      <c r="EOQ61" s="87"/>
      <c r="EOR61" s="87"/>
      <c r="EOS61" s="88"/>
      <c r="EOT61" s="87"/>
      <c r="EOU61" s="87"/>
      <c r="EOV61" s="87"/>
      <c r="EOW61" s="87"/>
      <c r="EOX61" s="88"/>
      <c r="EOY61" s="87"/>
      <c r="EOZ61" s="87"/>
      <c r="EPA61" s="87"/>
      <c r="EPB61" s="87"/>
      <c r="EPC61" s="88"/>
      <c r="EPD61" s="87"/>
      <c r="EPE61" s="87"/>
      <c r="EPF61" s="87"/>
      <c r="EPG61" s="87"/>
      <c r="EPH61" s="88"/>
      <c r="EPI61" s="87"/>
      <c r="EPJ61" s="87"/>
      <c r="EPK61" s="87"/>
      <c r="EPL61" s="87"/>
      <c r="EPM61" s="88"/>
      <c r="EPN61" s="87"/>
      <c r="EPO61" s="87"/>
      <c r="EPP61" s="87"/>
      <c r="EPQ61" s="87"/>
      <c r="EPR61" s="88"/>
      <c r="EPS61" s="87"/>
      <c r="EPT61" s="87"/>
      <c r="EPU61" s="87"/>
      <c r="EPV61" s="87"/>
      <c r="EPW61" s="88"/>
      <c r="EPX61" s="87"/>
      <c r="EPY61" s="87"/>
      <c r="EPZ61" s="87"/>
      <c r="EQA61" s="87"/>
      <c r="EQB61" s="88"/>
      <c r="EQC61" s="87"/>
      <c r="EQD61" s="87"/>
      <c r="EQE61" s="87"/>
      <c r="EQF61" s="87"/>
      <c r="EQG61" s="88"/>
      <c r="EQH61" s="87"/>
      <c r="EQI61" s="87"/>
      <c r="EQJ61" s="87"/>
      <c r="EQK61" s="87"/>
      <c r="EQL61" s="88"/>
      <c r="EQM61" s="87"/>
      <c r="EQN61" s="87"/>
      <c r="EQO61" s="87"/>
      <c r="EQP61" s="87"/>
      <c r="EQQ61" s="88"/>
      <c r="EQR61" s="87"/>
      <c r="EQS61" s="87"/>
      <c r="EQT61" s="87"/>
      <c r="EQU61" s="87"/>
      <c r="EQV61" s="88"/>
      <c r="EQW61" s="87"/>
      <c r="EQX61" s="87"/>
      <c r="EQY61" s="87"/>
      <c r="EQZ61" s="87"/>
      <c r="ERA61" s="88"/>
      <c r="ERB61" s="87"/>
      <c r="ERC61" s="87"/>
      <c r="ERD61" s="87"/>
      <c r="ERE61" s="87"/>
      <c r="ERF61" s="88"/>
      <c r="ERG61" s="87"/>
      <c r="ERH61" s="87"/>
      <c r="ERI61" s="87"/>
      <c r="ERJ61" s="87"/>
      <c r="ERK61" s="88"/>
      <c r="ERL61" s="87"/>
      <c r="ERM61" s="87"/>
      <c r="ERN61" s="87"/>
      <c r="ERO61" s="87"/>
      <c r="ERP61" s="88"/>
      <c r="ERQ61" s="87"/>
      <c r="ERR61" s="87"/>
      <c r="ERS61" s="87"/>
      <c r="ERT61" s="87"/>
      <c r="ERU61" s="88"/>
      <c r="ERV61" s="87"/>
      <c r="ERW61" s="87"/>
      <c r="ERX61" s="87"/>
      <c r="ERY61" s="87"/>
      <c r="ERZ61" s="88"/>
      <c r="ESA61" s="87"/>
      <c r="ESB61" s="87"/>
      <c r="ESC61" s="87"/>
      <c r="ESD61" s="87"/>
      <c r="ESE61" s="88"/>
      <c r="ESF61" s="87"/>
      <c r="ESG61" s="87"/>
      <c r="ESH61" s="87"/>
      <c r="ESI61" s="87"/>
      <c r="ESJ61" s="88"/>
      <c r="ESK61" s="87"/>
      <c r="ESL61" s="87"/>
      <c r="ESM61" s="87"/>
      <c r="ESN61" s="87"/>
      <c r="ESO61" s="88"/>
      <c r="ESP61" s="87"/>
      <c r="ESQ61" s="87"/>
      <c r="ESR61" s="87"/>
      <c r="ESS61" s="87"/>
      <c r="EST61" s="88"/>
      <c r="ESU61" s="87"/>
      <c r="ESV61" s="87"/>
      <c r="ESW61" s="87"/>
      <c r="ESX61" s="87"/>
      <c r="ESY61" s="88"/>
      <c r="ESZ61" s="87"/>
      <c r="ETA61" s="87"/>
      <c r="ETB61" s="87"/>
      <c r="ETC61" s="87"/>
      <c r="ETD61" s="88"/>
      <c r="ETE61" s="87"/>
      <c r="ETF61" s="87"/>
      <c r="ETG61" s="87"/>
      <c r="ETH61" s="87"/>
      <c r="ETI61" s="88"/>
      <c r="ETJ61" s="87"/>
      <c r="ETK61" s="87"/>
      <c r="ETL61" s="87"/>
      <c r="ETM61" s="87"/>
      <c r="ETN61" s="88"/>
      <c r="ETO61" s="87"/>
      <c r="ETP61" s="87"/>
      <c r="ETQ61" s="87"/>
      <c r="ETR61" s="87"/>
      <c r="ETS61" s="88"/>
      <c r="ETT61" s="87"/>
      <c r="ETU61" s="87"/>
      <c r="ETV61" s="87"/>
      <c r="ETW61" s="87"/>
      <c r="ETX61" s="88"/>
      <c r="ETY61" s="87"/>
      <c r="ETZ61" s="87"/>
      <c r="EUA61" s="87"/>
      <c r="EUB61" s="87"/>
      <c r="EUC61" s="88"/>
      <c r="EUD61" s="87"/>
      <c r="EUE61" s="87"/>
      <c r="EUF61" s="87"/>
      <c r="EUG61" s="87"/>
      <c r="EUH61" s="88"/>
      <c r="EUI61" s="87"/>
      <c r="EUJ61" s="87"/>
      <c r="EUK61" s="87"/>
      <c r="EUL61" s="87"/>
      <c r="EUM61" s="88"/>
      <c r="EUN61" s="87"/>
      <c r="EUO61" s="87"/>
      <c r="EUP61" s="87"/>
      <c r="EUQ61" s="87"/>
      <c r="EUR61" s="88"/>
      <c r="EUS61" s="87"/>
      <c r="EUT61" s="87"/>
      <c r="EUU61" s="87"/>
      <c r="EUV61" s="87"/>
      <c r="EUW61" s="88"/>
      <c r="EUX61" s="87"/>
      <c r="EUY61" s="87"/>
      <c r="EUZ61" s="87"/>
      <c r="EVA61" s="87"/>
      <c r="EVB61" s="88"/>
      <c r="EVC61" s="87"/>
      <c r="EVD61" s="87"/>
      <c r="EVE61" s="87"/>
      <c r="EVF61" s="87"/>
      <c r="EVG61" s="88"/>
      <c r="EVH61" s="87"/>
      <c r="EVI61" s="87"/>
      <c r="EVJ61" s="87"/>
      <c r="EVK61" s="87"/>
      <c r="EVL61" s="88"/>
      <c r="EVM61" s="87"/>
      <c r="EVN61" s="87"/>
      <c r="EVO61" s="87"/>
      <c r="EVP61" s="87"/>
      <c r="EVQ61" s="88"/>
      <c r="EVR61" s="87"/>
      <c r="EVS61" s="87"/>
      <c r="EVT61" s="87"/>
      <c r="EVU61" s="87"/>
      <c r="EVV61" s="88"/>
      <c r="EVW61" s="87"/>
      <c r="EVX61" s="87"/>
      <c r="EVY61" s="87"/>
      <c r="EVZ61" s="87"/>
      <c r="EWA61" s="88"/>
      <c r="EWB61" s="87"/>
      <c r="EWC61" s="87"/>
      <c r="EWD61" s="87"/>
      <c r="EWE61" s="87"/>
      <c r="EWF61" s="88"/>
      <c r="EWG61" s="87"/>
      <c r="EWH61" s="87"/>
      <c r="EWI61" s="87"/>
      <c r="EWJ61" s="87"/>
      <c r="EWK61" s="88"/>
      <c r="EWL61" s="87"/>
      <c r="EWM61" s="87"/>
      <c r="EWN61" s="87"/>
      <c r="EWO61" s="87"/>
      <c r="EWP61" s="88"/>
      <c r="EWQ61" s="87"/>
      <c r="EWR61" s="87"/>
      <c r="EWS61" s="87"/>
      <c r="EWT61" s="87"/>
      <c r="EWU61" s="88"/>
      <c r="EWV61" s="87"/>
      <c r="EWW61" s="87"/>
      <c r="EWX61" s="87"/>
      <c r="EWY61" s="87"/>
      <c r="EWZ61" s="88"/>
      <c r="EXA61" s="87"/>
      <c r="EXB61" s="87"/>
      <c r="EXC61" s="87"/>
      <c r="EXD61" s="87"/>
      <c r="EXE61" s="88"/>
      <c r="EXF61" s="87"/>
      <c r="EXG61" s="87"/>
      <c r="EXH61" s="87"/>
      <c r="EXI61" s="87"/>
      <c r="EXJ61" s="88"/>
      <c r="EXK61" s="87"/>
      <c r="EXL61" s="87"/>
      <c r="EXM61" s="87"/>
      <c r="EXN61" s="87"/>
      <c r="EXO61" s="88"/>
      <c r="EXP61" s="87"/>
      <c r="EXQ61" s="87"/>
      <c r="EXR61" s="87"/>
      <c r="EXS61" s="87"/>
      <c r="EXT61" s="88"/>
      <c r="EXU61" s="87"/>
      <c r="EXV61" s="87"/>
      <c r="EXW61" s="87"/>
      <c r="EXX61" s="87"/>
      <c r="EXY61" s="88"/>
      <c r="EXZ61" s="87"/>
      <c r="EYA61" s="87"/>
      <c r="EYB61" s="87"/>
      <c r="EYC61" s="87"/>
      <c r="EYD61" s="88"/>
      <c r="EYE61" s="87"/>
      <c r="EYF61" s="87"/>
      <c r="EYG61" s="87"/>
      <c r="EYH61" s="87"/>
      <c r="EYI61" s="88"/>
      <c r="EYJ61" s="87"/>
      <c r="EYK61" s="87"/>
      <c r="EYL61" s="87"/>
      <c r="EYM61" s="87"/>
      <c r="EYN61" s="88"/>
      <c r="EYO61" s="87"/>
      <c r="EYP61" s="87"/>
      <c r="EYQ61" s="87"/>
      <c r="EYR61" s="87"/>
      <c r="EYS61" s="88"/>
      <c r="EYT61" s="87"/>
      <c r="EYU61" s="87"/>
      <c r="EYV61" s="87"/>
      <c r="EYW61" s="87"/>
      <c r="EYX61" s="88"/>
      <c r="EYY61" s="87"/>
      <c r="EYZ61" s="87"/>
      <c r="EZA61" s="87"/>
      <c r="EZB61" s="87"/>
      <c r="EZC61" s="88"/>
      <c r="EZD61" s="87"/>
      <c r="EZE61" s="87"/>
      <c r="EZF61" s="87"/>
      <c r="EZG61" s="87"/>
      <c r="EZH61" s="88"/>
      <c r="EZI61" s="87"/>
      <c r="EZJ61" s="87"/>
      <c r="EZK61" s="87"/>
      <c r="EZL61" s="87"/>
      <c r="EZM61" s="88"/>
      <c r="EZN61" s="87"/>
      <c r="EZO61" s="87"/>
      <c r="EZP61" s="87"/>
      <c r="EZQ61" s="87"/>
      <c r="EZR61" s="88"/>
      <c r="EZS61" s="87"/>
      <c r="EZT61" s="87"/>
      <c r="EZU61" s="87"/>
      <c r="EZV61" s="87"/>
      <c r="EZW61" s="88"/>
      <c r="EZX61" s="87"/>
      <c r="EZY61" s="87"/>
      <c r="EZZ61" s="87"/>
      <c r="FAA61" s="87"/>
      <c r="FAB61" s="88"/>
      <c r="FAC61" s="87"/>
      <c r="FAD61" s="87"/>
      <c r="FAE61" s="87"/>
      <c r="FAF61" s="87"/>
      <c r="FAG61" s="88"/>
      <c r="FAH61" s="87"/>
      <c r="FAI61" s="87"/>
      <c r="FAJ61" s="87"/>
      <c r="FAK61" s="87"/>
      <c r="FAL61" s="88"/>
      <c r="FAM61" s="87"/>
      <c r="FAN61" s="87"/>
      <c r="FAO61" s="87"/>
      <c r="FAP61" s="87"/>
      <c r="FAQ61" s="88"/>
      <c r="FAR61" s="87"/>
      <c r="FAS61" s="87"/>
      <c r="FAT61" s="87"/>
      <c r="FAU61" s="87"/>
      <c r="FAV61" s="88"/>
      <c r="FAW61" s="87"/>
      <c r="FAX61" s="87"/>
      <c r="FAY61" s="87"/>
      <c r="FAZ61" s="87"/>
      <c r="FBA61" s="88"/>
      <c r="FBB61" s="87"/>
      <c r="FBC61" s="87"/>
      <c r="FBD61" s="87"/>
      <c r="FBE61" s="87"/>
      <c r="FBF61" s="88"/>
      <c r="FBG61" s="87"/>
      <c r="FBH61" s="87"/>
      <c r="FBI61" s="87"/>
      <c r="FBJ61" s="87"/>
      <c r="FBK61" s="88"/>
      <c r="FBL61" s="87"/>
      <c r="FBM61" s="87"/>
      <c r="FBN61" s="87"/>
      <c r="FBO61" s="87"/>
      <c r="FBP61" s="88"/>
      <c r="FBQ61" s="87"/>
      <c r="FBR61" s="87"/>
      <c r="FBS61" s="87"/>
      <c r="FBT61" s="87"/>
      <c r="FBU61" s="88"/>
      <c r="FBV61" s="87"/>
      <c r="FBW61" s="87"/>
      <c r="FBX61" s="87"/>
      <c r="FBY61" s="87"/>
      <c r="FBZ61" s="88"/>
      <c r="FCA61" s="87"/>
      <c r="FCB61" s="87"/>
      <c r="FCC61" s="87"/>
      <c r="FCD61" s="87"/>
      <c r="FCE61" s="88"/>
      <c r="FCF61" s="87"/>
      <c r="FCG61" s="87"/>
      <c r="FCH61" s="87"/>
      <c r="FCI61" s="87"/>
      <c r="FCJ61" s="88"/>
      <c r="FCK61" s="87"/>
      <c r="FCL61" s="87"/>
      <c r="FCM61" s="87"/>
      <c r="FCN61" s="87"/>
      <c r="FCO61" s="88"/>
      <c r="FCP61" s="87"/>
      <c r="FCQ61" s="87"/>
      <c r="FCR61" s="87"/>
      <c r="FCS61" s="87"/>
      <c r="FCT61" s="88"/>
      <c r="FCU61" s="87"/>
      <c r="FCV61" s="87"/>
      <c r="FCW61" s="87"/>
      <c r="FCX61" s="87"/>
      <c r="FCY61" s="88"/>
      <c r="FCZ61" s="87"/>
      <c r="FDA61" s="87"/>
      <c r="FDB61" s="87"/>
      <c r="FDC61" s="87"/>
      <c r="FDD61" s="88"/>
      <c r="FDE61" s="87"/>
      <c r="FDF61" s="87"/>
      <c r="FDG61" s="87"/>
      <c r="FDH61" s="87"/>
      <c r="FDI61" s="88"/>
      <c r="FDJ61" s="87"/>
      <c r="FDK61" s="87"/>
      <c r="FDL61" s="87"/>
      <c r="FDM61" s="87"/>
      <c r="FDN61" s="88"/>
      <c r="FDO61" s="87"/>
      <c r="FDP61" s="87"/>
      <c r="FDQ61" s="87"/>
      <c r="FDR61" s="87"/>
      <c r="FDS61" s="88"/>
      <c r="FDT61" s="87"/>
      <c r="FDU61" s="87"/>
      <c r="FDV61" s="87"/>
      <c r="FDW61" s="87"/>
      <c r="FDX61" s="88"/>
      <c r="FDY61" s="87"/>
      <c r="FDZ61" s="87"/>
      <c r="FEA61" s="87"/>
      <c r="FEB61" s="87"/>
      <c r="FEC61" s="88"/>
      <c r="FED61" s="87"/>
      <c r="FEE61" s="87"/>
      <c r="FEF61" s="87"/>
      <c r="FEG61" s="87"/>
      <c r="FEH61" s="88"/>
      <c r="FEI61" s="87"/>
      <c r="FEJ61" s="87"/>
      <c r="FEK61" s="87"/>
      <c r="FEL61" s="87"/>
      <c r="FEM61" s="88"/>
      <c r="FEN61" s="87"/>
      <c r="FEO61" s="87"/>
      <c r="FEP61" s="87"/>
      <c r="FEQ61" s="87"/>
      <c r="FER61" s="88"/>
      <c r="FES61" s="87"/>
      <c r="FET61" s="87"/>
      <c r="FEU61" s="87"/>
      <c r="FEV61" s="87"/>
      <c r="FEW61" s="88"/>
      <c r="FEX61" s="87"/>
      <c r="FEY61" s="87"/>
      <c r="FEZ61" s="87"/>
      <c r="FFA61" s="87"/>
      <c r="FFB61" s="88"/>
      <c r="FFC61" s="87"/>
      <c r="FFD61" s="87"/>
      <c r="FFE61" s="87"/>
      <c r="FFF61" s="87"/>
      <c r="FFG61" s="88"/>
      <c r="FFH61" s="87"/>
      <c r="FFI61" s="87"/>
      <c r="FFJ61" s="87"/>
      <c r="FFK61" s="87"/>
      <c r="FFL61" s="88"/>
      <c r="FFM61" s="87"/>
      <c r="FFN61" s="87"/>
      <c r="FFO61" s="87"/>
      <c r="FFP61" s="87"/>
      <c r="FFQ61" s="88"/>
      <c r="FFR61" s="87"/>
      <c r="FFS61" s="87"/>
      <c r="FFT61" s="87"/>
      <c r="FFU61" s="87"/>
      <c r="FFV61" s="88"/>
      <c r="FFW61" s="87"/>
      <c r="FFX61" s="87"/>
      <c r="FFY61" s="87"/>
      <c r="FFZ61" s="87"/>
      <c r="FGA61" s="88"/>
      <c r="FGB61" s="87"/>
      <c r="FGC61" s="87"/>
      <c r="FGD61" s="87"/>
      <c r="FGE61" s="87"/>
      <c r="FGF61" s="88"/>
      <c r="FGG61" s="87"/>
      <c r="FGH61" s="87"/>
      <c r="FGI61" s="87"/>
      <c r="FGJ61" s="87"/>
      <c r="FGK61" s="88"/>
      <c r="FGL61" s="87"/>
      <c r="FGM61" s="87"/>
      <c r="FGN61" s="87"/>
      <c r="FGO61" s="87"/>
      <c r="FGP61" s="88"/>
      <c r="FGQ61" s="87"/>
      <c r="FGR61" s="87"/>
      <c r="FGS61" s="87"/>
      <c r="FGT61" s="87"/>
      <c r="FGU61" s="88"/>
      <c r="FGV61" s="87"/>
      <c r="FGW61" s="87"/>
      <c r="FGX61" s="87"/>
      <c r="FGY61" s="87"/>
      <c r="FGZ61" s="88"/>
      <c r="FHA61" s="87"/>
      <c r="FHB61" s="87"/>
      <c r="FHC61" s="87"/>
      <c r="FHD61" s="87"/>
      <c r="FHE61" s="88"/>
      <c r="FHF61" s="87"/>
      <c r="FHG61" s="87"/>
      <c r="FHH61" s="87"/>
      <c r="FHI61" s="87"/>
      <c r="FHJ61" s="88"/>
      <c r="FHK61" s="87"/>
      <c r="FHL61" s="87"/>
      <c r="FHM61" s="87"/>
      <c r="FHN61" s="87"/>
      <c r="FHO61" s="88"/>
      <c r="FHP61" s="87"/>
      <c r="FHQ61" s="87"/>
      <c r="FHR61" s="87"/>
      <c r="FHS61" s="87"/>
      <c r="FHT61" s="88"/>
      <c r="FHU61" s="87"/>
      <c r="FHV61" s="87"/>
      <c r="FHW61" s="87"/>
      <c r="FHX61" s="87"/>
      <c r="FHY61" s="88"/>
      <c r="FHZ61" s="87"/>
      <c r="FIA61" s="87"/>
      <c r="FIB61" s="87"/>
      <c r="FIC61" s="87"/>
      <c r="FID61" s="88"/>
      <c r="FIE61" s="87"/>
      <c r="FIF61" s="87"/>
      <c r="FIG61" s="87"/>
      <c r="FIH61" s="87"/>
      <c r="FII61" s="88"/>
      <c r="FIJ61" s="87"/>
      <c r="FIK61" s="87"/>
      <c r="FIL61" s="87"/>
      <c r="FIM61" s="87"/>
      <c r="FIN61" s="88"/>
      <c r="FIO61" s="87"/>
      <c r="FIP61" s="87"/>
      <c r="FIQ61" s="87"/>
      <c r="FIR61" s="87"/>
      <c r="FIS61" s="88"/>
      <c r="FIT61" s="87"/>
      <c r="FIU61" s="87"/>
      <c r="FIV61" s="87"/>
      <c r="FIW61" s="87"/>
      <c r="FIX61" s="88"/>
      <c r="FIY61" s="87"/>
      <c r="FIZ61" s="87"/>
      <c r="FJA61" s="87"/>
      <c r="FJB61" s="87"/>
      <c r="FJC61" s="88"/>
      <c r="FJD61" s="87"/>
      <c r="FJE61" s="87"/>
      <c r="FJF61" s="87"/>
      <c r="FJG61" s="87"/>
      <c r="FJH61" s="88"/>
      <c r="FJI61" s="87"/>
      <c r="FJJ61" s="87"/>
      <c r="FJK61" s="87"/>
      <c r="FJL61" s="87"/>
      <c r="FJM61" s="88"/>
      <c r="FJN61" s="87"/>
      <c r="FJO61" s="87"/>
      <c r="FJP61" s="87"/>
      <c r="FJQ61" s="87"/>
      <c r="FJR61" s="88"/>
      <c r="FJS61" s="87"/>
      <c r="FJT61" s="87"/>
      <c r="FJU61" s="87"/>
      <c r="FJV61" s="87"/>
      <c r="FJW61" s="88"/>
      <c r="FJX61" s="87"/>
      <c r="FJY61" s="87"/>
      <c r="FJZ61" s="87"/>
      <c r="FKA61" s="87"/>
      <c r="FKB61" s="88"/>
      <c r="FKC61" s="87"/>
      <c r="FKD61" s="87"/>
      <c r="FKE61" s="87"/>
      <c r="FKF61" s="87"/>
      <c r="FKG61" s="88"/>
      <c r="FKH61" s="87"/>
      <c r="FKI61" s="87"/>
      <c r="FKJ61" s="87"/>
      <c r="FKK61" s="87"/>
      <c r="FKL61" s="88"/>
      <c r="FKM61" s="87"/>
      <c r="FKN61" s="87"/>
      <c r="FKO61" s="87"/>
      <c r="FKP61" s="87"/>
      <c r="FKQ61" s="88"/>
      <c r="FKR61" s="87"/>
      <c r="FKS61" s="87"/>
      <c r="FKT61" s="87"/>
      <c r="FKU61" s="87"/>
      <c r="FKV61" s="88"/>
      <c r="FKW61" s="87"/>
      <c r="FKX61" s="87"/>
      <c r="FKY61" s="87"/>
      <c r="FKZ61" s="87"/>
      <c r="FLA61" s="88"/>
      <c r="FLB61" s="87"/>
      <c r="FLC61" s="87"/>
      <c r="FLD61" s="87"/>
      <c r="FLE61" s="87"/>
      <c r="FLF61" s="88"/>
      <c r="FLG61" s="87"/>
      <c r="FLH61" s="87"/>
      <c r="FLI61" s="87"/>
      <c r="FLJ61" s="87"/>
      <c r="FLK61" s="88"/>
      <c r="FLL61" s="87"/>
      <c r="FLM61" s="87"/>
      <c r="FLN61" s="87"/>
      <c r="FLO61" s="87"/>
      <c r="FLP61" s="88"/>
      <c r="FLQ61" s="87"/>
      <c r="FLR61" s="87"/>
      <c r="FLS61" s="87"/>
      <c r="FLT61" s="87"/>
      <c r="FLU61" s="88"/>
      <c r="FLV61" s="87"/>
      <c r="FLW61" s="87"/>
      <c r="FLX61" s="87"/>
      <c r="FLY61" s="87"/>
      <c r="FLZ61" s="88"/>
      <c r="FMA61" s="87"/>
      <c r="FMB61" s="87"/>
      <c r="FMC61" s="87"/>
      <c r="FMD61" s="87"/>
      <c r="FME61" s="88"/>
      <c r="FMF61" s="87"/>
      <c r="FMG61" s="87"/>
      <c r="FMH61" s="87"/>
      <c r="FMI61" s="87"/>
      <c r="FMJ61" s="88"/>
      <c r="FMK61" s="87"/>
      <c r="FML61" s="87"/>
      <c r="FMM61" s="87"/>
      <c r="FMN61" s="87"/>
      <c r="FMO61" s="88"/>
      <c r="FMP61" s="87"/>
      <c r="FMQ61" s="87"/>
      <c r="FMR61" s="87"/>
      <c r="FMS61" s="87"/>
      <c r="FMT61" s="88"/>
      <c r="FMU61" s="87"/>
      <c r="FMV61" s="87"/>
      <c r="FMW61" s="87"/>
      <c r="FMX61" s="87"/>
      <c r="FMY61" s="88"/>
      <c r="FMZ61" s="87"/>
      <c r="FNA61" s="87"/>
      <c r="FNB61" s="87"/>
      <c r="FNC61" s="87"/>
      <c r="FND61" s="88"/>
      <c r="FNE61" s="87"/>
      <c r="FNF61" s="87"/>
      <c r="FNG61" s="87"/>
      <c r="FNH61" s="87"/>
      <c r="FNI61" s="88"/>
      <c r="FNJ61" s="87"/>
      <c r="FNK61" s="87"/>
      <c r="FNL61" s="87"/>
      <c r="FNM61" s="87"/>
      <c r="FNN61" s="88"/>
      <c r="FNO61" s="87"/>
      <c r="FNP61" s="87"/>
      <c r="FNQ61" s="87"/>
      <c r="FNR61" s="87"/>
      <c r="FNS61" s="88"/>
      <c r="FNT61" s="87"/>
      <c r="FNU61" s="87"/>
      <c r="FNV61" s="87"/>
      <c r="FNW61" s="87"/>
      <c r="FNX61" s="88"/>
      <c r="FNY61" s="87"/>
      <c r="FNZ61" s="87"/>
      <c r="FOA61" s="87"/>
      <c r="FOB61" s="87"/>
      <c r="FOC61" s="88"/>
      <c r="FOD61" s="87"/>
      <c r="FOE61" s="87"/>
      <c r="FOF61" s="87"/>
      <c r="FOG61" s="87"/>
      <c r="FOH61" s="88"/>
      <c r="FOI61" s="87"/>
      <c r="FOJ61" s="87"/>
      <c r="FOK61" s="87"/>
      <c r="FOL61" s="87"/>
      <c r="FOM61" s="88"/>
      <c r="FON61" s="87"/>
      <c r="FOO61" s="87"/>
      <c r="FOP61" s="87"/>
      <c r="FOQ61" s="87"/>
      <c r="FOR61" s="88"/>
      <c r="FOS61" s="87"/>
      <c r="FOT61" s="87"/>
      <c r="FOU61" s="87"/>
      <c r="FOV61" s="87"/>
      <c r="FOW61" s="88"/>
      <c r="FOX61" s="87"/>
      <c r="FOY61" s="87"/>
      <c r="FOZ61" s="87"/>
      <c r="FPA61" s="87"/>
      <c r="FPB61" s="88"/>
      <c r="FPC61" s="87"/>
      <c r="FPD61" s="87"/>
      <c r="FPE61" s="87"/>
      <c r="FPF61" s="87"/>
      <c r="FPG61" s="88"/>
      <c r="FPH61" s="87"/>
      <c r="FPI61" s="87"/>
      <c r="FPJ61" s="87"/>
      <c r="FPK61" s="87"/>
      <c r="FPL61" s="88"/>
      <c r="FPM61" s="87"/>
      <c r="FPN61" s="87"/>
      <c r="FPO61" s="87"/>
      <c r="FPP61" s="87"/>
      <c r="FPQ61" s="88"/>
      <c r="FPR61" s="87"/>
      <c r="FPS61" s="87"/>
      <c r="FPT61" s="87"/>
      <c r="FPU61" s="87"/>
      <c r="FPV61" s="88"/>
      <c r="FPW61" s="87"/>
      <c r="FPX61" s="87"/>
      <c r="FPY61" s="87"/>
      <c r="FPZ61" s="87"/>
      <c r="FQA61" s="88"/>
      <c r="FQB61" s="87"/>
      <c r="FQC61" s="87"/>
      <c r="FQD61" s="87"/>
      <c r="FQE61" s="87"/>
      <c r="FQF61" s="88"/>
      <c r="FQG61" s="87"/>
      <c r="FQH61" s="87"/>
      <c r="FQI61" s="87"/>
      <c r="FQJ61" s="87"/>
      <c r="FQK61" s="88"/>
      <c r="FQL61" s="87"/>
      <c r="FQM61" s="87"/>
      <c r="FQN61" s="87"/>
      <c r="FQO61" s="87"/>
      <c r="FQP61" s="88"/>
      <c r="FQQ61" s="87"/>
      <c r="FQR61" s="87"/>
      <c r="FQS61" s="87"/>
      <c r="FQT61" s="87"/>
      <c r="FQU61" s="88"/>
      <c r="FQV61" s="87"/>
      <c r="FQW61" s="87"/>
      <c r="FQX61" s="87"/>
      <c r="FQY61" s="87"/>
      <c r="FQZ61" s="88"/>
      <c r="FRA61" s="87"/>
      <c r="FRB61" s="87"/>
      <c r="FRC61" s="87"/>
      <c r="FRD61" s="87"/>
      <c r="FRE61" s="88"/>
      <c r="FRF61" s="87"/>
      <c r="FRG61" s="87"/>
      <c r="FRH61" s="87"/>
      <c r="FRI61" s="87"/>
      <c r="FRJ61" s="88"/>
      <c r="FRK61" s="87"/>
      <c r="FRL61" s="87"/>
      <c r="FRM61" s="87"/>
      <c r="FRN61" s="87"/>
      <c r="FRO61" s="88"/>
      <c r="FRP61" s="87"/>
      <c r="FRQ61" s="87"/>
      <c r="FRR61" s="87"/>
      <c r="FRS61" s="87"/>
      <c r="FRT61" s="88"/>
      <c r="FRU61" s="87"/>
      <c r="FRV61" s="87"/>
      <c r="FRW61" s="87"/>
      <c r="FRX61" s="87"/>
      <c r="FRY61" s="88"/>
      <c r="FRZ61" s="87"/>
      <c r="FSA61" s="87"/>
      <c r="FSB61" s="87"/>
      <c r="FSC61" s="87"/>
      <c r="FSD61" s="88"/>
      <c r="FSE61" s="87"/>
      <c r="FSF61" s="87"/>
      <c r="FSG61" s="87"/>
      <c r="FSH61" s="87"/>
      <c r="FSI61" s="88"/>
      <c r="FSJ61" s="87"/>
      <c r="FSK61" s="87"/>
      <c r="FSL61" s="87"/>
      <c r="FSM61" s="87"/>
      <c r="FSN61" s="88"/>
      <c r="FSO61" s="87"/>
      <c r="FSP61" s="87"/>
      <c r="FSQ61" s="87"/>
      <c r="FSR61" s="87"/>
      <c r="FSS61" s="88"/>
      <c r="FST61" s="87"/>
      <c r="FSU61" s="87"/>
      <c r="FSV61" s="87"/>
      <c r="FSW61" s="87"/>
      <c r="FSX61" s="88"/>
      <c r="FSY61" s="87"/>
      <c r="FSZ61" s="87"/>
      <c r="FTA61" s="87"/>
      <c r="FTB61" s="87"/>
      <c r="FTC61" s="88"/>
      <c r="FTD61" s="87"/>
      <c r="FTE61" s="87"/>
      <c r="FTF61" s="87"/>
      <c r="FTG61" s="87"/>
      <c r="FTH61" s="88"/>
      <c r="FTI61" s="87"/>
      <c r="FTJ61" s="87"/>
      <c r="FTK61" s="87"/>
      <c r="FTL61" s="87"/>
      <c r="FTM61" s="88"/>
      <c r="FTN61" s="87"/>
      <c r="FTO61" s="87"/>
      <c r="FTP61" s="87"/>
      <c r="FTQ61" s="87"/>
      <c r="FTR61" s="88"/>
      <c r="FTS61" s="87"/>
      <c r="FTT61" s="87"/>
      <c r="FTU61" s="87"/>
      <c r="FTV61" s="87"/>
      <c r="FTW61" s="88"/>
      <c r="FTX61" s="87"/>
      <c r="FTY61" s="87"/>
      <c r="FTZ61" s="87"/>
      <c r="FUA61" s="87"/>
      <c r="FUB61" s="88"/>
      <c r="FUC61" s="87"/>
      <c r="FUD61" s="87"/>
      <c r="FUE61" s="87"/>
      <c r="FUF61" s="87"/>
      <c r="FUG61" s="88"/>
      <c r="FUH61" s="87"/>
      <c r="FUI61" s="87"/>
      <c r="FUJ61" s="87"/>
      <c r="FUK61" s="87"/>
      <c r="FUL61" s="88"/>
      <c r="FUM61" s="87"/>
      <c r="FUN61" s="87"/>
      <c r="FUO61" s="87"/>
      <c r="FUP61" s="87"/>
      <c r="FUQ61" s="88"/>
      <c r="FUR61" s="87"/>
      <c r="FUS61" s="87"/>
      <c r="FUT61" s="87"/>
      <c r="FUU61" s="87"/>
      <c r="FUV61" s="88"/>
      <c r="FUW61" s="87"/>
      <c r="FUX61" s="87"/>
      <c r="FUY61" s="87"/>
      <c r="FUZ61" s="87"/>
      <c r="FVA61" s="88"/>
      <c r="FVB61" s="87"/>
      <c r="FVC61" s="87"/>
      <c r="FVD61" s="87"/>
      <c r="FVE61" s="87"/>
      <c r="FVF61" s="88"/>
      <c r="FVG61" s="87"/>
      <c r="FVH61" s="87"/>
      <c r="FVI61" s="87"/>
      <c r="FVJ61" s="87"/>
      <c r="FVK61" s="88"/>
      <c r="FVL61" s="87"/>
      <c r="FVM61" s="87"/>
      <c r="FVN61" s="87"/>
      <c r="FVO61" s="87"/>
      <c r="FVP61" s="88"/>
      <c r="FVQ61" s="87"/>
      <c r="FVR61" s="87"/>
      <c r="FVS61" s="87"/>
      <c r="FVT61" s="87"/>
      <c r="FVU61" s="88"/>
      <c r="FVV61" s="87"/>
      <c r="FVW61" s="87"/>
      <c r="FVX61" s="87"/>
      <c r="FVY61" s="87"/>
      <c r="FVZ61" s="88"/>
      <c r="FWA61" s="87"/>
      <c r="FWB61" s="87"/>
      <c r="FWC61" s="87"/>
      <c r="FWD61" s="87"/>
      <c r="FWE61" s="88"/>
      <c r="FWF61" s="87"/>
      <c r="FWG61" s="87"/>
      <c r="FWH61" s="87"/>
      <c r="FWI61" s="87"/>
      <c r="FWJ61" s="88"/>
      <c r="FWK61" s="87"/>
      <c r="FWL61" s="87"/>
      <c r="FWM61" s="87"/>
      <c r="FWN61" s="87"/>
      <c r="FWO61" s="88"/>
      <c r="FWP61" s="87"/>
      <c r="FWQ61" s="87"/>
      <c r="FWR61" s="87"/>
      <c r="FWS61" s="87"/>
      <c r="FWT61" s="88"/>
      <c r="FWU61" s="87"/>
      <c r="FWV61" s="87"/>
      <c r="FWW61" s="87"/>
      <c r="FWX61" s="87"/>
      <c r="FWY61" s="88"/>
      <c r="FWZ61" s="87"/>
      <c r="FXA61" s="87"/>
      <c r="FXB61" s="87"/>
      <c r="FXC61" s="87"/>
      <c r="FXD61" s="88"/>
      <c r="FXE61" s="87"/>
      <c r="FXF61" s="87"/>
      <c r="FXG61" s="87"/>
      <c r="FXH61" s="87"/>
      <c r="FXI61" s="88"/>
      <c r="FXJ61" s="87"/>
      <c r="FXK61" s="87"/>
      <c r="FXL61" s="87"/>
      <c r="FXM61" s="87"/>
      <c r="FXN61" s="88"/>
      <c r="FXO61" s="87"/>
      <c r="FXP61" s="87"/>
      <c r="FXQ61" s="87"/>
      <c r="FXR61" s="87"/>
      <c r="FXS61" s="88"/>
      <c r="FXT61" s="87"/>
      <c r="FXU61" s="87"/>
      <c r="FXV61" s="87"/>
      <c r="FXW61" s="87"/>
      <c r="FXX61" s="88"/>
      <c r="FXY61" s="87"/>
      <c r="FXZ61" s="87"/>
      <c r="FYA61" s="87"/>
      <c r="FYB61" s="87"/>
      <c r="FYC61" s="88"/>
      <c r="FYD61" s="87"/>
      <c r="FYE61" s="87"/>
      <c r="FYF61" s="87"/>
      <c r="FYG61" s="87"/>
      <c r="FYH61" s="88"/>
      <c r="FYI61" s="87"/>
      <c r="FYJ61" s="87"/>
      <c r="FYK61" s="87"/>
      <c r="FYL61" s="87"/>
      <c r="FYM61" s="88"/>
      <c r="FYN61" s="87"/>
      <c r="FYO61" s="87"/>
      <c r="FYP61" s="87"/>
      <c r="FYQ61" s="87"/>
      <c r="FYR61" s="88"/>
      <c r="FYS61" s="87"/>
      <c r="FYT61" s="87"/>
      <c r="FYU61" s="87"/>
      <c r="FYV61" s="87"/>
      <c r="FYW61" s="88"/>
      <c r="FYX61" s="87"/>
      <c r="FYY61" s="87"/>
      <c r="FYZ61" s="87"/>
      <c r="FZA61" s="87"/>
      <c r="FZB61" s="88"/>
      <c r="FZC61" s="87"/>
      <c r="FZD61" s="87"/>
      <c r="FZE61" s="87"/>
      <c r="FZF61" s="87"/>
      <c r="FZG61" s="88"/>
      <c r="FZH61" s="87"/>
      <c r="FZI61" s="87"/>
      <c r="FZJ61" s="87"/>
      <c r="FZK61" s="87"/>
      <c r="FZL61" s="88"/>
      <c r="FZM61" s="87"/>
      <c r="FZN61" s="87"/>
      <c r="FZO61" s="87"/>
      <c r="FZP61" s="87"/>
      <c r="FZQ61" s="88"/>
      <c r="FZR61" s="87"/>
      <c r="FZS61" s="87"/>
      <c r="FZT61" s="87"/>
      <c r="FZU61" s="87"/>
      <c r="FZV61" s="88"/>
      <c r="FZW61" s="87"/>
      <c r="FZX61" s="87"/>
      <c r="FZY61" s="87"/>
      <c r="FZZ61" s="87"/>
      <c r="GAA61" s="88"/>
      <c r="GAB61" s="87"/>
      <c r="GAC61" s="87"/>
      <c r="GAD61" s="87"/>
      <c r="GAE61" s="87"/>
      <c r="GAF61" s="88"/>
      <c r="GAG61" s="87"/>
      <c r="GAH61" s="87"/>
      <c r="GAI61" s="87"/>
      <c r="GAJ61" s="87"/>
      <c r="GAK61" s="88"/>
      <c r="GAL61" s="87"/>
      <c r="GAM61" s="87"/>
      <c r="GAN61" s="87"/>
      <c r="GAO61" s="87"/>
      <c r="GAP61" s="88"/>
      <c r="GAQ61" s="87"/>
      <c r="GAR61" s="87"/>
      <c r="GAS61" s="87"/>
      <c r="GAT61" s="87"/>
      <c r="GAU61" s="88"/>
      <c r="GAV61" s="87"/>
      <c r="GAW61" s="87"/>
      <c r="GAX61" s="87"/>
      <c r="GAY61" s="87"/>
      <c r="GAZ61" s="88"/>
      <c r="GBA61" s="87"/>
      <c r="GBB61" s="87"/>
      <c r="GBC61" s="87"/>
      <c r="GBD61" s="87"/>
      <c r="GBE61" s="88"/>
      <c r="GBF61" s="87"/>
      <c r="GBG61" s="87"/>
      <c r="GBH61" s="87"/>
      <c r="GBI61" s="87"/>
      <c r="GBJ61" s="88"/>
      <c r="GBK61" s="87"/>
      <c r="GBL61" s="87"/>
      <c r="GBM61" s="87"/>
      <c r="GBN61" s="87"/>
      <c r="GBO61" s="88"/>
      <c r="GBP61" s="87"/>
      <c r="GBQ61" s="87"/>
      <c r="GBR61" s="87"/>
      <c r="GBS61" s="87"/>
      <c r="GBT61" s="88"/>
      <c r="GBU61" s="87"/>
      <c r="GBV61" s="87"/>
      <c r="GBW61" s="87"/>
      <c r="GBX61" s="87"/>
      <c r="GBY61" s="88"/>
      <c r="GBZ61" s="87"/>
      <c r="GCA61" s="87"/>
      <c r="GCB61" s="87"/>
      <c r="GCC61" s="87"/>
      <c r="GCD61" s="88"/>
      <c r="GCE61" s="87"/>
      <c r="GCF61" s="87"/>
      <c r="GCG61" s="87"/>
      <c r="GCH61" s="87"/>
      <c r="GCI61" s="88"/>
      <c r="GCJ61" s="87"/>
      <c r="GCK61" s="87"/>
      <c r="GCL61" s="87"/>
      <c r="GCM61" s="87"/>
      <c r="GCN61" s="88"/>
      <c r="GCO61" s="87"/>
      <c r="GCP61" s="87"/>
      <c r="GCQ61" s="87"/>
      <c r="GCR61" s="87"/>
      <c r="GCS61" s="88"/>
      <c r="GCT61" s="87"/>
      <c r="GCU61" s="87"/>
      <c r="GCV61" s="87"/>
      <c r="GCW61" s="87"/>
      <c r="GCX61" s="88"/>
      <c r="GCY61" s="87"/>
      <c r="GCZ61" s="87"/>
      <c r="GDA61" s="87"/>
      <c r="GDB61" s="87"/>
      <c r="GDC61" s="88"/>
      <c r="GDD61" s="87"/>
      <c r="GDE61" s="87"/>
      <c r="GDF61" s="87"/>
      <c r="GDG61" s="87"/>
      <c r="GDH61" s="88"/>
      <c r="GDI61" s="87"/>
      <c r="GDJ61" s="87"/>
      <c r="GDK61" s="87"/>
      <c r="GDL61" s="87"/>
      <c r="GDM61" s="88"/>
      <c r="GDN61" s="87"/>
      <c r="GDO61" s="87"/>
      <c r="GDP61" s="87"/>
      <c r="GDQ61" s="87"/>
      <c r="GDR61" s="88"/>
      <c r="GDS61" s="87"/>
      <c r="GDT61" s="87"/>
      <c r="GDU61" s="87"/>
      <c r="GDV61" s="87"/>
      <c r="GDW61" s="88"/>
      <c r="GDX61" s="87"/>
      <c r="GDY61" s="87"/>
      <c r="GDZ61" s="87"/>
      <c r="GEA61" s="87"/>
      <c r="GEB61" s="88"/>
      <c r="GEC61" s="87"/>
      <c r="GED61" s="87"/>
      <c r="GEE61" s="87"/>
      <c r="GEF61" s="87"/>
      <c r="GEG61" s="88"/>
      <c r="GEH61" s="87"/>
      <c r="GEI61" s="87"/>
      <c r="GEJ61" s="87"/>
      <c r="GEK61" s="87"/>
      <c r="GEL61" s="88"/>
      <c r="GEM61" s="87"/>
      <c r="GEN61" s="87"/>
      <c r="GEO61" s="87"/>
      <c r="GEP61" s="87"/>
      <c r="GEQ61" s="88"/>
      <c r="GER61" s="87"/>
      <c r="GES61" s="87"/>
      <c r="GET61" s="87"/>
      <c r="GEU61" s="87"/>
      <c r="GEV61" s="88"/>
      <c r="GEW61" s="87"/>
      <c r="GEX61" s="87"/>
      <c r="GEY61" s="87"/>
      <c r="GEZ61" s="87"/>
      <c r="GFA61" s="88"/>
      <c r="GFB61" s="87"/>
      <c r="GFC61" s="87"/>
      <c r="GFD61" s="87"/>
      <c r="GFE61" s="87"/>
      <c r="GFF61" s="88"/>
      <c r="GFG61" s="87"/>
      <c r="GFH61" s="87"/>
      <c r="GFI61" s="87"/>
      <c r="GFJ61" s="87"/>
      <c r="GFK61" s="88"/>
      <c r="GFL61" s="87"/>
      <c r="GFM61" s="87"/>
      <c r="GFN61" s="87"/>
      <c r="GFO61" s="87"/>
      <c r="GFP61" s="88"/>
      <c r="GFQ61" s="87"/>
      <c r="GFR61" s="87"/>
      <c r="GFS61" s="87"/>
      <c r="GFT61" s="87"/>
      <c r="GFU61" s="88"/>
      <c r="GFV61" s="87"/>
      <c r="GFW61" s="87"/>
      <c r="GFX61" s="87"/>
      <c r="GFY61" s="87"/>
      <c r="GFZ61" s="88"/>
      <c r="GGA61" s="87"/>
      <c r="GGB61" s="87"/>
      <c r="GGC61" s="87"/>
      <c r="GGD61" s="87"/>
      <c r="GGE61" s="88"/>
      <c r="GGF61" s="87"/>
      <c r="GGG61" s="87"/>
      <c r="GGH61" s="87"/>
      <c r="GGI61" s="87"/>
      <c r="GGJ61" s="88"/>
      <c r="GGK61" s="87"/>
      <c r="GGL61" s="87"/>
      <c r="GGM61" s="87"/>
      <c r="GGN61" s="87"/>
      <c r="GGO61" s="88"/>
      <c r="GGP61" s="87"/>
      <c r="GGQ61" s="87"/>
      <c r="GGR61" s="87"/>
      <c r="GGS61" s="87"/>
      <c r="GGT61" s="88"/>
      <c r="GGU61" s="87"/>
      <c r="GGV61" s="87"/>
      <c r="GGW61" s="87"/>
      <c r="GGX61" s="87"/>
      <c r="GGY61" s="88"/>
      <c r="GGZ61" s="87"/>
      <c r="GHA61" s="87"/>
      <c r="GHB61" s="87"/>
      <c r="GHC61" s="87"/>
      <c r="GHD61" s="88"/>
      <c r="GHE61" s="87"/>
      <c r="GHF61" s="87"/>
      <c r="GHG61" s="87"/>
      <c r="GHH61" s="87"/>
      <c r="GHI61" s="88"/>
      <c r="GHJ61" s="87"/>
      <c r="GHK61" s="87"/>
      <c r="GHL61" s="87"/>
      <c r="GHM61" s="87"/>
      <c r="GHN61" s="88"/>
      <c r="GHO61" s="87"/>
      <c r="GHP61" s="87"/>
      <c r="GHQ61" s="87"/>
      <c r="GHR61" s="87"/>
      <c r="GHS61" s="88"/>
      <c r="GHT61" s="87"/>
      <c r="GHU61" s="87"/>
      <c r="GHV61" s="87"/>
      <c r="GHW61" s="87"/>
      <c r="GHX61" s="88"/>
      <c r="GHY61" s="87"/>
      <c r="GHZ61" s="87"/>
      <c r="GIA61" s="87"/>
      <c r="GIB61" s="87"/>
      <c r="GIC61" s="88"/>
      <c r="GID61" s="87"/>
      <c r="GIE61" s="87"/>
      <c r="GIF61" s="87"/>
      <c r="GIG61" s="87"/>
      <c r="GIH61" s="88"/>
      <c r="GII61" s="87"/>
      <c r="GIJ61" s="87"/>
      <c r="GIK61" s="87"/>
      <c r="GIL61" s="87"/>
      <c r="GIM61" s="88"/>
      <c r="GIN61" s="87"/>
      <c r="GIO61" s="87"/>
      <c r="GIP61" s="87"/>
      <c r="GIQ61" s="87"/>
      <c r="GIR61" s="88"/>
      <c r="GIS61" s="87"/>
      <c r="GIT61" s="87"/>
      <c r="GIU61" s="87"/>
      <c r="GIV61" s="87"/>
      <c r="GIW61" s="88"/>
      <c r="GIX61" s="87"/>
      <c r="GIY61" s="87"/>
      <c r="GIZ61" s="87"/>
      <c r="GJA61" s="87"/>
      <c r="GJB61" s="88"/>
      <c r="GJC61" s="87"/>
      <c r="GJD61" s="87"/>
      <c r="GJE61" s="87"/>
      <c r="GJF61" s="87"/>
      <c r="GJG61" s="88"/>
      <c r="GJH61" s="87"/>
      <c r="GJI61" s="87"/>
      <c r="GJJ61" s="87"/>
      <c r="GJK61" s="87"/>
      <c r="GJL61" s="88"/>
      <c r="GJM61" s="87"/>
      <c r="GJN61" s="87"/>
      <c r="GJO61" s="87"/>
      <c r="GJP61" s="87"/>
      <c r="GJQ61" s="88"/>
      <c r="GJR61" s="87"/>
      <c r="GJS61" s="87"/>
      <c r="GJT61" s="87"/>
      <c r="GJU61" s="87"/>
      <c r="GJV61" s="88"/>
      <c r="GJW61" s="87"/>
      <c r="GJX61" s="87"/>
      <c r="GJY61" s="87"/>
      <c r="GJZ61" s="87"/>
      <c r="GKA61" s="88"/>
      <c r="GKB61" s="87"/>
      <c r="GKC61" s="87"/>
      <c r="GKD61" s="87"/>
      <c r="GKE61" s="87"/>
      <c r="GKF61" s="88"/>
      <c r="GKG61" s="87"/>
      <c r="GKH61" s="87"/>
      <c r="GKI61" s="87"/>
      <c r="GKJ61" s="87"/>
      <c r="GKK61" s="88"/>
      <c r="GKL61" s="87"/>
      <c r="GKM61" s="87"/>
      <c r="GKN61" s="87"/>
      <c r="GKO61" s="87"/>
      <c r="GKP61" s="88"/>
      <c r="GKQ61" s="87"/>
      <c r="GKR61" s="87"/>
      <c r="GKS61" s="87"/>
      <c r="GKT61" s="87"/>
      <c r="GKU61" s="88"/>
      <c r="GKV61" s="87"/>
      <c r="GKW61" s="87"/>
      <c r="GKX61" s="87"/>
      <c r="GKY61" s="87"/>
      <c r="GKZ61" s="88"/>
      <c r="GLA61" s="87"/>
      <c r="GLB61" s="87"/>
      <c r="GLC61" s="87"/>
      <c r="GLD61" s="87"/>
      <c r="GLE61" s="88"/>
      <c r="GLF61" s="87"/>
      <c r="GLG61" s="87"/>
      <c r="GLH61" s="87"/>
      <c r="GLI61" s="87"/>
      <c r="GLJ61" s="88"/>
      <c r="GLK61" s="87"/>
      <c r="GLL61" s="87"/>
      <c r="GLM61" s="87"/>
      <c r="GLN61" s="87"/>
      <c r="GLO61" s="88"/>
      <c r="GLP61" s="87"/>
      <c r="GLQ61" s="87"/>
      <c r="GLR61" s="87"/>
      <c r="GLS61" s="87"/>
      <c r="GLT61" s="88"/>
      <c r="GLU61" s="87"/>
      <c r="GLV61" s="87"/>
      <c r="GLW61" s="87"/>
      <c r="GLX61" s="87"/>
      <c r="GLY61" s="88"/>
      <c r="GLZ61" s="87"/>
      <c r="GMA61" s="87"/>
      <c r="GMB61" s="87"/>
      <c r="GMC61" s="87"/>
      <c r="GMD61" s="88"/>
      <c r="GME61" s="87"/>
      <c r="GMF61" s="87"/>
      <c r="GMG61" s="87"/>
      <c r="GMH61" s="87"/>
      <c r="GMI61" s="88"/>
      <c r="GMJ61" s="87"/>
      <c r="GMK61" s="87"/>
      <c r="GML61" s="87"/>
      <c r="GMM61" s="87"/>
      <c r="GMN61" s="88"/>
      <c r="GMO61" s="87"/>
      <c r="GMP61" s="87"/>
      <c r="GMQ61" s="87"/>
      <c r="GMR61" s="87"/>
      <c r="GMS61" s="88"/>
      <c r="GMT61" s="87"/>
      <c r="GMU61" s="87"/>
      <c r="GMV61" s="87"/>
      <c r="GMW61" s="87"/>
      <c r="GMX61" s="88"/>
      <c r="GMY61" s="87"/>
      <c r="GMZ61" s="87"/>
      <c r="GNA61" s="87"/>
      <c r="GNB61" s="87"/>
      <c r="GNC61" s="88"/>
      <c r="GND61" s="87"/>
      <c r="GNE61" s="87"/>
      <c r="GNF61" s="87"/>
      <c r="GNG61" s="87"/>
      <c r="GNH61" s="88"/>
      <c r="GNI61" s="87"/>
      <c r="GNJ61" s="87"/>
      <c r="GNK61" s="87"/>
      <c r="GNL61" s="87"/>
      <c r="GNM61" s="88"/>
      <c r="GNN61" s="87"/>
      <c r="GNO61" s="87"/>
      <c r="GNP61" s="87"/>
      <c r="GNQ61" s="87"/>
      <c r="GNR61" s="88"/>
      <c r="GNS61" s="87"/>
      <c r="GNT61" s="87"/>
      <c r="GNU61" s="87"/>
      <c r="GNV61" s="87"/>
      <c r="GNW61" s="88"/>
      <c r="GNX61" s="87"/>
      <c r="GNY61" s="87"/>
      <c r="GNZ61" s="87"/>
      <c r="GOA61" s="87"/>
      <c r="GOB61" s="88"/>
      <c r="GOC61" s="87"/>
      <c r="GOD61" s="87"/>
      <c r="GOE61" s="87"/>
      <c r="GOF61" s="87"/>
      <c r="GOG61" s="88"/>
      <c r="GOH61" s="87"/>
      <c r="GOI61" s="87"/>
      <c r="GOJ61" s="87"/>
      <c r="GOK61" s="87"/>
      <c r="GOL61" s="88"/>
      <c r="GOM61" s="87"/>
      <c r="GON61" s="87"/>
      <c r="GOO61" s="87"/>
      <c r="GOP61" s="87"/>
      <c r="GOQ61" s="88"/>
      <c r="GOR61" s="87"/>
      <c r="GOS61" s="87"/>
      <c r="GOT61" s="87"/>
      <c r="GOU61" s="87"/>
      <c r="GOV61" s="88"/>
      <c r="GOW61" s="87"/>
      <c r="GOX61" s="87"/>
      <c r="GOY61" s="87"/>
      <c r="GOZ61" s="87"/>
      <c r="GPA61" s="88"/>
      <c r="GPB61" s="87"/>
      <c r="GPC61" s="87"/>
      <c r="GPD61" s="87"/>
      <c r="GPE61" s="87"/>
      <c r="GPF61" s="88"/>
      <c r="GPG61" s="87"/>
      <c r="GPH61" s="87"/>
      <c r="GPI61" s="87"/>
      <c r="GPJ61" s="87"/>
      <c r="GPK61" s="88"/>
      <c r="GPL61" s="87"/>
      <c r="GPM61" s="87"/>
      <c r="GPN61" s="87"/>
      <c r="GPO61" s="87"/>
      <c r="GPP61" s="88"/>
      <c r="GPQ61" s="87"/>
      <c r="GPR61" s="87"/>
      <c r="GPS61" s="87"/>
      <c r="GPT61" s="87"/>
      <c r="GPU61" s="88"/>
      <c r="GPV61" s="87"/>
      <c r="GPW61" s="87"/>
      <c r="GPX61" s="87"/>
      <c r="GPY61" s="87"/>
      <c r="GPZ61" s="88"/>
      <c r="GQA61" s="87"/>
      <c r="GQB61" s="87"/>
      <c r="GQC61" s="87"/>
      <c r="GQD61" s="87"/>
      <c r="GQE61" s="88"/>
      <c r="GQF61" s="87"/>
      <c r="GQG61" s="87"/>
      <c r="GQH61" s="87"/>
      <c r="GQI61" s="87"/>
      <c r="GQJ61" s="88"/>
      <c r="GQK61" s="87"/>
      <c r="GQL61" s="87"/>
      <c r="GQM61" s="87"/>
      <c r="GQN61" s="87"/>
      <c r="GQO61" s="88"/>
      <c r="GQP61" s="87"/>
      <c r="GQQ61" s="87"/>
      <c r="GQR61" s="87"/>
      <c r="GQS61" s="87"/>
      <c r="GQT61" s="88"/>
      <c r="GQU61" s="87"/>
      <c r="GQV61" s="87"/>
      <c r="GQW61" s="87"/>
      <c r="GQX61" s="87"/>
      <c r="GQY61" s="88"/>
      <c r="GQZ61" s="87"/>
      <c r="GRA61" s="87"/>
      <c r="GRB61" s="87"/>
      <c r="GRC61" s="87"/>
      <c r="GRD61" s="88"/>
      <c r="GRE61" s="87"/>
      <c r="GRF61" s="87"/>
      <c r="GRG61" s="87"/>
      <c r="GRH61" s="87"/>
      <c r="GRI61" s="88"/>
      <c r="GRJ61" s="87"/>
      <c r="GRK61" s="87"/>
      <c r="GRL61" s="87"/>
      <c r="GRM61" s="87"/>
      <c r="GRN61" s="88"/>
      <c r="GRO61" s="87"/>
      <c r="GRP61" s="87"/>
      <c r="GRQ61" s="87"/>
      <c r="GRR61" s="87"/>
      <c r="GRS61" s="88"/>
      <c r="GRT61" s="87"/>
      <c r="GRU61" s="87"/>
      <c r="GRV61" s="87"/>
      <c r="GRW61" s="87"/>
      <c r="GRX61" s="88"/>
      <c r="GRY61" s="87"/>
      <c r="GRZ61" s="87"/>
      <c r="GSA61" s="87"/>
      <c r="GSB61" s="87"/>
      <c r="GSC61" s="88"/>
      <c r="GSD61" s="87"/>
      <c r="GSE61" s="87"/>
      <c r="GSF61" s="87"/>
      <c r="GSG61" s="87"/>
      <c r="GSH61" s="88"/>
      <c r="GSI61" s="87"/>
      <c r="GSJ61" s="87"/>
      <c r="GSK61" s="87"/>
      <c r="GSL61" s="87"/>
      <c r="GSM61" s="88"/>
      <c r="GSN61" s="87"/>
      <c r="GSO61" s="87"/>
      <c r="GSP61" s="87"/>
      <c r="GSQ61" s="87"/>
      <c r="GSR61" s="88"/>
      <c r="GSS61" s="87"/>
      <c r="GST61" s="87"/>
      <c r="GSU61" s="87"/>
      <c r="GSV61" s="87"/>
      <c r="GSW61" s="88"/>
      <c r="GSX61" s="87"/>
      <c r="GSY61" s="87"/>
      <c r="GSZ61" s="87"/>
      <c r="GTA61" s="87"/>
      <c r="GTB61" s="88"/>
      <c r="GTC61" s="87"/>
      <c r="GTD61" s="87"/>
      <c r="GTE61" s="87"/>
      <c r="GTF61" s="87"/>
      <c r="GTG61" s="88"/>
      <c r="GTH61" s="87"/>
      <c r="GTI61" s="87"/>
      <c r="GTJ61" s="87"/>
      <c r="GTK61" s="87"/>
      <c r="GTL61" s="88"/>
      <c r="GTM61" s="87"/>
      <c r="GTN61" s="87"/>
      <c r="GTO61" s="87"/>
      <c r="GTP61" s="87"/>
      <c r="GTQ61" s="88"/>
      <c r="GTR61" s="87"/>
      <c r="GTS61" s="87"/>
      <c r="GTT61" s="87"/>
      <c r="GTU61" s="87"/>
      <c r="GTV61" s="88"/>
      <c r="GTW61" s="87"/>
      <c r="GTX61" s="87"/>
      <c r="GTY61" s="87"/>
      <c r="GTZ61" s="87"/>
      <c r="GUA61" s="88"/>
      <c r="GUB61" s="87"/>
      <c r="GUC61" s="87"/>
      <c r="GUD61" s="87"/>
      <c r="GUE61" s="87"/>
      <c r="GUF61" s="88"/>
      <c r="GUG61" s="87"/>
      <c r="GUH61" s="87"/>
      <c r="GUI61" s="87"/>
      <c r="GUJ61" s="87"/>
      <c r="GUK61" s="88"/>
      <c r="GUL61" s="87"/>
      <c r="GUM61" s="87"/>
      <c r="GUN61" s="87"/>
      <c r="GUO61" s="87"/>
      <c r="GUP61" s="88"/>
      <c r="GUQ61" s="87"/>
      <c r="GUR61" s="87"/>
      <c r="GUS61" s="87"/>
      <c r="GUT61" s="87"/>
      <c r="GUU61" s="88"/>
      <c r="GUV61" s="87"/>
      <c r="GUW61" s="87"/>
      <c r="GUX61" s="87"/>
      <c r="GUY61" s="87"/>
      <c r="GUZ61" s="88"/>
      <c r="GVA61" s="87"/>
      <c r="GVB61" s="87"/>
      <c r="GVC61" s="87"/>
      <c r="GVD61" s="87"/>
      <c r="GVE61" s="88"/>
      <c r="GVF61" s="87"/>
      <c r="GVG61" s="87"/>
      <c r="GVH61" s="87"/>
      <c r="GVI61" s="87"/>
      <c r="GVJ61" s="88"/>
      <c r="GVK61" s="87"/>
      <c r="GVL61" s="87"/>
      <c r="GVM61" s="87"/>
      <c r="GVN61" s="87"/>
      <c r="GVO61" s="88"/>
      <c r="GVP61" s="87"/>
      <c r="GVQ61" s="87"/>
      <c r="GVR61" s="87"/>
      <c r="GVS61" s="87"/>
      <c r="GVT61" s="88"/>
      <c r="GVU61" s="87"/>
      <c r="GVV61" s="87"/>
      <c r="GVW61" s="87"/>
      <c r="GVX61" s="87"/>
      <c r="GVY61" s="88"/>
      <c r="GVZ61" s="87"/>
      <c r="GWA61" s="87"/>
      <c r="GWB61" s="87"/>
      <c r="GWC61" s="87"/>
      <c r="GWD61" s="88"/>
      <c r="GWE61" s="87"/>
      <c r="GWF61" s="87"/>
      <c r="GWG61" s="87"/>
      <c r="GWH61" s="87"/>
      <c r="GWI61" s="88"/>
      <c r="GWJ61" s="87"/>
      <c r="GWK61" s="87"/>
      <c r="GWL61" s="87"/>
      <c r="GWM61" s="87"/>
      <c r="GWN61" s="88"/>
      <c r="GWO61" s="87"/>
      <c r="GWP61" s="87"/>
      <c r="GWQ61" s="87"/>
      <c r="GWR61" s="87"/>
      <c r="GWS61" s="88"/>
      <c r="GWT61" s="87"/>
      <c r="GWU61" s="87"/>
      <c r="GWV61" s="87"/>
      <c r="GWW61" s="87"/>
      <c r="GWX61" s="88"/>
      <c r="GWY61" s="87"/>
      <c r="GWZ61" s="87"/>
      <c r="GXA61" s="87"/>
      <c r="GXB61" s="87"/>
      <c r="GXC61" s="88"/>
      <c r="GXD61" s="87"/>
      <c r="GXE61" s="87"/>
      <c r="GXF61" s="87"/>
      <c r="GXG61" s="87"/>
      <c r="GXH61" s="88"/>
      <c r="GXI61" s="87"/>
      <c r="GXJ61" s="87"/>
      <c r="GXK61" s="87"/>
      <c r="GXL61" s="87"/>
      <c r="GXM61" s="88"/>
      <c r="GXN61" s="87"/>
      <c r="GXO61" s="87"/>
      <c r="GXP61" s="87"/>
      <c r="GXQ61" s="87"/>
      <c r="GXR61" s="88"/>
      <c r="GXS61" s="87"/>
      <c r="GXT61" s="87"/>
      <c r="GXU61" s="87"/>
      <c r="GXV61" s="87"/>
      <c r="GXW61" s="88"/>
      <c r="GXX61" s="87"/>
      <c r="GXY61" s="87"/>
      <c r="GXZ61" s="87"/>
      <c r="GYA61" s="87"/>
      <c r="GYB61" s="88"/>
      <c r="GYC61" s="87"/>
      <c r="GYD61" s="87"/>
      <c r="GYE61" s="87"/>
      <c r="GYF61" s="87"/>
      <c r="GYG61" s="88"/>
      <c r="GYH61" s="87"/>
      <c r="GYI61" s="87"/>
      <c r="GYJ61" s="87"/>
      <c r="GYK61" s="87"/>
      <c r="GYL61" s="88"/>
      <c r="GYM61" s="87"/>
      <c r="GYN61" s="87"/>
      <c r="GYO61" s="87"/>
      <c r="GYP61" s="87"/>
      <c r="GYQ61" s="88"/>
      <c r="GYR61" s="87"/>
      <c r="GYS61" s="87"/>
      <c r="GYT61" s="87"/>
      <c r="GYU61" s="87"/>
      <c r="GYV61" s="88"/>
      <c r="GYW61" s="87"/>
      <c r="GYX61" s="87"/>
      <c r="GYY61" s="87"/>
      <c r="GYZ61" s="87"/>
      <c r="GZA61" s="88"/>
      <c r="GZB61" s="87"/>
      <c r="GZC61" s="87"/>
      <c r="GZD61" s="87"/>
      <c r="GZE61" s="87"/>
      <c r="GZF61" s="88"/>
      <c r="GZG61" s="87"/>
      <c r="GZH61" s="87"/>
      <c r="GZI61" s="87"/>
      <c r="GZJ61" s="87"/>
      <c r="GZK61" s="88"/>
      <c r="GZL61" s="87"/>
      <c r="GZM61" s="87"/>
      <c r="GZN61" s="87"/>
      <c r="GZO61" s="87"/>
      <c r="GZP61" s="88"/>
      <c r="GZQ61" s="87"/>
      <c r="GZR61" s="87"/>
      <c r="GZS61" s="87"/>
      <c r="GZT61" s="87"/>
      <c r="GZU61" s="88"/>
      <c r="GZV61" s="87"/>
      <c r="GZW61" s="87"/>
      <c r="GZX61" s="87"/>
      <c r="GZY61" s="87"/>
      <c r="GZZ61" s="88"/>
      <c r="HAA61" s="87"/>
      <c r="HAB61" s="87"/>
      <c r="HAC61" s="87"/>
      <c r="HAD61" s="87"/>
      <c r="HAE61" s="88"/>
      <c r="HAF61" s="87"/>
      <c r="HAG61" s="87"/>
      <c r="HAH61" s="87"/>
      <c r="HAI61" s="87"/>
      <c r="HAJ61" s="88"/>
      <c r="HAK61" s="87"/>
      <c r="HAL61" s="87"/>
      <c r="HAM61" s="87"/>
      <c r="HAN61" s="87"/>
      <c r="HAO61" s="88"/>
      <c r="HAP61" s="87"/>
      <c r="HAQ61" s="87"/>
      <c r="HAR61" s="87"/>
      <c r="HAS61" s="87"/>
      <c r="HAT61" s="88"/>
      <c r="HAU61" s="87"/>
      <c r="HAV61" s="87"/>
      <c r="HAW61" s="87"/>
      <c r="HAX61" s="87"/>
      <c r="HAY61" s="88"/>
      <c r="HAZ61" s="87"/>
      <c r="HBA61" s="87"/>
      <c r="HBB61" s="87"/>
      <c r="HBC61" s="87"/>
      <c r="HBD61" s="88"/>
      <c r="HBE61" s="87"/>
      <c r="HBF61" s="87"/>
      <c r="HBG61" s="87"/>
      <c r="HBH61" s="87"/>
      <c r="HBI61" s="88"/>
      <c r="HBJ61" s="87"/>
      <c r="HBK61" s="87"/>
      <c r="HBL61" s="87"/>
      <c r="HBM61" s="87"/>
      <c r="HBN61" s="88"/>
      <c r="HBO61" s="87"/>
      <c r="HBP61" s="87"/>
      <c r="HBQ61" s="87"/>
      <c r="HBR61" s="87"/>
      <c r="HBS61" s="88"/>
      <c r="HBT61" s="87"/>
      <c r="HBU61" s="87"/>
      <c r="HBV61" s="87"/>
      <c r="HBW61" s="87"/>
      <c r="HBX61" s="88"/>
      <c r="HBY61" s="87"/>
      <c r="HBZ61" s="87"/>
      <c r="HCA61" s="87"/>
      <c r="HCB61" s="87"/>
      <c r="HCC61" s="88"/>
      <c r="HCD61" s="87"/>
      <c r="HCE61" s="87"/>
      <c r="HCF61" s="87"/>
      <c r="HCG61" s="87"/>
      <c r="HCH61" s="88"/>
      <c r="HCI61" s="87"/>
      <c r="HCJ61" s="87"/>
      <c r="HCK61" s="87"/>
      <c r="HCL61" s="87"/>
      <c r="HCM61" s="88"/>
      <c r="HCN61" s="87"/>
      <c r="HCO61" s="87"/>
      <c r="HCP61" s="87"/>
      <c r="HCQ61" s="87"/>
      <c r="HCR61" s="88"/>
      <c r="HCS61" s="87"/>
      <c r="HCT61" s="87"/>
      <c r="HCU61" s="87"/>
      <c r="HCV61" s="87"/>
      <c r="HCW61" s="88"/>
      <c r="HCX61" s="87"/>
      <c r="HCY61" s="87"/>
      <c r="HCZ61" s="87"/>
      <c r="HDA61" s="87"/>
      <c r="HDB61" s="88"/>
      <c r="HDC61" s="87"/>
      <c r="HDD61" s="87"/>
      <c r="HDE61" s="87"/>
      <c r="HDF61" s="87"/>
      <c r="HDG61" s="88"/>
      <c r="HDH61" s="87"/>
      <c r="HDI61" s="87"/>
      <c r="HDJ61" s="87"/>
      <c r="HDK61" s="87"/>
      <c r="HDL61" s="88"/>
      <c r="HDM61" s="87"/>
      <c r="HDN61" s="87"/>
      <c r="HDO61" s="87"/>
      <c r="HDP61" s="87"/>
      <c r="HDQ61" s="88"/>
      <c r="HDR61" s="87"/>
      <c r="HDS61" s="87"/>
      <c r="HDT61" s="87"/>
      <c r="HDU61" s="87"/>
      <c r="HDV61" s="88"/>
      <c r="HDW61" s="87"/>
      <c r="HDX61" s="87"/>
      <c r="HDY61" s="87"/>
      <c r="HDZ61" s="87"/>
      <c r="HEA61" s="88"/>
      <c r="HEB61" s="87"/>
      <c r="HEC61" s="87"/>
      <c r="HED61" s="87"/>
      <c r="HEE61" s="87"/>
      <c r="HEF61" s="88"/>
      <c r="HEG61" s="87"/>
      <c r="HEH61" s="87"/>
      <c r="HEI61" s="87"/>
      <c r="HEJ61" s="87"/>
      <c r="HEK61" s="88"/>
      <c r="HEL61" s="87"/>
      <c r="HEM61" s="87"/>
      <c r="HEN61" s="87"/>
      <c r="HEO61" s="87"/>
      <c r="HEP61" s="88"/>
      <c r="HEQ61" s="87"/>
      <c r="HER61" s="87"/>
      <c r="HES61" s="87"/>
      <c r="HET61" s="87"/>
      <c r="HEU61" s="88"/>
      <c r="HEV61" s="87"/>
      <c r="HEW61" s="87"/>
      <c r="HEX61" s="87"/>
      <c r="HEY61" s="87"/>
      <c r="HEZ61" s="88"/>
      <c r="HFA61" s="87"/>
      <c r="HFB61" s="87"/>
      <c r="HFC61" s="87"/>
      <c r="HFD61" s="87"/>
      <c r="HFE61" s="88"/>
      <c r="HFF61" s="87"/>
      <c r="HFG61" s="87"/>
      <c r="HFH61" s="87"/>
      <c r="HFI61" s="87"/>
      <c r="HFJ61" s="88"/>
      <c r="HFK61" s="87"/>
      <c r="HFL61" s="87"/>
      <c r="HFM61" s="87"/>
      <c r="HFN61" s="87"/>
      <c r="HFO61" s="88"/>
      <c r="HFP61" s="87"/>
      <c r="HFQ61" s="87"/>
      <c r="HFR61" s="87"/>
      <c r="HFS61" s="87"/>
      <c r="HFT61" s="88"/>
      <c r="HFU61" s="87"/>
      <c r="HFV61" s="87"/>
      <c r="HFW61" s="87"/>
      <c r="HFX61" s="87"/>
      <c r="HFY61" s="88"/>
      <c r="HFZ61" s="87"/>
      <c r="HGA61" s="87"/>
      <c r="HGB61" s="87"/>
      <c r="HGC61" s="87"/>
      <c r="HGD61" s="88"/>
      <c r="HGE61" s="87"/>
      <c r="HGF61" s="87"/>
      <c r="HGG61" s="87"/>
      <c r="HGH61" s="87"/>
      <c r="HGI61" s="88"/>
      <c r="HGJ61" s="87"/>
      <c r="HGK61" s="87"/>
      <c r="HGL61" s="87"/>
      <c r="HGM61" s="87"/>
      <c r="HGN61" s="88"/>
      <c r="HGO61" s="87"/>
      <c r="HGP61" s="87"/>
      <c r="HGQ61" s="87"/>
      <c r="HGR61" s="87"/>
      <c r="HGS61" s="88"/>
      <c r="HGT61" s="87"/>
      <c r="HGU61" s="87"/>
      <c r="HGV61" s="87"/>
      <c r="HGW61" s="87"/>
      <c r="HGX61" s="88"/>
      <c r="HGY61" s="87"/>
      <c r="HGZ61" s="87"/>
      <c r="HHA61" s="87"/>
      <c r="HHB61" s="87"/>
      <c r="HHC61" s="88"/>
      <c r="HHD61" s="87"/>
      <c r="HHE61" s="87"/>
      <c r="HHF61" s="87"/>
      <c r="HHG61" s="87"/>
      <c r="HHH61" s="88"/>
      <c r="HHI61" s="87"/>
      <c r="HHJ61" s="87"/>
      <c r="HHK61" s="87"/>
      <c r="HHL61" s="87"/>
      <c r="HHM61" s="88"/>
      <c r="HHN61" s="87"/>
      <c r="HHO61" s="87"/>
      <c r="HHP61" s="87"/>
      <c r="HHQ61" s="87"/>
      <c r="HHR61" s="88"/>
      <c r="HHS61" s="87"/>
      <c r="HHT61" s="87"/>
      <c r="HHU61" s="87"/>
      <c r="HHV61" s="87"/>
      <c r="HHW61" s="88"/>
      <c r="HHX61" s="87"/>
      <c r="HHY61" s="87"/>
      <c r="HHZ61" s="87"/>
      <c r="HIA61" s="87"/>
      <c r="HIB61" s="88"/>
      <c r="HIC61" s="87"/>
      <c r="HID61" s="87"/>
      <c r="HIE61" s="87"/>
      <c r="HIF61" s="87"/>
      <c r="HIG61" s="88"/>
      <c r="HIH61" s="87"/>
      <c r="HII61" s="87"/>
      <c r="HIJ61" s="87"/>
      <c r="HIK61" s="87"/>
      <c r="HIL61" s="88"/>
      <c r="HIM61" s="87"/>
      <c r="HIN61" s="87"/>
      <c r="HIO61" s="87"/>
      <c r="HIP61" s="87"/>
      <c r="HIQ61" s="88"/>
      <c r="HIR61" s="87"/>
      <c r="HIS61" s="87"/>
      <c r="HIT61" s="87"/>
      <c r="HIU61" s="87"/>
      <c r="HIV61" s="88"/>
      <c r="HIW61" s="87"/>
      <c r="HIX61" s="87"/>
      <c r="HIY61" s="87"/>
      <c r="HIZ61" s="87"/>
      <c r="HJA61" s="88"/>
      <c r="HJB61" s="87"/>
      <c r="HJC61" s="87"/>
      <c r="HJD61" s="87"/>
      <c r="HJE61" s="87"/>
      <c r="HJF61" s="88"/>
      <c r="HJG61" s="87"/>
      <c r="HJH61" s="87"/>
      <c r="HJI61" s="87"/>
      <c r="HJJ61" s="87"/>
      <c r="HJK61" s="88"/>
      <c r="HJL61" s="87"/>
      <c r="HJM61" s="87"/>
      <c r="HJN61" s="87"/>
      <c r="HJO61" s="87"/>
      <c r="HJP61" s="88"/>
      <c r="HJQ61" s="87"/>
      <c r="HJR61" s="87"/>
      <c r="HJS61" s="87"/>
      <c r="HJT61" s="87"/>
      <c r="HJU61" s="88"/>
      <c r="HJV61" s="87"/>
      <c r="HJW61" s="87"/>
      <c r="HJX61" s="87"/>
      <c r="HJY61" s="87"/>
      <c r="HJZ61" s="88"/>
      <c r="HKA61" s="87"/>
      <c r="HKB61" s="87"/>
      <c r="HKC61" s="87"/>
      <c r="HKD61" s="87"/>
      <c r="HKE61" s="88"/>
      <c r="HKF61" s="87"/>
      <c r="HKG61" s="87"/>
      <c r="HKH61" s="87"/>
      <c r="HKI61" s="87"/>
      <c r="HKJ61" s="88"/>
      <c r="HKK61" s="87"/>
      <c r="HKL61" s="87"/>
      <c r="HKM61" s="87"/>
      <c r="HKN61" s="87"/>
      <c r="HKO61" s="88"/>
      <c r="HKP61" s="87"/>
      <c r="HKQ61" s="87"/>
      <c r="HKR61" s="87"/>
      <c r="HKS61" s="87"/>
      <c r="HKT61" s="88"/>
      <c r="HKU61" s="87"/>
      <c r="HKV61" s="87"/>
      <c r="HKW61" s="87"/>
      <c r="HKX61" s="87"/>
      <c r="HKY61" s="88"/>
      <c r="HKZ61" s="87"/>
      <c r="HLA61" s="87"/>
      <c r="HLB61" s="87"/>
      <c r="HLC61" s="87"/>
      <c r="HLD61" s="88"/>
      <c r="HLE61" s="87"/>
      <c r="HLF61" s="87"/>
      <c r="HLG61" s="87"/>
      <c r="HLH61" s="87"/>
      <c r="HLI61" s="88"/>
      <c r="HLJ61" s="87"/>
      <c r="HLK61" s="87"/>
      <c r="HLL61" s="87"/>
      <c r="HLM61" s="87"/>
      <c r="HLN61" s="88"/>
      <c r="HLO61" s="87"/>
      <c r="HLP61" s="87"/>
      <c r="HLQ61" s="87"/>
      <c r="HLR61" s="87"/>
      <c r="HLS61" s="88"/>
      <c r="HLT61" s="87"/>
      <c r="HLU61" s="87"/>
      <c r="HLV61" s="87"/>
      <c r="HLW61" s="87"/>
      <c r="HLX61" s="88"/>
      <c r="HLY61" s="87"/>
      <c r="HLZ61" s="87"/>
      <c r="HMA61" s="87"/>
      <c r="HMB61" s="87"/>
      <c r="HMC61" s="88"/>
      <c r="HMD61" s="87"/>
      <c r="HME61" s="87"/>
      <c r="HMF61" s="87"/>
      <c r="HMG61" s="87"/>
      <c r="HMH61" s="88"/>
      <c r="HMI61" s="87"/>
      <c r="HMJ61" s="87"/>
      <c r="HMK61" s="87"/>
      <c r="HML61" s="87"/>
      <c r="HMM61" s="88"/>
      <c r="HMN61" s="87"/>
      <c r="HMO61" s="87"/>
      <c r="HMP61" s="87"/>
      <c r="HMQ61" s="87"/>
      <c r="HMR61" s="88"/>
      <c r="HMS61" s="87"/>
      <c r="HMT61" s="87"/>
      <c r="HMU61" s="87"/>
      <c r="HMV61" s="87"/>
      <c r="HMW61" s="88"/>
      <c r="HMX61" s="87"/>
      <c r="HMY61" s="87"/>
      <c r="HMZ61" s="87"/>
      <c r="HNA61" s="87"/>
      <c r="HNB61" s="88"/>
      <c r="HNC61" s="87"/>
      <c r="HND61" s="87"/>
      <c r="HNE61" s="87"/>
      <c r="HNF61" s="87"/>
      <c r="HNG61" s="88"/>
      <c r="HNH61" s="87"/>
      <c r="HNI61" s="87"/>
      <c r="HNJ61" s="87"/>
      <c r="HNK61" s="87"/>
      <c r="HNL61" s="88"/>
      <c r="HNM61" s="87"/>
      <c r="HNN61" s="87"/>
      <c r="HNO61" s="87"/>
      <c r="HNP61" s="87"/>
      <c r="HNQ61" s="88"/>
      <c r="HNR61" s="87"/>
      <c r="HNS61" s="87"/>
      <c r="HNT61" s="87"/>
      <c r="HNU61" s="87"/>
      <c r="HNV61" s="88"/>
      <c r="HNW61" s="87"/>
      <c r="HNX61" s="87"/>
      <c r="HNY61" s="87"/>
      <c r="HNZ61" s="87"/>
      <c r="HOA61" s="88"/>
      <c r="HOB61" s="87"/>
      <c r="HOC61" s="87"/>
      <c r="HOD61" s="87"/>
      <c r="HOE61" s="87"/>
      <c r="HOF61" s="88"/>
      <c r="HOG61" s="87"/>
      <c r="HOH61" s="87"/>
      <c r="HOI61" s="87"/>
      <c r="HOJ61" s="87"/>
      <c r="HOK61" s="88"/>
      <c r="HOL61" s="87"/>
      <c r="HOM61" s="87"/>
      <c r="HON61" s="87"/>
      <c r="HOO61" s="87"/>
      <c r="HOP61" s="88"/>
      <c r="HOQ61" s="87"/>
      <c r="HOR61" s="87"/>
      <c r="HOS61" s="87"/>
      <c r="HOT61" s="87"/>
      <c r="HOU61" s="88"/>
      <c r="HOV61" s="87"/>
      <c r="HOW61" s="87"/>
      <c r="HOX61" s="87"/>
      <c r="HOY61" s="87"/>
      <c r="HOZ61" s="88"/>
      <c r="HPA61" s="87"/>
      <c r="HPB61" s="87"/>
      <c r="HPC61" s="87"/>
      <c r="HPD61" s="87"/>
      <c r="HPE61" s="88"/>
      <c r="HPF61" s="87"/>
      <c r="HPG61" s="87"/>
      <c r="HPH61" s="87"/>
      <c r="HPI61" s="87"/>
      <c r="HPJ61" s="88"/>
      <c r="HPK61" s="87"/>
      <c r="HPL61" s="87"/>
      <c r="HPM61" s="87"/>
      <c r="HPN61" s="87"/>
      <c r="HPO61" s="88"/>
      <c r="HPP61" s="87"/>
      <c r="HPQ61" s="87"/>
      <c r="HPR61" s="87"/>
      <c r="HPS61" s="87"/>
      <c r="HPT61" s="88"/>
      <c r="HPU61" s="87"/>
      <c r="HPV61" s="87"/>
      <c r="HPW61" s="87"/>
      <c r="HPX61" s="87"/>
      <c r="HPY61" s="88"/>
      <c r="HPZ61" s="87"/>
      <c r="HQA61" s="87"/>
      <c r="HQB61" s="87"/>
      <c r="HQC61" s="87"/>
      <c r="HQD61" s="88"/>
      <c r="HQE61" s="87"/>
      <c r="HQF61" s="87"/>
      <c r="HQG61" s="87"/>
      <c r="HQH61" s="87"/>
      <c r="HQI61" s="88"/>
      <c r="HQJ61" s="87"/>
      <c r="HQK61" s="87"/>
      <c r="HQL61" s="87"/>
      <c r="HQM61" s="87"/>
      <c r="HQN61" s="88"/>
      <c r="HQO61" s="87"/>
      <c r="HQP61" s="87"/>
      <c r="HQQ61" s="87"/>
      <c r="HQR61" s="87"/>
      <c r="HQS61" s="88"/>
      <c r="HQT61" s="87"/>
      <c r="HQU61" s="87"/>
      <c r="HQV61" s="87"/>
      <c r="HQW61" s="87"/>
      <c r="HQX61" s="88"/>
      <c r="HQY61" s="87"/>
      <c r="HQZ61" s="87"/>
      <c r="HRA61" s="87"/>
      <c r="HRB61" s="87"/>
      <c r="HRC61" s="88"/>
      <c r="HRD61" s="87"/>
      <c r="HRE61" s="87"/>
      <c r="HRF61" s="87"/>
      <c r="HRG61" s="87"/>
      <c r="HRH61" s="88"/>
      <c r="HRI61" s="87"/>
      <c r="HRJ61" s="87"/>
      <c r="HRK61" s="87"/>
      <c r="HRL61" s="87"/>
      <c r="HRM61" s="88"/>
      <c r="HRN61" s="87"/>
      <c r="HRO61" s="87"/>
      <c r="HRP61" s="87"/>
      <c r="HRQ61" s="87"/>
      <c r="HRR61" s="88"/>
      <c r="HRS61" s="87"/>
      <c r="HRT61" s="87"/>
      <c r="HRU61" s="87"/>
      <c r="HRV61" s="87"/>
      <c r="HRW61" s="88"/>
      <c r="HRX61" s="87"/>
      <c r="HRY61" s="87"/>
      <c r="HRZ61" s="87"/>
      <c r="HSA61" s="87"/>
      <c r="HSB61" s="88"/>
      <c r="HSC61" s="87"/>
      <c r="HSD61" s="87"/>
      <c r="HSE61" s="87"/>
      <c r="HSF61" s="87"/>
      <c r="HSG61" s="88"/>
      <c r="HSH61" s="87"/>
      <c r="HSI61" s="87"/>
      <c r="HSJ61" s="87"/>
      <c r="HSK61" s="87"/>
      <c r="HSL61" s="88"/>
      <c r="HSM61" s="87"/>
      <c r="HSN61" s="87"/>
      <c r="HSO61" s="87"/>
      <c r="HSP61" s="87"/>
      <c r="HSQ61" s="88"/>
      <c r="HSR61" s="87"/>
      <c r="HSS61" s="87"/>
      <c r="HST61" s="87"/>
      <c r="HSU61" s="87"/>
      <c r="HSV61" s="88"/>
      <c r="HSW61" s="87"/>
      <c r="HSX61" s="87"/>
      <c r="HSY61" s="87"/>
      <c r="HSZ61" s="87"/>
      <c r="HTA61" s="88"/>
      <c r="HTB61" s="87"/>
      <c r="HTC61" s="87"/>
      <c r="HTD61" s="87"/>
      <c r="HTE61" s="87"/>
      <c r="HTF61" s="88"/>
      <c r="HTG61" s="87"/>
      <c r="HTH61" s="87"/>
      <c r="HTI61" s="87"/>
      <c r="HTJ61" s="87"/>
      <c r="HTK61" s="88"/>
      <c r="HTL61" s="87"/>
      <c r="HTM61" s="87"/>
      <c r="HTN61" s="87"/>
      <c r="HTO61" s="87"/>
      <c r="HTP61" s="88"/>
      <c r="HTQ61" s="87"/>
      <c r="HTR61" s="87"/>
      <c r="HTS61" s="87"/>
      <c r="HTT61" s="87"/>
      <c r="HTU61" s="88"/>
      <c r="HTV61" s="87"/>
      <c r="HTW61" s="87"/>
      <c r="HTX61" s="87"/>
      <c r="HTY61" s="87"/>
      <c r="HTZ61" s="88"/>
      <c r="HUA61" s="87"/>
      <c r="HUB61" s="87"/>
      <c r="HUC61" s="87"/>
      <c r="HUD61" s="87"/>
      <c r="HUE61" s="88"/>
      <c r="HUF61" s="87"/>
      <c r="HUG61" s="87"/>
      <c r="HUH61" s="87"/>
      <c r="HUI61" s="87"/>
      <c r="HUJ61" s="88"/>
      <c r="HUK61" s="87"/>
      <c r="HUL61" s="87"/>
      <c r="HUM61" s="87"/>
      <c r="HUN61" s="87"/>
      <c r="HUO61" s="88"/>
      <c r="HUP61" s="87"/>
      <c r="HUQ61" s="87"/>
      <c r="HUR61" s="87"/>
      <c r="HUS61" s="87"/>
      <c r="HUT61" s="88"/>
      <c r="HUU61" s="87"/>
      <c r="HUV61" s="87"/>
      <c r="HUW61" s="87"/>
      <c r="HUX61" s="87"/>
      <c r="HUY61" s="88"/>
      <c r="HUZ61" s="87"/>
      <c r="HVA61" s="87"/>
      <c r="HVB61" s="87"/>
      <c r="HVC61" s="87"/>
      <c r="HVD61" s="88"/>
      <c r="HVE61" s="87"/>
      <c r="HVF61" s="87"/>
      <c r="HVG61" s="87"/>
      <c r="HVH61" s="87"/>
      <c r="HVI61" s="88"/>
      <c r="HVJ61" s="87"/>
      <c r="HVK61" s="87"/>
      <c r="HVL61" s="87"/>
      <c r="HVM61" s="87"/>
      <c r="HVN61" s="88"/>
      <c r="HVO61" s="87"/>
      <c r="HVP61" s="87"/>
      <c r="HVQ61" s="87"/>
      <c r="HVR61" s="87"/>
      <c r="HVS61" s="88"/>
      <c r="HVT61" s="87"/>
      <c r="HVU61" s="87"/>
      <c r="HVV61" s="87"/>
      <c r="HVW61" s="87"/>
      <c r="HVX61" s="88"/>
      <c r="HVY61" s="87"/>
      <c r="HVZ61" s="87"/>
      <c r="HWA61" s="87"/>
      <c r="HWB61" s="87"/>
      <c r="HWC61" s="88"/>
      <c r="HWD61" s="87"/>
      <c r="HWE61" s="87"/>
      <c r="HWF61" s="87"/>
      <c r="HWG61" s="87"/>
      <c r="HWH61" s="88"/>
      <c r="HWI61" s="87"/>
      <c r="HWJ61" s="87"/>
      <c r="HWK61" s="87"/>
      <c r="HWL61" s="87"/>
      <c r="HWM61" s="88"/>
      <c r="HWN61" s="87"/>
      <c r="HWO61" s="87"/>
      <c r="HWP61" s="87"/>
      <c r="HWQ61" s="87"/>
      <c r="HWR61" s="88"/>
      <c r="HWS61" s="87"/>
      <c r="HWT61" s="87"/>
      <c r="HWU61" s="87"/>
      <c r="HWV61" s="87"/>
      <c r="HWW61" s="88"/>
      <c r="HWX61" s="87"/>
      <c r="HWY61" s="87"/>
      <c r="HWZ61" s="87"/>
      <c r="HXA61" s="87"/>
      <c r="HXB61" s="88"/>
      <c r="HXC61" s="87"/>
      <c r="HXD61" s="87"/>
      <c r="HXE61" s="87"/>
      <c r="HXF61" s="87"/>
      <c r="HXG61" s="88"/>
      <c r="HXH61" s="87"/>
      <c r="HXI61" s="87"/>
      <c r="HXJ61" s="87"/>
      <c r="HXK61" s="87"/>
      <c r="HXL61" s="88"/>
      <c r="HXM61" s="87"/>
      <c r="HXN61" s="87"/>
      <c r="HXO61" s="87"/>
      <c r="HXP61" s="87"/>
      <c r="HXQ61" s="88"/>
      <c r="HXR61" s="87"/>
      <c r="HXS61" s="87"/>
      <c r="HXT61" s="87"/>
      <c r="HXU61" s="87"/>
      <c r="HXV61" s="88"/>
      <c r="HXW61" s="87"/>
      <c r="HXX61" s="87"/>
      <c r="HXY61" s="87"/>
      <c r="HXZ61" s="87"/>
      <c r="HYA61" s="88"/>
      <c r="HYB61" s="87"/>
      <c r="HYC61" s="87"/>
      <c r="HYD61" s="87"/>
      <c r="HYE61" s="87"/>
      <c r="HYF61" s="88"/>
      <c r="HYG61" s="87"/>
      <c r="HYH61" s="87"/>
      <c r="HYI61" s="87"/>
      <c r="HYJ61" s="87"/>
      <c r="HYK61" s="88"/>
      <c r="HYL61" s="87"/>
      <c r="HYM61" s="87"/>
      <c r="HYN61" s="87"/>
      <c r="HYO61" s="87"/>
      <c r="HYP61" s="88"/>
      <c r="HYQ61" s="87"/>
      <c r="HYR61" s="87"/>
      <c r="HYS61" s="87"/>
      <c r="HYT61" s="87"/>
      <c r="HYU61" s="88"/>
      <c r="HYV61" s="87"/>
      <c r="HYW61" s="87"/>
      <c r="HYX61" s="87"/>
      <c r="HYY61" s="87"/>
      <c r="HYZ61" s="88"/>
      <c r="HZA61" s="87"/>
      <c r="HZB61" s="87"/>
      <c r="HZC61" s="87"/>
      <c r="HZD61" s="87"/>
      <c r="HZE61" s="88"/>
      <c r="HZF61" s="87"/>
      <c r="HZG61" s="87"/>
      <c r="HZH61" s="87"/>
      <c r="HZI61" s="87"/>
      <c r="HZJ61" s="88"/>
      <c r="HZK61" s="87"/>
      <c r="HZL61" s="87"/>
      <c r="HZM61" s="87"/>
      <c r="HZN61" s="87"/>
      <c r="HZO61" s="88"/>
      <c r="HZP61" s="87"/>
      <c r="HZQ61" s="87"/>
      <c r="HZR61" s="87"/>
      <c r="HZS61" s="87"/>
      <c r="HZT61" s="88"/>
      <c r="HZU61" s="87"/>
      <c r="HZV61" s="87"/>
      <c r="HZW61" s="87"/>
      <c r="HZX61" s="87"/>
      <c r="HZY61" s="88"/>
      <c r="HZZ61" s="87"/>
      <c r="IAA61" s="87"/>
      <c r="IAB61" s="87"/>
      <c r="IAC61" s="87"/>
      <c r="IAD61" s="88"/>
      <c r="IAE61" s="87"/>
      <c r="IAF61" s="87"/>
      <c r="IAG61" s="87"/>
      <c r="IAH61" s="87"/>
      <c r="IAI61" s="88"/>
      <c r="IAJ61" s="87"/>
      <c r="IAK61" s="87"/>
      <c r="IAL61" s="87"/>
      <c r="IAM61" s="87"/>
      <c r="IAN61" s="88"/>
      <c r="IAO61" s="87"/>
      <c r="IAP61" s="87"/>
      <c r="IAQ61" s="87"/>
      <c r="IAR61" s="87"/>
      <c r="IAS61" s="88"/>
      <c r="IAT61" s="87"/>
      <c r="IAU61" s="87"/>
      <c r="IAV61" s="87"/>
      <c r="IAW61" s="87"/>
      <c r="IAX61" s="88"/>
      <c r="IAY61" s="87"/>
      <c r="IAZ61" s="87"/>
      <c r="IBA61" s="87"/>
      <c r="IBB61" s="87"/>
      <c r="IBC61" s="88"/>
      <c r="IBD61" s="87"/>
      <c r="IBE61" s="87"/>
      <c r="IBF61" s="87"/>
      <c r="IBG61" s="87"/>
      <c r="IBH61" s="88"/>
      <c r="IBI61" s="87"/>
      <c r="IBJ61" s="87"/>
      <c r="IBK61" s="87"/>
      <c r="IBL61" s="87"/>
      <c r="IBM61" s="88"/>
      <c r="IBN61" s="87"/>
      <c r="IBO61" s="87"/>
      <c r="IBP61" s="87"/>
      <c r="IBQ61" s="87"/>
      <c r="IBR61" s="88"/>
      <c r="IBS61" s="87"/>
      <c r="IBT61" s="87"/>
      <c r="IBU61" s="87"/>
      <c r="IBV61" s="87"/>
      <c r="IBW61" s="88"/>
      <c r="IBX61" s="87"/>
      <c r="IBY61" s="87"/>
      <c r="IBZ61" s="87"/>
      <c r="ICA61" s="87"/>
      <c r="ICB61" s="88"/>
      <c r="ICC61" s="87"/>
      <c r="ICD61" s="87"/>
      <c r="ICE61" s="87"/>
      <c r="ICF61" s="87"/>
      <c r="ICG61" s="88"/>
      <c r="ICH61" s="87"/>
      <c r="ICI61" s="87"/>
      <c r="ICJ61" s="87"/>
      <c r="ICK61" s="87"/>
      <c r="ICL61" s="88"/>
      <c r="ICM61" s="87"/>
      <c r="ICN61" s="87"/>
      <c r="ICO61" s="87"/>
      <c r="ICP61" s="87"/>
      <c r="ICQ61" s="88"/>
      <c r="ICR61" s="87"/>
      <c r="ICS61" s="87"/>
      <c r="ICT61" s="87"/>
      <c r="ICU61" s="87"/>
      <c r="ICV61" s="88"/>
      <c r="ICW61" s="87"/>
      <c r="ICX61" s="87"/>
      <c r="ICY61" s="87"/>
      <c r="ICZ61" s="87"/>
      <c r="IDA61" s="88"/>
      <c r="IDB61" s="87"/>
      <c r="IDC61" s="87"/>
      <c r="IDD61" s="87"/>
      <c r="IDE61" s="87"/>
      <c r="IDF61" s="88"/>
      <c r="IDG61" s="87"/>
      <c r="IDH61" s="87"/>
      <c r="IDI61" s="87"/>
      <c r="IDJ61" s="87"/>
      <c r="IDK61" s="88"/>
      <c r="IDL61" s="87"/>
      <c r="IDM61" s="87"/>
      <c r="IDN61" s="87"/>
      <c r="IDO61" s="87"/>
      <c r="IDP61" s="88"/>
      <c r="IDQ61" s="87"/>
      <c r="IDR61" s="87"/>
      <c r="IDS61" s="87"/>
      <c r="IDT61" s="87"/>
      <c r="IDU61" s="88"/>
      <c r="IDV61" s="87"/>
      <c r="IDW61" s="87"/>
      <c r="IDX61" s="87"/>
      <c r="IDY61" s="87"/>
      <c r="IDZ61" s="88"/>
      <c r="IEA61" s="87"/>
      <c r="IEB61" s="87"/>
      <c r="IEC61" s="87"/>
      <c r="IED61" s="87"/>
      <c r="IEE61" s="88"/>
      <c r="IEF61" s="87"/>
      <c r="IEG61" s="87"/>
      <c r="IEH61" s="87"/>
      <c r="IEI61" s="87"/>
      <c r="IEJ61" s="88"/>
      <c r="IEK61" s="87"/>
      <c r="IEL61" s="87"/>
      <c r="IEM61" s="87"/>
      <c r="IEN61" s="87"/>
      <c r="IEO61" s="88"/>
      <c r="IEP61" s="87"/>
      <c r="IEQ61" s="87"/>
      <c r="IER61" s="87"/>
      <c r="IES61" s="87"/>
      <c r="IET61" s="88"/>
      <c r="IEU61" s="87"/>
      <c r="IEV61" s="87"/>
      <c r="IEW61" s="87"/>
      <c r="IEX61" s="87"/>
      <c r="IEY61" s="88"/>
      <c r="IEZ61" s="87"/>
      <c r="IFA61" s="87"/>
      <c r="IFB61" s="87"/>
      <c r="IFC61" s="87"/>
      <c r="IFD61" s="88"/>
      <c r="IFE61" s="87"/>
      <c r="IFF61" s="87"/>
      <c r="IFG61" s="87"/>
      <c r="IFH61" s="87"/>
      <c r="IFI61" s="88"/>
      <c r="IFJ61" s="87"/>
      <c r="IFK61" s="87"/>
      <c r="IFL61" s="87"/>
      <c r="IFM61" s="87"/>
      <c r="IFN61" s="88"/>
      <c r="IFO61" s="87"/>
      <c r="IFP61" s="87"/>
      <c r="IFQ61" s="87"/>
      <c r="IFR61" s="87"/>
      <c r="IFS61" s="88"/>
      <c r="IFT61" s="87"/>
      <c r="IFU61" s="87"/>
      <c r="IFV61" s="87"/>
      <c r="IFW61" s="87"/>
      <c r="IFX61" s="88"/>
      <c r="IFY61" s="87"/>
      <c r="IFZ61" s="87"/>
      <c r="IGA61" s="87"/>
      <c r="IGB61" s="87"/>
      <c r="IGC61" s="88"/>
      <c r="IGD61" s="87"/>
      <c r="IGE61" s="87"/>
      <c r="IGF61" s="87"/>
      <c r="IGG61" s="87"/>
      <c r="IGH61" s="88"/>
      <c r="IGI61" s="87"/>
      <c r="IGJ61" s="87"/>
      <c r="IGK61" s="87"/>
      <c r="IGL61" s="87"/>
      <c r="IGM61" s="88"/>
      <c r="IGN61" s="87"/>
      <c r="IGO61" s="87"/>
      <c r="IGP61" s="87"/>
      <c r="IGQ61" s="87"/>
      <c r="IGR61" s="88"/>
      <c r="IGS61" s="87"/>
      <c r="IGT61" s="87"/>
      <c r="IGU61" s="87"/>
      <c r="IGV61" s="87"/>
      <c r="IGW61" s="88"/>
      <c r="IGX61" s="87"/>
      <c r="IGY61" s="87"/>
      <c r="IGZ61" s="87"/>
      <c r="IHA61" s="87"/>
      <c r="IHB61" s="88"/>
      <c r="IHC61" s="87"/>
      <c r="IHD61" s="87"/>
      <c r="IHE61" s="87"/>
      <c r="IHF61" s="87"/>
      <c r="IHG61" s="88"/>
      <c r="IHH61" s="87"/>
      <c r="IHI61" s="87"/>
      <c r="IHJ61" s="87"/>
      <c r="IHK61" s="87"/>
      <c r="IHL61" s="88"/>
      <c r="IHM61" s="87"/>
      <c r="IHN61" s="87"/>
      <c r="IHO61" s="87"/>
      <c r="IHP61" s="87"/>
      <c r="IHQ61" s="88"/>
      <c r="IHR61" s="87"/>
      <c r="IHS61" s="87"/>
      <c r="IHT61" s="87"/>
      <c r="IHU61" s="87"/>
      <c r="IHV61" s="88"/>
      <c r="IHW61" s="87"/>
      <c r="IHX61" s="87"/>
      <c r="IHY61" s="87"/>
      <c r="IHZ61" s="87"/>
      <c r="IIA61" s="88"/>
      <c r="IIB61" s="87"/>
      <c r="IIC61" s="87"/>
      <c r="IID61" s="87"/>
      <c r="IIE61" s="87"/>
      <c r="IIF61" s="88"/>
      <c r="IIG61" s="87"/>
      <c r="IIH61" s="87"/>
      <c r="III61" s="87"/>
      <c r="IIJ61" s="87"/>
      <c r="IIK61" s="88"/>
      <c r="IIL61" s="87"/>
      <c r="IIM61" s="87"/>
      <c r="IIN61" s="87"/>
      <c r="IIO61" s="87"/>
      <c r="IIP61" s="88"/>
      <c r="IIQ61" s="87"/>
      <c r="IIR61" s="87"/>
      <c r="IIS61" s="87"/>
      <c r="IIT61" s="87"/>
      <c r="IIU61" s="88"/>
      <c r="IIV61" s="87"/>
      <c r="IIW61" s="87"/>
      <c r="IIX61" s="87"/>
      <c r="IIY61" s="87"/>
      <c r="IIZ61" s="88"/>
      <c r="IJA61" s="87"/>
      <c r="IJB61" s="87"/>
      <c r="IJC61" s="87"/>
      <c r="IJD61" s="87"/>
      <c r="IJE61" s="88"/>
      <c r="IJF61" s="87"/>
      <c r="IJG61" s="87"/>
      <c r="IJH61" s="87"/>
      <c r="IJI61" s="87"/>
      <c r="IJJ61" s="88"/>
      <c r="IJK61" s="87"/>
      <c r="IJL61" s="87"/>
      <c r="IJM61" s="87"/>
      <c r="IJN61" s="87"/>
      <c r="IJO61" s="88"/>
      <c r="IJP61" s="87"/>
      <c r="IJQ61" s="87"/>
      <c r="IJR61" s="87"/>
      <c r="IJS61" s="87"/>
      <c r="IJT61" s="88"/>
      <c r="IJU61" s="87"/>
      <c r="IJV61" s="87"/>
      <c r="IJW61" s="87"/>
      <c r="IJX61" s="87"/>
      <c r="IJY61" s="88"/>
      <c r="IJZ61" s="87"/>
      <c r="IKA61" s="87"/>
      <c r="IKB61" s="87"/>
      <c r="IKC61" s="87"/>
      <c r="IKD61" s="88"/>
      <c r="IKE61" s="87"/>
      <c r="IKF61" s="87"/>
      <c r="IKG61" s="87"/>
      <c r="IKH61" s="87"/>
      <c r="IKI61" s="88"/>
      <c r="IKJ61" s="87"/>
      <c r="IKK61" s="87"/>
      <c r="IKL61" s="87"/>
      <c r="IKM61" s="87"/>
      <c r="IKN61" s="88"/>
      <c r="IKO61" s="87"/>
      <c r="IKP61" s="87"/>
      <c r="IKQ61" s="87"/>
      <c r="IKR61" s="87"/>
      <c r="IKS61" s="88"/>
      <c r="IKT61" s="87"/>
      <c r="IKU61" s="87"/>
      <c r="IKV61" s="87"/>
      <c r="IKW61" s="87"/>
      <c r="IKX61" s="88"/>
      <c r="IKY61" s="87"/>
      <c r="IKZ61" s="87"/>
      <c r="ILA61" s="87"/>
      <c r="ILB61" s="87"/>
      <c r="ILC61" s="88"/>
      <c r="ILD61" s="87"/>
      <c r="ILE61" s="87"/>
      <c r="ILF61" s="87"/>
      <c r="ILG61" s="87"/>
      <c r="ILH61" s="88"/>
      <c r="ILI61" s="87"/>
      <c r="ILJ61" s="87"/>
      <c r="ILK61" s="87"/>
      <c r="ILL61" s="87"/>
      <c r="ILM61" s="88"/>
      <c r="ILN61" s="87"/>
      <c r="ILO61" s="87"/>
      <c r="ILP61" s="87"/>
      <c r="ILQ61" s="87"/>
      <c r="ILR61" s="88"/>
      <c r="ILS61" s="87"/>
      <c r="ILT61" s="87"/>
      <c r="ILU61" s="87"/>
      <c r="ILV61" s="87"/>
      <c r="ILW61" s="88"/>
      <c r="ILX61" s="87"/>
      <c r="ILY61" s="87"/>
      <c r="ILZ61" s="87"/>
      <c r="IMA61" s="87"/>
      <c r="IMB61" s="88"/>
      <c r="IMC61" s="87"/>
      <c r="IMD61" s="87"/>
      <c r="IME61" s="87"/>
      <c r="IMF61" s="87"/>
      <c r="IMG61" s="88"/>
      <c r="IMH61" s="87"/>
      <c r="IMI61" s="87"/>
      <c r="IMJ61" s="87"/>
      <c r="IMK61" s="87"/>
      <c r="IML61" s="88"/>
      <c r="IMM61" s="87"/>
      <c r="IMN61" s="87"/>
      <c r="IMO61" s="87"/>
      <c r="IMP61" s="87"/>
      <c r="IMQ61" s="88"/>
      <c r="IMR61" s="87"/>
      <c r="IMS61" s="87"/>
      <c r="IMT61" s="87"/>
      <c r="IMU61" s="87"/>
      <c r="IMV61" s="88"/>
      <c r="IMW61" s="87"/>
      <c r="IMX61" s="87"/>
      <c r="IMY61" s="87"/>
      <c r="IMZ61" s="87"/>
      <c r="INA61" s="88"/>
      <c r="INB61" s="87"/>
      <c r="INC61" s="87"/>
      <c r="IND61" s="87"/>
      <c r="INE61" s="87"/>
      <c r="INF61" s="88"/>
      <c r="ING61" s="87"/>
      <c r="INH61" s="87"/>
      <c r="INI61" s="87"/>
      <c r="INJ61" s="87"/>
      <c r="INK61" s="88"/>
      <c r="INL61" s="87"/>
      <c r="INM61" s="87"/>
      <c r="INN61" s="87"/>
      <c r="INO61" s="87"/>
      <c r="INP61" s="88"/>
      <c r="INQ61" s="87"/>
      <c r="INR61" s="87"/>
      <c r="INS61" s="87"/>
      <c r="INT61" s="87"/>
      <c r="INU61" s="88"/>
      <c r="INV61" s="87"/>
      <c r="INW61" s="87"/>
      <c r="INX61" s="87"/>
      <c r="INY61" s="87"/>
      <c r="INZ61" s="88"/>
      <c r="IOA61" s="87"/>
      <c r="IOB61" s="87"/>
      <c r="IOC61" s="87"/>
      <c r="IOD61" s="87"/>
      <c r="IOE61" s="88"/>
      <c r="IOF61" s="87"/>
      <c r="IOG61" s="87"/>
      <c r="IOH61" s="87"/>
      <c r="IOI61" s="87"/>
      <c r="IOJ61" s="88"/>
      <c r="IOK61" s="87"/>
      <c r="IOL61" s="87"/>
      <c r="IOM61" s="87"/>
      <c r="ION61" s="87"/>
      <c r="IOO61" s="88"/>
      <c r="IOP61" s="87"/>
      <c r="IOQ61" s="87"/>
      <c r="IOR61" s="87"/>
      <c r="IOS61" s="87"/>
      <c r="IOT61" s="88"/>
      <c r="IOU61" s="87"/>
      <c r="IOV61" s="87"/>
      <c r="IOW61" s="87"/>
      <c r="IOX61" s="87"/>
      <c r="IOY61" s="88"/>
      <c r="IOZ61" s="87"/>
      <c r="IPA61" s="87"/>
      <c r="IPB61" s="87"/>
      <c r="IPC61" s="87"/>
      <c r="IPD61" s="88"/>
      <c r="IPE61" s="87"/>
      <c r="IPF61" s="87"/>
      <c r="IPG61" s="87"/>
      <c r="IPH61" s="87"/>
      <c r="IPI61" s="88"/>
      <c r="IPJ61" s="87"/>
      <c r="IPK61" s="87"/>
      <c r="IPL61" s="87"/>
      <c r="IPM61" s="87"/>
      <c r="IPN61" s="88"/>
      <c r="IPO61" s="87"/>
      <c r="IPP61" s="87"/>
      <c r="IPQ61" s="87"/>
      <c r="IPR61" s="87"/>
      <c r="IPS61" s="88"/>
      <c r="IPT61" s="87"/>
      <c r="IPU61" s="87"/>
      <c r="IPV61" s="87"/>
      <c r="IPW61" s="87"/>
      <c r="IPX61" s="88"/>
      <c r="IPY61" s="87"/>
      <c r="IPZ61" s="87"/>
      <c r="IQA61" s="87"/>
      <c r="IQB61" s="87"/>
      <c r="IQC61" s="88"/>
      <c r="IQD61" s="87"/>
      <c r="IQE61" s="87"/>
      <c r="IQF61" s="87"/>
      <c r="IQG61" s="87"/>
      <c r="IQH61" s="88"/>
      <c r="IQI61" s="87"/>
      <c r="IQJ61" s="87"/>
      <c r="IQK61" s="87"/>
      <c r="IQL61" s="87"/>
      <c r="IQM61" s="88"/>
      <c r="IQN61" s="87"/>
      <c r="IQO61" s="87"/>
      <c r="IQP61" s="87"/>
      <c r="IQQ61" s="87"/>
      <c r="IQR61" s="88"/>
      <c r="IQS61" s="87"/>
      <c r="IQT61" s="87"/>
      <c r="IQU61" s="87"/>
      <c r="IQV61" s="87"/>
      <c r="IQW61" s="88"/>
      <c r="IQX61" s="87"/>
      <c r="IQY61" s="87"/>
      <c r="IQZ61" s="87"/>
      <c r="IRA61" s="87"/>
      <c r="IRB61" s="88"/>
      <c r="IRC61" s="87"/>
      <c r="IRD61" s="87"/>
      <c r="IRE61" s="87"/>
      <c r="IRF61" s="87"/>
      <c r="IRG61" s="88"/>
      <c r="IRH61" s="87"/>
      <c r="IRI61" s="87"/>
      <c r="IRJ61" s="87"/>
      <c r="IRK61" s="87"/>
      <c r="IRL61" s="88"/>
      <c r="IRM61" s="87"/>
      <c r="IRN61" s="87"/>
      <c r="IRO61" s="87"/>
      <c r="IRP61" s="87"/>
      <c r="IRQ61" s="88"/>
      <c r="IRR61" s="87"/>
      <c r="IRS61" s="87"/>
      <c r="IRT61" s="87"/>
      <c r="IRU61" s="87"/>
      <c r="IRV61" s="88"/>
      <c r="IRW61" s="87"/>
      <c r="IRX61" s="87"/>
      <c r="IRY61" s="87"/>
      <c r="IRZ61" s="87"/>
      <c r="ISA61" s="88"/>
      <c r="ISB61" s="87"/>
      <c r="ISC61" s="87"/>
      <c r="ISD61" s="87"/>
      <c r="ISE61" s="87"/>
      <c r="ISF61" s="88"/>
      <c r="ISG61" s="87"/>
      <c r="ISH61" s="87"/>
      <c r="ISI61" s="87"/>
      <c r="ISJ61" s="87"/>
      <c r="ISK61" s="88"/>
      <c r="ISL61" s="87"/>
      <c r="ISM61" s="87"/>
      <c r="ISN61" s="87"/>
      <c r="ISO61" s="87"/>
      <c r="ISP61" s="88"/>
      <c r="ISQ61" s="87"/>
      <c r="ISR61" s="87"/>
      <c r="ISS61" s="87"/>
      <c r="IST61" s="87"/>
      <c r="ISU61" s="88"/>
      <c r="ISV61" s="87"/>
      <c r="ISW61" s="87"/>
      <c r="ISX61" s="87"/>
      <c r="ISY61" s="87"/>
      <c r="ISZ61" s="88"/>
      <c r="ITA61" s="87"/>
      <c r="ITB61" s="87"/>
      <c r="ITC61" s="87"/>
      <c r="ITD61" s="87"/>
      <c r="ITE61" s="88"/>
      <c r="ITF61" s="87"/>
      <c r="ITG61" s="87"/>
      <c r="ITH61" s="87"/>
      <c r="ITI61" s="87"/>
      <c r="ITJ61" s="88"/>
      <c r="ITK61" s="87"/>
      <c r="ITL61" s="87"/>
      <c r="ITM61" s="87"/>
      <c r="ITN61" s="87"/>
      <c r="ITO61" s="88"/>
      <c r="ITP61" s="87"/>
      <c r="ITQ61" s="87"/>
      <c r="ITR61" s="87"/>
      <c r="ITS61" s="87"/>
      <c r="ITT61" s="88"/>
      <c r="ITU61" s="87"/>
      <c r="ITV61" s="87"/>
      <c r="ITW61" s="87"/>
      <c r="ITX61" s="87"/>
      <c r="ITY61" s="88"/>
      <c r="ITZ61" s="87"/>
      <c r="IUA61" s="87"/>
      <c r="IUB61" s="87"/>
      <c r="IUC61" s="87"/>
      <c r="IUD61" s="88"/>
      <c r="IUE61" s="87"/>
      <c r="IUF61" s="87"/>
      <c r="IUG61" s="87"/>
      <c r="IUH61" s="87"/>
      <c r="IUI61" s="88"/>
      <c r="IUJ61" s="87"/>
      <c r="IUK61" s="87"/>
      <c r="IUL61" s="87"/>
      <c r="IUM61" s="87"/>
      <c r="IUN61" s="88"/>
      <c r="IUO61" s="87"/>
      <c r="IUP61" s="87"/>
      <c r="IUQ61" s="87"/>
      <c r="IUR61" s="87"/>
      <c r="IUS61" s="88"/>
      <c r="IUT61" s="87"/>
      <c r="IUU61" s="87"/>
      <c r="IUV61" s="87"/>
      <c r="IUW61" s="87"/>
      <c r="IUX61" s="88"/>
      <c r="IUY61" s="87"/>
      <c r="IUZ61" s="87"/>
      <c r="IVA61" s="87"/>
      <c r="IVB61" s="87"/>
      <c r="IVC61" s="88"/>
      <c r="IVD61" s="87"/>
      <c r="IVE61" s="87"/>
      <c r="IVF61" s="87"/>
      <c r="IVG61" s="87"/>
      <c r="IVH61" s="88"/>
      <c r="IVI61" s="87"/>
      <c r="IVJ61" s="87"/>
      <c r="IVK61" s="87"/>
      <c r="IVL61" s="87"/>
      <c r="IVM61" s="88"/>
      <c r="IVN61" s="87"/>
      <c r="IVO61" s="87"/>
      <c r="IVP61" s="87"/>
      <c r="IVQ61" s="87"/>
      <c r="IVR61" s="88"/>
      <c r="IVS61" s="87"/>
      <c r="IVT61" s="87"/>
      <c r="IVU61" s="87"/>
      <c r="IVV61" s="87"/>
      <c r="IVW61" s="88"/>
      <c r="IVX61" s="87"/>
      <c r="IVY61" s="87"/>
      <c r="IVZ61" s="87"/>
      <c r="IWA61" s="87"/>
      <c r="IWB61" s="88"/>
      <c r="IWC61" s="87"/>
      <c r="IWD61" s="87"/>
      <c r="IWE61" s="87"/>
      <c r="IWF61" s="87"/>
      <c r="IWG61" s="88"/>
      <c r="IWH61" s="87"/>
      <c r="IWI61" s="87"/>
      <c r="IWJ61" s="87"/>
      <c r="IWK61" s="87"/>
      <c r="IWL61" s="88"/>
      <c r="IWM61" s="87"/>
      <c r="IWN61" s="87"/>
      <c r="IWO61" s="87"/>
      <c r="IWP61" s="87"/>
      <c r="IWQ61" s="88"/>
      <c r="IWR61" s="87"/>
      <c r="IWS61" s="87"/>
      <c r="IWT61" s="87"/>
      <c r="IWU61" s="87"/>
      <c r="IWV61" s="88"/>
      <c r="IWW61" s="87"/>
      <c r="IWX61" s="87"/>
      <c r="IWY61" s="87"/>
      <c r="IWZ61" s="87"/>
      <c r="IXA61" s="88"/>
      <c r="IXB61" s="87"/>
      <c r="IXC61" s="87"/>
      <c r="IXD61" s="87"/>
      <c r="IXE61" s="87"/>
      <c r="IXF61" s="88"/>
      <c r="IXG61" s="87"/>
      <c r="IXH61" s="87"/>
      <c r="IXI61" s="87"/>
      <c r="IXJ61" s="87"/>
      <c r="IXK61" s="88"/>
      <c r="IXL61" s="87"/>
      <c r="IXM61" s="87"/>
      <c r="IXN61" s="87"/>
      <c r="IXO61" s="87"/>
      <c r="IXP61" s="88"/>
      <c r="IXQ61" s="87"/>
      <c r="IXR61" s="87"/>
      <c r="IXS61" s="87"/>
      <c r="IXT61" s="87"/>
      <c r="IXU61" s="88"/>
      <c r="IXV61" s="87"/>
      <c r="IXW61" s="87"/>
      <c r="IXX61" s="87"/>
      <c r="IXY61" s="87"/>
      <c r="IXZ61" s="88"/>
      <c r="IYA61" s="87"/>
      <c r="IYB61" s="87"/>
      <c r="IYC61" s="87"/>
      <c r="IYD61" s="87"/>
      <c r="IYE61" s="88"/>
      <c r="IYF61" s="87"/>
      <c r="IYG61" s="87"/>
      <c r="IYH61" s="87"/>
      <c r="IYI61" s="87"/>
      <c r="IYJ61" s="88"/>
      <c r="IYK61" s="87"/>
      <c r="IYL61" s="87"/>
      <c r="IYM61" s="87"/>
      <c r="IYN61" s="87"/>
      <c r="IYO61" s="88"/>
      <c r="IYP61" s="87"/>
      <c r="IYQ61" s="87"/>
      <c r="IYR61" s="87"/>
      <c r="IYS61" s="87"/>
      <c r="IYT61" s="88"/>
      <c r="IYU61" s="87"/>
      <c r="IYV61" s="87"/>
      <c r="IYW61" s="87"/>
      <c r="IYX61" s="87"/>
      <c r="IYY61" s="88"/>
      <c r="IYZ61" s="87"/>
      <c r="IZA61" s="87"/>
      <c r="IZB61" s="87"/>
      <c r="IZC61" s="87"/>
      <c r="IZD61" s="88"/>
      <c r="IZE61" s="87"/>
      <c r="IZF61" s="87"/>
      <c r="IZG61" s="87"/>
      <c r="IZH61" s="87"/>
      <c r="IZI61" s="88"/>
      <c r="IZJ61" s="87"/>
      <c r="IZK61" s="87"/>
      <c r="IZL61" s="87"/>
      <c r="IZM61" s="87"/>
      <c r="IZN61" s="88"/>
      <c r="IZO61" s="87"/>
      <c r="IZP61" s="87"/>
      <c r="IZQ61" s="87"/>
      <c r="IZR61" s="87"/>
      <c r="IZS61" s="88"/>
      <c r="IZT61" s="87"/>
      <c r="IZU61" s="87"/>
      <c r="IZV61" s="87"/>
      <c r="IZW61" s="87"/>
      <c r="IZX61" s="88"/>
      <c r="IZY61" s="87"/>
      <c r="IZZ61" s="87"/>
      <c r="JAA61" s="87"/>
      <c r="JAB61" s="87"/>
      <c r="JAC61" s="88"/>
      <c r="JAD61" s="87"/>
      <c r="JAE61" s="87"/>
      <c r="JAF61" s="87"/>
      <c r="JAG61" s="87"/>
      <c r="JAH61" s="88"/>
      <c r="JAI61" s="87"/>
      <c r="JAJ61" s="87"/>
      <c r="JAK61" s="87"/>
      <c r="JAL61" s="87"/>
      <c r="JAM61" s="88"/>
      <c r="JAN61" s="87"/>
      <c r="JAO61" s="87"/>
      <c r="JAP61" s="87"/>
      <c r="JAQ61" s="87"/>
      <c r="JAR61" s="88"/>
      <c r="JAS61" s="87"/>
      <c r="JAT61" s="87"/>
      <c r="JAU61" s="87"/>
      <c r="JAV61" s="87"/>
      <c r="JAW61" s="88"/>
      <c r="JAX61" s="87"/>
      <c r="JAY61" s="87"/>
      <c r="JAZ61" s="87"/>
      <c r="JBA61" s="87"/>
      <c r="JBB61" s="88"/>
      <c r="JBC61" s="87"/>
      <c r="JBD61" s="87"/>
      <c r="JBE61" s="87"/>
      <c r="JBF61" s="87"/>
      <c r="JBG61" s="88"/>
      <c r="JBH61" s="87"/>
      <c r="JBI61" s="87"/>
      <c r="JBJ61" s="87"/>
      <c r="JBK61" s="87"/>
      <c r="JBL61" s="88"/>
      <c r="JBM61" s="87"/>
      <c r="JBN61" s="87"/>
      <c r="JBO61" s="87"/>
      <c r="JBP61" s="87"/>
      <c r="JBQ61" s="88"/>
      <c r="JBR61" s="87"/>
      <c r="JBS61" s="87"/>
      <c r="JBT61" s="87"/>
      <c r="JBU61" s="87"/>
      <c r="JBV61" s="88"/>
      <c r="JBW61" s="87"/>
      <c r="JBX61" s="87"/>
      <c r="JBY61" s="87"/>
      <c r="JBZ61" s="87"/>
      <c r="JCA61" s="88"/>
      <c r="JCB61" s="87"/>
      <c r="JCC61" s="87"/>
      <c r="JCD61" s="87"/>
      <c r="JCE61" s="87"/>
      <c r="JCF61" s="88"/>
      <c r="JCG61" s="87"/>
      <c r="JCH61" s="87"/>
      <c r="JCI61" s="87"/>
      <c r="JCJ61" s="87"/>
      <c r="JCK61" s="88"/>
      <c r="JCL61" s="87"/>
      <c r="JCM61" s="87"/>
      <c r="JCN61" s="87"/>
      <c r="JCO61" s="87"/>
      <c r="JCP61" s="88"/>
      <c r="JCQ61" s="87"/>
      <c r="JCR61" s="87"/>
      <c r="JCS61" s="87"/>
      <c r="JCT61" s="87"/>
      <c r="JCU61" s="88"/>
      <c r="JCV61" s="87"/>
      <c r="JCW61" s="87"/>
      <c r="JCX61" s="87"/>
      <c r="JCY61" s="87"/>
      <c r="JCZ61" s="88"/>
      <c r="JDA61" s="87"/>
      <c r="JDB61" s="87"/>
      <c r="JDC61" s="87"/>
      <c r="JDD61" s="87"/>
      <c r="JDE61" s="88"/>
      <c r="JDF61" s="87"/>
      <c r="JDG61" s="87"/>
      <c r="JDH61" s="87"/>
      <c r="JDI61" s="87"/>
      <c r="JDJ61" s="88"/>
      <c r="JDK61" s="87"/>
      <c r="JDL61" s="87"/>
      <c r="JDM61" s="87"/>
      <c r="JDN61" s="87"/>
      <c r="JDO61" s="88"/>
      <c r="JDP61" s="87"/>
      <c r="JDQ61" s="87"/>
      <c r="JDR61" s="87"/>
      <c r="JDS61" s="87"/>
      <c r="JDT61" s="88"/>
      <c r="JDU61" s="87"/>
      <c r="JDV61" s="87"/>
      <c r="JDW61" s="87"/>
      <c r="JDX61" s="87"/>
      <c r="JDY61" s="88"/>
      <c r="JDZ61" s="87"/>
      <c r="JEA61" s="87"/>
      <c r="JEB61" s="87"/>
      <c r="JEC61" s="87"/>
      <c r="JED61" s="88"/>
      <c r="JEE61" s="87"/>
      <c r="JEF61" s="87"/>
      <c r="JEG61" s="87"/>
      <c r="JEH61" s="87"/>
      <c r="JEI61" s="88"/>
      <c r="JEJ61" s="87"/>
      <c r="JEK61" s="87"/>
      <c r="JEL61" s="87"/>
      <c r="JEM61" s="87"/>
      <c r="JEN61" s="88"/>
      <c r="JEO61" s="87"/>
      <c r="JEP61" s="87"/>
      <c r="JEQ61" s="87"/>
      <c r="JER61" s="87"/>
      <c r="JES61" s="88"/>
      <c r="JET61" s="87"/>
      <c r="JEU61" s="87"/>
      <c r="JEV61" s="87"/>
      <c r="JEW61" s="87"/>
      <c r="JEX61" s="88"/>
      <c r="JEY61" s="87"/>
      <c r="JEZ61" s="87"/>
      <c r="JFA61" s="87"/>
      <c r="JFB61" s="87"/>
      <c r="JFC61" s="88"/>
      <c r="JFD61" s="87"/>
      <c r="JFE61" s="87"/>
      <c r="JFF61" s="87"/>
      <c r="JFG61" s="87"/>
      <c r="JFH61" s="88"/>
      <c r="JFI61" s="87"/>
      <c r="JFJ61" s="87"/>
      <c r="JFK61" s="87"/>
      <c r="JFL61" s="87"/>
      <c r="JFM61" s="88"/>
      <c r="JFN61" s="87"/>
      <c r="JFO61" s="87"/>
      <c r="JFP61" s="87"/>
      <c r="JFQ61" s="87"/>
      <c r="JFR61" s="88"/>
      <c r="JFS61" s="87"/>
      <c r="JFT61" s="87"/>
      <c r="JFU61" s="87"/>
      <c r="JFV61" s="87"/>
      <c r="JFW61" s="88"/>
      <c r="JFX61" s="87"/>
      <c r="JFY61" s="87"/>
      <c r="JFZ61" s="87"/>
      <c r="JGA61" s="87"/>
      <c r="JGB61" s="88"/>
      <c r="JGC61" s="87"/>
      <c r="JGD61" s="87"/>
      <c r="JGE61" s="87"/>
      <c r="JGF61" s="87"/>
      <c r="JGG61" s="88"/>
      <c r="JGH61" s="87"/>
      <c r="JGI61" s="87"/>
      <c r="JGJ61" s="87"/>
      <c r="JGK61" s="87"/>
      <c r="JGL61" s="88"/>
      <c r="JGM61" s="87"/>
      <c r="JGN61" s="87"/>
      <c r="JGO61" s="87"/>
      <c r="JGP61" s="87"/>
      <c r="JGQ61" s="88"/>
      <c r="JGR61" s="87"/>
      <c r="JGS61" s="87"/>
      <c r="JGT61" s="87"/>
      <c r="JGU61" s="87"/>
      <c r="JGV61" s="88"/>
      <c r="JGW61" s="87"/>
      <c r="JGX61" s="87"/>
      <c r="JGY61" s="87"/>
      <c r="JGZ61" s="87"/>
      <c r="JHA61" s="88"/>
      <c r="JHB61" s="87"/>
      <c r="JHC61" s="87"/>
      <c r="JHD61" s="87"/>
      <c r="JHE61" s="87"/>
      <c r="JHF61" s="88"/>
      <c r="JHG61" s="87"/>
      <c r="JHH61" s="87"/>
      <c r="JHI61" s="87"/>
      <c r="JHJ61" s="87"/>
      <c r="JHK61" s="88"/>
      <c r="JHL61" s="87"/>
      <c r="JHM61" s="87"/>
      <c r="JHN61" s="87"/>
      <c r="JHO61" s="87"/>
      <c r="JHP61" s="88"/>
      <c r="JHQ61" s="87"/>
      <c r="JHR61" s="87"/>
      <c r="JHS61" s="87"/>
      <c r="JHT61" s="87"/>
      <c r="JHU61" s="88"/>
      <c r="JHV61" s="87"/>
      <c r="JHW61" s="87"/>
      <c r="JHX61" s="87"/>
      <c r="JHY61" s="87"/>
      <c r="JHZ61" s="88"/>
      <c r="JIA61" s="87"/>
      <c r="JIB61" s="87"/>
      <c r="JIC61" s="87"/>
      <c r="JID61" s="87"/>
      <c r="JIE61" s="88"/>
      <c r="JIF61" s="87"/>
      <c r="JIG61" s="87"/>
      <c r="JIH61" s="87"/>
      <c r="JII61" s="87"/>
      <c r="JIJ61" s="88"/>
      <c r="JIK61" s="87"/>
      <c r="JIL61" s="87"/>
      <c r="JIM61" s="87"/>
      <c r="JIN61" s="87"/>
      <c r="JIO61" s="88"/>
      <c r="JIP61" s="87"/>
      <c r="JIQ61" s="87"/>
      <c r="JIR61" s="87"/>
      <c r="JIS61" s="87"/>
      <c r="JIT61" s="88"/>
      <c r="JIU61" s="87"/>
      <c r="JIV61" s="87"/>
      <c r="JIW61" s="87"/>
      <c r="JIX61" s="87"/>
      <c r="JIY61" s="88"/>
      <c r="JIZ61" s="87"/>
      <c r="JJA61" s="87"/>
      <c r="JJB61" s="87"/>
      <c r="JJC61" s="87"/>
      <c r="JJD61" s="88"/>
      <c r="JJE61" s="87"/>
      <c r="JJF61" s="87"/>
      <c r="JJG61" s="87"/>
      <c r="JJH61" s="87"/>
      <c r="JJI61" s="88"/>
      <c r="JJJ61" s="87"/>
      <c r="JJK61" s="87"/>
      <c r="JJL61" s="87"/>
      <c r="JJM61" s="87"/>
      <c r="JJN61" s="88"/>
      <c r="JJO61" s="87"/>
      <c r="JJP61" s="87"/>
      <c r="JJQ61" s="87"/>
      <c r="JJR61" s="87"/>
      <c r="JJS61" s="88"/>
      <c r="JJT61" s="87"/>
      <c r="JJU61" s="87"/>
      <c r="JJV61" s="87"/>
      <c r="JJW61" s="87"/>
      <c r="JJX61" s="88"/>
      <c r="JJY61" s="87"/>
      <c r="JJZ61" s="87"/>
      <c r="JKA61" s="87"/>
      <c r="JKB61" s="87"/>
      <c r="JKC61" s="88"/>
      <c r="JKD61" s="87"/>
      <c r="JKE61" s="87"/>
      <c r="JKF61" s="87"/>
      <c r="JKG61" s="87"/>
      <c r="JKH61" s="88"/>
      <c r="JKI61" s="87"/>
      <c r="JKJ61" s="87"/>
      <c r="JKK61" s="87"/>
      <c r="JKL61" s="87"/>
      <c r="JKM61" s="88"/>
      <c r="JKN61" s="87"/>
      <c r="JKO61" s="87"/>
      <c r="JKP61" s="87"/>
      <c r="JKQ61" s="87"/>
      <c r="JKR61" s="88"/>
      <c r="JKS61" s="87"/>
      <c r="JKT61" s="87"/>
      <c r="JKU61" s="87"/>
      <c r="JKV61" s="87"/>
      <c r="JKW61" s="88"/>
      <c r="JKX61" s="87"/>
      <c r="JKY61" s="87"/>
      <c r="JKZ61" s="87"/>
      <c r="JLA61" s="87"/>
      <c r="JLB61" s="88"/>
      <c r="JLC61" s="87"/>
      <c r="JLD61" s="87"/>
      <c r="JLE61" s="87"/>
      <c r="JLF61" s="87"/>
      <c r="JLG61" s="88"/>
      <c r="JLH61" s="87"/>
      <c r="JLI61" s="87"/>
      <c r="JLJ61" s="87"/>
      <c r="JLK61" s="87"/>
      <c r="JLL61" s="88"/>
      <c r="JLM61" s="87"/>
      <c r="JLN61" s="87"/>
      <c r="JLO61" s="87"/>
      <c r="JLP61" s="87"/>
      <c r="JLQ61" s="88"/>
      <c r="JLR61" s="87"/>
      <c r="JLS61" s="87"/>
      <c r="JLT61" s="87"/>
      <c r="JLU61" s="87"/>
      <c r="JLV61" s="88"/>
      <c r="JLW61" s="87"/>
      <c r="JLX61" s="87"/>
      <c r="JLY61" s="87"/>
      <c r="JLZ61" s="87"/>
      <c r="JMA61" s="88"/>
      <c r="JMB61" s="87"/>
      <c r="JMC61" s="87"/>
      <c r="JMD61" s="87"/>
      <c r="JME61" s="87"/>
      <c r="JMF61" s="88"/>
      <c r="JMG61" s="87"/>
      <c r="JMH61" s="87"/>
      <c r="JMI61" s="87"/>
      <c r="JMJ61" s="87"/>
      <c r="JMK61" s="88"/>
      <c r="JML61" s="87"/>
      <c r="JMM61" s="87"/>
      <c r="JMN61" s="87"/>
      <c r="JMO61" s="87"/>
      <c r="JMP61" s="88"/>
      <c r="JMQ61" s="87"/>
      <c r="JMR61" s="87"/>
      <c r="JMS61" s="87"/>
      <c r="JMT61" s="87"/>
      <c r="JMU61" s="88"/>
      <c r="JMV61" s="87"/>
      <c r="JMW61" s="87"/>
      <c r="JMX61" s="87"/>
      <c r="JMY61" s="87"/>
      <c r="JMZ61" s="88"/>
      <c r="JNA61" s="87"/>
      <c r="JNB61" s="87"/>
      <c r="JNC61" s="87"/>
      <c r="JND61" s="87"/>
      <c r="JNE61" s="88"/>
      <c r="JNF61" s="87"/>
      <c r="JNG61" s="87"/>
      <c r="JNH61" s="87"/>
      <c r="JNI61" s="87"/>
      <c r="JNJ61" s="88"/>
      <c r="JNK61" s="87"/>
      <c r="JNL61" s="87"/>
      <c r="JNM61" s="87"/>
      <c r="JNN61" s="87"/>
      <c r="JNO61" s="88"/>
      <c r="JNP61" s="87"/>
      <c r="JNQ61" s="87"/>
      <c r="JNR61" s="87"/>
      <c r="JNS61" s="87"/>
      <c r="JNT61" s="88"/>
      <c r="JNU61" s="87"/>
      <c r="JNV61" s="87"/>
      <c r="JNW61" s="87"/>
      <c r="JNX61" s="87"/>
      <c r="JNY61" s="88"/>
      <c r="JNZ61" s="87"/>
      <c r="JOA61" s="87"/>
      <c r="JOB61" s="87"/>
      <c r="JOC61" s="87"/>
      <c r="JOD61" s="88"/>
      <c r="JOE61" s="87"/>
      <c r="JOF61" s="87"/>
      <c r="JOG61" s="87"/>
      <c r="JOH61" s="87"/>
      <c r="JOI61" s="88"/>
      <c r="JOJ61" s="87"/>
      <c r="JOK61" s="87"/>
      <c r="JOL61" s="87"/>
      <c r="JOM61" s="87"/>
      <c r="JON61" s="88"/>
      <c r="JOO61" s="87"/>
      <c r="JOP61" s="87"/>
      <c r="JOQ61" s="87"/>
      <c r="JOR61" s="87"/>
      <c r="JOS61" s="88"/>
      <c r="JOT61" s="87"/>
      <c r="JOU61" s="87"/>
      <c r="JOV61" s="87"/>
      <c r="JOW61" s="87"/>
      <c r="JOX61" s="88"/>
      <c r="JOY61" s="87"/>
      <c r="JOZ61" s="87"/>
      <c r="JPA61" s="87"/>
      <c r="JPB61" s="87"/>
      <c r="JPC61" s="88"/>
      <c r="JPD61" s="87"/>
      <c r="JPE61" s="87"/>
      <c r="JPF61" s="87"/>
      <c r="JPG61" s="87"/>
      <c r="JPH61" s="88"/>
      <c r="JPI61" s="87"/>
      <c r="JPJ61" s="87"/>
      <c r="JPK61" s="87"/>
      <c r="JPL61" s="87"/>
      <c r="JPM61" s="88"/>
      <c r="JPN61" s="87"/>
      <c r="JPO61" s="87"/>
      <c r="JPP61" s="87"/>
      <c r="JPQ61" s="87"/>
      <c r="JPR61" s="88"/>
      <c r="JPS61" s="87"/>
      <c r="JPT61" s="87"/>
      <c r="JPU61" s="87"/>
      <c r="JPV61" s="87"/>
      <c r="JPW61" s="88"/>
      <c r="JPX61" s="87"/>
      <c r="JPY61" s="87"/>
      <c r="JPZ61" s="87"/>
      <c r="JQA61" s="87"/>
      <c r="JQB61" s="88"/>
      <c r="JQC61" s="87"/>
      <c r="JQD61" s="87"/>
      <c r="JQE61" s="87"/>
      <c r="JQF61" s="87"/>
      <c r="JQG61" s="88"/>
      <c r="JQH61" s="87"/>
      <c r="JQI61" s="87"/>
      <c r="JQJ61" s="87"/>
      <c r="JQK61" s="87"/>
      <c r="JQL61" s="88"/>
      <c r="JQM61" s="87"/>
      <c r="JQN61" s="87"/>
      <c r="JQO61" s="87"/>
      <c r="JQP61" s="87"/>
      <c r="JQQ61" s="88"/>
      <c r="JQR61" s="87"/>
      <c r="JQS61" s="87"/>
      <c r="JQT61" s="87"/>
      <c r="JQU61" s="87"/>
      <c r="JQV61" s="88"/>
      <c r="JQW61" s="87"/>
      <c r="JQX61" s="87"/>
      <c r="JQY61" s="87"/>
      <c r="JQZ61" s="87"/>
      <c r="JRA61" s="88"/>
      <c r="JRB61" s="87"/>
      <c r="JRC61" s="87"/>
      <c r="JRD61" s="87"/>
      <c r="JRE61" s="87"/>
      <c r="JRF61" s="88"/>
      <c r="JRG61" s="87"/>
      <c r="JRH61" s="87"/>
      <c r="JRI61" s="87"/>
      <c r="JRJ61" s="87"/>
      <c r="JRK61" s="88"/>
      <c r="JRL61" s="87"/>
      <c r="JRM61" s="87"/>
      <c r="JRN61" s="87"/>
      <c r="JRO61" s="87"/>
      <c r="JRP61" s="88"/>
      <c r="JRQ61" s="87"/>
      <c r="JRR61" s="87"/>
      <c r="JRS61" s="87"/>
      <c r="JRT61" s="87"/>
      <c r="JRU61" s="88"/>
      <c r="JRV61" s="87"/>
      <c r="JRW61" s="87"/>
      <c r="JRX61" s="87"/>
      <c r="JRY61" s="87"/>
      <c r="JRZ61" s="88"/>
      <c r="JSA61" s="87"/>
      <c r="JSB61" s="87"/>
      <c r="JSC61" s="87"/>
      <c r="JSD61" s="87"/>
      <c r="JSE61" s="88"/>
      <c r="JSF61" s="87"/>
      <c r="JSG61" s="87"/>
      <c r="JSH61" s="87"/>
      <c r="JSI61" s="87"/>
      <c r="JSJ61" s="88"/>
      <c r="JSK61" s="87"/>
      <c r="JSL61" s="87"/>
      <c r="JSM61" s="87"/>
      <c r="JSN61" s="87"/>
      <c r="JSO61" s="88"/>
      <c r="JSP61" s="87"/>
      <c r="JSQ61" s="87"/>
      <c r="JSR61" s="87"/>
      <c r="JSS61" s="87"/>
      <c r="JST61" s="88"/>
      <c r="JSU61" s="87"/>
      <c r="JSV61" s="87"/>
      <c r="JSW61" s="87"/>
      <c r="JSX61" s="87"/>
      <c r="JSY61" s="88"/>
      <c r="JSZ61" s="87"/>
      <c r="JTA61" s="87"/>
      <c r="JTB61" s="87"/>
      <c r="JTC61" s="87"/>
      <c r="JTD61" s="88"/>
      <c r="JTE61" s="87"/>
      <c r="JTF61" s="87"/>
      <c r="JTG61" s="87"/>
      <c r="JTH61" s="87"/>
      <c r="JTI61" s="88"/>
      <c r="JTJ61" s="87"/>
      <c r="JTK61" s="87"/>
      <c r="JTL61" s="87"/>
      <c r="JTM61" s="87"/>
      <c r="JTN61" s="88"/>
      <c r="JTO61" s="87"/>
      <c r="JTP61" s="87"/>
      <c r="JTQ61" s="87"/>
      <c r="JTR61" s="87"/>
      <c r="JTS61" s="88"/>
      <c r="JTT61" s="87"/>
      <c r="JTU61" s="87"/>
      <c r="JTV61" s="87"/>
      <c r="JTW61" s="87"/>
      <c r="JTX61" s="88"/>
      <c r="JTY61" s="87"/>
      <c r="JTZ61" s="87"/>
      <c r="JUA61" s="87"/>
      <c r="JUB61" s="87"/>
      <c r="JUC61" s="88"/>
      <c r="JUD61" s="87"/>
      <c r="JUE61" s="87"/>
      <c r="JUF61" s="87"/>
      <c r="JUG61" s="87"/>
      <c r="JUH61" s="88"/>
      <c r="JUI61" s="87"/>
      <c r="JUJ61" s="87"/>
      <c r="JUK61" s="87"/>
      <c r="JUL61" s="87"/>
      <c r="JUM61" s="88"/>
      <c r="JUN61" s="87"/>
      <c r="JUO61" s="87"/>
      <c r="JUP61" s="87"/>
      <c r="JUQ61" s="87"/>
      <c r="JUR61" s="88"/>
      <c r="JUS61" s="87"/>
      <c r="JUT61" s="87"/>
      <c r="JUU61" s="87"/>
      <c r="JUV61" s="87"/>
      <c r="JUW61" s="88"/>
      <c r="JUX61" s="87"/>
      <c r="JUY61" s="87"/>
      <c r="JUZ61" s="87"/>
      <c r="JVA61" s="87"/>
      <c r="JVB61" s="88"/>
      <c r="JVC61" s="87"/>
      <c r="JVD61" s="87"/>
      <c r="JVE61" s="87"/>
      <c r="JVF61" s="87"/>
      <c r="JVG61" s="88"/>
      <c r="JVH61" s="87"/>
      <c r="JVI61" s="87"/>
      <c r="JVJ61" s="87"/>
      <c r="JVK61" s="87"/>
      <c r="JVL61" s="88"/>
      <c r="JVM61" s="87"/>
      <c r="JVN61" s="87"/>
      <c r="JVO61" s="87"/>
      <c r="JVP61" s="87"/>
      <c r="JVQ61" s="88"/>
      <c r="JVR61" s="87"/>
      <c r="JVS61" s="87"/>
      <c r="JVT61" s="87"/>
      <c r="JVU61" s="87"/>
      <c r="JVV61" s="88"/>
      <c r="JVW61" s="87"/>
      <c r="JVX61" s="87"/>
      <c r="JVY61" s="87"/>
      <c r="JVZ61" s="87"/>
      <c r="JWA61" s="88"/>
      <c r="JWB61" s="87"/>
      <c r="JWC61" s="87"/>
      <c r="JWD61" s="87"/>
      <c r="JWE61" s="87"/>
      <c r="JWF61" s="88"/>
      <c r="JWG61" s="87"/>
      <c r="JWH61" s="87"/>
      <c r="JWI61" s="87"/>
      <c r="JWJ61" s="87"/>
      <c r="JWK61" s="88"/>
      <c r="JWL61" s="87"/>
      <c r="JWM61" s="87"/>
      <c r="JWN61" s="87"/>
      <c r="JWO61" s="87"/>
      <c r="JWP61" s="88"/>
      <c r="JWQ61" s="87"/>
      <c r="JWR61" s="87"/>
      <c r="JWS61" s="87"/>
      <c r="JWT61" s="87"/>
      <c r="JWU61" s="88"/>
      <c r="JWV61" s="87"/>
      <c r="JWW61" s="87"/>
      <c r="JWX61" s="87"/>
      <c r="JWY61" s="87"/>
      <c r="JWZ61" s="88"/>
      <c r="JXA61" s="87"/>
      <c r="JXB61" s="87"/>
      <c r="JXC61" s="87"/>
      <c r="JXD61" s="87"/>
      <c r="JXE61" s="88"/>
      <c r="JXF61" s="87"/>
      <c r="JXG61" s="87"/>
      <c r="JXH61" s="87"/>
      <c r="JXI61" s="87"/>
      <c r="JXJ61" s="88"/>
      <c r="JXK61" s="87"/>
      <c r="JXL61" s="87"/>
      <c r="JXM61" s="87"/>
      <c r="JXN61" s="87"/>
      <c r="JXO61" s="88"/>
      <c r="JXP61" s="87"/>
      <c r="JXQ61" s="87"/>
      <c r="JXR61" s="87"/>
      <c r="JXS61" s="87"/>
      <c r="JXT61" s="88"/>
      <c r="JXU61" s="87"/>
      <c r="JXV61" s="87"/>
      <c r="JXW61" s="87"/>
      <c r="JXX61" s="87"/>
      <c r="JXY61" s="88"/>
      <c r="JXZ61" s="87"/>
      <c r="JYA61" s="87"/>
      <c r="JYB61" s="87"/>
      <c r="JYC61" s="87"/>
      <c r="JYD61" s="88"/>
      <c r="JYE61" s="87"/>
      <c r="JYF61" s="87"/>
      <c r="JYG61" s="87"/>
      <c r="JYH61" s="87"/>
      <c r="JYI61" s="88"/>
      <c r="JYJ61" s="87"/>
      <c r="JYK61" s="87"/>
      <c r="JYL61" s="87"/>
      <c r="JYM61" s="87"/>
      <c r="JYN61" s="88"/>
      <c r="JYO61" s="87"/>
      <c r="JYP61" s="87"/>
      <c r="JYQ61" s="87"/>
      <c r="JYR61" s="87"/>
      <c r="JYS61" s="88"/>
      <c r="JYT61" s="87"/>
      <c r="JYU61" s="87"/>
      <c r="JYV61" s="87"/>
      <c r="JYW61" s="87"/>
      <c r="JYX61" s="88"/>
      <c r="JYY61" s="87"/>
      <c r="JYZ61" s="87"/>
      <c r="JZA61" s="87"/>
      <c r="JZB61" s="87"/>
      <c r="JZC61" s="88"/>
      <c r="JZD61" s="87"/>
      <c r="JZE61" s="87"/>
      <c r="JZF61" s="87"/>
      <c r="JZG61" s="87"/>
      <c r="JZH61" s="88"/>
      <c r="JZI61" s="87"/>
      <c r="JZJ61" s="87"/>
      <c r="JZK61" s="87"/>
      <c r="JZL61" s="87"/>
      <c r="JZM61" s="88"/>
      <c r="JZN61" s="87"/>
      <c r="JZO61" s="87"/>
      <c r="JZP61" s="87"/>
      <c r="JZQ61" s="87"/>
      <c r="JZR61" s="88"/>
      <c r="JZS61" s="87"/>
      <c r="JZT61" s="87"/>
      <c r="JZU61" s="87"/>
      <c r="JZV61" s="87"/>
      <c r="JZW61" s="88"/>
      <c r="JZX61" s="87"/>
      <c r="JZY61" s="87"/>
      <c r="JZZ61" s="87"/>
      <c r="KAA61" s="87"/>
      <c r="KAB61" s="88"/>
      <c r="KAC61" s="87"/>
      <c r="KAD61" s="87"/>
      <c r="KAE61" s="87"/>
      <c r="KAF61" s="87"/>
      <c r="KAG61" s="88"/>
      <c r="KAH61" s="87"/>
      <c r="KAI61" s="87"/>
      <c r="KAJ61" s="87"/>
      <c r="KAK61" s="87"/>
      <c r="KAL61" s="88"/>
      <c r="KAM61" s="87"/>
      <c r="KAN61" s="87"/>
      <c r="KAO61" s="87"/>
      <c r="KAP61" s="87"/>
      <c r="KAQ61" s="88"/>
      <c r="KAR61" s="87"/>
      <c r="KAS61" s="87"/>
      <c r="KAT61" s="87"/>
      <c r="KAU61" s="87"/>
      <c r="KAV61" s="88"/>
      <c r="KAW61" s="87"/>
      <c r="KAX61" s="87"/>
      <c r="KAY61" s="87"/>
      <c r="KAZ61" s="87"/>
      <c r="KBA61" s="88"/>
      <c r="KBB61" s="87"/>
      <c r="KBC61" s="87"/>
      <c r="KBD61" s="87"/>
      <c r="KBE61" s="87"/>
      <c r="KBF61" s="88"/>
      <c r="KBG61" s="87"/>
      <c r="KBH61" s="87"/>
      <c r="KBI61" s="87"/>
      <c r="KBJ61" s="87"/>
      <c r="KBK61" s="88"/>
      <c r="KBL61" s="87"/>
      <c r="KBM61" s="87"/>
      <c r="KBN61" s="87"/>
      <c r="KBO61" s="87"/>
      <c r="KBP61" s="88"/>
      <c r="KBQ61" s="87"/>
      <c r="KBR61" s="87"/>
      <c r="KBS61" s="87"/>
      <c r="KBT61" s="87"/>
      <c r="KBU61" s="88"/>
      <c r="KBV61" s="87"/>
      <c r="KBW61" s="87"/>
      <c r="KBX61" s="87"/>
      <c r="KBY61" s="87"/>
      <c r="KBZ61" s="88"/>
      <c r="KCA61" s="87"/>
      <c r="KCB61" s="87"/>
      <c r="KCC61" s="87"/>
      <c r="KCD61" s="87"/>
      <c r="KCE61" s="88"/>
      <c r="KCF61" s="87"/>
      <c r="KCG61" s="87"/>
      <c r="KCH61" s="87"/>
      <c r="KCI61" s="87"/>
      <c r="KCJ61" s="88"/>
      <c r="KCK61" s="87"/>
      <c r="KCL61" s="87"/>
      <c r="KCM61" s="87"/>
      <c r="KCN61" s="87"/>
      <c r="KCO61" s="88"/>
      <c r="KCP61" s="87"/>
      <c r="KCQ61" s="87"/>
      <c r="KCR61" s="87"/>
      <c r="KCS61" s="87"/>
      <c r="KCT61" s="88"/>
      <c r="KCU61" s="87"/>
      <c r="KCV61" s="87"/>
      <c r="KCW61" s="87"/>
      <c r="KCX61" s="87"/>
      <c r="KCY61" s="88"/>
      <c r="KCZ61" s="87"/>
      <c r="KDA61" s="87"/>
      <c r="KDB61" s="87"/>
      <c r="KDC61" s="87"/>
      <c r="KDD61" s="88"/>
      <c r="KDE61" s="87"/>
      <c r="KDF61" s="87"/>
      <c r="KDG61" s="87"/>
      <c r="KDH61" s="87"/>
      <c r="KDI61" s="88"/>
      <c r="KDJ61" s="87"/>
      <c r="KDK61" s="87"/>
      <c r="KDL61" s="87"/>
      <c r="KDM61" s="87"/>
      <c r="KDN61" s="88"/>
      <c r="KDO61" s="87"/>
      <c r="KDP61" s="87"/>
      <c r="KDQ61" s="87"/>
      <c r="KDR61" s="87"/>
      <c r="KDS61" s="88"/>
      <c r="KDT61" s="87"/>
      <c r="KDU61" s="87"/>
      <c r="KDV61" s="87"/>
      <c r="KDW61" s="87"/>
      <c r="KDX61" s="88"/>
      <c r="KDY61" s="87"/>
      <c r="KDZ61" s="87"/>
      <c r="KEA61" s="87"/>
      <c r="KEB61" s="87"/>
      <c r="KEC61" s="88"/>
      <c r="KED61" s="87"/>
      <c r="KEE61" s="87"/>
      <c r="KEF61" s="87"/>
      <c r="KEG61" s="87"/>
      <c r="KEH61" s="88"/>
      <c r="KEI61" s="87"/>
      <c r="KEJ61" s="87"/>
      <c r="KEK61" s="87"/>
      <c r="KEL61" s="87"/>
      <c r="KEM61" s="88"/>
      <c r="KEN61" s="87"/>
      <c r="KEO61" s="87"/>
      <c r="KEP61" s="87"/>
      <c r="KEQ61" s="87"/>
      <c r="KER61" s="88"/>
      <c r="KES61" s="87"/>
      <c r="KET61" s="87"/>
      <c r="KEU61" s="87"/>
      <c r="KEV61" s="87"/>
      <c r="KEW61" s="88"/>
      <c r="KEX61" s="87"/>
      <c r="KEY61" s="87"/>
      <c r="KEZ61" s="87"/>
      <c r="KFA61" s="87"/>
      <c r="KFB61" s="88"/>
      <c r="KFC61" s="87"/>
      <c r="KFD61" s="87"/>
      <c r="KFE61" s="87"/>
      <c r="KFF61" s="87"/>
      <c r="KFG61" s="88"/>
      <c r="KFH61" s="87"/>
      <c r="KFI61" s="87"/>
      <c r="KFJ61" s="87"/>
      <c r="KFK61" s="87"/>
      <c r="KFL61" s="88"/>
      <c r="KFM61" s="87"/>
      <c r="KFN61" s="87"/>
      <c r="KFO61" s="87"/>
      <c r="KFP61" s="87"/>
      <c r="KFQ61" s="88"/>
      <c r="KFR61" s="87"/>
      <c r="KFS61" s="87"/>
      <c r="KFT61" s="87"/>
      <c r="KFU61" s="87"/>
      <c r="KFV61" s="88"/>
      <c r="KFW61" s="87"/>
      <c r="KFX61" s="87"/>
      <c r="KFY61" s="87"/>
      <c r="KFZ61" s="87"/>
      <c r="KGA61" s="88"/>
      <c r="KGB61" s="87"/>
      <c r="KGC61" s="87"/>
      <c r="KGD61" s="87"/>
      <c r="KGE61" s="87"/>
      <c r="KGF61" s="88"/>
      <c r="KGG61" s="87"/>
      <c r="KGH61" s="87"/>
      <c r="KGI61" s="87"/>
      <c r="KGJ61" s="87"/>
      <c r="KGK61" s="88"/>
      <c r="KGL61" s="87"/>
      <c r="KGM61" s="87"/>
      <c r="KGN61" s="87"/>
      <c r="KGO61" s="87"/>
      <c r="KGP61" s="88"/>
      <c r="KGQ61" s="87"/>
      <c r="KGR61" s="87"/>
      <c r="KGS61" s="87"/>
      <c r="KGT61" s="87"/>
      <c r="KGU61" s="88"/>
      <c r="KGV61" s="87"/>
      <c r="KGW61" s="87"/>
      <c r="KGX61" s="87"/>
      <c r="KGY61" s="87"/>
      <c r="KGZ61" s="88"/>
      <c r="KHA61" s="87"/>
      <c r="KHB61" s="87"/>
      <c r="KHC61" s="87"/>
      <c r="KHD61" s="87"/>
      <c r="KHE61" s="88"/>
      <c r="KHF61" s="87"/>
      <c r="KHG61" s="87"/>
      <c r="KHH61" s="87"/>
      <c r="KHI61" s="87"/>
      <c r="KHJ61" s="88"/>
      <c r="KHK61" s="87"/>
      <c r="KHL61" s="87"/>
      <c r="KHM61" s="87"/>
      <c r="KHN61" s="87"/>
      <c r="KHO61" s="88"/>
      <c r="KHP61" s="87"/>
      <c r="KHQ61" s="87"/>
      <c r="KHR61" s="87"/>
      <c r="KHS61" s="87"/>
      <c r="KHT61" s="88"/>
      <c r="KHU61" s="87"/>
      <c r="KHV61" s="87"/>
      <c r="KHW61" s="87"/>
      <c r="KHX61" s="87"/>
      <c r="KHY61" s="88"/>
      <c r="KHZ61" s="87"/>
      <c r="KIA61" s="87"/>
      <c r="KIB61" s="87"/>
      <c r="KIC61" s="87"/>
      <c r="KID61" s="88"/>
      <c r="KIE61" s="87"/>
      <c r="KIF61" s="87"/>
      <c r="KIG61" s="87"/>
      <c r="KIH61" s="87"/>
      <c r="KII61" s="88"/>
      <c r="KIJ61" s="87"/>
      <c r="KIK61" s="87"/>
      <c r="KIL61" s="87"/>
      <c r="KIM61" s="87"/>
      <c r="KIN61" s="88"/>
      <c r="KIO61" s="87"/>
      <c r="KIP61" s="87"/>
      <c r="KIQ61" s="87"/>
      <c r="KIR61" s="87"/>
      <c r="KIS61" s="88"/>
      <c r="KIT61" s="87"/>
      <c r="KIU61" s="87"/>
      <c r="KIV61" s="87"/>
      <c r="KIW61" s="87"/>
      <c r="KIX61" s="88"/>
      <c r="KIY61" s="87"/>
      <c r="KIZ61" s="87"/>
      <c r="KJA61" s="87"/>
      <c r="KJB61" s="87"/>
      <c r="KJC61" s="88"/>
      <c r="KJD61" s="87"/>
      <c r="KJE61" s="87"/>
      <c r="KJF61" s="87"/>
      <c r="KJG61" s="87"/>
      <c r="KJH61" s="88"/>
      <c r="KJI61" s="87"/>
      <c r="KJJ61" s="87"/>
      <c r="KJK61" s="87"/>
      <c r="KJL61" s="87"/>
      <c r="KJM61" s="88"/>
      <c r="KJN61" s="87"/>
      <c r="KJO61" s="87"/>
      <c r="KJP61" s="87"/>
      <c r="KJQ61" s="87"/>
      <c r="KJR61" s="88"/>
      <c r="KJS61" s="87"/>
      <c r="KJT61" s="87"/>
      <c r="KJU61" s="87"/>
      <c r="KJV61" s="87"/>
      <c r="KJW61" s="88"/>
      <c r="KJX61" s="87"/>
      <c r="KJY61" s="87"/>
      <c r="KJZ61" s="87"/>
      <c r="KKA61" s="87"/>
      <c r="KKB61" s="88"/>
      <c r="KKC61" s="87"/>
      <c r="KKD61" s="87"/>
      <c r="KKE61" s="87"/>
      <c r="KKF61" s="87"/>
      <c r="KKG61" s="88"/>
      <c r="KKH61" s="87"/>
      <c r="KKI61" s="87"/>
      <c r="KKJ61" s="87"/>
      <c r="KKK61" s="87"/>
      <c r="KKL61" s="88"/>
      <c r="KKM61" s="87"/>
      <c r="KKN61" s="87"/>
      <c r="KKO61" s="87"/>
      <c r="KKP61" s="87"/>
      <c r="KKQ61" s="88"/>
      <c r="KKR61" s="87"/>
      <c r="KKS61" s="87"/>
      <c r="KKT61" s="87"/>
      <c r="KKU61" s="87"/>
      <c r="KKV61" s="88"/>
      <c r="KKW61" s="87"/>
      <c r="KKX61" s="87"/>
      <c r="KKY61" s="87"/>
      <c r="KKZ61" s="87"/>
      <c r="KLA61" s="88"/>
      <c r="KLB61" s="87"/>
      <c r="KLC61" s="87"/>
      <c r="KLD61" s="87"/>
      <c r="KLE61" s="87"/>
      <c r="KLF61" s="88"/>
      <c r="KLG61" s="87"/>
      <c r="KLH61" s="87"/>
      <c r="KLI61" s="87"/>
      <c r="KLJ61" s="87"/>
      <c r="KLK61" s="88"/>
      <c r="KLL61" s="87"/>
      <c r="KLM61" s="87"/>
      <c r="KLN61" s="87"/>
      <c r="KLO61" s="87"/>
      <c r="KLP61" s="88"/>
      <c r="KLQ61" s="87"/>
      <c r="KLR61" s="87"/>
      <c r="KLS61" s="87"/>
      <c r="KLT61" s="87"/>
      <c r="KLU61" s="88"/>
      <c r="KLV61" s="87"/>
      <c r="KLW61" s="87"/>
      <c r="KLX61" s="87"/>
      <c r="KLY61" s="87"/>
      <c r="KLZ61" s="88"/>
      <c r="KMA61" s="87"/>
      <c r="KMB61" s="87"/>
      <c r="KMC61" s="87"/>
      <c r="KMD61" s="87"/>
      <c r="KME61" s="88"/>
      <c r="KMF61" s="87"/>
      <c r="KMG61" s="87"/>
      <c r="KMH61" s="87"/>
      <c r="KMI61" s="87"/>
      <c r="KMJ61" s="88"/>
      <c r="KMK61" s="87"/>
      <c r="KML61" s="87"/>
      <c r="KMM61" s="87"/>
      <c r="KMN61" s="87"/>
      <c r="KMO61" s="88"/>
      <c r="KMP61" s="87"/>
      <c r="KMQ61" s="87"/>
      <c r="KMR61" s="87"/>
      <c r="KMS61" s="87"/>
      <c r="KMT61" s="88"/>
      <c r="KMU61" s="87"/>
      <c r="KMV61" s="87"/>
      <c r="KMW61" s="87"/>
      <c r="KMX61" s="87"/>
      <c r="KMY61" s="88"/>
      <c r="KMZ61" s="87"/>
      <c r="KNA61" s="87"/>
      <c r="KNB61" s="87"/>
      <c r="KNC61" s="87"/>
      <c r="KND61" s="88"/>
      <c r="KNE61" s="87"/>
      <c r="KNF61" s="87"/>
      <c r="KNG61" s="87"/>
      <c r="KNH61" s="87"/>
      <c r="KNI61" s="88"/>
      <c r="KNJ61" s="87"/>
      <c r="KNK61" s="87"/>
      <c r="KNL61" s="87"/>
      <c r="KNM61" s="87"/>
      <c r="KNN61" s="88"/>
      <c r="KNO61" s="87"/>
      <c r="KNP61" s="87"/>
      <c r="KNQ61" s="87"/>
      <c r="KNR61" s="87"/>
      <c r="KNS61" s="88"/>
      <c r="KNT61" s="87"/>
      <c r="KNU61" s="87"/>
      <c r="KNV61" s="87"/>
      <c r="KNW61" s="87"/>
      <c r="KNX61" s="88"/>
      <c r="KNY61" s="87"/>
      <c r="KNZ61" s="87"/>
      <c r="KOA61" s="87"/>
      <c r="KOB61" s="87"/>
      <c r="KOC61" s="88"/>
      <c r="KOD61" s="87"/>
      <c r="KOE61" s="87"/>
      <c r="KOF61" s="87"/>
      <c r="KOG61" s="87"/>
      <c r="KOH61" s="88"/>
      <c r="KOI61" s="87"/>
      <c r="KOJ61" s="87"/>
      <c r="KOK61" s="87"/>
      <c r="KOL61" s="87"/>
      <c r="KOM61" s="88"/>
      <c r="KON61" s="87"/>
      <c r="KOO61" s="87"/>
      <c r="KOP61" s="87"/>
      <c r="KOQ61" s="87"/>
      <c r="KOR61" s="88"/>
      <c r="KOS61" s="87"/>
      <c r="KOT61" s="87"/>
      <c r="KOU61" s="87"/>
      <c r="KOV61" s="87"/>
      <c r="KOW61" s="88"/>
      <c r="KOX61" s="87"/>
      <c r="KOY61" s="87"/>
      <c r="KOZ61" s="87"/>
      <c r="KPA61" s="87"/>
      <c r="KPB61" s="88"/>
      <c r="KPC61" s="87"/>
      <c r="KPD61" s="87"/>
      <c r="KPE61" s="87"/>
      <c r="KPF61" s="87"/>
      <c r="KPG61" s="88"/>
      <c r="KPH61" s="87"/>
      <c r="KPI61" s="87"/>
      <c r="KPJ61" s="87"/>
      <c r="KPK61" s="87"/>
      <c r="KPL61" s="88"/>
      <c r="KPM61" s="87"/>
      <c r="KPN61" s="87"/>
      <c r="KPO61" s="87"/>
      <c r="KPP61" s="87"/>
      <c r="KPQ61" s="88"/>
      <c r="KPR61" s="87"/>
      <c r="KPS61" s="87"/>
      <c r="KPT61" s="87"/>
      <c r="KPU61" s="87"/>
      <c r="KPV61" s="88"/>
      <c r="KPW61" s="87"/>
      <c r="KPX61" s="87"/>
      <c r="KPY61" s="87"/>
      <c r="KPZ61" s="87"/>
      <c r="KQA61" s="88"/>
      <c r="KQB61" s="87"/>
      <c r="KQC61" s="87"/>
      <c r="KQD61" s="87"/>
      <c r="KQE61" s="87"/>
      <c r="KQF61" s="88"/>
      <c r="KQG61" s="87"/>
      <c r="KQH61" s="87"/>
      <c r="KQI61" s="87"/>
      <c r="KQJ61" s="87"/>
      <c r="KQK61" s="88"/>
      <c r="KQL61" s="87"/>
      <c r="KQM61" s="87"/>
      <c r="KQN61" s="87"/>
      <c r="KQO61" s="87"/>
      <c r="KQP61" s="88"/>
      <c r="KQQ61" s="87"/>
      <c r="KQR61" s="87"/>
      <c r="KQS61" s="87"/>
      <c r="KQT61" s="87"/>
      <c r="KQU61" s="88"/>
      <c r="KQV61" s="87"/>
      <c r="KQW61" s="87"/>
      <c r="KQX61" s="87"/>
      <c r="KQY61" s="87"/>
      <c r="KQZ61" s="88"/>
      <c r="KRA61" s="87"/>
      <c r="KRB61" s="87"/>
      <c r="KRC61" s="87"/>
      <c r="KRD61" s="87"/>
      <c r="KRE61" s="88"/>
      <c r="KRF61" s="87"/>
      <c r="KRG61" s="87"/>
      <c r="KRH61" s="87"/>
      <c r="KRI61" s="87"/>
      <c r="KRJ61" s="88"/>
      <c r="KRK61" s="87"/>
      <c r="KRL61" s="87"/>
      <c r="KRM61" s="87"/>
      <c r="KRN61" s="87"/>
      <c r="KRO61" s="88"/>
      <c r="KRP61" s="87"/>
      <c r="KRQ61" s="87"/>
      <c r="KRR61" s="87"/>
      <c r="KRS61" s="87"/>
      <c r="KRT61" s="88"/>
      <c r="KRU61" s="87"/>
      <c r="KRV61" s="87"/>
      <c r="KRW61" s="87"/>
      <c r="KRX61" s="87"/>
      <c r="KRY61" s="88"/>
      <c r="KRZ61" s="87"/>
      <c r="KSA61" s="87"/>
      <c r="KSB61" s="87"/>
      <c r="KSC61" s="87"/>
      <c r="KSD61" s="88"/>
      <c r="KSE61" s="87"/>
      <c r="KSF61" s="87"/>
      <c r="KSG61" s="87"/>
      <c r="KSH61" s="87"/>
      <c r="KSI61" s="88"/>
      <c r="KSJ61" s="87"/>
      <c r="KSK61" s="87"/>
      <c r="KSL61" s="87"/>
      <c r="KSM61" s="87"/>
      <c r="KSN61" s="88"/>
      <c r="KSO61" s="87"/>
      <c r="KSP61" s="87"/>
      <c r="KSQ61" s="87"/>
      <c r="KSR61" s="87"/>
      <c r="KSS61" s="88"/>
      <c r="KST61" s="87"/>
      <c r="KSU61" s="87"/>
      <c r="KSV61" s="87"/>
      <c r="KSW61" s="87"/>
      <c r="KSX61" s="88"/>
      <c r="KSY61" s="87"/>
      <c r="KSZ61" s="87"/>
      <c r="KTA61" s="87"/>
      <c r="KTB61" s="87"/>
      <c r="KTC61" s="88"/>
      <c r="KTD61" s="87"/>
      <c r="KTE61" s="87"/>
      <c r="KTF61" s="87"/>
      <c r="KTG61" s="87"/>
      <c r="KTH61" s="88"/>
      <c r="KTI61" s="87"/>
      <c r="KTJ61" s="87"/>
      <c r="KTK61" s="87"/>
      <c r="KTL61" s="87"/>
      <c r="KTM61" s="88"/>
      <c r="KTN61" s="87"/>
      <c r="KTO61" s="87"/>
      <c r="KTP61" s="87"/>
      <c r="KTQ61" s="87"/>
      <c r="KTR61" s="88"/>
      <c r="KTS61" s="87"/>
      <c r="KTT61" s="87"/>
      <c r="KTU61" s="87"/>
      <c r="KTV61" s="87"/>
      <c r="KTW61" s="88"/>
      <c r="KTX61" s="87"/>
      <c r="KTY61" s="87"/>
      <c r="KTZ61" s="87"/>
      <c r="KUA61" s="87"/>
      <c r="KUB61" s="88"/>
      <c r="KUC61" s="87"/>
      <c r="KUD61" s="87"/>
      <c r="KUE61" s="87"/>
      <c r="KUF61" s="87"/>
      <c r="KUG61" s="88"/>
      <c r="KUH61" s="87"/>
      <c r="KUI61" s="87"/>
      <c r="KUJ61" s="87"/>
      <c r="KUK61" s="87"/>
      <c r="KUL61" s="88"/>
      <c r="KUM61" s="87"/>
      <c r="KUN61" s="87"/>
      <c r="KUO61" s="87"/>
      <c r="KUP61" s="87"/>
      <c r="KUQ61" s="88"/>
      <c r="KUR61" s="87"/>
      <c r="KUS61" s="87"/>
      <c r="KUT61" s="87"/>
      <c r="KUU61" s="87"/>
      <c r="KUV61" s="88"/>
      <c r="KUW61" s="87"/>
      <c r="KUX61" s="87"/>
      <c r="KUY61" s="87"/>
      <c r="KUZ61" s="87"/>
      <c r="KVA61" s="88"/>
      <c r="KVB61" s="87"/>
      <c r="KVC61" s="87"/>
      <c r="KVD61" s="87"/>
      <c r="KVE61" s="87"/>
      <c r="KVF61" s="88"/>
      <c r="KVG61" s="87"/>
      <c r="KVH61" s="87"/>
      <c r="KVI61" s="87"/>
      <c r="KVJ61" s="87"/>
      <c r="KVK61" s="88"/>
      <c r="KVL61" s="87"/>
      <c r="KVM61" s="87"/>
      <c r="KVN61" s="87"/>
      <c r="KVO61" s="87"/>
      <c r="KVP61" s="88"/>
      <c r="KVQ61" s="87"/>
      <c r="KVR61" s="87"/>
      <c r="KVS61" s="87"/>
      <c r="KVT61" s="87"/>
      <c r="KVU61" s="88"/>
      <c r="KVV61" s="87"/>
      <c r="KVW61" s="87"/>
      <c r="KVX61" s="87"/>
      <c r="KVY61" s="87"/>
      <c r="KVZ61" s="88"/>
      <c r="KWA61" s="87"/>
      <c r="KWB61" s="87"/>
      <c r="KWC61" s="87"/>
      <c r="KWD61" s="87"/>
      <c r="KWE61" s="88"/>
      <c r="KWF61" s="87"/>
      <c r="KWG61" s="87"/>
      <c r="KWH61" s="87"/>
      <c r="KWI61" s="87"/>
      <c r="KWJ61" s="88"/>
      <c r="KWK61" s="87"/>
      <c r="KWL61" s="87"/>
      <c r="KWM61" s="87"/>
      <c r="KWN61" s="87"/>
      <c r="KWO61" s="88"/>
      <c r="KWP61" s="87"/>
      <c r="KWQ61" s="87"/>
      <c r="KWR61" s="87"/>
      <c r="KWS61" s="87"/>
      <c r="KWT61" s="88"/>
      <c r="KWU61" s="87"/>
      <c r="KWV61" s="87"/>
      <c r="KWW61" s="87"/>
      <c r="KWX61" s="87"/>
      <c r="KWY61" s="88"/>
      <c r="KWZ61" s="87"/>
      <c r="KXA61" s="87"/>
      <c r="KXB61" s="87"/>
      <c r="KXC61" s="87"/>
      <c r="KXD61" s="88"/>
      <c r="KXE61" s="87"/>
      <c r="KXF61" s="87"/>
      <c r="KXG61" s="87"/>
      <c r="KXH61" s="87"/>
      <c r="KXI61" s="88"/>
      <c r="KXJ61" s="87"/>
      <c r="KXK61" s="87"/>
      <c r="KXL61" s="87"/>
      <c r="KXM61" s="87"/>
      <c r="KXN61" s="88"/>
      <c r="KXO61" s="87"/>
      <c r="KXP61" s="87"/>
      <c r="KXQ61" s="87"/>
      <c r="KXR61" s="87"/>
      <c r="KXS61" s="88"/>
      <c r="KXT61" s="87"/>
      <c r="KXU61" s="87"/>
      <c r="KXV61" s="87"/>
      <c r="KXW61" s="87"/>
      <c r="KXX61" s="88"/>
      <c r="KXY61" s="87"/>
      <c r="KXZ61" s="87"/>
      <c r="KYA61" s="87"/>
      <c r="KYB61" s="87"/>
      <c r="KYC61" s="88"/>
      <c r="KYD61" s="87"/>
      <c r="KYE61" s="87"/>
      <c r="KYF61" s="87"/>
      <c r="KYG61" s="87"/>
      <c r="KYH61" s="88"/>
      <c r="KYI61" s="87"/>
      <c r="KYJ61" s="87"/>
      <c r="KYK61" s="87"/>
      <c r="KYL61" s="87"/>
      <c r="KYM61" s="88"/>
      <c r="KYN61" s="87"/>
      <c r="KYO61" s="87"/>
      <c r="KYP61" s="87"/>
      <c r="KYQ61" s="87"/>
      <c r="KYR61" s="88"/>
      <c r="KYS61" s="87"/>
      <c r="KYT61" s="87"/>
      <c r="KYU61" s="87"/>
      <c r="KYV61" s="87"/>
      <c r="KYW61" s="88"/>
      <c r="KYX61" s="87"/>
      <c r="KYY61" s="87"/>
      <c r="KYZ61" s="87"/>
      <c r="KZA61" s="87"/>
      <c r="KZB61" s="88"/>
      <c r="KZC61" s="87"/>
      <c r="KZD61" s="87"/>
      <c r="KZE61" s="87"/>
      <c r="KZF61" s="87"/>
      <c r="KZG61" s="88"/>
      <c r="KZH61" s="87"/>
      <c r="KZI61" s="87"/>
      <c r="KZJ61" s="87"/>
      <c r="KZK61" s="87"/>
      <c r="KZL61" s="88"/>
      <c r="KZM61" s="87"/>
      <c r="KZN61" s="87"/>
      <c r="KZO61" s="87"/>
      <c r="KZP61" s="87"/>
      <c r="KZQ61" s="88"/>
      <c r="KZR61" s="87"/>
      <c r="KZS61" s="87"/>
      <c r="KZT61" s="87"/>
      <c r="KZU61" s="87"/>
      <c r="KZV61" s="88"/>
      <c r="KZW61" s="87"/>
      <c r="KZX61" s="87"/>
      <c r="KZY61" s="87"/>
      <c r="KZZ61" s="87"/>
      <c r="LAA61" s="88"/>
      <c r="LAB61" s="87"/>
      <c r="LAC61" s="87"/>
      <c r="LAD61" s="87"/>
      <c r="LAE61" s="87"/>
      <c r="LAF61" s="88"/>
      <c r="LAG61" s="87"/>
      <c r="LAH61" s="87"/>
      <c r="LAI61" s="87"/>
      <c r="LAJ61" s="87"/>
      <c r="LAK61" s="88"/>
      <c r="LAL61" s="87"/>
      <c r="LAM61" s="87"/>
      <c r="LAN61" s="87"/>
      <c r="LAO61" s="87"/>
      <c r="LAP61" s="88"/>
      <c r="LAQ61" s="87"/>
      <c r="LAR61" s="87"/>
      <c r="LAS61" s="87"/>
      <c r="LAT61" s="87"/>
      <c r="LAU61" s="88"/>
      <c r="LAV61" s="87"/>
      <c r="LAW61" s="87"/>
      <c r="LAX61" s="87"/>
      <c r="LAY61" s="87"/>
      <c r="LAZ61" s="88"/>
      <c r="LBA61" s="87"/>
      <c r="LBB61" s="87"/>
      <c r="LBC61" s="87"/>
      <c r="LBD61" s="87"/>
      <c r="LBE61" s="88"/>
      <c r="LBF61" s="87"/>
      <c r="LBG61" s="87"/>
      <c r="LBH61" s="87"/>
      <c r="LBI61" s="87"/>
      <c r="LBJ61" s="88"/>
      <c r="LBK61" s="87"/>
      <c r="LBL61" s="87"/>
      <c r="LBM61" s="87"/>
      <c r="LBN61" s="87"/>
      <c r="LBO61" s="88"/>
      <c r="LBP61" s="87"/>
      <c r="LBQ61" s="87"/>
      <c r="LBR61" s="87"/>
      <c r="LBS61" s="87"/>
      <c r="LBT61" s="88"/>
      <c r="LBU61" s="87"/>
      <c r="LBV61" s="87"/>
      <c r="LBW61" s="87"/>
      <c r="LBX61" s="87"/>
      <c r="LBY61" s="88"/>
      <c r="LBZ61" s="87"/>
      <c r="LCA61" s="87"/>
      <c r="LCB61" s="87"/>
      <c r="LCC61" s="87"/>
      <c r="LCD61" s="88"/>
      <c r="LCE61" s="87"/>
      <c r="LCF61" s="87"/>
      <c r="LCG61" s="87"/>
      <c r="LCH61" s="87"/>
      <c r="LCI61" s="88"/>
      <c r="LCJ61" s="87"/>
      <c r="LCK61" s="87"/>
      <c r="LCL61" s="87"/>
      <c r="LCM61" s="87"/>
      <c r="LCN61" s="88"/>
      <c r="LCO61" s="87"/>
      <c r="LCP61" s="87"/>
      <c r="LCQ61" s="87"/>
      <c r="LCR61" s="87"/>
      <c r="LCS61" s="88"/>
      <c r="LCT61" s="87"/>
      <c r="LCU61" s="87"/>
      <c r="LCV61" s="87"/>
      <c r="LCW61" s="87"/>
      <c r="LCX61" s="88"/>
      <c r="LCY61" s="87"/>
      <c r="LCZ61" s="87"/>
      <c r="LDA61" s="87"/>
      <c r="LDB61" s="87"/>
      <c r="LDC61" s="88"/>
      <c r="LDD61" s="87"/>
      <c r="LDE61" s="87"/>
      <c r="LDF61" s="87"/>
      <c r="LDG61" s="87"/>
      <c r="LDH61" s="88"/>
      <c r="LDI61" s="87"/>
      <c r="LDJ61" s="87"/>
      <c r="LDK61" s="87"/>
      <c r="LDL61" s="87"/>
      <c r="LDM61" s="88"/>
      <c r="LDN61" s="87"/>
      <c r="LDO61" s="87"/>
      <c r="LDP61" s="87"/>
      <c r="LDQ61" s="87"/>
      <c r="LDR61" s="88"/>
      <c r="LDS61" s="87"/>
      <c r="LDT61" s="87"/>
      <c r="LDU61" s="87"/>
      <c r="LDV61" s="87"/>
      <c r="LDW61" s="88"/>
      <c r="LDX61" s="87"/>
      <c r="LDY61" s="87"/>
      <c r="LDZ61" s="87"/>
      <c r="LEA61" s="87"/>
      <c r="LEB61" s="88"/>
      <c r="LEC61" s="87"/>
      <c r="LED61" s="87"/>
      <c r="LEE61" s="87"/>
      <c r="LEF61" s="87"/>
      <c r="LEG61" s="88"/>
      <c r="LEH61" s="87"/>
      <c r="LEI61" s="87"/>
      <c r="LEJ61" s="87"/>
      <c r="LEK61" s="87"/>
      <c r="LEL61" s="88"/>
      <c r="LEM61" s="87"/>
      <c r="LEN61" s="87"/>
      <c r="LEO61" s="87"/>
      <c r="LEP61" s="87"/>
      <c r="LEQ61" s="88"/>
      <c r="LER61" s="87"/>
      <c r="LES61" s="87"/>
      <c r="LET61" s="87"/>
      <c r="LEU61" s="87"/>
      <c r="LEV61" s="88"/>
      <c r="LEW61" s="87"/>
      <c r="LEX61" s="87"/>
      <c r="LEY61" s="87"/>
      <c r="LEZ61" s="87"/>
      <c r="LFA61" s="88"/>
      <c r="LFB61" s="87"/>
      <c r="LFC61" s="87"/>
      <c r="LFD61" s="87"/>
      <c r="LFE61" s="87"/>
      <c r="LFF61" s="88"/>
      <c r="LFG61" s="87"/>
      <c r="LFH61" s="87"/>
      <c r="LFI61" s="87"/>
      <c r="LFJ61" s="87"/>
      <c r="LFK61" s="88"/>
      <c r="LFL61" s="87"/>
      <c r="LFM61" s="87"/>
      <c r="LFN61" s="87"/>
      <c r="LFO61" s="87"/>
      <c r="LFP61" s="88"/>
      <c r="LFQ61" s="87"/>
      <c r="LFR61" s="87"/>
      <c r="LFS61" s="87"/>
      <c r="LFT61" s="87"/>
      <c r="LFU61" s="88"/>
      <c r="LFV61" s="87"/>
      <c r="LFW61" s="87"/>
      <c r="LFX61" s="87"/>
      <c r="LFY61" s="87"/>
      <c r="LFZ61" s="88"/>
      <c r="LGA61" s="87"/>
      <c r="LGB61" s="87"/>
      <c r="LGC61" s="87"/>
      <c r="LGD61" s="87"/>
      <c r="LGE61" s="88"/>
      <c r="LGF61" s="87"/>
      <c r="LGG61" s="87"/>
      <c r="LGH61" s="87"/>
      <c r="LGI61" s="87"/>
      <c r="LGJ61" s="88"/>
      <c r="LGK61" s="87"/>
      <c r="LGL61" s="87"/>
      <c r="LGM61" s="87"/>
      <c r="LGN61" s="87"/>
      <c r="LGO61" s="88"/>
      <c r="LGP61" s="87"/>
      <c r="LGQ61" s="87"/>
      <c r="LGR61" s="87"/>
      <c r="LGS61" s="87"/>
      <c r="LGT61" s="88"/>
      <c r="LGU61" s="87"/>
      <c r="LGV61" s="87"/>
      <c r="LGW61" s="87"/>
      <c r="LGX61" s="87"/>
      <c r="LGY61" s="88"/>
      <c r="LGZ61" s="87"/>
      <c r="LHA61" s="87"/>
      <c r="LHB61" s="87"/>
      <c r="LHC61" s="87"/>
      <c r="LHD61" s="88"/>
      <c r="LHE61" s="87"/>
      <c r="LHF61" s="87"/>
      <c r="LHG61" s="87"/>
      <c r="LHH61" s="87"/>
      <c r="LHI61" s="88"/>
      <c r="LHJ61" s="87"/>
      <c r="LHK61" s="87"/>
      <c r="LHL61" s="87"/>
      <c r="LHM61" s="87"/>
      <c r="LHN61" s="88"/>
      <c r="LHO61" s="87"/>
      <c r="LHP61" s="87"/>
      <c r="LHQ61" s="87"/>
      <c r="LHR61" s="87"/>
      <c r="LHS61" s="88"/>
      <c r="LHT61" s="87"/>
      <c r="LHU61" s="87"/>
      <c r="LHV61" s="87"/>
      <c r="LHW61" s="87"/>
      <c r="LHX61" s="88"/>
      <c r="LHY61" s="87"/>
      <c r="LHZ61" s="87"/>
      <c r="LIA61" s="87"/>
      <c r="LIB61" s="87"/>
      <c r="LIC61" s="88"/>
      <c r="LID61" s="87"/>
      <c r="LIE61" s="87"/>
      <c r="LIF61" s="87"/>
      <c r="LIG61" s="87"/>
      <c r="LIH61" s="88"/>
      <c r="LII61" s="87"/>
      <c r="LIJ61" s="87"/>
      <c r="LIK61" s="87"/>
      <c r="LIL61" s="87"/>
      <c r="LIM61" s="88"/>
      <c r="LIN61" s="87"/>
      <c r="LIO61" s="87"/>
      <c r="LIP61" s="87"/>
      <c r="LIQ61" s="87"/>
      <c r="LIR61" s="88"/>
      <c r="LIS61" s="87"/>
      <c r="LIT61" s="87"/>
      <c r="LIU61" s="87"/>
      <c r="LIV61" s="87"/>
      <c r="LIW61" s="88"/>
      <c r="LIX61" s="87"/>
      <c r="LIY61" s="87"/>
      <c r="LIZ61" s="87"/>
      <c r="LJA61" s="87"/>
      <c r="LJB61" s="88"/>
      <c r="LJC61" s="87"/>
      <c r="LJD61" s="87"/>
      <c r="LJE61" s="87"/>
      <c r="LJF61" s="87"/>
      <c r="LJG61" s="88"/>
      <c r="LJH61" s="87"/>
      <c r="LJI61" s="87"/>
      <c r="LJJ61" s="87"/>
      <c r="LJK61" s="87"/>
      <c r="LJL61" s="88"/>
      <c r="LJM61" s="87"/>
      <c r="LJN61" s="87"/>
      <c r="LJO61" s="87"/>
      <c r="LJP61" s="87"/>
      <c r="LJQ61" s="88"/>
      <c r="LJR61" s="87"/>
      <c r="LJS61" s="87"/>
      <c r="LJT61" s="87"/>
      <c r="LJU61" s="87"/>
      <c r="LJV61" s="88"/>
      <c r="LJW61" s="87"/>
      <c r="LJX61" s="87"/>
      <c r="LJY61" s="87"/>
      <c r="LJZ61" s="87"/>
      <c r="LKA61" s="88"/>
      <c r="LKB61" s="87"/>
      <c r="LKC61" s="87"/>
      <c r="LKD61" s="87"/>
      <c r="LKE61" s="87"/>
      <c r="LKF61" s="88"/>
      <c r="LKG61" s="87"/>
      <c r="LKH61" s="87"/>
      <c r="LKI61" s="87"/>
      <c r="LKJ61" s="87"/>
      <c r="LKK61" s="88"/>
      <c r="LKL61" s="87"/>
      <c r="LKM61" s="87"/>
      <c r="LKN61" s="87"/>
      <c r="LKO61" s="87"/>
      <c r="LKP61" s="88"/>
      <c r="LKQ61" s="87"/>
      <c r="LKR61" s="87"/>
      <c r="LKS61" s="87"/>
      <c r="LKT61" s="87"/>
      <c r="LKU61" s="88"/>
      <c r="LKV61" s="87"/>
      <c r="LKW61" s="87"/>
      <c r="LKX61" s="87"/>
      <c r="LKY61" s="87"/>
      <c r="LKZ61" s="88"/>
      <c r="LLA61" s="87"/>
      <c r="LLB61" s="87"/>
      <c r="LLC61" s="87"/>
      <c r="LLD61" s="87"/>
      <c r="LLE61" s="88"/>
      <c r="LLF61" s="87"/>
      <c r="LLG61" s="87"/>
      <c r="LLH61" s="87"/>
      <c r="LLI61" s="87"/>
      <c r="LLJ61" s="88"/>
      <c r="LLK61" s="87"/>
      <c r="LLL61" s="87"/>
      <c r="LLM61" s="87"/>
      <c r="LLN61" s="87"/>
      <c r="LLO61" s="88"/>
      <c r="LLP61" s="87"/>
      <c r="LLQ61" s="87"/>
      <c r="LLR61" s="87"/>
      <c r="LLS61" s="87"/>
      <c r="LLT61" s="88"/>
      <c r="LLU61" s="87"/>
      <c r="LLV61" s="87"/>
      <c r="LLW61" s="87"/>
      <c r="LLX61" s="87"/>
      <c r="LLY61" s="88"/>
      <c r="LLZ61" s="87"/>
      <c r="LMA61" s="87"/>
      <c r="LMB61" s="87"/>
      <c r="LMC61" s="87"/>
      <c r="LMD61" s="88"/>
      <c r="LME61" s="87"/>
      <c r="LMF61" s="87"/>
      <c r="LMG61" s="87"/>
      <c r="LMH61" s="87"/>
      <c r="LMI61" s="88"/>
      <c r="LMJ61" s="87"/>
      <c r="LMK61" s="87"/>
      <c r="LML61" s="87"/>
      <c r="LMM61" s="87"/>
      <c r="LMN61" s="88"/>
      <c r="LMO61" s="87"/>
      <c r="LMP61" s="87"/>
      <c r="LMQ61" s="87"/>
      <c r="LMR61" s="87"/>
      <c r="LMS61" s="88"/>
      <c r="LMT61" s="87"/>
      <c r="LMU61" s="87"/>
      <c r="LMV61" s="87"/>
      <c r="LMW61" s="87"/>
      <c r="LMX61" s="88"/>
      <c r="LMY61" s="87"/>
      <c r="LMZ61" s="87"/>
      <c r="LNA61" s="87"/>
      <c r="LNB61" s="87"/>
      <c r="LNC61" s="88"/>
      <c r="LND61" s="87"/>
      <c r="LNE61" s="87"/>
      <c r="LNF61" s="87"/>
      <c r="LNG61" s="87"/>
      <c r="LNH61" s="88"/>
      <c r="LNI61" s="87"/>
      <c r="LNJ61" s="87"/>
      <c r="LNK61" s="87"/>
      <c r="LNL61" s="87"/>
      <c r="LNM61" s="88"/>
      <c r="LNN61" s="87"/>
      <c r="LNO61" s="87"/>
      <c r="LNP61" s="87"/>
      <c r="LNQ61" s="87"/>
      <c r="LNR61" s="88"/>
      <c r="LNS61" s="87"/>
      <c r="LNT61" s="87"/>
      <c r="LNU61" s="87"/>
      <c r="LNV61" s="87"/>
      <c r="LNW61" s="88"/>
      <c r="LNX61" s="87"/>
      <c r="LNY61" s="87"/>
      <c r="LNZ61" s="87"/>
      <c r="LOA61" s="87"/>
      <c r="LOB61" s="88"/>
      <c r="LOC61" s="87"/>
      <c r="LOD61" s="87"/>
      <c r="LOE61" s="87"/>
      <c r="LOF61" s="87"/>
      <c r="LOG61" s="88"/>
      <c r="LOH61" s="87"/>
      <c r="LOI61" s="87"/>
      <c r="LOJ61" s="87"/>
      <c r="LOK61" s="87"/>
      <c r="LOL61" s="88"/>
      <c r="LOM61" s="87"/>
      <c r="LON61" s="87"/>
      <c r="LOO61" s="87"/>
      <c r="LOP61" s="87"/>
      <c r="LOQ61" s="88"/>
      <c r="LOR61" s="87"/>
      <c r="LOS61" s="87"/>
      <c r="LOT61" s="87"/>
      <c r="LOU61" s="87"/>
      <c r="LOV61" s="88"/>
      <c r="LOW61" s="87"/>
      <c r="LOX61" s="87"/>
      <c r="LOY61" s="87"/>
      <c r="LOZ61" s="87"/>
      <c r="LPA61" s="88"/>
      <c r="LPB61" s="87"/>
      <c r="LPC61" s="87"/>
      <c r="LPD61" s="87"/>
      <c r="LPE61" s="87"/>
      <c r="LPF61" s="88"/>
      <c r="LPG61" s="87"/>
      <c r="LPH61" s="87"/>
      <c r="LPI61" s="87"/>
      <c r="LPJ61" s="87"/>
      <c r="LPK61" s="88"/>
      <c r="LPL61" s="87"/>
      <c r="LPM61" s="87"/>
      <c r="LPN61" s="87"/>
      <c r="LPO61" s="87"/>
      <c r="LPP61" s="88"/>
      <c r="LPQ61" s="87"/>
      <c r="LPR61" s="87"/>
      <c r="LPS61" s="87"/>
      <c r="LPT61" s="87"/>
      <c r="LPU61" s="88"/>
      <c r="LPV61" s="87"/>
      <c r="LPW61" s="87"/>
      <c r="LPX61" s="87"/>
      <c r="LPY61" s="87"/>
      <c r="LPZ61" s="88"/>
      <c r="LQA61" s="87"/>
      <c r="LQB61" s="87"/>
      <c r="LQC61" s="87"/>
      <c r="LQD61" s="87"/>
      <c r="LQE61" s="88"/>
      <c r="LQF61" s="87"/>
      <c r="LQG61" s="87"/>
      <c r="LQH61" s="87"/>
      <c r="LQI61" s="87"/>
      <c r="LQJ61" s="88"/>
      <c r="LQK61" s="87"/>
      <c r="LQL61" s="87"/>
      <c r="LQM61" s="87"/>
      <c r="LQN61" s="87"/>
      <c r="LQO61" s="88"/>
      <c r="LQP61" s="87"/>
      <c r="LQQ61" s="87"/>
      <c r="LQR61" s="87"/>
      <c r="LQS61" s="87"/>
      <c r="LQT61" s="88"/>
      <c r="LQU61" s="87"/>
      <c r="LQV61" s="87"/>
      <c r="LQW61" s="87"/>
      <c r="LQX61" s="87"/>
      <c r="LQY61" s="88"/>
      <c r="LQZ61" s="87"/>
      <c r="LRA61" s="87"/>
      <c r="LRB61" s="87"/>
      <c r="LRC61" s="87"/>
      <c r="LRD61" s="88"/>
      <c r="LRE61" s="87"/>
      <c r="LRF61" s="87"/>
      <c r="LRG61" s="87"/>
      <c r="LRH61" s="87"/>
      <c r="LRI61" s="88"/>
      <c r="LRJ61" s="87"/>
      <c r="LRK61" s="87"/>
      <c r="LRL61" s="87"/>
      <c r="LRM61" s="87"/>
      <c r="LRN61" s="88"/>
      <c r="LRO61" s="87"/>
      <c r="LRP61" s="87"/>
      <c r="LRQ61" s="87"/>
      <c r="LRR61" s="87"/>
      <c r="LRS61" s="88"/>
      <c r="LRT61" s="87"/>
      <c r="LRU61" s="87"/>
      <c r="LRV61" s="87"/>
      <c r="LRW61" s="87"/>
      <c r="LRX61" s="88"/>
      <c r="LRY61" s="87"/>
      <c r="LRZ61" s="87"/>
      <c r="LSA61" s="87"/>
      <c r="LSB61" s="87"/>
      <c r="LSC61" s="88"/>
      <c r="LSD61" s="87"/>
      <c r="LSE61" s="87"/>
      <c r="LSF61" s="87"/>
      <c r="LSG61" s="87"/>
      <c r="LSH61" s="88"/>
      <c r="LSI61" s="87"/>
      <c r="LSJ61" s="87"/>
      <c r="LSK61" s="87"/>
      <c r="LSL61" s="87"/>
      <c r="LSM61" s="88"/>
      <c r="LSN61" s="87"/>
      <c r="LSO61" s="87"/>
      <c r="LSP61" s="87"/>
      <c r="LSQ61" s="87"/>
      <c r="LSR61" s="88"/>
      <c r="LSS61" s="87"/>
      <c r="LST61" s="87"/>
      <c r="LSU61" s="87"/>
      <c r="LSV61" s="87"/>
      <c r="LSW61" s="88"/>
      <c r="LSX61" s="87"/>
      <c r="LSY61" s="87"/>
      <c r="LSZ61" s="87"/>
      <c r="LTA61" s="87"/>
      <c r="LTB61" s="88"/>
      <c r="LTC61" s="87"/>
      <c r="LTD61" s="87"/>
      <c r="LTE61" s="87"/>
      <c r="LTF61" s="87"/>
      <c r="LTG61" s="88"/>
      <c r="LTH61" s="87"/>
      <c r="LTI61" s="87"/>
      <c r="LTJ61" s="87"/>
      <c r="LTK61" s="87"/>
      <c r="LTL61" s="88"/>
      <c r="LTM61" s="87"/>
      <c r="LTN61" s="87"/>
      <c r="LTO61" s="87"/>
      <c r="LTP61" s="87"/>
      <c r="LTQ61" s="88"/>
      <c r="LTR61" s="87"/>
      <c r="LTS61" s="87"/>
      <c r="LTT61" s="87"/>
      <c r="LTU61" s="87"/>
      <c r="LTV61" s="88"/>
      <c r="LTW61" s="87"/>
      <c r="LTX61" s="87"/>
      <c r="LTY61" s="87"/>
      <c r="LTZ61" s="87"/>
      <c r="LUA61" s="88"/>
      <c r="LUB61" s="87"/>
      <c r="LUC61" s="87"/>
      <c r="LUD61" s="87"/>
      <c r="LUE61" s="87"/>
      <c r="LUF61" s="88"/>
      <c r="LUG61" s="87"/>
      <c r="LUH61" s="87"/>
      <c r="LUI61" s="87"/>
      <c r="LUJ61" s="87"/>
      <c r="LUK61" s="88"/>
      <c r="LUL61" s="87"/>
      <c r="LUM61" s="87"/>
      <c r="LUN61" s="87"/>
      <c r="LUO61" s="87"/>
      <c r="LUP61" s="88"/>
      <c r="LUQ61" s="87"/>
      <c r="LUR61" s="87"/>
      <c r="LUS61" s="87"/>
      <c r="LUT61" s="87"/>
      <c r="LUU61" s="88"/>
      <c r="LUV61" s="87"/>
      <c r="LUW61" s="87"/>
      <c r="LUX61" s="87"/>
      <c r="LUY61" s="87"/>
      <c r="LUZ61" s="88"/>
      <c r="LVA61" s="87"/>
      <c r="LVB61" s="87"/>
      <c r="LVC61" s="87"/>
      <c r="LVD61" s="87"/>
      <c r="LVE61" s="88"/>
      <c r="LVF61" s="87"/>
      <c r="LVG61" s="87"/>
      <c r="LVH61" s="87"/>
      <c r="LVI61" s="87"/>
      <c r="LVJ61" s="88"/>
      <c r="LVK61" s="87"/>
      <c r="LVL61" s="87"/>
      <c r="LVM61" s="87"/>
      <c r="LVN61" s="87"/>
      <c r="LVO61" s="88"/>
      <c r="LVP61" s="87"/>
      <c r="LVQ61" s="87"/>
      <c r="LVR61" s="87"/>
      <c r="LVS61" s="87"/>
      <c r="LVT61" s="88"/>
      <c r="LVU61" s="87"/>
      <c r="LVV61" s="87"/>
      <c r="LVW61" s="87"/>
      <c r="LVX61" s="87"/>
      <c r="LVY61" s="88"/>
      <c r="LVZ61" s="87"/>
      <c r="LWA61" s="87"/>
      <c r="LWB61" s="87"/>
      <c r="LWC61" s="87"/>
      <c r="LWD61" s="88"/>
      <c r="LWE61" s="87"/>
      <c r="LWF61" s="87"/>
      <c r="LWG61" s="87"/>
      <c r="LWH61" s="87"/>
      <c r="LWI61" s="88"/>
      <c r="LWJ61" s="87"/>
      <c r="LWK61" s="87"/>
      <c r="LWL61" s="87"/>
      <c r="LWM61" s="87"/>
      <c r="LWN61" s="88"/>
      <c r="LWO61" s="87"/>
      <c r="LWP61" s="87"/>
      <c r="LWQ61" s="87"/>
      <c r="LWR61" s="87"/>
      <c r="LWS61" s="88"/>
      <c r="LWT61" s="87"/>
      <c r="LWU61" s="87"/>
      <c r="LWV61" s="87"/>
      <c r="LWW61" s="87"/>
      <c r="LWX61" s="88"/>
      <c r="LWY61" s="87"/>
      <c r="LWZ61" s="87"/>
      <c r="LXA61" s="87"/>
      <c r="LXB61" s="87"/>
      <c r="LXC61" s="88"/>
      <c r="LXD61" s="87"/>
      <c r="LXE61" s="87"/>
      <c r="LXF61" s="87"/>
      <c r="LXG61" s="87"/>
      <c r="LXH61" s="88"/>
      <c r="LXI61" s="87"/>
      <c r="LXJ61" s="87"/>
      <c r="LXK61" s="87"/>
      <c r="LXL61" s="87"/>
      <c r="LXM61" s="88"/>
      <c r="LXN61" s="87"/>
      <c r="LXO61" s="87"/>
      <c r="LXP61" s="87"/>
      <c r="LXQ61" s="87"/>
      <c r="LXR61" s="88"/>
      <c r="LXS61" s="87"/>
      <c r="LXT61" s="87"/>
      <c r="LXU61" s="87"/>
      <c r="LXV61" s="87"/>
      <c r="LXW61" s="88"/>
      <c r="LXX61" s="87"/>
      <c r="LXY61" s="87"/>
      <c r="LXZ61" s="87"/>
      <c r="LYA61" s="87"/>
      <c r="LYB61" s="88"/>
      <c r="LYC61" s="87"/>
      <c r="LYD61" s="87"/>
      <c r="LYE61" s="87"/>
      <c r="LYF61" s="87"/>
      <c r="LYG61" s="88"/>
      <c r="LYH61" s="87"/>
      <c r="LYI61" s="87"/>
      <c r="LYJ61" s="87"/>
      <c r="LYK61" s="87"/>
      <c r="LYL61" s="88"/>
      <c r="LYM61" s="87"/>
      <c r="LYN61" s="87"/>
      <c r="LYO61" s="87"/>
      <c r="LYP61" s="87"/>
      <c r="LYQ61" s="88"/>
      <c r="LYR61" s="87"/>
      <c r="LYS61" s="87"/>
      <c r="LYT61" s="87"/>
      <c r="LYU61" s="87"/>
      <c r="LYV61" s="88"/>
      <c r="LYW61" s="87"/>
      <c r="LYX61" s="87"/>
      <c r="LYY61" s="87"/>
      <c r="LYZ61" s="87"/>
      <c r="LZA61" s="88"/>
      <c r="LZB61" s="87"/>
      <c r="LZC61" s="87"/>
      <c r="LZD61" s="87"/>
      <c r="LZE61" s="87"/>
      <c r="LZF61" s="88"/>
      <c r="LZG61" s="87"/>
      <c r="LZH61" s="87"/>
      <c r="LZI61" s="87"/>
      <c r="LZJ61" s="87"/>
      <c r="LZK61" s="88"/>
      <c r="LZL61" s="87"/>
      <c r="LZM61" s="87"/>
      <c r="LZN61" s="87"/>
      <c r="LZO61" s="87"/>
      <c r="LZP61" s="88"/>
      <c r="LZQ61" s="87"/>
      <c r="LZR61" s="87"/>
      <c r="LZS61" s="87"/>
      <c r="LZT61" s="87"/>
      <c r="LZU61" s="88"/>
      <c r="LZV61" s="87"/>
      <c r="LZW61" s="87"/>
      <c r="LZX61" s="87"/>
      <c r="LZY61" s="87"/>
      <c r="LZZ61" s="88"/>
      <c r="MAA61" s="87"/>
      <c r="MAB61" s="87"/>
      <c r="MAC61" s="87"/>
      <c r="MAD61" s="87"/>
      <c r="MAE61" s="88"/>
      <c r="MAF61" s="87"/>
      <c r="MAG61" s="87"/>
      <c r="MAH61" s="87"/>
      <c r="MAI61" s="87"/>
      <c r="MAJ61" s="88"/>
      <c r="MAK61" s="87"/>
      <c r="MAL61" s="87"/>
      <c r="MAM61" s="87"/>
      <c r="MAN61" s="87"/>
      <c r="MAO61" s="88"/>
      <c r="MAP61" s="87"/>
      <c r="MAQ61" s="87"/>
      <c r="MAR61" s="87"/>
      <c r="MAS61" s="87"/>
      <c r="MAT61" s="88"/>
      <c r="MAU61" s="87"/>
      <c r="MAV61" s="87"/>
      <c r="MAW61" s="87"/>
      <c r="MAX61" s="87"/>
      <c r="MAY61" s="88"/>
      <c r="MAZ61" s="87"/>
      <c r="MBA61" s="87"/>
      <c r="MBB61" s="87"/>
      <c r="MBC61" s="87"/>
      <c r="MBD61" s="88"/>
      <c r="MBE61" s="87"/>
      <c r="MBF61" s="87"/>
      <c r="MBG61" s="87"/>
      <c r="MBH61" s="87"/>
      <c r="MBI61" s="88"/>
      <c r="MBJ61" s="87"/>
      <c r="MBK61" s="87"/>
      <c r="MBL61" s="87"/>
      <c r="MBM61" s="87"/>
      <c r="MBN61" s="88"/>
      <c r="MBO61" s="87"/>
      <c r="MBP61" s="87"/>
      <c r="MBQ61" s="87"/>
      <c r="MBR61" s="87"/>
      <c r="MBS61" s="88"/>
      <c r="MBT61" s="87"/>
      <c r="MBU61" s="87"/>
      <c r="MBV61" s="87"/>
      <c r="MBW61" s="87"/>
      <c r="MBX61" s="88"/>
      <c r="MBY61" s="87"/>
      <c r="MBZ61" s="87"/>
      <c r="MCA61" s="87"/>
      <c r="MCB61" s="87"/>
      <c r="MCC61" s="88"/>
      <c r="MCD61" s="87"/>
      <c r="MCE61" s="87"/>
      <c r="MCF61" s="87"/>
      <c r="MCG61" s="87"/>
      <c r="MCH61" s="88"/>
      <c r="MCI61" s="87"/>
      <c r="MCJ61" s="87"/>
      <c r="MCK61" s="87"/>
      <c r="MCL61" s="87"/>
      <c r="MCM61" s="88"/>
      <c r="MCN61" s="87"/>
      <c r="MCO61" s="87"/>
      <c r="MCP61" s="87"/>
      <c r="MCQ61" s="87"/>
      <c r="MCR61" s="88"/>
      <c r="MCS61" s="87"/>
      <c r="MCT61" s="87"/>
      <c r="MCU61" s="87"/>
      <c r="MCV61" s="87"/>
      <c r="MCW61" s="88"/>
      <c r="MCX61" s="87"/>
      <c r="MCY61" s="87"/>
      <c r="MCZ61" s="87"/>
      <c r="MDA61" s="87"/>
      <c r="MDB61" s="88"/>
      <c r="MDC61" s="87"/>
      <c r="MDD61" s="87"/>
      <c r="MDE61" s="87"/>
      <c r="MDF61" s="87"/>
      <c r="MDG61" s="88"/>
      <c r="MDH61" s="87"/>
      <c r="MDI61" s="87"/>
      <c r="MDJ61" s="87"/>
      <c r="MDK61" s="87"/>
      <c r="MDL61" s="88"/>
      <c r="MDM61" s="87"/>
      <c r="MDN61" s="87"/>
      <c r="MDO61" s="87"/>
      <c r="MDP61" s="87"/>
      <c r="MDQ61" s="88"/>
      <c r="MDR61" s="87"/>
      <c r="MDS61" s="87"/>
      <c r="MDT61" s="87"/>
      <c r="MDU61" s="87"/>
      <c r="MDV61" s="88"/>
      <c r="MDW61" s="87"/>
      <c r="MDX61" s="87"/>
      <c r="MDY61" s="87"/>
      <c r="MDZ61" s="87"/>
      <c r="MEA61" s="88"/>
      <c r="MEB61" s="87"/>
      <c r="MEC61" s="87"/>
      <c r="MED61" s="87"/>
      <c r="MEE61" s="87"/>
      <c r="MEF61" s="88"/>
      <c r="MEG61" s="87"/>
      <c r="MEH61" s="87"/>
      <c r="MEI61" s="87"/>
      <c r="MEJ61" s="87"/>
      <c r="MEK61" s="88"/>
      <c r="MEL61" s="87"/>
      <c r="MEM61" s="87"/>
      <c r="MEN61" s="87"/>
      <c r="MEO61" s="87"/>
      <c r="MEP61" s="88"/>
      <c r="MEQ61" s="87"/>
      <c r="MER61" s="87"/>
      <c r="MES61" s="87"/>
      <c r="MET61" s="87"/>
      <c r="MEU61" s="88"/>
      <c r="MEV61" s="87"/>
      <c r="MEW61" s="87"/>
      <c r="MEX61" s="87"/>
      <c r="MEY61" s="87"/>
      <c r="MEZ61" s="88"/>
      <c r="MFA61" s="87"/>
      <c r="MFB61" s="87"/>
      <c r="MFC61" s="87"/>
      <c r="MFD61" s="87"/>
      <c r="MFE61" s="88"/>
      <c r="MFF61" s="87"/>
      <c r="MFG61" s="87"/>
      <c r="MFH61" s="87"/>
      <c r="MFI61" s="87"/>
      <c r="MFJ61" s="88"/>
      <c r="MFK61" s="87"/>
      <c r="MFL61" s="87"/>
      <c r="MFM61" s="87"/>
      <c r="MFN61" s="87"/>
      <c r="MFO61" s="88"/>
      <c r="MFP61" s="87"/>
      <c r="MFQ61" s="87"/>
      <c r="MFR61" s="87"/>
      <c r="MFS61" s="87"/>
      <c r="MFT61" s="88"/>
      <c r="MFU61" s="87"/>
      <c r="MFV61" s="87"/>
      <c r="MFW61" s="87"/>
      <c r="MFX61" s="87"/>
      <c r="MFY61" s="88"/>
      <c r="MFZ61" s="87"/>
      <c r="MGA61" s="87"/>
      <c r="MGB61" s="87"/>
      <c r="MGC61" s="87"/>
      <c r="MGD61" s="88"/>
      <c r="MGE61" s="87"/>
      <c r="MGF61" s="87"/>
      <c r="MGG61" s="87"/>
      <c r="MGH61" s="87"/>
      <c r="MGI61" s="88"/>
      <c r="MGJ61" s="87"/>
      <c r="MGK61" s="87"/>
      <c r="MGL61" s="87"/>
      <c r="MGM61" s="87"/>
      <c r="MGN61" s="88"/>
      <c r="MGO61" s="87"/>
      <c r="MGP61" s="87"/>
      <c r="MGQ61" s="87"/>
      <c r="MGR61" s="87"/>
      <c r="MGS61" s="88"/>
      <c r="MGT61" s="87"/>
      <c r="MGU61" s="87"/>
      <c r="MGV61" s="87"/>
      <c r="MGW61" s="87"/>
      <c r="MGX61" s="88"/>
      <c r="MGY61" s="87"/>
      <c r="MGZ61" s="87"/>
      <c r="MHA61" s="87"/>
      <c r="MHB61" s="87"/>
      <c r="MHC61" s="88"/>
      <c r="MHD61" s="87"/>
      <c r="MHE61" s="87"/>
      <c r="MHF61" s="87"/>
      <c r="MHG61" s="87"/>
      <c r="MHH61" s="88"/>
      <c r="MHI61" s="87"/>
      <c r="MHJ61" s="87"/>
      <c r="MHK61" s="87"/>
      <c r="MHL61" s="87"/>
      <c r="MHM61" s="88"/>
      <c r="MHN61" s="87"/>
      <c r="MHO61" s="87"/>
      <c r="MHP61" s="87"/>
      <c r="MHQ61" s="87"/>
      <c r="MHR61" s="88"/>
      <c r="MHS61" s="87"/>
      <c r="MHT61" s="87"/>
      <c r="MHU61" s="87"/>
      <c r="MHV61" s="87"/>
      <c r="MHW61" s="88"/>
      <c r="MHX61" s="87"/>
      <c r="MHY61" s="87"/>
      <c r="MHZ61" s="87"/>
      <c r="MIA61" s="87"/>
      <c r="MIB61" s="88"/>
      <c r="MIC61" s="87"/>
      <c r="MID61" s="87"/>
      <c r="MIE61" s="87"/>
      <c r="MIF61" s="87"/>
      <c r="MIG61" s="88"/>
      <c r="MIH61" s="87"/>
      <c r="MII61" s="87"/>
      <c r="MIJ61" s="87"/>
      <c r="MIK61" s="87"/>
      <c r="MIL61" s="88"/>
      <c r="MIM61" s="87"/>
      <c r="MIN61" s="87"/>
      <c r="MIO61" s="87"/>
      <c r="MIP61" s="87"/>
      <c r="MIQ61" s="88"/>
      <c r="MIR61" s="87"/>
      <c r="MIS61" s="87"/>
      <c r="MIT61" s="87"/>
      <c r="MIU61" s="87"/>
      <c r="MIV61" s="88"/>
      <c r="MIW61" s="87"/>
      <c r="MIX61" s="87"/>
      <c r="MIY61" s="87"/>
      <c r="MIZ61" s="87"/>
      <c r="MJA61" s="88"/>
      <c r="MJB61" s="87"/>
      <c r="MJC61" s="87"/>
      <c r="MJD61" s="87"/>
      <c r="MJE61" s="87"/>
      <c r="MJF61" s="88"/>
      <c r="MJG61" s="87"/>
      <c r="MJH61" s="87"/>
      <c r="MJI61" s="87"/>
      <c r="MJJ61" s="87"/>
      <c r="MJK61" s="88"/>
      <c r="MJL61" s="87"/>
      <c r="MJM61" s="87"/>
      <c r="MJN61" s="87"/>
      <c r="MJO61" s="87"/>
      <c r="MJP61" s="88"/>
      <c r="MJQ61" s="87"/>
      <c r="MJR61" s="87"/>
      <c r="MJS61" s="87"/>
      <c r="MJT61" s="87"/>
      <c r="MJU61" s="88"/>
      <c r="MJV61" s="87"/>
      <c r="MJW61" s="87"/>
      <c r="MJX61" s="87"/>
      <c r="MJY61" s="87"/>
      <c r="MJZ61" s="88"/>
      <c r="MKA61" s="87"/>
      <c r="MKB61" s="87"/>
      <c r="MKC61" s="87"/>
      <c r="MKD61" s="87"/>
      <c r="MKE61" s="88"/>
      <c r="MKF61" s="87"/>
      <c r="MKG61" s="87"/>
      <c r="MKH61" s="87"/>
      <c r="MKI61" s="87"/>
      <c r="MKJ61" s="88"/>
      <c r="MKK61" s="87"/>
      <c r="MKL61" s="87"/>
      <c r="MKM61" s="87"/>
      <c r="MKN61" s="87"/>
      <c r="MKO61" s="88"/>
      <c r="MKP61" s="87"/>
      <c r="MKQ61" s="87"/>
      <c r="MKR61" s="87"/>
      <c r="MKS61" s="87"/>
      <c r="MKT61" s="88"/>
      <c r="MKU61" s="87"/>
      <c r="MKV61" s="87"/>
      <c r="MKW61" s="87"/>
      <c r="MKX61" s="87"/>
      <c r="MKY61" s="88"/>
      <c r="MKZ61" s="87"/>
      <c r="MLA61" s="87"/>
      <c r="MLB61" s="87"/>
      <c r="MLC61" s="87"/>
      <c r="MLD61" s="88"/>
      <c r="MLE61" s="87"/>
      <c r="MLF61" s="87"/>
      <c r="MLG61" s="87"/>
      <c r="MLH61" s="87"/>
      <c r="MLI61" s="88"/>
      <c r="MLJ61" s="87"/>
      <c r="MLK61" s="87"/>
      <c r="MLL61" s="87"/>
      <c r="MLM61" s="87"/>
      <c r="MLN61" s="88"/>
      <c r="MLO61" s="87"/>
      <c r="MLP61" s="87"/>
      <c r="MLQ61" s="87"/>
      <c r="MLR61" s="87"/>
      <c r="MLS61" s="88"/>
      <c r="MLT61" s="87"/>
      <c r="MLU61" s="87"/>
      <c r="MLV61" s="87"/>
      <c r="MLW61" s="87"/>
      <c r="MLX61" s="88"/>
      <c r="MLY61" s="87"/>
      <c r="MLZ61" s="87"/>
      <c r="MMA61" s="87"/>
      <c r="MMB61" s="87"/>
      <c r="MMC61" s="88"/>
      <c r="MMD61" s="87"/>
      <c r="MME61" s="87"/>
      <c r="MMF61" s="87"/>
      <c r="MMG61" s="87"/>
      <c r="MMH61" s="88"/>
      <c r="MMI61" s="87"/>
      <c r="MMJ61" s="87"/>
      <c r="MMK61" s="87"/>
      <c r="MML61" s="87"/>
      <c r="MMM61" s="88"/>
      <c r="MMN61" s="87"/>
      <c r="MMO61" s="87"/>
      <c r="MMP61" s="87"/>
      <c r="MMQ61" s="87"/>
      <c r="MMR61" s="88"/>
      <c r="MMS61" s="87"/>
      <c r="MMT61" s="87"/>
      <c r="MMU61" s="87"/>
      <c r="MMV61" s="87"/>
      <c r="MMW61" s="88"/>
      <c r="MMX61" s="87"/>
      <c r="MMY61" s="87"/>
      <c r="MMZ61" s="87"/>
      <c r="MNA61" s="87"/>
      <c r="MNB61" s="88"/>
      <c r="MNC61" s="87"/>
      <c r="MND61" s="87"/>
      <c r="MNE61" s="87"/>
      <c r="MNF61" s="87"/>
      <c r="MNG61" s="88"/>
      <c r="MNH61" s="87"/>
      <c r="MNI61" s="87"/>
      <c r="MNJ61" s="87"/>
      <c r="MNK61" s="87"/>
      <c r="MNL61" s="88"/>
      <c r="MNM61" s="87"/>
      <c r="MNN61" s="87"/>
      <c r="MNO61" s="87"/>
      <c r="MNP61" s="87"/>
      <c r="MNQ61" s="88"/>
      <c r="MNR61" s="87"/>
      <c r="MNS61" s="87"/>
      <c r="MNT61" s="87"/>
      <c r="MNU61" s="87"/>
      <c r="MNV61" s="88"/>
      <c r="MNW61" s="87"/>
      <c r="MNX61" s="87"/>
      <c r="MNY61" s="87"/>
      <c r="MNZ61" s="87"/>
      <c r="MOA61" s="88"/>
      <c r="MOB61" s="87"/>
      <c r="MOC61" s="87"/>
      <c r="MOD61" s="87"/>
      <c r="MOE61" s="87"/>
      <c r="MOF61" s="88"/>
      <c r="MOG61" s="87"/>
      <c r="MOH61" s="87"/>
      <c r="MOI61" s="87"/>
      <c r="MOJ61" s="87"/>
      <c r="MOK61" s="88"/>
      <c r="MOL61" s="87"/>
      <c r="MOM61" s="87"/>
      <c r="MON61" s="87"/>
      <c r="MOO61" s="87"/>
      <c r="MOP61" s="88"/>
      <c r="MOQ61" s="87"/>
      <c r="MOR61" s="87"/>
      <c r="MOS61" s="87"/>
      <c r="MOT61" s="87"/>
      <c r="MOU61" s="88"/>
      <c r="MOV61" s="87"/>
      <c r="MOW61" s="87"/>
      <c r="MOX61" s="87"/>
      <c r="MOY61" s="87"/>
      <c r="MOZ61" s="88"/>
      <c r="MPA61" s="87"/>
      <c r="MPB61" s="87"/>
      <c r="MPC61" s="87"/>
      <c r="MPD61" s="87"/>
      <c r="MPE61" s="88"/>
      <c r="MPF61" s="87"/>
      <c r="MPG61" s="87"/>
      <c r="MPH61" s="87"/>
      <c r="MPI61" s="87"/>
      <c r="MPJ61" s="88"/>
      <c r="MPK61" s="87"/>
      <c r="MPL61" s="87"/>
      <c r="MPM61" s="87"/>
      <c r="MPN61" s="87"/>
      <c r="MPO61" s="88"/>
      <c r="MPP61" s="87"/>
      <c r="MPQ61" s="87"/>
      <c r="MPR61" s="87"/>
      <c r="MPS61" s="87"/>
      <c r="MPT61" s="88"/>
      <c r="MPU61" s="87"/>
      <c r="MPV61" s="87"/>
      <c r="MPW61" s="87"/>
      <c r="MPX61" s="87"/>
      <c r="MPY61" s="88"/>
      <c r="MPZ61" s="87"/>
      <c r="MQA61" s="87"/>
      <c r="MQB61" s="87"/>
      <c r="MQC61" s="87"/>
      <c r="MQD61" s="88"/>
      <c r="MQE61" s="87"/>
      <c r="MQF61" s="87"/>
      <c r="MQG61" s="87"/>
      <c r="MQH61" s="87"/>
      <c r="MQI61" s="88"/>
      <c r="MQJ61" s="87"/>
      <c r="MQK61" s="87"/>
      <c r="MQL61" s="87"/>
      <c r="MQM61" s="87"/>
      <c r="MQN61" s="88"/>
      <c r="MQO61" s="87"/>
      <c r="MQP61" s="87"/>
      <c r="MQQ61" s="87"/>
      <c r="MQR61" s="87"/>
      <c r="MQS61" s="88"/>
      <c r="MQT61" s="87"/>
      <c r="MQU61" s="87"/>
      <c r="MQV61" s="87"/>
      <c r="MQW61" s="87"/>
      <c r="MQX61" s="88"/>
      <c r="MQY61" s="87"/>
      <c r="MQZ61" s="87"/>
      <c r="MRA61" s="87"/>
      <c r="MRB61" s="87"/>
      <c r="MRC61" s="88"/>
      <c r="MRD61" s="87"/>
      <c r="MRE61" s="87"/>
      <c r="MRF61" s="87"/>
      <c r="MRG61" s="87"/>
      <c r="MRH61" s="88"/>
      <c r="MRI61" s="87"/>
      <c r="MRJ61" s="87"/>
      <c r="MRK61" s="87"/>
      <c r="MRL61" s="87"/>
      <c r="MRM61" s="88"/>
      <c r="MRN61" s="87"/>
      <c r="MRO61" s="87"/>
      <c r="MRP61" s="87"/>
      <c r="MRQ61" s="87"/>
      <c r="MRR61" s="88"/>
      <c r="MRS61" s="87"/>
      <c r="MRT61" s="87"/>
      <c r="MRU61" s="87"/>
      <c r="MRV61" s="87"/>
      <c r="MRW61" s="88"/>
      <c r="MRX61" s="87"/>
      <c r="MRY61" s="87"/>
      <c r="MRZ61" s="87"/>
      <c r="MSA61" s="87"/>
      <c r="MSB61" s="88"/>
      <c r="MSC61" s="87"/>
      <c r="MSD61" s="87"/>
      <c r="MSE61" s="87"/>
      <c r="MSF61" s="87"/>
      <c r="MSG61" s="88"/>
      <c r="MSH61" s="87"/>
      <c r="MSI61" s="87"/>
      <c r="MSJ61" s="87"/>
      <c r="MSK61" s="87"/>
      <c r="MSL61" s="88"/>
      <c r="MSM61" s="87"/>
      <c r="MSN61" s="87"/>
      <c r="MSO61" s="87"/>
      <c r="MSP61" s="87"/>
      <c r="MSQ61" s="88"/>
      <c r="MSR61" s="87"/>
      <c r="MSS61" s="87"/>
      <c r="MST61" s="87"/>
      <c r="MSU61" s="87"/>
      <c r="MSV61" s="88"/>
      <c r="MSW61" s="87"/>
      <c r="MSX61" s="87"/>
      <c r="MSY61" s="87"/>
      <c r="MSZ61" s="87"/>
      <c r="MTA61" s="88"/>
      <c r="MTB61" s="87"/>
      <c r="MTC61" s="87"/>
      <c r="MTD61" s="87"/>
      <c r="MTE61" s="87"/>
      <c r="MTF61" s="88"/>
      <c r="MTG61" s="87"/>
      <c r="MTH61" s="87"/>
      <c r="MTI61" s="87"/>
      <c r="MTJ61" s="87"/>
      <c r="MTK61" s="88"/>
      <c r="MTL61" s="87"/>
      <c r="MTM61" s="87"/>
      <c r="MTN61" s="87"/>
      <c r="MTO61" s="87"/>
      <c r="MTP61" s="88"/>
      <c r="MTQ61" s="87"/>
      <c r="MTR61" s="87"/>
      <c r="MTS61" s="87"/>
      <c r="MTT61" s="87"/>
      <c r="MTU61" s="88"/>
      <c r="MTV61" s="87"/>
      <c r="MTW61" s="87"/>
      <c r="MTX61" s="87"/>
      <c r="MTY61" s="87"/>
      <c r="MTZ61" s="88"/>
      <c r="MUA61" s="87"/>
      <c r="MUB61" s="87"/>
      <c r="MUC61" s="87"/>
      <c r="MUD61" s="87"/>
      <c r="MUE61" s="88"/>
      <c r="MUF61" s="87"/>
      <c r="MUG61" s="87"/>
      <c r="MUH61" s="87"/>
      <c r="MUI61" s="87"/>
      <c r="MUJ61" s="88"/>
      <c r="MUK61" s="87"/>
      <c r="MUL61" s="87"/>
      <c r="MUM61" s="87"/>
      <c r="MUN61" s="87"/>
      <c r="MUO61" s="88"/>
      <c r="MUP61" s="87"/>
      <c r="MUQ61" s="87"/>
      <c r="MUR61" s="87"/>
      <c r="MUS61" s="87"/>
      <c r="MUT61" s="88"/>
      <c r="MUU61" s="87"/>
      <c r="MUV61" s="87"/>
      <c r="MUW61" s="87"/>
      <c r="MUX61" s="87"/>
      <c r="MUY61" s="88"/>
      <c r="MUZ61" s="87"/>
      <c r="MVA61" s="87"/>
      <c r="MVB61" s="87"/>
      <c r="MVC61" s="87"/>
      <c r="MVD61" s="88"/>
      <c r="MVE61" s="87"/>
      <c r="MVF61" s="87"/>
      <c r="MVG61" s="87"/>
      <c r="MVH61" s="87"/>
      <c r="MVI61" s="88"/>
      <c r="MVJ61" s="87"/>
      <c r="MVK61" s="87"/>
      <c r="MVL61" s="87"/>
      <c r="MVM61" s="87"/>
      <c r="MVN61" s="88"/>
      <c r="MVO61" s="87"/>
      <c r="MVP61" s="87"/>
      <c r="MVQ61" s="87"/>
      <c r="MVR61" s="87"/>
      <c r="MVS61" s="88"/>
      <c r="MVT61" s="87"/>
      <c r="MVU61" s="87"/>
      <c r="MVV61" s="87"/>
      <c r="MVW61" s="87"/>
      <c r="MVX61" s="88"/>
      <c r="MVY61" s="87"/>
      <c r="MVZ61" s="87"/>
      <c r="MWA61" s="87"/>
      <c r="MWB61" s="87"/>
      <c r="MWC61" s="88"/>
      <c r="MWD61" s="87"/>
      <c r="MWE61" s="87"/>
      <c r="MWF61" s="87"/>
      <c r="MWG61" s="87"/>
      <c r="MWH61" s="88"/>
      <c r="MWI61" s="87"/>
      <c r="MWJ61" s="87"/>
      <c r="MWK61" s="87"/>
      <c r="MWL61" s="87"/>
      <c r="MWM61" s="88"/>
      <c r="MWN61" s="87"/>
      <c r="MWO61" s="87"/>
      <c r="MWP61" s="87"/>
      <c r="MWQ61" s="87"/>
      <c r="MWR61" s="88"/>
      <c r="MWS61" s="87"/>
      <c r="MWT61" s="87"/>
      <c r="MWU61" s="87"/>
      <c r="MWV61" s="87"/>
      <c r="MWW61" s="88"/>
      <c r="MWX61" s="87"/>
      <c r="MWY61" s="87"/>
      <c r="MWZ61" s="87"/>
      <c r="MXA61" s="87"/>
      <c r="MXB61" s="88"/>
      <c r="MXC61" s="87"/>
      <c r="MXD61" s="87"/>
      <c r="MXE61" s="87"/>
      <c r="MXF61" s="87"/>
      <c r="MXG61" s="88"/>
      <c r="MXH61" s="87"/>
      <c r="MXI61" s="87"/>
      <c r="MXJ61" s="87"/>
      <c r="MXK61" s="87"/>
      <c r="MXL61" s="88"/>
      <c r="MXM61" s="87"/>
      <c r="MXN61" s="87"/>
      <c r="MXO61" s="87"/>
      <c r="MXP61" s="87"/>
      <c r="MXQ61" s="88"/>
      <c r="MXR61" s="87"/>
      <c r="MXS61" s="87"/>
      <c r="MXT61" s="87"/>
      <c r="MXU61" s="87"/>
      <c r="MXV61" s="88"/>
      <c r="MXW61" s="87"/>
      <c r="MXX61" s="87"/>
      <c r="MXY61" s="87"/>
      <c r="MXZ61" s="87"/>
      <c r="MYA61" s="88"/>
      <c r="MYB61" s="87"/>
      <c r="MYC61" s="87"/>
      <c r="MYD61" s="87"/>
      <c r="MYE61" s="87"/>
      <c r="MYF61" s="88"/>
      <c r="MYG61" s="87"/>
      <c r="MYH61" s="87"/>
      <c r="MYI61" s="87"/>
      <c r="MYJ61" s="87"/>
      <c r="MYK61" s="88"/>
      <c r="MYL61" s="87"/>
      <c r="MYM61" s="87"/>
      <c r="MYN61" s="87"/>
      <c r="MYO61" s="87"/>
      <c r="MYP61" s="88"/>
      <c r="MYQ61" s="87"/>
      <c r="MYR61" s="87"/>
      <c r="MYS61" s="87"/>
      <c r="MYT61" s="87"/>
      <c r="MYU61" s="88"/>
      <c r="MYV61" s="87"/>
      <c r="MYW61" s="87"/>
      <c r="MYX61" s="87"/>
      <c r="MYY61" s="87"/>
      <c r="MYZ61" s="88"/>
      <c r="MZA61" s="87"/>
      <c r="MZB61" s="87"/>
      <c r="MZC61" s="87"/>
      <c r="MZD61" s="87"/>
      <c r="MZE61" s="88"/>
      <c r="MZF61" s="87"/>
      <c r="MZG61" s="87"/>
      <c r="MZH61" s="87"/>
      <c r="MZI61" s="87"/>
      <c r="MZJ61" s="88"/>
      <c r="MZK61" s="87"/>
      <c r="MZL61" s="87"/>
      <c r="MZM61" s="87"/>
      <c r="MZN61" s="87"/>
      <c r="MZO61" s="88"/>
      <c r="MZP61" s="87"/>
      <c r="MZQ61" s="87"/>
      <c r="MZR61" s="87"/>
      <c r="MZS61" s="87"/>
      <c r="MZT61" s="88"/>
      <c r="MZU61" s="87"/>
      <c r="MZV61" s="87"/>
      <c r="MZW61" s="87"/>
      <c r="MZX61" s="87"/>
      <c r="MZY61" s="88"/>
      <c r="MZZ61" s="87"/>
      <c r="NAA61" s="87"/>
      <c r="NAB61" s="87"/>
      <c r="NAC61" s="87"/>
      <c r="NAD61" s="88"/>
      <c r="NAE61" s="87"/>
      <c r="NAF61" s="87"/>
      <c r="NAG61" s="87"/>
      <c r="NAH61" s="87"/>
      <c r="NAI61" s="88"/>
      <c r="NAJ61" s="87"/>
      <c r="NAK61" s="87"/>
      <c r="NAL61" s="87"/>
      <c r="NAM61" s="87"/>
      <c r="NAN61" s="88"/>
      <c r="NAO61" s="87"/>
      <c r="NAP61" s="87"/>
      <c r="NAQ61" s="87"/>
      <c r="NAR61" s="87"/>
      <c r="NAS61" s="88"/>
      <c r="NAT61" s="87"/>
      <c r="NAU61" s="87"/>
      <c r="NAV61" s="87"/>
      <c r="NAW61" s="87"/>
      <c r="NAX61" s="88"/>
      <c r="NAY61" s="87"/>
      <c r="NAZ61" s="87"/>
      <c r="NBA61" s="87"/>
      <c r="NBB61" s="87"/>
      <c r="NBC61" s="88"/>
      <c r="NBD61" s="87"/>
      <c r="NBE61" s="87"/>
      <c r="NBF61" s="87"/>
      <c r="NBG61" s="87"/>
      <c r="NBH61" s="88"/>
      <c r="NBI61" s="87"/>
      <c r="NBJ61" s="87"/>
      <c r="NBK61" s="87"/>
      <c r="NBL61" s="87"/>
      <c r="NBM61" s="88"/>
      <c r="NBN61" s="87"/>
      <c r="NBO61" s="87"/>
      <c r="NBP61" s="87"/>
      <c r="NBQ61" s="87"/>
      <c r="NBR61" s="88"/>
      <c r="NBS61" s="87"/>
      <c r="NBT61" s="87"/>
      <c r="NBU61" s="87"/>
      <c r="NBV61" s="87"/>
      <c r="NBW61" s="88"/>
      <c r="NBX61" s="87"/>
      <c r="NBY61" s="87"/>
      <c r="NBZ61" s="87"/>
      <c r="NCA61" s="87"/>
      <c r="NCB61" s="88"/>
      <c r="NCC61" s="87"/>
      <c r="NCD61" s="87"/>
      <c r="NCE61" s="87"/>
      <c r="NCF61" s="87"/>
      <c r="NCG61" s="88"/>
      <c r="NCH61" s="87"/>
      <c r="NCI61" s="87"/>
      <c r="NCJ61" s="87"/>
      <c r="NCK61" s="87"/>
      <c r="NCL61" s="88"/>
      <c r="NCM61" s="87"/>
      <c r="NCN61" s="87"/>
      <c r="NCO61" s="87"/>
      <c r="NCP61" s="87"/>
      <c r="NCQ61" s="88"/>
      <c r="NCR61" s="87"/>
      <c r="NCS61" s="87"/>
      <c r="NCT61" s="87"/>
      <c r="NCU61" s="87"/>
      <c r="NCV61" s="88"/>
      <c r="NCW61" s="87"/>
      <c r="NCX61" s="87"/>
      <c r="NCY61" s="87"/>
      <c r="NCZ61" s="87"/>
      <c r="NDA61" s="88"/>
      <c r="NDB61" s="87"/>
      <c r="NDC61" s="87"/>
      <c r="NDD61" s="87"/>
      <c r="NDE61" s="87"/>
      <c r="NDF61" s="88"/>
      <c r="NDG61" s="87"/>
      <c r="NDH61" s="87"/>
      <c r="NDI61" s="87"/>
      <c r="NDJ61" s="87"/>
      <c r="NDK61" s="88"/>
      <c r="NDL61" s="87"/>
      <c r="NDM61" s="87"/>
      <c r="NDN61" s="87"/>
      <c r="NDO61" s="87"/>
      <c r="NDP61" s="88"/>
      <c r="NDQ61" s="87"/>
      <c r="NDR61" s="87"/>
      <c r="NDS61" s="87"/>
      <c r="NDT61" s="87"/>
      <c r="NDU61" s="88"/>
      <c r="NDV61" s="87"/>
      <c r="NDW61" s="87"/>
      <c r="NDX61" s="87"/>
      <c r="NDY61" s="87"/>
      <c r="NDZ61" s="88"/>
      <c r="NEA61" s="87"/>
      <c r="NEB61" s="87"/>
      <c r="NEC61" s="87"/>
      <c r="NED61" s="87"/>
      <c r="NEE61" s="88"/>
      <c r="NEF61" s="87"/>
      <c r="NEG61" s="87"/>
      <c r="NEH61" s="87"/>
      <c r="NEI61" s="87"/>
      <c r="NEJ61" s="88"/>
      <c r="NEK61" s="87"/>
      <c r="NEL61" s="87"/>
      <c r="NEM61" s="87"/>
      <c r="NEN61" s="87"/>
      <c r="NEO61" s="88"/>
      <c r="NEP61" s="87"/>
      <c r="NEQ61" s="87"/>
      <c r="NER61" s="87"/>
      <c r="NES61" s="87"/>
      <c r="NET61" s="88"/>
      <c r="NEU61" s="87"/>
      <c r="NEV61" s="87"/>
      <c r="NEW61" s="87"/>
      <c r="NEX61" s="87"/>
      <c r="NEY61" s="88"/>
      <c r="NEZ61" s="87"/>
      <c r="NFA61" s="87"/>
      <c r="NFB61" s="87"/>
      <c r="NFC61" s="87"/>
      <c r="NFD61" s="88"/>
      <c r="NFE61" s="87"/>
      <c r="NFF61" s="87"/>
      <c r="NFG61" s="87"/>
      <c r="NFH61" s="87"/>
      <c r="NFI61" s="88"/>
      <c r="NFJ61" s="87"/>
      <c r="NFK61" s="87"/>
      <c r="NFL61" s="87"/>
      <c r="NFM61" s="87"/>
      <c r="NFN61" s="88"/>
      <c r="NFO61" s="87"/>
      <c r="NFP61" s="87"/>
      <c r="NFQ61" s="87"/>
      <c r="NFR61" s="87"/>
      <c r="NFS61" s="88"/>
      <c r="NFT61" s="87"/>
      <c r="NFU61" s="87"/>
      <c r="NFV61" s="87"/>
      <c r="NFW61" s="87"/>
      <c r="NFX61" s="88"/>
      <c r="NFY61" s="87"/>
      <c r="NFZ61" s="87"/>
      <c r="NGA61" s="87"/>
      <c r="NGB61" s="87"/>
      <c r="NGC61" s="88"/>
      <c r="NGD61" s="87"/>
      <c r="NGE61" s="87"/>
      <c r="NGF61" s="87"/>
      <c r="NGG61" s="87"/>
      <c r="NGH61" s="88"/>
      <c r="NGI61" s="87"/>
      <c r="NGJ61" s="87"/>
      <c r="NGK61" s="87"/>
      <c r="NGL61" s="87"/>
      <c r="NGM61" s="88"/>
      <c r="NGN61" s="87"/>
      <c r="NGO61" s="87"/>
      <c r="NGP61" s="87"/>
      <c r="NGQ61" s="87"/>
      <c r="NGR61" s="88"/>
      <c r="NGS61" s="87"/>
      <c r="NGT61" s="87"/>
      <c r="NGU61" s="87"/>
      <c r="NGV61" s="87"/>
      <c r="NGW61" s="88"/>
      <c r="NGX61" s="87"/>
      <c r="NGY61" s="87"/>
      <c r="NGZ61" s="87"/>
      <c r="NHA61" s="87"/>
      <c r="NHB61" s="88"/>
      <c r="NHC61" s="87"/>
      <c r="NHD61" s="87"/>
      <c r="NHE61" s="87"/>
      <c r="NHF61" s="87"/>
      <c r="NHG61" s="88"/>
      <c r="NHH61" s="87"/>
      <c r="NHI61" s="87"/>
      <c r="NHJ61" s="87"/>
      <c r="NHK61" s="87"/>
      <c r="NHL61" s="88"/>
      <c r="NHM61" s="87"/>
      <c r="NHN61" s="87"/>
      <c r="NHO61" s="87"/>
      <c r="NHP61" s="87"/>
      <c r="NHQ61" s="88"/>
      <c r="NHR61" s="87"/>
      <c r="NHS61" s="87"/>
      <c r="NHT61" s="87"/>
      <c r="NHU61" s="87"/>
      <c r="NHV61" s="88"/>
      <c r="NHW61" s="87"/>
      <c r="NHX61" s="87"/>
      <c r="NHY61" s="87"/>
      <c r="NHZ61" s="87"/>
      <c r="NIA61" s="88"/>
      <c r="NIB61" s="87"/>
      <c r="NIC61" s="87"/>
      <c r="NID61" s="87"/>
      <c r="NIE61" s="87"/>
      <c r="NIF61" s="88"/>
      <c r="NIG61" s="87"/>
      <c r="NIH61" s="87"/>
      <c r="NII61" s="87"/>
      <c r="NIJ61" s="87"/>
      <c r="NIK61" s="88"/>
      <c r="NIL61" s="87"/>
      <c r="NIM61" s="87"/>
      <c r="NIN61" s="87"/>
      <c r="NIO61" s="87"/>
      <c r="NIP61" s="88"/>
      <c r="NIQ61" s="87"/>
      <c r="NIR61" s="87"/>
      <c r="NIS61" s="87"/>
      <c r="NIT61" s="87"/>
      <c r="NIU61" s="88"/>
      <c r="NIV61" s="87"/>
      <c r="NIW61" s="87"/>
      <c r="NIX61" s="87"/>
      <c r="NIY61" s="87"/>
      <c r="NIZ61" s="88"/>
      <c r="NJA61" s="87"/>
      <c r="NJB61" s="87"/>
      <c r="NJC61" s="87"/>
      <c r="NJD61" s="87"/>
      <c r="NJE61" s="88"/>
      <c r="NJF61" s="87"/>
      <c r="NJG61" s="87"/>
      <c r="NJH61" s="87"/>
      <c r="NJI61" s="87"/>
      <c r="NJJ61" s="88"/>
      <c r="NJK61" s="87"/>
      <c r="NJL61" s="87"/>
      <c r="NJM61" s="87"/>
      <c r="NJN61" s="87"/>
      <c r="NJO61" s="88"/>
      <c r="NJP61" s="87"/>
      <c r="NJQ61" s="87"/>
      <c r="NJR61" s="87"/>
      <c r="NJS61" s="87"/>
      <c r="NJT61" s="88"/>
      <c r="NJU61" s="87"/>
      <c r="NJV61" s="87"/>
      <c r="NJW61" s="87"/>
      <c r="NJX61" s="87"/>
      <c r="NJY61" s="88"/>
      <c r="NJZ61" s="87"/>
      <c r="NKA61" s="87"/>
      <c r="NKB61" s="87"/>
      <c r="NKC61" s="87"/>
      <c r="NKD61" s="88"/>
      <c r="NKE61" s="87"/>
      <c r="NKF61" s="87"/>
      <c r="NKG61" s="87"/>
      <c r="NKH61" s="87"/>
      <c r="NKI61" s="88"/>
      <c r="NKJ61" s="87"/>
      <c r="NKK61" s="87"/>
      <c r="NKL61" s="87"/>
      <c r="NKM61" s="87"/>
      <c r="NKN61" s="88"/>
      <c r="NKO61" s="87"/>
      <c r="NKP61" s="87"/>
      <c r="NKQ61" s="87"/>
      <c r="NKR61" s="87"/>
      <c r="NKS61" s="88"/>
      <c r="NKT61" s="87"/>
      <c r="NKU61" s="87"/>
      <c r="NKV61" s="87"/>
      <c r="NKW61" s="87"/>
      <c r="NKX61" s="88"/>
      <c r="NKY61" s="87"/>
      <c r="NKZ61" s="87"/>
      <c r="NLA61" s="87"/>
      <c r="NLB61" s="87"/>
      <c r="NLC61" s="88"/>
      <c r="NLD61" s="87"/>
      <c r="NLE61" s="87"/>
      <c r="NLF61" s="87"/>
      <c r="NLG61" s="87"/>
      <c r="NLH61" s="88"/>
      <c r="NLI61" s="87"/>
      <c r="NLJ61" s="87"/>
      <c r="NLK61" s="87"/>
      <c r="NLL61" s="87"/>
      <c r="NLM61" s="88"/>
      <c r="NLN61" s="87"/>
      <c r="NLO61" s="87"/>
      <c r="NLP61" s="87"/>
      <c r="NLQ61" s="87"/>
      <c r="NLR61" s="88"/>
      <c r="NLS61" s="87"/>
      <c r="NLT61" s="87"/>
      <c r="NLU61" s="87"/>
      <c r="NLV61" s="87"/>
      <c r="NLW61" s="88"/>
      <c r="NLX61" s="87"/>
      <c r="NLY61" s="87"/>
      <c r="NLZ61" s="87"/>
      <c r="NMA61" s="87"/>
      <c r="NMB61" s="88"/>
      <c r="NMC61" s="87"/>
      <c r="NMD61" s="87"/>
      <c r="NME61" s="87"/>
      <c r="NMF61" s="87"/>
      <c r="NMG61" s="88"/>
      <c r="NMH61" s="87"/>
      <c r="NMI61" s="87"/>
      <c r="NMJ61" s="87"/>
      <c r="NMK61" s="87"/>
      <c r="NML61" s="88"/>
      <c r="NMM61" s="87"/>
      <c r="NMN61" s="87"/>
      <c r="NMO61" s="87"/>
      <c r="NMP61" s="87"/>
      <c r="NMQ61" s="88"/>
      <c r="NMR61" s="87"/>
      <c r="NMS61" s="87"/>
      <c r="NMT61" s="87"/>
      <c r="NMU61" s="87"/>
      <c r="NMV61" s="88"/>
      <c r="NMW61" s="87"/>
      <c r="NMX61" s="87"/>
      <c r="NMY61" s="87"/>
      <c r="NMZ61" s="87"/>
      <c r="NNA61" s="88"/>
      <c r="NNB61" s="87"/>
      <c r="NNC61" s="87"/>
      <c r="NND61" s="87"/>
      <c r="NNE61" s="87"/>
      <c r="NNF61" s="88"/>
      <c r="NNG61" s="87"/>
      <c r="NNH61" s="87"/>
      <c r="NNI61" s="87"/>
      <c r="NNJ61" s="87"/>
      <c r="NNK61" s="88"/>
      <c r="NNL61" s="87"/>
      <c r="NNM61" s="87"/>
      <c r="NNN61" s="87"/>
      <c r="NNO61" s="87"/>
      <c r="NNP61" s="88"/>
      <c r="NNQ61" s="87"/>
      <c r="NNR61" s="87"/>
      <c r="NNS61" s="87"/>
      <c r="NNT61" s="87"/>
      <c r="NNU61" s="88"/>
      <c r="NNV61" s="87"/>
      <c r="NNW61" s="87"/>
      <c r="NNX61" s="87"/>
      <c r="NNY61" s="87"/>
      <c r="NNZ61" s="88"/>
      <c r="NOA61" s="87"/>
      <c r="NOB61" s="87"/>
      <c r="NOC61" s="87"/>
      <c r="NOD61" s="87"/>
      <c r="NOE61" s="88"/>
      <c r="NOF61" s="87"/>
      <c r="NOG61" s="87"/>
      <c r="NOH61" s="87"/>
      <c r="NOI61" s="87"/>
      <c r="NOJ61" s="88"/>
      <c r="NOK61" s="87"/>
      <c r="NOL61" s="87"/>
      <c r="NOM61" s="87"/>
      <c r="NON61" s="87"/>
      <c r="NOO61" s="88"/>
      <c r="NOP61" s="87"/>
      <c r="NOQ61" s="87"/>
      <c r="NOR61" s="87"/>
      <c r="NOS61" s="87"/>
      <c r="NOT61" s="88"/>
      <c r="NOU61" s="87"/>
      <c r="NOV61" s="87"/>
      <c r="NOW61" s="87"/>
      <c r="NOX61" s="87"/>
      <c r="NOY61" s="88"/>
      <c r="NOZ61" s="87"/>
      <c r="NPA61" s="87"/>
      <c r="NPB61" s="87"/>
      <c r="NPC61" s="87"/>
      <c r="NPD61" s="88"/>
      <c r="NPE61" s="87"/>
      <c r="NPF61" s="87"/>
      <c r="NPG61" s="87"/>
      <c r="NPH61" s="87"/>
      <c r="NPI61" s="88"/>
      <c r="NPJ61" s="87"/>
      <c r="NPK61" s="87"/>
      <c r="NPL61" s="87"/>
      <c r="NPM61" s="87"/>
      <c r="NPN61" s="88"/>
      <c r="NPO61" s="87"/>
      <c r="NPP61" s="87"/>
      <c r="NPQ61" s="87"/>
      <c r="NPR61" s="87"/>
      <c r="NPS61" s="88"/>
      <c r="NPT61" s="87"/>
      <c r="NPU61" s="87"/>
      <c r="NPV61" s="87"/>
      <c r="NPW61" s="87"/>
      <c r="NPX61" s="88"/>
      <c r="NPY61" s="87"/>
      <c r="NPZ61" s="87"/>
      <c r="NQA61" s="87"/>
      <c r="NQB61" s="87"/>
      <c r="NQC61" s="88"/>
      <c r="NQD61" s="87"/>
      <c r="NQE61" s="87"/>
      <c r="NQF61" s="87"/>
      <c r="NQG61" s="87"/>
      <c r="NQH61" s="88"/>
      <c r="NQI61" s="87"/>
      <c r="NQJ61" s="87"/>
      <c r="NQK61" s="87"/>
      <c r="NQL61" s="87"/>
      <c r="NQM61" s="88"/>
      <c r="NQN61" s="87"/>
      <c r="NQO61" s="87"/>
      <c r="NQP61" s="87"/>
      <c r="NQQ61" s="87"/>
      <c r="NQR61" s="88"/>
      <c r="NQS61" s="87"/>
      <c r="NQT61" s="87"/>
      <c r="NQU61" s="87"/>
      <c r="NQV61" s="87"/>
      <c r="NQW61" s="88"/>
      <c r="NQX61" s="87"/>
      <c r="NQY61" s="87"/>
      <c r="NQZ61" s="87"/>
      <c r="NRA61" s="87"/>
      <c r="NRB61" s="88"/>
      <c r="NRC61" s="87"/>
      <c r="NRD61" s="87"/>
      <c r="NRE61" s="87"/>
      <c r="NRF61" s="87"/>
      <c r="NRG61" s="88"/>
      <c r="NRH61" s="87"/>
      <c r="NRI61" s="87"/>
      <c r="NRJ61" s="87"/>
      <c r="NRK61" s="87"/>
      <c r="NRL61" s="88"/>
      <c r="NRM61" s="87"/>
      <c r="NRN61" s="87"/>
      <c r="NRO61" s="87"/>
      <c r="NRP61" s="87"/>
      <c r="NRQ61" s="88"/>
      <c r="NRR61" s="87"/>
      <c r="NRS61" s="87"/>
      <c r="NRT61" s="87"/>
      <c r="NRU61" s="87"/>
      <c r="NRV61" s="88"/>
      <c r="NRW61" s="87"/>
      <c r="NRX61" s="87"/>
      <c r="NRY61" s="87"/>
      <c r="NRZ61" s="87"/>
      <c r="NSA61" s="88"/>
      <c r="NSB61" s="87"/>
      <c r="NSC61" s="87"/>
      <c r="NSD61" s="87"/>
      <c r="NSE61" s="87"/>
      <c r="NSF61" s="88"/>
      <c r="NSG61" s="87"/>
      <c r="NSH61" s="87"/>
      <c r="NSI61" s="87"/>
      <c r="NSJ61" s="87"/>
      <c r="NSK61" s="88"/>
      <c r="NSL61" s="87"/>
      <c r="NSM61" s="87"/>
      <c r="NSN61" s="87"/>
      <c r="NSO61" s="87"/>
      <c r="NSP61" s="88"/>
      <c r="NSQ61" s="87"/>
      <c r="NSR61" s="87"/>
      <c r="NSS61" s="87"/>
      <c r="NST61" s="87"/>
      <c r="NSU61" s="88"/>
      <c r="NSV61" s="87"/>
      <c r="NSW61" s="87"/>
      <c r="NSX61" s="87"/>
      <c r="NSY61" s="87"/>
      <c r="NSZ61" s="88"/>
      <c r="NTA61" s="87"/>
      <c r="NTB61" s="87"/>
      <c r="NTC61" s="87"/>
      <c r="NTD61" s="87"/>
      <c r="NTE61" s="88"/>
      <c r="NTF61" s="87"/>
      <c r="NTG61" s="87"/>
      <c r="NTH61" s="87"/>
      <c r="NTI61" s="87"/>
      <c r="NTJ61" s="88"/>
      <c r="NTK61" s="87"/>
      <c r="NTL61" s="87"/>
      <c r="NTM61" s="87"/>
      <c r="NTN61" s="87"/>
      <c r="NTO61" s="88"/>
      <c r="NTP61" s="87"/>
      <c r="NTQ61" s="87"/>
      <c r="NTR61" s="87"/>
      <c r="NTS61" s="87"/>
      <c r="NTT61" s="88"/>
      <c r="NTU61" s="87"/>
      <c r="NTV61" s="87"/>
      <c r="NTW61" s="87"/>
      <c r="NTX61" s="87"/>
      <c r="NTY61" s="88"/>
      <c r="NTZ61" s="87"/>
      <c r="NUA61" s="87"/>
      <c r="NUB61" s="87"/>
      <c r="NUC61" s="87"/>
      <c r="NUD61" s="88"/>
      <c r="NUE61" s="87"/>
      <c r="NUF61" s="87"/>
      <c r="NUG61" s="87"/>
      <c r="NUH61" s="87"/>
      <c r="NUI61" s="88"/>
      <c r="NUJ61" s="87"/>
      <c r="NUK61" s="87"/>
      <c r="NUL61" s="87"/>
      <c r="NUM61" s="87"/>
      <c r="NUN61" s="88"/>
      <c r="NUO61" s="87"/>
      <c r="NUP61" s="87"/>
      <c r="NUQ61" s="87"/>
      <c r="NUR61" s="87"/>
      <c r="NUS61" s="88"/>
      <c r="NUT61" s="87"/>
      <c r="NUU61" s="87"/>
      <c r="NUV61" s="87"/>
      <c r="NUW61" s="87"/>
      <c r="NUX61" s="88"/>
      <c r="NUY61" s="87"/>
      <c r="NUZ61" s="87"/>
      <c r="NVA61" s="87"/>
      <c r="NVB61" s="87"/>
      <c r="NVC61" s="88"/>
      <c r="NVD61" s="87"/>
      <c r="NVE61" s="87"/>
      <c r="NVF61" s="87"/>
      <c r="NVG61" s="87"/>
      <c r="NVH61" s="88"/>
      <c r="NVI61" s="87"/>
      <c r="NVJ61" s="87"/>
      <c r="NVK61" s="87"/>
      <c r="NVL61" s="87"/>
      <c r="NVM61" s="88"/>
      <c r="NVN61" s="87"/>
      <c r="NVO61" s="87"/>
      <c r="NVP61" s="87"/>
      <c r="NVQ61" s="87"/>
      <c r="NVR61" s="88"/>
      <c r="NVS61" s="87"/>
      <c r="NVT61" s="87"/>
      <c r="NVU61" s="87"/>
      <c r="NVV61" s="87"/>
      <c r="NVW61" s="88"/>
      <c r="NVX61" s="87"/>
      <c r="NVY61" s="87"/>
      <c r="NVZ61" s="87"/>
      <c r="NWA61" s="87"/>
      <c r="NWB61" s="88"/>
      <c r="NWC61" s="87"/>
      <c r="NWD61" s="87"/>
      <c r="NWE61" s="87"/>
      <c r="NWF61" s="87"/>
      <c r="NWG61" s="88"/>
      <c r="NWH61" s="87"/>
      <c r="NWI61" s="87"/>
      <c r="NWJ61" s="87"/>
      <c r="NWK61" s="87"/>
      <c r="NWL61" s="88"/>
      <c r="NWM61" s="87"/>
      <c r="NWN61" s="87"/>
      <c r="NWO61" s="87"/>
      <c r="NWP61" s="87"/>
      <c r="NWQ61" s="88"/>
      <c r="NWR61" s="87"/>
      <c r="NWS61" s="87"/>
      <c r="NWT61" s="87"/>
      <c r="NWU61" s="87"/>
      <c r="NWV61" s="88"/>
      <c r="NWW61" s="87"/>
      <c r="NWX61" s="87"/>
      <c r="NWY61" s="87"/>
      <c r="NWZ61" s="87"/>
      <c r="NXA61" s="88"/>
      <c r="NXB61" s="87"/>
      <c r="NXC61" s="87"/>
      <c r="NXD61" s="87"/>
      <c r="NXE61" s="87"/>
      <c r="NXF61" s="88"/>
      <c r="NXG61" s="87"/>
      <c r="NXH61" s="87"/>
      <c r="NXI61" s="87"/>
      <c r="NXJ61" s="87"/>
      <c r="NXK61" s="88"/>
      <c r="NXL61" s="87"/>
      <c r="NXM61" s="87"/>
      <c r="NXN61" s="87"/>
      <c r="NXO61" s="87"/>
      <c r="NXP61" s="88"/>
      <c r="NXQ61" s="87"/>
      <c r="NXR61" s="87"/>
      <c r="NXS61" s="87"/>
      <c r="NXT61" s="87"/>
      <c r="NXU61" s="88"/>
      <c r="NXV61" s="87"/>
      <c r="NXW61" s="87"/>
      <c r="NXX61" s="87"/>
      <c r="NXY61" s="87"/>
      <c r="NXZ61" s="88"/>
      <c r="NYA61" s="87"/>
      <c r="NYB61" s="87"/>
      <c r="NYC61" s="87"/>
      <c r="NYD61" s="87"/>
      <c r="NYE61" s="88"/>
      <c r="NYF61" s="87"/>
      <c r="NYG61" s="87"/>
      <c r="NYH61" s="87"/>
      <c r="NYI61" s="87"/>
      <c r="NYJ61" s="88"/>
      <c r="NYK61" s="87"/>
      <c r="NYL61" s="87"/>
      <c r="NYM61" s="87"/>
      <c r="NYN61" s="87"/>
      <c r="NYO61" s="88"/>
      <c r="NYP61" s="87"/>
      <c r="NYQ61" s="87"/>
      <c r="NYR61" s="87"/>
      <c r="NYS61" s="87"/>
      <c r="NYT61" s="88"/>
      <c r="NYU61" s="87"/>
      <c r="NYV61" s="87"/>
      <c r="NYW61" s="87"/>
      <c r="NYX61" s="87"/>
      <c r="NYY61" s="88"/>
      <c r="NYZ61" s="87"/>
      <c r="NZA61" s="87"/>
      <c r="NZB61" s="87"/>
      <c r="NZC61" s="87"/>
      <c r="NZD61" s="88"/>
      <c r="NZE61" s="87"/>
      <c r="NZF61" s="87"/>
      <c r="NZG61" s="87"/>
      <c r="NZH61" s="87"/>
      <c r="NZI61" s="88"/>
      <c r="NZJ61" s="87"/>
      <c r="NZK61" s="87"/>
      <c r="NZL61" s="87"/>
      <c r="NZM61" s="87"/>
      <c r="NZN61" s="88"/>
      <c r="NZO61" s="87"/>
      <c r="NZP61" s="87"/>
      <c r="NZQ61" s="87"/>
      <c r="NZR61" s="87"/>
      <c r="NZS61" s="88"/>
      <c r="NZT61" s="87"/>
      <c r="NZU61" s="87"/>
      <c r="NZV61" s="87"/>
      <c r="NZW61" s="87"/>
      <c r="NZX61" s="88"/>
      <c r="NZY61" s="87"/>
      <c r="NZZ61" s="87"/>
      <c r="OAA61" s="87"/>
      <c r="OAB61" s="87"/>
      <c r="OAC61" s="88"/>
      <c r="OAD61" s="87"/>
      <c r="OAE61" s="87"/>
      <c r="OAF61" s="87"/>
      <c r="OAG61" s="87"/>
      <c r="OAH61" s="88"/>
      <c r="OAI61" s="87"/>
      <c r="OAJ61" s="87"/>
      <c r="OAK61" s="87"/>
      <c r="OAL61" s="87"/>
      <c r="OAM61" s="88"/>
      <c r="OAN61" s="87"/>
      <c r="OAO61" s="87"/>
      <c r="OAP61" s="87"/>
      <c r="OAQ61" s="87"/>
      <c r="OAR61" s="88"/>
      <c r="OAS61" s="87"/>
      <c r="OAT61" s="87"/>
      <c r="OAU61" s="87"/>
      <c r="OAV61" s="87"/>
      <c r="OAW61" s="88"/>
      <c r="OAX61" s="87"/>
      <c r="OAY61" s="87"/>
      <c r="OAZ61" s="87"/>
      <c r="OBA61" s="87"/>
      <c r="OBB61" s="88"/>
      <c r="OBC61" s="87"/>
      <c r="OBD61" s="87"/>
      <c r="OBE61" s="87"/>
      <c r="OBF61" s="87"/>
      <c r="OBG61" s="88"/>
      <c r="OBH61" s="87"/>
      <c r="OBI61" s="87"/>
      <c r="OBJ61" s="87"/>
      <c r="OBK61" s="87"/>
      <c r="OBL61" s="88"/>
      <c r="OBM61" s="87"/>
      <c r="OBN61" s="87"/>
      <c r="OBO61" s="87"/>
      <c r="OBP61" s="87"/>
      <c r="OBQ61" s="88"/>
      <c r="OBR61" s="87"/>
      <c r="OBS61" s="87"/>
      <c r="OBT61" s="87"/>
      <c r="OBU61" s="87"/>
      <c r="OBV61" s="88"/>
      <c r="OBW61" s="87"/>
      <c r="OBX61" s="87"/>
      <c r="OBY61" s="87"/>
      <c r="OBZ61" s="87"/>
      <c r="OCA61" s="88"/>
      <c r="OCB61" s="87"/>
      <c r="OCC61" s="87"/>
      <c r="OCD61" s="87"/>
      <c r="OCE61" s="87"/>
      <c r="OCF61" s="88"/>
      <c r="OCG61" s="87"/>
      <c r="OCH61" s="87"/>
      <c r="OCI61" s="87"/>
      <c r="OCJ61" s="87"/>
      <c r="OCK61" s="88"/>
      <c r="OCL61" s="87"/>
      <c r="OCM61" s="87"/>
      <c r="OCN61" s="87"/>
      <c r="OCO61" s="87"/>
      <c r="OCP61" s="88"/>
      <c r="OCQ61" s="87"/>
      <c r="OCR61" s="87"/>
      <c r="OCS61" s="87"/>
      <c r="OCT61" s="87"/>
      <c r="OCU61" s="88"/>
      <c r="OCV61" s="87"/>
      <c r="OCW61" s="87"/>
      <c r="OCX61" s="87"/>
      <c r="OCY61" s="87"/>
      <c r="OCZ61" s="88"/>
      <c r="ODA61" s="87"/>
      <c r="ODB61" s="87"/>
      <c r="ODC61" s="87"/>
      <c r="ODD61" s="87"/>
      <c r="ODE61" s="88"/>
      <c r="ODF61" s="87"/>
      <c r="ODG61" s="87"/>
      <c r="ODH61" s="87"/>
      <c r="ODI61" s="87"/>
      <c r="ODJ61" s="88"/>
      <c r="ODK61" s="87"/>
      <c r="ODL61" s="87"/>
      <c r="ODM61" s="87"/>
      <c r="ODN61" s="87"/>
      <c r="ODO61" s="88"/>
      <c r="ODP61" s="87"/>
      <c r="ODQ61" s="87"/>
      <c r="ODR61" s="87"/>
      <c r="ODS61" s="87"/>
      <c r="ODT61" s="88"/>
      <c r="ODU61" s="87"/>
      <c r="ODV61" s="87"/>
      <c r="ODW61" s="87"/>
      <c r="ODX61" s="87"/>
      <c r="ODY61" s="88"/>
      <c r="ODZ61" s="87"/>
      <c r="OEA61" s="87"/>
      <c r="OEB61" s="87"/>
      <c r="OEC61" s="87"/>
      <c r="OED61" s="88"/>
      <c r="OEE61" s="87"/>
      <c r="OEF61" s="87"/>
      <c r="OEG61" s="87"/>
      <c r="OEH61" s="87"/>
      <c r="OEI61" s="88"/>
      <c r="OEJ61" s="87"/>
      <c r="OEK61" s="87"/>
      <c r="OEL61" s="87"/>
      <c r="OEM61" s="87"/>
      <c r="OEN61" s="88"/>
      <c r="OEO61" s="87"/>
      <c r="OEP61" s="87"/>
      <c r="OEQ61" s="87"/>
      <c r="OER61" s="87"/>
      <c r="OES61" s="88"/>
      <c r="OET61" s="87"/>
      <c r="OEU61" s="87"/>
      <c r="OEV61" s="87"/>
      <c r="OEW61" s="87"/>
      <c r="OEX61" s="88"/>
      <c r="OEY61" s="87"/>
      <c r="OEZ61" s="87"/>
      <c r="OFA61" s="87"/>
      <c r="OFB61" s="87"/>
      <c r="OFC61" s="88"/>
      <c r="OFD61" s="87"/>
      <c r="OFE61" s="87"/>
      <c r="OFF61" s="87"/>
      <c r="OFG61" s="87"/>
      <c r="OFH61" s="88"/>
      <c r="OFI61" s="87"/>
      <c r="OFJ61" s="87"/>
      <c r="OFK61" s="87"/>
      <c r="OFL61" s="87"/>
      <c r="OFM61" s="88"/>
      <c r="OFN61" s="87"/>
      <c r="OFO61" s="87"/>
      <c r="OFP61" s="87"/>
      <c r="OFQ61" s="87"/>
      <c r="OFR61" s="88"/>
      <c r="OFS61" s="87"/>
      <c r="OFT61" s="87"/>
      <c r="OFU61" s="87"/>
      <c r="OFV61" s="87"/>
      <c r="OFW61" s="88"/>
      <c r="OFX61" s="87"/>
      <c r="OFY61" s="87"/>
      <c r="OFZ61" s="87"/>
      <c r="OGA61" s="87"/>
      <c r="OGB61" s="88"/>
      <c r="OGC61" s="87"/>
      <c r="OGD61" s="87"/>
      <c r="OGE61" s="87"/>
      <c r="OGF61" s="87"/>
      <c r="OGG61" s="88"/>
      <c r="OGH61" s="87"/>
      <c r="OGI61" s="87"/>
      <c r="OGJ61" s="87"/>
      <c r="OGK61" s="87"/>
      <c r="OGL61" s="88"/>
      <c r="OGM61" s="87"/>
      <c r="OGN61" s="87"/>
      <c r="OGO61" s="87"/>
      <c r="OGP61" s="87"/>
      <c r="OGQ61" s="88"/>
      <c r="OGR61" s="87"/>
      <c r="OGS61" s="87"/>
      <c r="OGT61" s="87"/>
      <c r="OGU61" s="87"/>
      <c r="OGV61" s="88"/>
      <c r="OGW61" s="87"/>
      <c r="OGX61" s="87"/>
      <c r="OGY61" s="87"/>
      <c r="OGZ61" s="87"/>
      <c r="OHA61" s="88"/>
      <c r="OHB61" s="87"/>
      <c r="OHC61" s="87"/>
      <c r="OHD61" s="87"/>
      <c r="OHE61" s="87"/>
      <c r="OHF61" s="88"/>
      <c r="OHG61" s="87"/>
      <c r="OHH61" s="87"/>
      <c r="OHI61" s="87"/>
      <c r="OHJ61" s="87"/>
      <c r="OHK61" s="88"/>
      <c r="OHL61" s="87"/>
      <c r="OHM61" s="87"/>
      <c r="OHN61" s="87"/>
      <c r="OHO61" s="87"/>
      <c r="OHP61" s="88"/>
      <c r="OHQ61" s="87"/>
      <c r="OHR61" s="87"/>
      <c r="OHS61" s="87"/>
      <c r="OHT61" s="87"/>
      <c r="OHU61" s="88"/>
      <c r="OHV61" s="87"/>
      <c r="OHW61" s="87"/>
      <c r="OHX61" s="87"/>
      <c r="OHY61" s="87"/>
      <c r="OHZ61" s="88"/>
      <c r="OIA61" s="87"/>
      <c r="OIB61" s="87"/>
      <c r="OIC61" s="87"/>
      <c r="OID61" s="87"/>
      <c r="OIE61" s="88"/>
      <c r="OIF61" s="87"/>
      <c r="OIG61" s="87"/>
      <c r="OIH61" s="87"/>
      <c r="OII61" s="87"/>
      <c r="OIJ61" s="88"/>
      <c r="OIK61" s="87"/>
      <c r="OIL61" s="87"/>
      <c r="OIM61" s="87"/>
      <c r="OIN61" s="87"/>
      <c r="OIO61" s="88"/>
      <c r="OIP61" s="87"/>
      <c r="OIQ61" s="87"/>
      <c r="OIR61" s="87"/>
      <c r="OIS61" s="87"/>
      <c r="OIT61" s="88"/>
      <c r="OIU61" s="87"/>
      <c r="OIV61" s="87"/>
      <c r="OIW61" s="87"/>
      <c r="OIX61" s="87"/>
      <c r="OIY61" s="88"/>
      <c r="OIZ61" s="87"/>
      <c r="OJA61" s="87"/>
      <c r="OJB61" s="87"/>
      <c r="OJC61" s="87"/>
      <c r="OJD61" s="88"/>
      <c r="OJE61" s="87"/>
      <c r="OJF61" s="87"/>
      <c r="OJG61" s="87"/>
      <c r="OJH61" s="87"/>
      <c r="OJI61" s="88"/>
      <c r="OJJ61" s="87"/>
      <c r="OJK61" s="87"/>
      <c r="OJL61" s="87"/>
      <c r="OJM61" s="87"/>
      <c r="OJN61" s="88"/>
      <c r="OJO61" s="87"/>
      <c r="OJP61" s="87"/>
      <c r="OJQ61" s="87"/>
      <c r="OJR61" s="87"/>
      <c r="OJS61" s="88"/>
      <c r="OJT61" s="87"/>
      <c r="OJU61" s="87"/>
      <c r="OJV61" s="87"/>
      <c r="OJW61" s="87"/>
      <c r="OJX61" s="88"/>
      <c r="OJY61" s="87"/>
      <c r="OJZ61" s="87"/>
      <c r="OKA61" s="87"/>
      <c r="OKB61" s="87"/>
      <c r="OKC61" s="88"/>
      <c r="OKD61" s="87"/>
      <c r="OKE61" s="87"/>
      <c r="OKF61" s="87"/>
      <c r="OKG61" s="87"/>
      <c r="OKH61" s="88"/>
      <c r="OKI61" s="87"/>
      <c r="OKJ61" s="87"/>
      <c r="OKK61" s="87"/>
      <c r="OKL61" s="87"/>
      <c r="OKM61" s="88"/>
      <c r="OKN61" s="87"/>
      <c r="OKO61" s="87"/>
      <c r="OKP61" s="87"/>
      <c r="OKQ61" s="87"/>
      <c r="OKR61" s="88"/>
      <c r="OKS61" s="87"/>
      <c r="OKT61" s="87"/>
      <c r="OKU61" s="87"/>
      <c r="OKV61" s="87"/>
      <c r="OKW61" s="88"/>
      <c r="OKX61" s="87"/>
      <c r="OKY61" s="87"/>
      <c r="OKZ61" s="87"/>
      <c r="OLA61" s="87"/>
      <c r="OLB61" s="88"/>
      <c r="OLC61" s="87"/>
      <c r="OLD61" s="87"/>
      <c r="OLE61" s="87"/>
      <c r="OLF61" s="87"/>
      <c r="OLG61" s="88"/>
      <c r="OLH61" s="87"/>
      <c r="OLI61" s="87"/>
      <c r="OLJ61" s="87"/>
      <c r="OLK61" s="87"/>
      <c r="OLL61" s="88"/>
      <c r="OLM61" s="87"/>
      <c r="OLN61" s="87"/>
      <c r="OLO61" s="87"/>
      <c r="OLP61" s="87"/>
      <c r="OLQ61" s="88"/>
      <c r="OLR61" s="87"/>
      <c r="OLS61" s="87"/>
      <c r="OLT61" s="87"/>
      <c r="OLU61" s="87"/>
      <c r="OLV61" s="88"/>
      <c r="OLW61" s="87"/>
      <c r="OLX61" s="87"/>
      <c r="OLY61" s="87"/>
      <c r="OLZ61" s="87"/>
      <c r="OMA61" s="88"/>
      <c r="OMB61" s="87"/>
      <c r="OMC61" s="87"/>
      <c r="OMD61" s="87"/>
      <c r="OME61" s="87"/>
      <c r="OMF61" s="88"/>
      <c r="OMG61" s="87"/>
      <c r="OMH61" s="87"/>
      <c r="OMI61" s="87"/>
      <c r="OMJ61" s="87"/>
      <c r="OMK61" s="88"/>
      <c r="OML61" s="87"/>
      <c r="OMM61" s="87"/>
      <c r="OMN61" s="87"/>
      <c r="OMO61" s="87"/>
      <c r="OMP61" s="88"/>
      <c r="OMQ61" s="87"/>
      <c r="OMR61" s="87"/>
      <c r="OMS61" s="87"/>
      <c r="OMT61" s="87"/>
      <c r="OMU61" s="88"/>
      <c r="OMV61" s="87"/>
      <c r="OMW61" s="87"/>
      <c r="OMX61" s="87"/>
      <c r="OMY61" s="87"/>
      <c r="OMZ61" s="88"/>
      <c r="ONA61" s="87"/>
      <c r="ONB61" s="87"/>
      <c r="ONC61" s="87"/>
      <c r="OND61" s="87"/>
      <c r="ONE61" s="88"/>
      <c r="ONF61" s="87"/>
      <c r="ONG61" s="87"/>
      <c r="ONH61" s="87"/>
      <c r="ONI61" s="87"/>
      <c r="ONJ61" s="88"/>
      <c r="ONK61" s="87"/>
      <c r="ONL61" s="87"/>
      <c r="ONM61" s="87"/>
      <c r="ONN61" s="87"/>
      <c r="ONO61" s="88"/>
      <c r="ONP61" s="87"/>
      <c r="ONQ61" s="87"/>
      <c r="ONR61" s="87"/>
      <c r="ONS61" s="87"/>
      <c r="ONT61" s="88"/>
      <c r="ONU61" s="87"/>
      <c r="ONV61" s="87"/>
      <c r="ONW61" s="87"/>
      <c r="ONX61" s="87"/>
      <c r="ONY61" s="88"/>
      <c r="ONZ61" s="87"/>
      <c r="OOA61" s="87"/>
      <c r="OOB61" s="87"/>
      <c r="OOC61" s="87"/>
      <c r="OOD61" s="88"/>
      <c r="OOE61" s="87"/>
      <c r="OOF61" s="87"/>
      <c r="OOG61" s="87"/>
      <c r="OOH61" s="87"/>
      <c r="OOI61" s="88"/>
      <c r="OOJ61" s="87"/>
      <c r="OOK61" s="87"/>
      <c r="OOL61" s="87"/>
      <c r="OOM61" s="87"/>
      <c r="OON61" s="88"/>
      <c r="OOO61" s="87"/>
      <c r="OOP61" s="87"/>
      <c r="OOQ61" s="87"/>
      <c r="OOR61" s="87"/>
      <c r="OOS61" s="88"/>
      <c r="OOT61" s="87"/>
      <c r="OOU61" s="87"/>
      <c r="OOV61" s="87"/>
      <c r="OOW61" s="87"/>
      <c r="OOX61" s="88"/>
      <c r="OOY61" s="87"/>
      <c r="OOZ61" s="87"/>
      <c r="OPA61" s="87"/>
      <c r="OPB61" s="87"/>
      <c r="OPC61" s="88"/>
      <c r="OPD61" s="87"/>
      <c r="OPE61" s="87"/>
      <c r="OPF61" s="87"/>
      <c r="OPG61" s="87"/>
      <c r="OPH61" s="88"/>
      <c r="OPI61" s="87"/>
      <c r="OPJ61" s="87"/>
      <c r="OPK61" s="87"/>
      <c r="OPL61" s="87"/>
      <c r="OPM61" s="88"/>
      <c r="OPN61" s="87"/>
      <c r="OPO61" s="87"/>
      <c r="OPP61" s="87"/>
      <c r="OPQ61" s="87"/>
      <c r="OPR61" s="88"/>
      <c r="OPS61" s="87"/>
      <c r="OPT61" s="87"/>
      <c r="OPU61" s="87"/>
      <c r="OPV61" s="87"/>
      <c r="OPW61" s="88"/>
      <c r="OPX61" s="87"/>
      <c r="OPY61" s="87"/>
      <c r="OPZ61" s="87"/>
      <c r="OQA61" s="87"/>
      <c r="OQB61" s="88"/>
      <c r="OQC61" s="87"/>
      <c r="OQD61" s="87"/>
      <c r="OQE61" s="87"/>
      <c r="OQF61" s="87"/>
      <c r="OQG61" s="88"/>
      <c r="OQH61" s="87"/>
      <c r="OQI61" s="87"/>
      <c r="OQJ61" s="87"/>
      <c r="OQK61" s="87"/>
      <c r="OQL61" s="88"/>
      <c r="OQM61" s="87"/>
      <c r="OQN61" s="87"/>
      <c r="OQO61" s="87"/>
      <c r="OQP61" s="87"/>
      <c r="OQQ61" s="88"/>
      <c r="OQR61" s="87"/>
      <c r="OQS61" s="87"/>
      <c r="OQT61" s="87"/>
      <c r="OQU61" s="87"/>
      <c r="OQV61" s="88"/>
      <c r="OQW61" s="87"/>
      <c r="OQX61" s="87"/>
      <c r="OQY61" s="87"/>
      <c r="OQZ61" s="87"/>
      <c r="ORA61" s="88"/>
      <c r="ORB61" s="87"/>
      <c r="ORC61" s="87"/>
      <c r="ORD61" s="87"/>
      <c r="ORE61" s="87"/>
      <c r="ORF61" s="88"/>
      <c r="ORG61" s="87"/>
      <c r="ORH61" s="87"/>
      <c r="ORI61" s="87"/>
      <c r="ORJ61" s="87"/>
      <c r="ORK61" s="88"/>
      <c r="ORL61" s="87"/>
      <c r="ORM61" s="87"/>
      <c r="ORN61" s="87"/>
      <c r="ORO61" s="87"/>
      <c r="ORP61" s="88"/>
      <c r="ORQ61" s="87"/>
      <c r="ORR61" s="87"/>
      <c r="ORS61" s="87"/>
      <c r="ORT61" s="87"/>
      <c r="ORU61" s="88"/>
      <c r="ORV61" s="87"/>
      <c r="ORW61" s="87"/>
      <c r="ORX61" s="87"/>
      <c r="ORY61" s="87"/>
      <c r="ORZ61" s="88"/>
      <c r="OSA61" s="87"/>
      <c r="OSB61" s="87"/>
      <c r="OSC61" s="87"/>
      <c r="OSD61" s="87"/>
      <c r="OSE61" s="88"/>
      <c r="OSF61" s="87"/>
      <c r="OSG61" s="87"/>
      <c r="OSH61" s="87"/>
      <c r="OSI61" s="87"/>
      <c r="OSJ61" s="88"/>
      <c r="OSK61" s="87"/>
      <c r="OSL61" s="87"/>
      <c r="OSM61" s="87"/>
      <c r="OSN61" s="87"/>
      <c r="OSO61" s="88"/>
      <c r="OSP61" s="87"/>
      <c r="OSQ61" s="87"/>
      <c r="OSR61" s="87"/>
      <c r="OSS61" s="87"/>
      <c r="OST61" s="88"/>
      <c r="OSU61" s="87"/>
      <c r="OSV61" s="87"/>
      <c r="OSW61" s="87"/>
      <c r="OSX61" s="87"/>
      <c r="OSY61" s="88"/>
      <c r="OSZ61" s="87"/>
      <c r="OTA61" s="87"/>
      <c r="OTB61" s="87"/>
      <c r="OTC61" s="87"/>
      <c r="OTD61" s="88"/>
      <c r="OTE61" s="87"/>
      <c r="OTF61" s="87"/>
      <c r="OTG61" s="87"/>
      <c r="OTH61" s="87"/>
      <c r="OTI61" s="88"/>
      <c r="OTJ61" s="87"/>
      <c r="OTK61" s="87"/>
      <c r="OTL61" s="87"/>
      <c r="OTM61" s="87"/>
      <c r="OTN61" s="88"/>
      <c r="OTO61" s="87"/>
      <c r="OTP61" s="87"/>
      <c r="OTQ61" s="87"/>
      <c r="OTR61" s="87"/>
      <c r="OTS61" s="88"/>
      <c r="OTT61" s="87"/>
      <c r="OTU61" s="87"/>
      <c r="OTV61" s="87"/>
      <c r="OTW61" s="87"/>
      <c r="OTX61" s="88"/>
      <c r="OTY61" s="87"/>
      <c r="OTZ61" s="87"/>
      <c r="OUA61" s="87"/>
      <c r="OUB61" s="87"/>
      <c r="OUC61" s="88"/>
      <c r="OUD61" s="87"/>
      <c r="OUE61" s="87"/>
      <c r="OUF61" s="87"/>
      <c r="OUG61" s="87"/>
      <c r="OUH61" s="88"/>
      <c r="OUI61" s="87"/>
      <c r="OUJ61" s="87"/>
      <c r="OUK61" s="87"/>
      <c r="OUL61" s="87"/>
      <c r="OUM61" s="88"/>
      <c r="OUN61" s="87"/>
      <c r="OUO61" s="87"/>
      <c r="OUP61" s="87"/>
      <c r="OUQ61" s="87"/>
      <c r="OUR61" s="88"/>
      <c r="OUS61" s="87"/>
      <c r="OUT61" s="87"/>
      <c r="OUU61" s="87"/>
      <c r="OUV61" s="87"/>
      <c r="OUW61" s="88"/>
      <c r="OUX61" s="87"/>
      <c r="OUY61" s="87"/>
      <c r="OUZ61" s="87"/>
      <c r="OVA61" s="87"/>
      <c r="OVB61" s="88"/>
      <c r="OVC61" s="87"/>
      <c r="OVD61" s="87"/>
      <c r="OVE61" s="87"/>
      <c r="OVF61" s="87"/>
      <c r="OVG61" s="88"/>
      <c r="OVH61" s="87"/>
      <c r="OVI61" s="87"/>
      <c r="OVJ61" s="87"/>
      <c r="OVK61" s="87"/>
      <c r="OVL61" s="88"/>
      <c r="OVM61" s="87"/>
      <c r="OVN61" s="87"/>
      <c r="OVO61" s="87"/>
      <c r="OVP61" s="87"/>
      <c r="OVQ61" s="88"/>
      <c r="OVR61" s="87"/>
      <c r="OVS61" s="87"/>
      <c r="OVT61" s="87"/>
      <c r="OVU61" s="87"/>
      <c r="OVV61" s="88"/>
      <c r="OVW61" s="87"/>
      <c r="OVX61" s="87"/>
      <c r="OVY61" s="87"/>
      <c r="OVZ61" s="87"/>
      <c r="OWA61" s="88"/>
      <c r="OWB61" s="87"/>
      <c r="OWC61" s="87"/>
      <c r="OWD61" s="87"/>
      <c r="OWE61" s="87"/>
      <c r="OWF61" s="88"/>
      <c r="OWG61" s="87"/>
      <c r="OWH61" s="87"/>
      <c r="OWI61" s="87"/>
      <c r="OWJ61" s="87"/>
      <c r="OWK61" s="88"/>
      <c r="OWL61" s="87"/>
      <c r="OWM61" s="87"/>
      <c r="OWN61" s="87"/>
      <c r="OWO61" s="87"/>
      <c r="OWP61" s="88"/>
      <c r="OWQ61" s="87"/>
      <c r="OWR61" s="87"/>
      <c r="OWS61" s="87"/>
      <c r="OWT61" s="87"/>
      <c r="OWU61" s="88"/>
      <c r="OWV61" s="87"/>
      <c r="OWW61" s="87"/>
      <c r="OWX61" s="87"/>
      <c r="OWY61" s="87"/>
      <c r="OWZ61" s="88"/>
      <c r="OXA61" s="87"/>
      <c r="OXB61" s="87"/>
      <c r="OXC61" s="87"/>
      <c r="OXD61" s="87"/>
      <c r="OXE61" s="88"/>
      <c r="OXF61" s="87"/>
      <c r="OXG61" s="87"/>
      <c r="OXH61" s="87"/>
      <c r="OXI61" s="87"/>
      <c r="OXJ61" s="88"/>
      <c r="OXK61" s="87"/>
      <c r="OXL61" s="87"/>
      <c r="OXM61" s="87"/>
      <c r="OXN61" s="87"/>
      <c r="OXO61" s="88"/>
      <c r="OXP61" s="87"/>
      <c r="OXQ61" s="87"/>
      <c r="OXR61" s="87"/>
      <c r="OXS61" s="87"/>
      <c r="OXT61" s="88"/>
      <c r="OXU61" s="87"/>
      <c r="OXV61" s="87"/>
      <c r="OXW61" s="87"/>
      <c r="OXX61" s="87"/>
      <c r="OXY61" s="88"/>
      <c r="OXZ61" s="87"/>
      <c r="OYA61" s="87"/>
      <c r="OYB61" s="87"/>
      <c r="OYC61" s="87"/>
      <c r="OYD61" s="88"/>
      <c r="OYE61" s="87"/>
      <c r="OYF61" s="87"/>
      <c r="OYG61" s="87"/>
      <c r="OYH61" s="87"/>
      <c r="OYI61" s="88"/>
      <c r="OYJ61" s="87"/>
      <c r="OYK61" s="87"/>
      <c r="OYL61" s="87"/>
      <c r="OYM61" s="87"/>
      <c r="OYN61" s="88"/>
      <c r="OYO61" s="87"/>
      <c r="OYP61" s="87"/>
      <c r="OYQ61" s="87"/>
      <c r="OYR61" s="87"/>
      <c r="OYS61" s="88"/>
      <c r="OYT61" s="87"/>
      <c r="OYU61" s="87"/>
      <c r="OYV61" s="87"/>
      <c r="OYW61" s="87"/>
      <c r="OYX61" s="88"/>
      <c r="OYY61" s="87"/>
      <c r="OYZ61" s="87"/>
      <c r="OZA61" s="87"/>
      <c r="OZB61" s="87"/>
      <c r="OZC61" s="88"/>
      <c r="OZD61" s="87"/>
      <c r="OZE61" s="87"/>
      <c r="OZF61" s="87"/>
      <c r="OZG61" s="87"/>
      <c r="OZH61" s="88"/>
      <c r="OZI61" s="87"/>
      <c r="OZJ61" s="87"/>
      <c r="OZK61" s="87"/>
      <c r="OZL61" s="87"/>
      <c r="OZM61" s="88"/>
      <c r="OZN61" s="87"/>
      <c r="OZO61" s="87"/>
      <c r="OZP61" s="87"/>
      <c r="OZQ61" s="87"/>
      <c r="OZR61" s="88"/>
      <c r="OZS61" s="87"/>
      <c r="OZT61" s="87"/>
      <c r="OZU61" s="87"/>
      <c r="OZV61" s="87"/>
      <c r="OZW61" s="88"/>
      <c r="OZX61" s="87"/>
      <c r="OZY61" s="87"/>
      <c r="OZZ61" s="87"/>
      <c r="PAA61" s="87"/>
      <c r="PAB61" s="88"/>
      <c r="PAC61" s="87"/>
      <c r="PAD61" s="87"/>
      <c r="PAE61" s="87"/>
      <c r="PAF61" s="87"/>
      <c r="PAG61" s="88"/>
      <c r="PAH61" s="87"/>
      <c r="PAI61" s="87"/>
      <c r="PAJ61" s="87"/>
      <c r="PAK61" s="87"/>
      <c r="PAL61" s="88"/>
      <c r="PAM61" s="87"/>
      <c r="PAN61" s="87"/>
      <c r="PAO61" s="87"/>
      <c r="PAP61" s="87"/>
      <c r="PAQ61" s="88"/>
      <c r="PAR61" s="87"/>
      <c r="PAS61" s="87"/>
      <c r="PAT61" s="87"/>
      <c r="PAU61" s="87"/>
      <c r="PAV61" s="88"/>
      <c r="PAW61" s="87"/>
      <c r="PAX61" s="87"/>
      <c r="PAY61" s="87"/>
      <c r="PAZ61" s="87"/>
      <c r="PBA61" s="88"/>
      <c r="PBB61" s="87"/>
      <c r="PBC61" s="87"/>
      <c r="PBD61" s="87"/>
      <c r="PBE61" s="87"/>
      <c r="PBF61" s="88"/>
      <c r="PBG61" s="87"/>
      <c r="PBH61" s="87"/>
      <c r="PBI61" s="87"/>
      <c r="PBJ61" s="87"/>
      <c r="PBK61" s="88"/>
      <c r="PBL61" s="87"/>
      <c r="PBM61" s="87"/>
      <c r="PBN61" s="87"/>
      <c r="PBO61" s="87"/>
      <c r="PBP61" s="88"/>
      <c r="PBQ61" s="87"/>
      <c r="PBR61" s="87"/>
      <c r="PBS61" s="87"/>
      <c r="PBT61" s="87"/>
      <c r="PBU61" s="88"/>
      <c r="PBV61" s="87"/>
      <c r="PBW61" s="87"/>
      <c r="PBX61" s="87"/>
      <c r="PBY61" s="87"/>
      <c r="PBZ61" s="88"/>
      <c r="PCA61" s="87"/>
      <c r="PCB61" s="87"/>
      <c r="PCC61" s="87"/>
      <c r="PCD61" s="87"/>
      <c r="PCE61" s="88"/>
      <c r="PCF61" s="87"/>
      <c r="PCG61" s="87"/>
      <c r="PCH61" s="87"/>
      <c r="PCI61" s="87"/>
      <c r="PCJ61" s="88"/>
      <c r="PCK61" s="87"/>
      <c r="PCL61" s="87"/>
      <c r="PCM61" s="87"/>
      <c r="PCN61" s="87"/>
      <c r="PCO61" s="88"/>
      <c r="PCP61" s="87"/>
      <c r="PCQ61" s="87"/>
      <c r="PCR61" s="87"/>
      <c r="PCS61" s="87"/>
      <c r="PCT61" s="88"/>
      <c r="PCU61" s="87"/>
      <c r="PCV61" s="87"/>
      <c r="PCW61" s="87"/>
      <c r="PCX61" s="87"/>
      <c r="PCY61" s="88"/>
      <c r="PCZ61" s="87"/>
      <c r="PDA61" s="87"/>
      <c r="PDB61" s="87"/>
      <c r="PDC61" s="87"/>
      <c r="PDD61" s="88"/>
      <c r="PDE61" s="87"/>
      <c r="PDF61" s="87"/>
      <c r="PDG61" s="87"/>
      <c r="PDH61" s="87"/>
      <c r="PDI61" s="88"/>
      <c r="PDJ61" s="87"/>
      <c r="PDK61" s="87"/>
      <c r="PDL61" s="87"/>
      <c r="PDM61" s="87"/>
      <c r="PDN61" s="88"/>
      <c r="PDO61" s="87"/>
      <c r="PDP61" s="87"/>
      <c r="PDQ61" s="87"/>
      <c r="PDR61" s="87"/>
      <c r="PDS61" s="88"/>
      <c r="PDT61" s="87"/>
      <c r="PDU61" s="87"/>
      <c r="PDV61" s="87"/>
      <c r="PDW61" s="87"/>
      <c r="PDX61" s="88"/>
      <c r="PDY61" s="87"/>
      <c r="PDZ61" s="87"/>
      <c r="PEA61" s="87"/>
      <c r="PEB61" s="87"/>
      <c r="PEC61" s="88"/>
      <c r="PED61" s="87"/>
      <c r="PEE61" s="87"/>
      <c r="PEF61" s="87"/>
      <c r="PEG61" s="87"/>
      <c r="PEH61" s="88"/>
      <c r="PEI61" s="87"/>
      <c r="PEJ61" s="87"/>
      <c r="PEK61" s="87"/>
      <c r="PEL61" s="87"/>
      <c r="PEM61" s="88"/>
      <c r="PEN61" s="87"/>
      <c r="PEO61" s="87"/>
      <c r="PEP61" s="87"/>
      <c r="PEQ61" s="87"/>
      <c r="PER61" s="88"/>
      <c r="PES61" s="87"/>
      <c r="PET61" s="87"/>
      <c r="PEU61" s="87"/>
      <c r="PEV61" s="87"/>
      <c r="PEW61" s="88"/>
      <c r="PEX61" s="87"/>
      <c r="PEY61" s="87"/>
      <c r="PEZ61" s="87"/>
      <c r="PFA61" s="87"/>
      <c r="PFB61" s="88"/>
      <c r="PFC61" s="87"/>
      <c r="PFD61" s="87"/>
      <c r="PFE61" s="87"/>
      <c r="PFF61" s="87"/>
      <c r="PFG61" s="88"/>
      <c r="PFH61" s="87"/>
      <c r="PFI61" s="87"/>
      <c r="PFJ61" s="87"/>
      <c r="PFK61" s="87"/>
      <c r="PFL61" s="88"/>
      <c r="PFM61" s="87"/>
      <c r="PFN61" s="87"/>
      <c r="PFO61" s="87"/>
      <c r="PFP61" s="87"/>
      <c r="PFQ61" s="88"/>
      <c r="PFR61" s="87"/>
      <c r="PFS61" s="87"/>
      <c r="PFT61" s="87"/>
      <c r="PFU61" s="87"/>
      <c r="PFV61" s="88"/>
      <c r="PFW61" s="87"/>
      <c r="PFX61" s="87"/>
      <c r="PFY61" s="87"/>
      <c r="PFZ61" s="87"/>
      <c r="PGA61" s="88"/>
      <c r="PGB61" s="87"/>
      <c r="PGC61" s="87"/>
      <c r="PGD61" s="87"/>
      <c r="PGE61" s="87"/>
      <c r="PGF61" s="88"/>
      <c r="PGG61" s="87"/>
      <c r="PGH61" s="87"/>
      <c r="PGI61" s="87"/>
      <c r="PGJ61" s="87"/>
      <c r="PGK61" s="88"/>
      <c r="PGL61" s="87"/>
      <c r="PGM61" s="87"/>
      <c r="PGN61" s="87"/>
      <c r="PGO61" s="87"/>
      <c r="PGP61" s="88"/>
      <c r="PGQ61" s="87"/>
      <c r="PGR61" s="87"/>
      <c r="PGS61" s="87"/>
      <c r="PGT61" s="87"/>
      <c r="PGU61" s="88"/>
      <c r="PGV61" s="87"/>
      <c r="PGW61" s="87"/>
      <c r="PGX61" s="87"/>
      <c r="PGY61" s="87"/>
      <c r="PGZ61" s="88"/>
      <c r="PHA61" s="87"/>
      <c r="PHB61" s="87"/>
      <c r="PHC61" s="87"/>
      <c r="PHD61" s="87"/>
      <c r="PHE61" s="88"/>
      <c r="PHF61" s="87"/>
      <c r="PHG61" s="87"/>
      <c r="PHH61" s="87"/>
      <c r="PHI61" s="87"/>
      <c r="PHJ61" s="88"/>
      <c r="PHK61" s="87"/>
      <c r="PHL61" s="87"/>
      <c r="PHM61" s="87"/>
      <c r="PHN61" s="87"/>
      <c r="PHO61" s="88"/>
      <c r="PHP61" s="87"/>
      <c r="PHQ61" s="87"/>
      <c r="PHR61" s="87"/>
      <c r="PHS61" s="87"/>
      <c r="PHT61" s="88"/>
      <c r="PHU61" s="87"/>
      <c r="PHV61" s="87"/>
      <c r="PHW61" s="87"/>
      <c r="PHX61" s="87"/>
      <c r="PHY61" s="88"/>
      <c r="PHZ61" s="87"/>
      <c r="PIA61" s="87"/>
      <c r="PIB61" s="87"/>
      <c r="PIC61" s="87"/>
      <c r="PID61" s="88"/>
      <c r="PIE61" s="87"/>
      <c r="PIF61" s="87"/>
      <c r="PIG61" s="87"/>
      <c r="PIH61" s="87"/>
      <c r="PII61" s="88"/>
      <c r="PIJ61" s="87"/>
      <c r="PIK61" s="87"/>
      <c r="PIL61" s="87"/>
      <c r="PIM61" s="87"/>
      <c r="PIN61" s="88"/>
      <c r="PIO61" s="87"/>
      <c r="PIP61" s="87"/>
      <c r="PIQ61" s="87"/>
      <c r="PIR61" s="87"/>
      <c r="PIS61" s="88"/>
      <c r="PIT61" s="87"/>
      <c r="PIU61" s="87"/>
      <c r="PIV61" s="87"/>
      <c r="PIW61" s="87"/>
      <c r="PIX61" s="88"/>
      <c r="PIY61" s="87"/>
      <c r="PIZ61" s="87"/>
      <c r="PJA61" s="87"/>
      <c r="PJB61" s="87"/>
      <c r="PJC61" s="88"/>
      <c r="PJD61" s="87"/>
      <c r="PJE61" s="87"/>
      <c r="PJF61" s="87"/>
      <c r="PJG61" s="87"/>
      <c r="PJH61" s="88"/>
      <c r="PJI61" s="87"/>
      <c r="PJJ61" s="87"/>
      <c r="PJK61" s="87"/>
      <c r="PJL61" s="87"/>
      <c r="PJM61" s="88"/>
      <c r="PJN61" s="87"/>
      <c r="PJO61" s="87"/>
      <c r="PJP61" s="87"/>
      <c r="PJQ61" s="87"/>
      <c r="PJR61" s="88"/>
      <c r="PJS61" s="87"/>
      <c r="PJT61" s="87"/>
      <c r="PJU61" s="87"/>
      <c r="PJV61" s="87"/>
      <c r="PJW61" s="88"/>
      <c r="PJX61" s="87"/>
      <c r="PJY61" s="87"/>
      <c r="PJZ61" s="87"/>
      <c r="PKA61" s="87"/>
      <c r="PKB61" s="88"/>
      <c r="PKC61" s="87"/>
      <c r="PKD61" s="87"/>
      <c r="PKE61" s="87"/>
      <c r="PKF61" s="87"/>
      <c r="PKG61" s="88"/>
      <c r="PKH61" s="87"/>
      <c r="PKI61" s="87"/>
      <c r="PKJ61" s="87"/>
      <c r="PKK61" s="87"/>
      <c r="PKL61" s="88"/>
      <c r="PKM61" s="87"/>
      <c r="PKN61" s="87"/>
      <c r="PKO61" s="87"/>
      <c r="PKP61" s="87"/>
      <c r="PKQ61" s="88"/>
      <c r="PKR61" s="87"/>
      <c r="PKS61" s="87"/>
      <c r="PKT61" s="87"/>
      <c r="PKU61" s="87"/>
      <c r="PKV61" s="88"/>
      <c r="PKW61" s="87"/>
      <c r="PKX61" s="87"/>
      <c r="PKY61" s="87"/>
      <c r="PKZ61" s="87"/>
      <c r="PLA61" s="88"/>
      <c r="PLB61" s="87"/>
      <c r="PLC61" s="87"/>
      <c r="PLD61" s="87"/>
      <c r="PLE61" s="87"/>
      <c r="PLF61" s="88"/>
      <c r="PLG61" s="87"/>
      <c r="PLH61" s="87"/>
      <c r="PLI61" s="87"/>
      <c r="PLJ61" s="87"/>
      <c r="PLK61" s="88"/>
      <c r="PLL61" s="87"/>
      <c r="PLM61" s="87"/>
      <c r="PLN61" s="87"/>
      <c r="PLO61" s="87"/>
      <c r="PLP61" s="88"/>
      <c r="PLQ61" s="87"/>
      <c r="PLR61" s="87"/>
      <c r="PLS61" s="87"/>
      <c r="PLT61" s="87"/>
      <c r="PLU61" s="88"/>
      <c r="PLV61" s="87"/>
      <c r="PLW61" s="87"/>
      <c r="PLX61" s="87"/>
      <c r="PLY61" s="87"/>
      <c r="PLZ61" s="88"/>
      <c r="PMA61" s="87"/>
      <c r="PMB61" s="87"/>
      <c r="PMC61" s="87"/>
      <c r="PMD61" s="87"/>
      <c r="PME61" s="88"/>
      <c r="PMF61" s="87"/>
      <c r="PMG61" s="87"/>
      <c r="PMH61" s="87"/>
      <c r="PMI61" s="87"/>
      <c r="PMJ61" s="88"/>
      <c r="PMK61" s="87"/>
      <c r="PML61" s="87"/>
      <c r="PMM61" s="87"/>
      <c r="PMN61" s="87"/>
      <c r="PMO61" s="88"/>
      <c r="PMP61" s="87"/>
      <c r="PMQ61" s="87"/>
      <c r="PMR61" s="87"/>
      <c r="PMS61" s="87"/>
      <c r="PMT61" s="88"/>
      <c r="PMU61" s="87"/>
      <c r="PMV61" s="87"/>
      <c r="PMW61" s="87"/>
      <c r="PMX61" s="87"/>
      <c r="PMY61" s="88"/>
      <c r="PMZ61" s="87"/>
      <c r="PNA61" s="87"/>
      <c r="PNB61" s="87"/>
      <c r="PNC61" s="87"/>
      <c r="PND61" s="88"/>
      <c r="PNE61" s="87"/>
      <c r="PNF61" s="87"/>
      <c r="PNG61" s="87"/>
      <c r="PNH61" s="87"/>
      <c r="PNI61" s="88"/>
      <c r="PNJ61" s="87"/>
      <c r="PNK61" s="87"/>
      <c r="PNL61" s="87"/>
      <c r="PNM61" s="87"/>
      <c r="PNN61" s="88"/>
      <c r="PNO61" s="87"/>
      <c r="PNP61" s="87"/>
      <c r="PNQ61" s="87"/>
      <c r="PNR61" s="87"/>
      <c r="PNS61" s="88"/>
      <c r="PNT61" s="87"/>
      <c r="PNU61" s="87"/>
      <c r="PNV61" s="87"/>
      <c r="PNW61" s="87"/>
      <c r="PNX61" s="88"/>
      <c r="PNY61" s="87"/>
      <c r="PNZ61" s="87"/>
      <c r="POA61" s="87"/>
      <c r="POB61" s="87"/>
      <c r="POC61" s="88"/>
      <c r="POD61" s="87"/>
      <c r="POE61" s="87"/>
      <c r="POF61" s="87"/>
      <c r="POG61" s="87"/>
      <c r="POH61" s="88"/>
      <c r="POI61" s="87"/>
      <c r="POJ61" s="87"/>
      <c r="POK61" s="87"/>
      <c r="POL61" s="87"/>
      <c r="POM61" s="88"/>
      <c r="PON61" s="87"/>
      <c r="POO61" s="87"/>
      <c r="POP61" s="87"/>
      <c r="POQ61" s="87"/>
      <c r="POR61" s="88"/>
      <c r="POS61" s="87"/>
      <c r="POT61" s="87"/>
      <c r="POU61" s="87"/>
      <c r="POV61" s="87"/>
      <c r="POW61" s="88"/>
      <c r="POX61" s="87"/>
      <c r="POY61" s="87"/>
      <c r="POZ61" s="87"/>
      <c r="PPA61" s="87"/>
      <c r="PPB61" s="88"/>
      <c r="PPC61" s="87"/>
      <c r="PPD61" s="87"/>
      <c r="PPE61" s="87"/>
      <c r="PPF61" s="87"/>
      <c r="PPG61" s="88"/>
      <c r="PPH61" s="87"/>
      <c r="PPI61" s="87"/>
      <c r="PPJ61" s="87"/>
      <c r="PPK61" s="87"/>
      <c r="PPL61" s="88"/>
      <c r="PPM61" s="87"/>
      <c r="PPN61" s="87"/>
      <c r="PPO61" s="87"/>
      <c r="PPP61" s="87"/>
      <c r="PPQ61" s="88"/>
      <c r="PPR61" s="87"/>
      <c r="PPS61" s="87"/>
      <c r="PPT61" s="87"/>
      <c r="PPU61" s="87"/>
      <c r="PPV61" s="88"/>
      <c r="PPW61" s="87"/>
      <c r="PPX61" s="87"/>
      <c r="PPY61" s="87"/>
      <c r="PPZ61" s="87"/>
      <c r="PQA61" s="88"/>
      <c r="PQB61" s="87"/>
      <c r="PQC61" s="87"/>
      <c r="PQD61" s="87"/>
      <c r="PQE61" s="87"/>
      <c r="PQF61" s="88"/>
      <c r="PQG61" s="87"/>
      <c r="PQH61" s="87"/>
      <c r="PQI61" s="87"/>
      <c r="PQJ61" s="87"/>
      <c r="PQK61" s="88"/>
      <c r="PQL61" s="87"/>
      <c r="PQM61" s="87"/>
      <c r="PQN61" s="87"/>
      <c r="PQO61" s="87"/>
      <c r="PQP61" s="88"/>
      <c r="PQQ61" s="87"/>
      <c r="PQR61" s="87"/>
      <c r="PQS61" s="87"/>
      <c r="PQT61" s="87"/>
      <c r="PQU61" s="88"/>
      <c r="PQV61" s="87"/>
      <c r="PQW61" s="87"/>
      <c r="PQX61" s="87"/>
      <c r="PQY61" s="87"/>
      <c r="PQZ61" s="88"/>
      <c r="PRA61" s="87"/>
      <c r="PRB61" s="87"/>
      <c r="PRC61" s="87"/>
      <c r="PRD61" s="87"/>
      <c r="PRE61" s="88"/>
      <c r="PRF61" s="87"/>
      <c r="PRG61" s="87"/>
      <c r="PRH61" s="87"/>
      <c r="PRI61" s="87"/>
      <c r="PRJ61" s="88"/>
      <c r="PRK61" s="87"/>
      <c r="PRL61" s="87"/>
      <c r="PRM61" s="87"/>
      <c r="PRN61" s="87"/>
      <c r="PRO61" s="88"/>
      <c r="PRP61" s="87"/>
      <c r="PRQ61" s="87"/>
      <c r="PRR61" s="87"/>
      <c r="PRS61" s="87"/>
      <c r="PRT61" s="88"/>
      <c r="PRU61" s="87"/>
      <c r="PRV61" s="87"/>
      <c r="PRW61" s="87"/>
      <c r="PRX61" s="87"/>
      <c r="PRY61" s="88"/>
      <c r="PRZ61" s="87"/>
      <c r="PSA61" s="87"/>
      <c r="PSB61" s="87"/>
      <c r="PSC61" s="87"/>
      <c r="PSD61" s="88"/>
      <c r="PSE61" s="87"/>
      <c r="PSF61" s="87"/>
      <c r="PSG61" s="87"/>
      <c r="PSH61" s="87"/>
      <c r="PSI61" s="88"/>
      <c r="PSJ61" s="87"/>
      <c r="PSK61" s="87"/>
      <c r="PSL61" s="87"/>
      <c r="PSM61" s="87"/>
      <c r="PSN61" s="88"/>
      <c r="PSO61" s="87"/>
      <c r="PSP61" s="87"/>
      <c r="PSQ61" s="87"/>
      <c r="PSR61" s="87"/>
      <c r="PSS61" s="88"/>
      <c r="PST61" s="87"/>
      <c r="PSU61" s="87"/>
      <c r="PSV61" s="87"/>
      <c r="PSW61" s="87"/>
      <c r="PSX61" s="88"/>
      <c r="PSY61" s="87"/>
      <c r="PSZ61" s="87"/>
      <c r="PTA61" s="87"/>
      <c r="PTB61" s="87"/>
      <c r="PTC61" s="88"/>
      <c r="PTD61" s="87"/>
      <c r="PTE61" s="87"/>
      <c r="PTF61" s="87"/>
      <c r="PTG61" s="87"/>
      <c r="PTH61" s="88"/>
      <c r="PTI61" s="87"/>
      <c r="PTJ61" s="87"/>
      <c r="PTK61" s="87"/>
      <c r="PTL61" s="87"/>
      <c r="PTM61" s="88"/>
      <c r="PTN61" s="87"/>
      <c r="PTO61" s="87"/>
      <c r="PTP61" s="87"/>
      <c r="PTQ61" s="87"/>
      <c r="PTR61" s="88"/>
      <c r="PTS61" s="87"/>
      <c r="PTT61" s="87"/>
      <c r="PTU61" s="87"/>
      <c r="PTV61" s="87"/>
      <c r="PTW61" s="88"/>
      <c r="PTX61" s="87"/>
      <c r="PTY61" s="87"/>
      <c r="PTZ61" s="87"/>
      <c r="PUA61" s="87"/>
      <c r="PUB61" s="88"/>
      <c r="PUC61" s="87"/>
      <c r="PUD61" s="87"/>
      <c r="PUE61" s="87"/>
      <c r="PUF61" s="87"/>
      <c r="PUG61" s="88"/>
      <c r="PUH61" s="87"/>
      <c r="PUI61" s="87"/>
      <c r="PUJ61" s="87"/>
      <c r="PUK61" s="87"/>
      <c r="PUL61" s="88"/>
      <c r="PUM61" s="87"/>
      <c r="PUN61" s="87"/>
      <c r="PUO61" s="87"/>
      <c r="PUP61" s="87"/>
      <c r="PUQ61" s="88"/>
      <c r="PUR61" s="87"/>
      <c r="PUS61" s="87"/>
      <c r="PUT61" s="87"/>
      <c r="PUU61" s="87"/>
      <c r="PUV61" s="88"/>
      <c r="PUW61" s="87"/>
      <c r="PUX61" s="87"/>
      <c r="PUY61" s="87"/>
      <c r="PUZ61" s="87"/>
      <c r="PVA61" s="88"/>
      <c r="PVB61" s="87"/>
      <c r="PVC61" s="87"/>
      <c r="PVD61" s="87"/>
      <c r="PVE61" s="87"/>
      <c r="PVF61" s="88"/>
      <c r="PVG61" s="87"/>
      <c r="PVH61" s="87"/>
      <c r="PVI61" s="87"/>
      <c r="PVJ61" s="87"/>
      <c r="PVK61" s="88"/>
      <c r="PVL61" s="87"/>
      <c r="PVM61" s="87"/>
      <c r="PVN61" s="87"/>
      <c r="PVO61" s="87"/>
      <c r="PVP61" s="88"/>
      <c r="PVQ61" s="87"/>
      <c r="PVR61" s="87"/>
      <c r="PVS61" s="87"/>
      <c r="PVT61" s="87"/>
      <c r="PVU61" s="88"/>
      <c r="PVV61" s="87"/>
      <c r="PVW61" s="87"/>
      <c r="PVX61" s="87"/>
      <c r="PVY61" s="87"/>
      <c r="PVZ61" s="88"/>
      <c r="PWA61" s="87"/>
      <c r="PWB61" s="87"/>
      <c r="PWC61" s="87"/>
      <c r="PWD61" s="87"/>
      <c r="PWE61" s="88"/>
      <c r="PWF61" s="87"/>
      <c r="PWG61" s="87"/>
      <c r="PWH61" s="87"/>
      <c r="PWI61" s="87"/>
      <c r="PWJ61" s="88"/>
      <c r="PWK61" s="87"/>
      <c r="PWL61" s="87"/>
      <c r="PWM61" s="87"/>
      <c r="PWN61" s="87"/>
      <c r="PWO61" s="88"/>
      <c r="PWP61" s="87"/>
      <c r="PWQ61" s="87"/>
      <c r="PWR61" s="87"/>
      <c r="PWS61" s="87"/>
      <c r="PWT61" s="88"/>
      <c r="PWU61" s="87"/>
      <c r="PWV61" s="87"/>
      <c r="PWW61" s="87"/>
      <c r="PWX61" s="87"/>
      <c r="PWY61" s="88"/>
      <c r="PWZ61" s="87"/>
      <c r="PXA61" s="87"/>
      <c r="PXB61" s="87"/>
      <c r="PXC61" s="87"/>
      <c r="PXD61" s="88"/>
      <c r="PXE61" s="87"/>
      <c r="PXF61" s="87"/>
      <c r="PXG61" s="87"/>
      <c r="PXH61" s="87"/>
      <c r="PXI61" s="88"/>
      <c r="PXJ61" s="87"/>
      <c r="PXK61" s="87"/>
      <c r="PXL61" s="87"/>
      <c r="PXM61" s="87"/>
      <c r="PXN61" s="88"/>
      <c r="PXO61" s="87"/>
      <c r="PXP61" s="87"/>
      <c r="PXQ61" s="87"/>
      <c r="PXR61" s="87"/>
      <c r="PXS61" s="88"/>
      <c r="PXT61" s="87"/>
      <c r="PXU61" s="87"/>
      <c r="PXV61" s="87"/>
      <c r="PXW61" s="87"/>
      <c r="PXX61" s="88"/>
      <c r="PXY61" s="87"/>
      <c r="PXZ61" s="87"/>
      <c r="PYA61" s="87"/>
      <c r="PYB61" s="87"/>
      <c r="PYC61" s="88"/>
      <c r="PYD61" s="87"/>
      <c r="PYE61" s="87"/>
      <c r="PYF61" s="87"/>
      <c r="PYG61" s="87"/>
      <c r="PYH61" s="88"/>
      <c r="PYI61" s="87"/>
      <c r="PYJ61" s="87"/>
      <c r="PYK61" s="87"/>
      <c r="PYL61" s="87"/>
      <c r="PYM61" s="88"/>
      <c r="PYN61" s="87"/>
      <c r="PYO61" s="87"/>
      <c r="PYP61" s="87"/>
      <c r="PYQ61" s="87"/>
      <c r="PYR61" s="88"/>
      <c r="PYS61" s="87"/>
      <c r="PYT61" s="87"/>
      <c r="PYU61" s="87"/>
      <c r="PYV61" s="87"/>
      <c r="PYW61" s="88"/>
      <c r="PYX61" s="87"/>
      <c r="PYY61" s="87"/>
      <c r="PYZ61" s="87"/>
      <c r="PZA61" s="87"/>
      <c r="PZB61" s="88"/>
      <c r="PZC61" s="87"/>
      <c r="PZD61" s="87"/>
      <c r="PZE61" s="87"/>
      <c r="PZF61" s="87"/>
      <c r="PZG61" s="88"/>
      <c r="PZH61" s="87"/>
      <c r="PZI61" s="87"/>
      <c r="PZJ61" s="87"/>
      <c r="PZK61" s="87"/>
      <c r="PZL61" s="88"/>
      <c r="PZM61" s="87"/>
      <c r="PZN61" s="87"/>
      <c r="PZO61" s="87"/>
      <c r="PZP61" s="87"/>
      <c r="PZQ61" s="88"/>
      <c r="PZR61" s="87"/>
      <c r="PZS61" s="87"/>
      <c r="PZT61" s="87"/>
      <c r="PZU61" s="87"/>
      <c r="PZV61" s="88"/>
      <c r="PZW61" s="87"/>
      <c r="PZX61" s="87"/>
      <c r="PZY61" s="87"/>
      <c r="PZZ61" s="87"/>
      <c r="QAA61" s="88"/>
      <c r="QAB61" s="87"/>
      <c r="QAC61" s="87"/>
      <c r="QAD61" s="87"/>
      <c r="QAE61" s="87"/>
      <c r="QAF61" s="88"/>
      <c r="QAG61" s="87"/>
      <c r="QAH61" s="87"/>
      <c r="QAI61" s="87"/>
      <c r="QAJ61" s="87"/>
      <c r="QAK61" s="88"/>
      <c r="QAL61" s="87"/>
      <c r="QAM61" s="87"/>
      <c r="QAN61" s="87"/>
      <c r="QAO61" s="87"/>
      <c r="QAP61" s="88"/>
      <c r="QAQ61" s="87"/>
      <c r="QAR61" s="87"/>
      <c r="QAS61" s="87"/>
      <c r="QAT61" s="87"/>
      <c r="QAU61" s="88"/>
      <c r="QAV61" s="87"/>
      <c r="QAW61" s="87"/>
      <c r="QAX61" s="87"/>
      <c r="QAY61" s="87"/>
      <c r="QAZ61" s="88"/>
      <c r="QBA61" s="87"/>
      <c r="QBB61" s="87"/>
      <c r="QBC61" s="87"/>
      <c r="QBD61" s="87"/>
      <c r="QBE61" s="88"/>
      <c r="QBF61" s="87"/>
      <c r="QBG61" s="87"/>
      <c r="QBH61" s="87"/>
      <c r="QBI61" s="87"/>
      <c r="QBJ61" s="88"/>
      <c r="QBK61" s="87"/>
      <c r="QBL61" s="87"/>
      <c r="QBM61" s="87"/>
      <c r="QBN61" s="87"/>
      <c r="QBO61" s="88"/>
      <c r="QBP61" s="87"/>
      <c r="QBQ61" s="87"/>
      <c r="QBR61" s="87"/>
      <c r="QBS61" s="87"/>
      <c r="QBT61" s="88"/>
      <c r="QBU61" s="87"/>
      <c r="QBV61" s="87"/>
      <c r="QBW61" s="87"/>
      <c r="QBX61" s="87"/>
      <c r="QBY61" s="88"/>
      <c r="QBZ61" s="87"/>
      <c r="QCA61" s="87"/>
      <c r="QCB61" s="87"/>
      <c r="QCC61" s="87"/>
      <c r="QCD61" s="88"/>
      <c r="QCE61" s="87"/>
      <c r="QCF61" s="87"/>
      <c r="QCG61" s="87"/>
      <c r="QCH61" s="87"/>
      <c r="QCI61" s="88"/>
      <c r="QCJ61" s="87"/>
      <c r="QCK61" s="87"/>
      <c r="QCL61" s="87"/>
      <c r="QCM61" s="87"/>
      <c r="QCN61" s="88"/>
      <c r="QCO61" s="87"/>
      <c r="QCP61" s="87"/>
      <c r="QCQ61" s="87"/>
      <c r="QCR61" s="87"/>
      <c r="QCS61" s="88"/>
      <c r="QCT61" s="87"/>
      <c r="QCU61" s="87"/>
      <c r="QCV61" s="87"/>
      <c r="QCW61" s="87"/>
      <c r="QCX61" s="88"/>
      <c r="QCY61" s="87"/>
      <c r="QCZ61" s="87"/>
      <c r="QDA61" s="87"/>
      <c r="QDB61" s="87"/>
      <c r="QDC61" s="88"/>
      <c r="QDD61" s="87"/>
      <c r="QDE61" s="87"/>
      <c r="QDF61" s="87"/>
      <c r="QDG61" s="87"/>
      <c r="QDH61" s="88"/>
      <c r="QDI61" s="87"/>
      <c r="QDJ61" s="87"/>
      <c r="QDK61" s="87"/>
      <c r="QDL61" s="87"/>
      <c r="QDM61" s="88"/>
      <c r="QDN61" s="87"/>
      <c r="QDO61" s="87"/>
      <c r="QDP61" s="87"/>
      <c r="QDQ61" s="87"/>
      <c r="QDR61" s="88"/>
      <c r="QDS61" s="87"/>
      <c r="QDT61" s="87"/>
      <c r="QDU61" s="87"/>
      <c r="QDV61" s="87"/>
      <c r="QDW61" s="88"/>
      <c r="QDX61" s="87"/>
      <c r="QDY61" s="87"/>
      <c r="QDZ61" s="87"/>
      <c r="QEA61" s="87"/>
      <c r="QEB61" s="88"/>
      <c r="QEC61" s="87"/>
      <c r="QED61" s="87"/>
      <c r="QEE61" s="87"/>
      <c r="QEF61" s="87"/>
      <c r="QEG61" s="88"/>
      <c r="QEH61" s="87"/>
      <c r="QEI61" s="87"/>
      <c r="QEJ61" s="87"/>
      <c r="QEK61" s="87"/>
      <c r="QEL61" s="88"/>
      <c r="QEM61" s="87"/>
      <c r="QEN61" s="87"/>
      <c r="QEO61" s="87"/>
      <c r="QEP61" s="87"/>
      <c r="QEQ61" s="88"/>
      <c r="QER61" s="87"/>
      <c r="QES61" s="87"/>
      <c r="QET61" s="87"/>
      <c r="QEU61" s="87"/>
      <c r="QEV61" s="88"/>
      <c r="QEW61" s="87"/>
      <c r="QEX61" s="87"/>
      <c r="QEY61" s="87"/>
      <c r="QEZ61" s="87"/>
      <c r="QFA61" s="88"/>
      <c r="QFB61" s="87"/>
      <c r="QFC61" s="87"/>
      <c r="QFD61" s="87"/>
      <c r="QFE61" s="87"/>
      <c r="QFF61" s="88"/>
      <c r="QFG61" s="87"/>
      <c r="QFH61" s="87"/>
      <c r="QFI61" s="87"/>
      <c r="QFJ61" s="87"/>
      <c r="QFK61" s="88"/>
      <c r="QFL61" s="87"/>
      <c r="QFM61" s="87"/>
      <c r="QFN61" s="87"/>
      <c r="QFO61" s="87"/>
      <c r="QFP61" s="88"/>
      <c r="QFQ61" s="87"/>
      <c r="QFR61" s="87"/>
      <c r="QFS61" s="87"/>
      <c r="QFT61" s="87"/>
      <c r="QFU61" s="88"/>
      <c r="QFV61" s="87"/>
      <c r="QFW61" s="87"/>
      <c r="QFX61" s="87"/>
      <c r="QFY61" s="87"/>
      <c r="QFZ61" s="88"/>
      <c r="QGA61" s="87"/>
      <c r="QGB61" s="87"/>
      <c r="QGC61" s="87"/>
      <c r="QGD61" s="87"/>
      <c r="QGE61" s="88"/>
      <c r="QGF61" s="87"/>
      <c r="QGG61" s="87"/>
      <c r="QGH61" s="87"/>
      <c r="QGI61" s="87"/>
      <c r="QGJ61" s="88"/>
      <c r="QGK61" s="87"/>
      <c r="QGL61" s="87"/>
      <c r="QGM61" s="87"/>
      <c r="QGN61" s="87"/>
      <c r="QGO61" s="88"/>
      <c r="QGP61" s="87"/>
      <c r="QGQ61" s="87"/>
      <c r="QGR61" s="87"/>
      <c r="QGS61" s="87"/>
      <c r="QGT61" s="88"/>
      <c r="QGU61" s="87"/>
      <c r="QGV61" s="87"/>
      <c r="QGW61" s="87"/>
      <c r="QGX61" s="87"/>
      <c r="QGY61" s="88"/>
      <c r="QGZ61" s="87"/>
      <c r="QHA61" s="87"/>
      <c r="QHB61" s="87"/>
      <c r="QHC61" s="87"/>
      <c r="QHD61" s="88"/>
      <c r="QHE61" s="87"/>
      <c r="QHF61" s="87"/>
      <c r="QHG61" s="87"/>
      <c r="QHH61" s="87"/>
      <c r="QHI61" s="88"/>
      <c r="QHJ61" s="87"/>
      <c r="QHK61" s="87"/>
      <c r="QHL61" s="87"/>
      <c r="QHM61" s="87"/>
      <c r="QHN61" s="88"/>
      <c r="QHO61" s="87"/>
      <c r="QHP61" s="87"/>
      <c r="QHQ61" s="87"/>
      <c r="QHR61" s="87"/>
      <c r="QHS61" s="88"/>
      <c r="QHT61" s="87"/>
      <c r="QHU61" s="87"/>
      <c r="QHV61" s="87"/>
      <c r="QHW61" s="87"/>
      <c r="QHX61" s="88"/>
      <c r="QHY61" s="87"/>
      <c r="QHZ61" s="87"/>
      <c r="QIA61" s="87"/>
      <c r="QIB61" s="87"/>
      <c r="QIC61" s="88"/>
      <c r="QID61" s="87"/>
      <c r="QIE61" s="87"/>
      <c r="QIF61" s="87"/>
      <c r="QIG61" s="87"/>
      <c r="QIH61" s="88"/>
      <c r="QII61" s="87"/>
      <c r="QIJ61" s="87"/>
      <c r="QIK61" s="87"/>
      <c r="QIL61" s="87"/>
      <c r="QIM61" s="88"/>
      <c r="QIN61" s="87"/>
      <c r="QIO61" s="87"/>
      <c r="QIP61" s="87"/>
      <c r="QIQ61" s="87"/>
      <c r="QIR61" s="88"/>
      <c r="QIS61" s="87"/>
      <c r="QIT61" s="87"/>
      <c r="QIU61" s="87"/>
      <c r="QIV61" s="87"/>
      <c r="QIW61" s="88"/>
      <c r="QIX61" s="87"/>
      <c r="QIY61" s="87"/>
      <c r="QIZ61" s="87"/>
      <c r="QJA61" s="87"/>
      <c r="QJB61" s="88"/>
      <c r="QJC61" s="87"/>
      <c r="QJD61" s="87"/>
      <c r="QJE61" s="87"/>
      <c r="QJF61" s="87"/>
      <c r="QJG61" s="88"/>
      <c r="QJH61" s="87"/>
      <c r="QJI61" s="87"/>
      <c r="QJJ61" s="87"/>
      <c r="QJK61" s="87"/>
      <c r="QJL61" s="88"/>
      <c r="QJM61" s="87"/>
      <c r="QJN61" s="87"/>
      <c r="QJO61" s="87"/>
      <c r="QJP61" s="87"/>
      <c r="QJQ61" s="88"/>
      <c r="QJR61" s="87"/>
      <c r="QJS61" s="87"/>
      <c r="QJT61" s="87"/>
      <c r="QJU61" s="87"/>
      <c r="QJV61" s="88"/>
      <c r="QJW61" s="87"/>
      <c r="QJX61" s="87"/>
      <c r="QJY61" s="87"/>
      <c r="QJZ61" s="87"/>
      <c r="QKA61" s="88"/>
      <c r="QKB61" s="87"/>
      <c r="QKC61" s="87"/>
      <c r="QKD61" s="87"/>
      <c r="QKE61" s="87"/>
      <c r="QKF61" s="88"/>
      <c r="QKG61" s="87"/>
      <c r="QKH61" s="87"/>
      <c r="QKI61" s="87"/>
      <c r="QKJ61" s="87"/>
      <c r="QKK61" s="88"/>
      <c r="QKL61" s="87"/>
      <c r="QKM61" s="87"/>
      <c r="QKN61" s="87"/>
      <c r="QKO61" s="87"/>
      <c r="QKP61" s="88"/>
      <c r="QKQ61" s="87"/>
      <c r="QKR61" s="87"/>
      <c r="QKS61" s="87"/>
      <c r="QKT61" s="87"/>
      <c r="QKU61" s="88"/>
      <c r="QKV61" s="87"/>
      <c r="QKW61" s="87"/>
      <c r="QKX61" s="87"/>
      <c r="QKY61" s="87"/>
      <c r="QKZ61" s="88"/>
      <c r="QLA61" s="87"/>
      <c r="QLB61" s="87"/>
      <c r="QLC61" s="87"/>
      <c r="QLD61" s="87"/>
      <c r="QLE61" s="88"/>
      <c r="QLF61" s="87"/>
      <c r="QLG61" s="87"/>
      <c r="QLH61" s="87"/>
      <c r="QLI61" s="87"/>
      <c r="QLJ61" s="88"/>
      <c r="QLK61" s="87"/>
      <c r="QLL61" s="87"/>
      <c r="QLM61" s="87"/>
      <c r="QLN61" s="87"/>
      <c r="QLO61" s="88"/>
      <c r="QLP61" s="87"/>
      <c r="QLQ61" s="87"/>
      <c r="QLR61" s="87"/>
      <c r="QLS61" s="87"/>
      <c r="QLT61" s="88"/>
      <c r="QLU61" s="87"/>
      <c r="QLV61" s="87"/>
      <c r="QLW61" s="87"/>
      <c r="QLX61" s="87"/>
      <c r="QLY61" s="88"/>
      <c r="QLZ61" s="87"/>
      <c r="QMA61" s="87"/>
      <c r="QMB61" s="87"/>
      <c r="QMC61" s="87"/>
      <c r="QMD61" s="88"/>
      <c r="QME61" s="87"/>
      <c r="QMF61" s="87"/>
      <c r="QMG61" s="87"/>
      <c r="QMH61" s="87"/>
      <c r="QMI61" s="88"/>
      <c r="QMJ61" s="87"/>
      <c r="QMK61" s="87"/>
      <c r="QML61" s="87"/>
      <c r="QMM61" s="87"/>
      <c r="QMN61" s="88"/>
      <c r="QMO61" s="87"/>
      <c r="QMP61" s="87"/>
      <c r="QMQ61" s="87"/>
      <c r="QMR61" s="87"/>
      <c r="QMS61" s="88"/>
      <c r="QMT61" s="87"/>
      <c r="QMU61" s="87"/>
      <c r="QMV61" s="87"/>
      <c r="QMW61" s="87"/>
      <c r="QMX61" s="88"/>
      <c r="QMY61" s="87"/>
      <c r="QMZ61" s="87"/>
      <c r="QNA61" s="87"/>
      <c r="QNB61" s="87"/>
      <c r="QNC61" s="88"/>
      <c r="QND61" s="87"/>
      <c r="QNE61" s="87"/>
      <c r="QNF61" s="87"/>
      <c r="QNG61" s="87"/>
      <c r="QNH61" s="88"/>
      <c r="QNI61" s="87"/>
      <c r="QNJ61" s="87"/>
      <c r="QNK61" s="87"/>
      <c r="QNL61" s="87"/>
      <c r="QNM61" s="88"/>
      <c r="QNN61" s="87"/>
      <c r="QNO61" s="87"/>
      <c r="QNP61" s="87"/>
      <c r="QNQ61" s="87"/>
      <c r="QNR61" s="88"/>
      <c r="QNS61" s="87"/>
      <c r="QNT61" s="87"/>
      <c r="QNU61" s="87"/>
      <c r="QNV61" s="87"/>
      <c r="QNW61" s="88"/>
      <c r="QNX61" s="87"/>
      <c r="QNY61" s="87"/>
      <c r="QNZ61" s="87"/>
      <c r="QOA61" s="87"/>
      <c r="QOB61" s="88"/>
      <c r="QOC61" s="87"/>
      <c r="QOD61" s="87"/>
      <c r="QOE61" s="87"/>
      <c r="QOF61" s="87"/>
      <c r="QOG61" s="88"/>
      <c r="QOH61" s="87"/>
      <c r="QOI61" s="87"/>
      <c r="QOJ61" s="87"/>
      <c r="QOK61" s="87"/>
      <c r="QOL61" s="88"/>
      <c r="QOM61" s="87"/>
      <c r="QON61" s="87"/>
      <c r="QOO61" s="87"/>
      <c r="QOP61" s="87"/>
      <c r="QOQ61" s="88"/>
      <c r="QOR61" s="87"/>
      <c r="QOS61" s="87"/>
      <c r="QOT61" s="87"/>
      <c r="QOU61" s="87"/>
      <c r="QOV61" s="88"/>
      <c r="QOW61" s="87"/>
      <c r="QOX61" s="87"/>
      <c r="QOY61" s="87"/>
      <c r="QOZ61" s="87"/>
      <c r="QPA61" s="88"/>
      <c r="QPB61" s="87"/>
      <c r="QPC61" s="87"/>
      <c r="QPD61" s="87"/>
      <c r="QPE61" s="87"/>
      <c r="QPF61" s="88"/>
      <c r="QPG61" s="87"/>
      <c r="QPH61" s="87"/>
      <c r="QPI61" s="87"/>
      <c r="QPJ61" s="87"/>
      <c r="QPK61" s="88"/>
      <c r="QPL61" s="87"/>
      <c r="QPM61" s="87"/>
      <c r="QPN61" s="87"/>
      <c r="QPO61" s="87"/>
      <c r="QPP61" s="88"/>
      <c r="QPQ61" s="87"/>
      <c r="QPR61" s="87"/>
      <c r="QPS61" s="87"/>
      <c r="QPT61" s="87"/>
      <c r="QPU61" s="88"/>
      <c r="QPV61" s="87"/>
      <c r="QPW61" s="87"/>
      <c r="QPX61" s="87"/>
      <c r="QPY61" s="87"/>
      <c r="QPZ61" s="88"/>
      <c r="QQA61" s="87"/>
      <c r="QQB61" s="87"/>
      <c r="QQC61" s="87"/>
      <c r="QQD61" s="87"/>
      <c r="QQE61" s="88"/>
      <c r="QQF61" s="87"/>
      <c r="QQG61" s="87"/>
      <c r="QQH61" s="87"/>
      <c r="QQI61" s="87"/>
      <c r="QQJ61" s="88"/>
      <c r="QQK61" s="87"/>
      <c r="QQL61" s="87"/>
      <c r="QQM61" s="87"/>
      <c r="QQN61" s="87"/>
      <c r="QQO61" s="88"/>
      <c r="QQP61" s="87"/>
      <c r="QQQ61" s="87"/>
      <c r="QQR61" s="87"/>
      <c r="QQS61" s="87"/>
      <c r="QQT61" s="88"/>
      <c r="QQU61" s="87"/>
      <c r="QQV61" s="87"/>
      <c r="QQW61" s="87"/>
      <c r="QQX61" s="87"/>
      <c r="QQY61" s="88"/>
      <c r="QQZ61" s="87"/>
      <c r="QRA61" s="87"/>
      <c r="QRB61" s="87"/>
      <c r="QRC61" s="87"/>
      <c r="QRD61" s="88"/>
      <c r="QRE61" s="87"/>
      <c r="QRF61" s="87"/>
      <c r="QRG61" s="87"/>
      <c r="QRH61" s="87"/>
      <c r="QRI61" s="88"/>
      <c r="QRJ61" s="87"/>
      <c r="QRK61" s="87"/>
      <c r="QRL61" s="87"/>
      <c r="QRM61" s="87"/>
      <c r="QRN61" s="88"/>
      <c r="QRO61" s="87"/>
      <c r="QRP61" s="87"/>
      <c r="QRQ61" s="87"/>
      <c r="QRR61" s="87"/>
      <c r="QRS61" s="88"/>
      <c r="QRT61" s="87"/>
      <c r="QRU61" s="87"/>
      <c r="QRV61" s="87"/>
      <c r="QRW61" s="87"/>
      <c r="QRX61" s="88"/>
      <c r="QRY61" s="87"/>
      <c r="QRZ61" s="87"/>
      <c r="QSA61" s="87"/>
      <c r="QSB61" s="87"/>
      <c r="QSC61" s="88"/>
      <c r="QSD61" s="87"/>
      <c r="QSE61" s="87"/>
      <c r="QSF61" s="87"/>
      <c r="QSG61" s="87"/>
      <c r="QSH61" s="88"/>
      <c r="QSI61" s="87"/>
      <c r="QSJ61" s="87"/>
      <c r="QSK61" s="87"/>
      <c r="QSL61" s="87"/>
      <c r="QSM61" s="88"/>
      <c r="QSN61" s="87"/>
      <c r="QSO61" s="87"/>
      <c r="QSP61" s="87"/>
      <c r="QSQ61" s="87"/>
      <c r="QSR61" s="88"/>
      <c r="QSS61" s="87"/>
      <c r="QST61" s="87"/>
      <c r="QSU61" s="87"/>
      <c r="QSV61" s="87"/>
      <c r="QSW61" s="88"/>
      <c r="QSX61" s="87"/>
      <c r="QSY61" s="87"/>
      <c r="QSZ61" s="87"/>
      <c r="QTA61" s="87"/>
      <c r="QTB61" s="88"/>
      <c r="QTC61" s="87"/>
      <c r="QTD61" s="87"/>
      <c r="QTE61" s="87"/>
      <c r="QTF61" s="87"/>
      <c r="QTG61" s="88"/>
      <c r="QTH61" s="87"/>
      <c r="QTI61" s="87"/>
      <c r="QTJ61" s="87"/>
      <c r="QTK61" s="87"/>
      <c r="QTL61" s="88"/>
      <c r="QTM61" s="87"/>
      <c r="QTN61" s="87"/>
      <c r="QTO61" s="87"/>
      <c r="QTP61" s="87"/>
      <c r="QTQ61" s="88"/>
      <c r="QTR61" s="87"/>
      <c r="QTS61" s="87"/>
      <c r="QTT61" s="87"/>
      <c r="QTU61" s="87"/>
      <c r="QTV61" s="88"/>
      <c r="QTW61" s="87"/>
      <c r="QTX61" s="87"/>
      <c r="QTY61" s="87"/>
      <c r="QTZ61" s="87"/>
      <c r="QUA61" s="88"/>
      <c r="QUB61" s="87"/>
      <c r="QUC61" s="87"/>
      <c r="QUD61" s="87"/>
      <c r="QUE61" s="87"/>
      <c r="QUF61" s="88"/>
      <c r="QUG61" s="87"/>
      <c r="QUH61" s="87"/>
      <c r="QUI61" s="87"/>
      <c r="QUJ61" s="87"/>
      <c r="QUK61" s="88"/>
      <c r="QUL61" s="87"/>
      <c r="QUM61" s="87"/>
      <c r="QUN61" s="87"/>
      <c r="QUO61" s="87"/>
      <c r="QUP61" s="88"/>
      <c r="QUQ61" s="87"/>
      <c r="QUR61" s="87"/>
      <c r="QUS61" s="87"/>
      <c r="QUT61" s="87"/>
      <c r="QUU61" s="88"/>
      <c r="QUV61" s="87"/>
      <c r="QUW61" s="87"/>
      <c r="QUX61" s="87"/>
      <c r="QUY61" s="87"/>
      <c r="QUZ61" s="88"/>
      <c r="QVA61" s="87"/>
      <c r="QVB61" s="87"/>
      <c r="QVC61" s="87"/>
      <c r="QVD61" s="87"/>
      <c r="QVE61" s="88"/>
      <c r="QVF61" s="87"/>
      <c r="QVG61" s="87"/>
      <c r="QVH61" s="87"/>
      <c r="QVI61" s="87"/>
      <c r="QVJ61" s="88"/>
      <c r="QVK61" s="87"/>
      <c r="QVL61" s="87"/>
      <c r="QVM61" s="87"/>
      <c r="QVN61" s="87"/>
      <c r="QVO61" s="88"/>
      <c r="QVP61" s="87"/>
      <c r="QVQ61" s="87"/>
      <c r="QVR61" s="87"/>
      <c r="QVS61" s="87"/>
      <c r="QVT61" s="88"/>
      <c r="QVU61" s="87"/>
      <c r="QVV61" s="87"/>
      <c r="QVW61" s="87"/>
      <c r="QVX61" s="87"/>
      <c r="QVY61" s="88"/>
      <c r="QVZ61" s="87"/>
      <c r="QWA61" s="87"/>
      <c r="QWB61" s="87"/>
      <c r="QWC61" s="87"/>
      <c r="QWD61" s="88"/>
      <c r="QWE61" s="87"/>
      <c r="QWF61" s="87"/>
      <c r="QWG61" s="87"/>
      <c r="QWH61" s="87"/>
      <c r="QWI61" s="88"/>
      <c r="QWJ61" s="87"/>
      <c r="QWK61" s="87"/>
      <c r="QWL61" s="87"/>
      <c r="QWM61" s="87"/>
      <c r="QWN61" s="88"/>
      <c r="QWO61" s="87"/>
      <c r="QWP61" s="87"/>
      <c r="QWQ61" s="87"/>
      <c r="QWR61" s="87"/>
      <c r="QWS61" s="88"/>
      <c r="QWT61" s="87"/>
      <c r="QWU61" s="87"/>
      <c r="QWV61" s="87"/>
      <c r="QWW61" s="87"/>
      <c r="QWX61" s="88"/>
      <c r="QWY61" s="87"/>
      <c r="QWZ61" s="87"/>
      <c r="QXA61" s="87"/>
      <c r="QXB61" s="87"/>
      <c r="QXC61" s="88"/>
      <c r="QXD61" s="87"/>
      <c r="QXE61" s="87"/>
      <c r="QXF61" s="87"/>
      <c r="QXG61" s="87"/>
      <c r="QXH61" s="88"/>
      <c r="QXI61" s="87"/>
      <c r="QXJ61" s="87"/>
      <c r="QXK61" s="87"/>
      <c r="QXL61" s="87"/>
      <c r="QXM61" s="88"/>
      <c r="QXN61" s="87"/>
      <c r="QXO61" s="87"/>
      <c r="QXP61" s="87"/>
      <c r="QXQ61" s="87"/>
      <c r="QXR61" s="88"/>
      <c r="QXS61" s="87"/>
      <c r="QXT61" s="87"/>
      <c r="QXU61" s="87"/>
      <c r="QXV61" s="87"/>
      <c r="QXW61" s="88"/>
      <c r="QXX61" s="87"/>
      <c r="QXY61" s="87"/>
      <c r="QXZ61" s="87"/>
      <c r="QYA61" s="87"/>
      <c r="QYB61" s="88"/>
      <c r="QYC61" s="87"/>
      <c r="QYD61" s="87"/>
      <c r="QYE61" s="87"/>
      <c r="QYF61" s="87"/>
      <c r="QYG61" s="88"/>
      <c r="QYH61" s="87"/>
      <c r="QYI61" s="87"/>
      <c r="QYJ61" s="87"/>
      <c r="QYK61" s="87"/>
      <c r="QYL61" s="88"/>
      <c r="QYM61" s="87"/>
      <c r="QYN61" s="87"/>
      <c r="QYO61" s="87"/>
      <c r="QYP61" s="87"/>
      <c r="QYQ61" s="88"/>
      <c r="QYR61" s="87"/>
      <c r="QYS61" s="87"/>
      <c r="QYT61" s="87"/>
      <c r="QYU61" s="87"/>
      <c r="QYV61" s="88"/>
      <c r="QYW61" s="87"/>
      <c r="QYX61" s="87"/>
      <c r="QYY61" s="87"/>
      <c r="QYZ61" s="87"/>
      <c r="QZA61" s="88"/>
      <c r="QZB61" s="87"/>
      <c r="QZC61" s="87"/>
      <c r="QZD61" s="87"/>
      <c r="QZE61" s="87"/>
      <c r="QZF61" s="88"/>
      <c r="QZG61" s="87"/>
      <c r="QZH61" s="87"/>
      <c r="QZI61" s="87"/>
      <c r="QZJ61" s="87"/>
      <c r="QZK61" s="88"/>
      <c r="QZL61" s="87"/>
      <c r="QZM61" s="87"/>
      <c r="QZN61" s="87"/>
      <c r="QZO61" s="87"/>
      <c r="QZP61" s="88"/>
      <c r="QZQ61" s="87"/>
      <c r="QZR61" s="87"/>
      <c r="QZS61" s="87"/>
      <c r="QZT61" s="87"/>
      <c r="QZU61" s="88"/>
      <c r="QZV61" s="87"/>
      <c r="QZW61" s="87"/>
      <c r="QZX61" s="87"/>
      <c r="QZY61" s="87"/>
      <c r="QZZ61" s="88"/>
      <c r="RAA61" s="87"/>
      <c r="RAB61" s="87"/>
      <c r="RAC61" s="87"/>
      <c r="RAD61" s="87"/>
      <c r="RAE61" s="88"/>
      <c r="RAF61" s="87"/>
      <c r="RAG61" s="87"/>
      <c r="RAH61" s="87"/>
      <c r="RAI61" s="87"/>
      <c r="RAJ61" s="88"/>
      <c r="RAK61" s="87"/>
      <c r="RAL61" s="87"/>
      <c r="RAM61" s="87"/>
      <c r="RAN61" s="87"/>
      <c r="RAO61" s="88"/>
      <c r="RAP61" s="87"/>
      <c r="RAQ61" s="87"/>
      <c r="RAR61" s="87"/>
      <c r="RAS61" s="87"/>
      <c r="RAT61" s="88"/>
      <c r="RAU61" s="87"/>
      <c r="RAV61" s="87"/>
      <c r="RAW61" s="87"/>
      <c r="RAX61" s="87"/>
      <c r="RAY61" s="88"/>
      <c r="RAZ61" s="87"/>
      <c r="RBA61" s="87"/>
      <c r="RBB61" s="87"/>
      <c r="RBC61" s="87"/>
      <c r="RBD61" s="88"/>
      <c r="RBE61" s="87"/>
      <c r="RBF61" s="87"/>
      <c r="RBG61" s="87"/>
      <c r="RBH61" s="87"/>
      <c r="RBI61" s="88"/>
      <c r="RBJ61" s="87"/>
      <c r="RBK61" s="87"/>
      <c r="RBL61" s="87"/>
      <c r="RBM61" s="87"/>
      <c r="RBN61" s="88"/>
      <c r="RBO61" s="87"/>
      <c r="RBP61" s="87"/>
      <c r="RBQ61" s="87"/>
      <c r="RBR61" s="87"/>
      <c r="RBS61" s="88"/>
      <c r="RBT61" s="87"/>
      <c r="RBU61" s="87"/>
      <c r="RBV61" s="87"/>
      <c r="RBW61" s="87"/>
      <c r="RBX61" s="88"/>
      <c r="RBY61" s="87"/>
      <c r="RBZ61" s="87"/>
      <c r="RCA61" s="87"/>
      <c r="RCB61" s="87"/>
      <c r="RCC61" s="88"/>
      <c r="RCD61" s="87"/>
      <c r="RCE61" s="87"/>
      <c r="RCF61" s="87"/>
      <c r="RCG61" s="87"/>
      <c r="RCH61" s="88"/>
      <c r="RCI61" s="87"/>
      <c r="RCJ61" s="87"/>
      <c r="RCK61" s="87"/>
      <c r="RCL61" s="87"/>
      <c r="RCM61" s="88"/>
      <c r="RCN61" s="87"/>
      <c r="RCO61" s="87"/>
      <c r="RCP61" s="87"/>
      <c r="RCQ61" s="87"/>
      <c r="RCR61" s="88"/>
      <c r="RCS61" s="87"/>
      <c r="RCT61" s="87"/>
      <c r="RCU61" s="87"/>
      <c r="RCV61" s="87"/>
      <c r="RCW61" s="88"/>
      <c r="RCX61" s="87"/>
      <c r="RCY61" s="87"/>
      <c r="RCZ61" s="87"/>
      <c r="RDA61" s="87"/>
      <c r="RDB61" s="88"/>
      <c r="RDC61" s="87"/>
      <c r="RDD61" s="87"/>
      <c r="RDE61" s="87"/>
      <c r="RDF61" s="87"/>
      <c r="RDG61" s="88"/>
      <c r="RDH61" s="87"/>
      <c r="RDI61" s="87"/>
      <c r="RDJ61" s="87"/>
      <c r="RDK61" s="87"/>
      <c r="RDL61" s="88"/>
      <c r="RDM61" s="87"/>
      <c r="RDN61" s="87"/>
      <c r="RDO61" s="87"/>
      <c r="RDP61" s="87"/>
      <c r="RDQ61" s="88"/>
      <c r="RDR61" s="87"/>
      <c r="RDS61" s="87"/>
      <c r="RDT61" s="87"/>
      <c r="RDU61" s="87"/>
      <c r="RDV61" s="88"/>
      <c r="RDW61" s="87"/>
      <c r="RDX61" s="87"/>
      <c r="RDY61" s="87"/>
      <c r="RDZ61" s="87"/>
      <c r="REA61" s="88"/>
      <c r="REB61" s="87"/>
      <c r="REC61" s="87"/>
      <c r="RED61" s="87"/>
      <c r="REE61" s="87"/>
      <c r="REF61" s="88"/>
      <c r="REG61" s="87"/>
      <c r="REH61" s="87"/>
      <c r="REI61" s="87"/>
      <c r="REJ61" s="87"/>
      <c r="REK61" s="88"/>
      <c r="REL61" s="87"/>
      <c r="REM61" s="87"/>
      <c r="REN61" s="87"/>
      <c r="REO61" s="87"/>
      <c r="REP61" s="88"/>
      <c r="REQ61" s="87"/>
      <c r="RER61" s="87"/>
      <c r="RES61" s="87"/>
      <c r="RET61" s="87"/>
      <c r="REU61" s="88"/>
      <c r="REV61" s="87"/>
      <c r="REW61" s="87"/>
      <c r="REX61" s="87"/>
      <c r="REY61" s="87"/>
      <c r="REZ61" s="88"/>
      <c r="RFA61" s="87"/>
      <c r="RFB61" s="87"/>
      <c r="RFC61" s="87"/>
      <c r="RFD61" s="87"/>
      <c r="RFE61" s="88"/>
      <c r="RFF61" s="87"/>
      <c r="RFG61" s="87"/>
      <c r="RFH61" s="87"/>
      <c r="RFI61" s="87"/>
      <c r="RFJ61" s="88"/>
      <c r="RFK61" s="87"/>
      <c r="RFL61" s="87"/>
      <c r="RFM61" s="87"/>
      <c r="RFN61" s="87"/>
      <c r="RFO61" s="88"/>
      <c r="RFP61" s="87"/>
      <c r="RFQ61" s="87"/>
      <c r="RFR61" s="87"/>
      <c r="RFS61" s="87"/>
      <c r="RFT61" s="88"/>
      <c r="RFU61" s="87"/>
      <c r="RFV61" s="87"/>
      <c r="RFW61" s="87"/>
      <c r="RFX61" s="87"/>
      <c r="RFY61" s="88"/>
      <c r="RFZ61" s="87"/>
      <c r="RGA61" s="87"/>
      <c r="RGB61" s="87"/>
      <c r="RGC61" s="87"/>
      <c r="RGD61" s="88"/>
      <c r="RGE61" s="87"/>
      <c r="RGF61" s="87"/>
      <c r="RGG61" s="87"/>
      <c r="RGH61" s="87"/>
      <c r="RGI61" s="88"/>
      <c r="RGJ61" s="87"/>
      <c r="RGK61" s="87"/>
      <c r="RGL61" s="87"/>
      <c r="RGM61" s="87"/>
      <c r="RGN61" s="88"/>
      <c r="RGO61" s="87"/>
      <c r="RGP61" s="87"/>
      <c r="RGQ61" s="87"/>
      <c r="RGR61" s="87"/>
      <c r="RGS61" s="88"/>
      <c r="RGT61" s="87"/>
      <c r="RGU61" s="87"/>
      <c r="RGV61" s="87"/>
      <c r="RGW61" s="87"/>
      <c r="RGX61" s="88"/>
      <c r="RGY61" s="87"/>
      <c r="RGZ61" s="87"/>
      <c r="RHA61" s="87"/>
      <c r="RHB61" s="87"/>
      <c r="RHC61" s="88"/>
      <c r="RHD61" s="87"/>
      <c r="RHE61" s="87"/>
      <c r="RHF61" s="87"/>
      <c r="RHG61" s="87"/>
      <c r="RHH61" s="88"/>
      <c r="RHI61" s="87"/>
      <c r="RHJ61" s="87"/>
      <c r="RHK61" s="87"/>
      <c r="RHL61" s="87"/>
      <c r="RHM61" s="88"/>
      <c r="RHN61" s="87"/>
      <c r="RHO61" s="87"/>
      <c r="RHP61" s="87"/>
      <c r="RHQ61" s="87"/>
      <c r="RHR61" s="88"/>
      <c r="RHS61" s="87"/>
      <c r="RHT61" s="87"/>
      <c r="RHU61" s="87"/>
      <c r="RHV61" s="87"/>
      <c r="RHW61" s="88"/>
      <c r="RHX61" s="87"/>
      <c r="RHY61" s="87"/>
      <c r="RHZ61" s="87"/>
      <c r="RIA61" s="87"/>
      <c r="RIB61" s="88"/>
      <c r="RIC61" s="87"/>
      <c r="RID61" s="87"/>
      <c r="RIE61" s="87"/>
      <c r="RIF61" s="87"/>
      <c r="RIG61" s="88"/>
      <c r="RIH61" s="87"/>
      <c r="RII61" s="87"/>
      <c r="RIJ61" s="87"/>
      <c r="RIK61" s="87"/>
      <c r="RIL61" s="88"/>
      <c r="RIM61" s="87"/>
      <c r="RIN61" s="87"/>
      <c r="RIO61" s="87"/>
      <c r="RIP61" s="87"/>
      <c r="RIQ61" s="88"/>
      <c r="RIR61" s="87"/>
      <c r="RIS61" s="87"/>
      <c r="RIT61" s="87"/>
      <c r="RIU61" s="87"/>
      <c r="RIV61" s="88"/>
      <c r="RIW61" s="87"/>
      <c r="RIX61" s="87"/>
      <c r="RIY61" s="87"/>
      <c r="RIZ61" s="87"/>
      <c r="RJA61" s="88"/>
      <c r="RJB61" s="87"/>
      <c r="RJC61" s="87"/>
      <c r="RJD61" s="87"/>
      <c r="RJE61" s="87"/>
      <c r="RJF61" s="88"/>
      <c r="RJG61" s="87"/>
      <c r="RJH61" s="87"/>
      <c r="RJI61" s="87"/>
      <c r="RJJ61" s="87"/>
      <c r="RJK61" s="88"/>
      <c r="RJL61" s="87"/>
      <c r="RJM61" s="87"/>
      <c r="RJN61" s="87"/>
      <c r="RJO61" s="87"/>
      <c r="RJP61" s="88"/>
      <c r="RJQ61" s="87"/>
      <c r="RJR61" s="87"/>
      <c r="RJS61" s="87"/>
      <c r="RJT61" s="87"/>
      <c r="RJU61" s="88"/>
      <c r="RJV61" s="87"/>
      <c r="RJW61" s="87"/>
      <c r="RJX61" s="87"/>
      <c r="RJY61" s="87"/>
      <c r="RJZ61" s="88"/>
      <c r="RKA61" s="87"/>
      <c r="RKB61" s="87"/>
      <c r="RKC61" s="87"/>
      <c r="RKD61" s="87"/>
      <c r="RKE61" s="88"/>
      <c r="RKF61" s="87"/>
      <c r="RKG61" s="87"/>
      <c r="RKH61" s="87"/>
      <c r="RKI61" s="87"/>
      <c r="RKJ61" s="88"/>
      <c r="RKK61" s="87"/>
      <c r="RKL61" s="87"/>
      <c r="RKM61" s="87"/>
      <c r="RKN61" s="87"/>
      <c r="RKO61" s="88"/>
      <c r="RKP61" s="87"/>
      <c r="RKQ61" s="87"/>
      <c r="RKR61" s="87"/>
      <c r="RKS61" s="87"/>
      <c r="RKT61" s="88"/>
      <c r="RKU61" s="87"/>
      <c r="RKV61" s="87"/>
      <c r="RKW61" s="87"/>
      <c r="RKX61" s="87"/>
      <c r="RKY61" s="88"/>
      <c r="RKZ61" s="87"/>
      <c r="RLA61" s="87"/>
      <c r="RLB61" s="87"/>
      <c r="RLC61" s="87"/>
      <c r="RLD61" s="88"/>
      <c r="RLE61" s="87"/>
      <c r="RLF61" s="87"/>
      <c r="RLG61" s="87"/>
      <c r="RLH61" s="87"/>
      <c r="RLI61" s="88"/>
      <c r="RLJ61" s="87"/>
      <c r="RLK61" s="87"/>
      <c r="RLL61" s="87"/>
      <c r="RLM61" s="87"/>
      <c r="RLN61" s="88"/>
      <c r="RLO61" s="87"/>
      <c r="RLP61" s="87"/>
      <c r="RLQ61" s="87"/>
      <c r="RLR61" s="87"/>
      <c r="RLS61" s="88"/>
      <c r="RLT61" s="87"/>
      <c r="RLU61" s="87"/>
      <c r="RLV61" s="87"/>
      <c r="RLW61" s="87"/>
      <c r="RLX61" s="88"/>
      <c r="RLY61" s="87"/>
      <c r="RLZ61" s="87"/>
      <c r="RMA61" s="87"/>
      <c r="RMB61" s="87"/>
      <c r="RMC61" s="88"/>
      <c r="RMD61" s="87"/>
      <c r="RME61" s="87"/>
      <c r="RMF61" s="87"/>
      <c r="RMG61" s="87"/>
      <c r="RMH61" s="88"/>
      <c r="RMI61" s="87"/>
      <c r="RMJ61" s="87"/>
      <c r="RMK61" s="87"/>
      <c r="RML61" s="87"/>
      <c r="RMM61" s="88"/>
      <c r="RMN61" s="87"/>
      <c r="RMO61" s="87"/>
      <c r="RMP61" s="87"/>
      <c r="RMQ61" s="87"/>
      <c r="RMR61" s="88"/>
      <c r="RMS61" s="87"/>
      <c r="RMT61" s="87"/>
      <c r="RMU61" s="87"/>
      <c r="RMV61" s="87"/>
      <c r="RMW61" s="88"/>
      <c r="RMX61" s="87"/>
      <c r="RMY61" s="87"/>
      <c r="RMZ61" s="87"/>
      <c r="RNA61" s="87"/>
      <c r="RNB61" s="88"/>
      <c r="RNC61" s="87"/>
      <c r="RND61" s="87"/>
      <c r="RNE61" s="87"/>
      <c r="RNF61" s="87"/>
      <c r="RNG61" s="88"/>
      <c r="RNH61" s="87"/>
      <c r="RNI61" s="87"/>
      <c r="RNJ61" s="87"/>
      <c r="RNK61" s="87"/>
      <c r="RNL61" s="88"/>
      <c r="RNM61" s="87"/>
      <c r="RNN61" s="87"/>
      <c r="RNO61" s="87"/>
      <c r="RNP61" s="87"/>
      <c r="RNQ61" s="88"/>
      <c r="RNR61" s="87"/>
      <c r="RNS61" s="87"/>
      <c r="RNT61" s="87"/>
      <c r="RNU61" s="87"/>
      <c r="RNV61" s="88"/>
      <c r="RNW61" s="87"/>
      <c r="RNX61" s="87"/>
      <c r="RNY61" s="87"/>
      <c r="RNZ61" s="87"/>
      <c r="ROA61" s="88"/>
      <c r="ROB61" s="87"/>
      <c r="ROC61" s="87"/>
      <c r="ROD61" s="87"/>
      <c r="ROE61" s="87"/>
      <c r="ROF61" s="88"/>
      <c r="ROG61" s="87"/>
      <c r="ROH61" s="87"/>
      <c r="ROI61" s="87"/>
      <c r="ROJ61" s="87"/>
      <c r="ROK61" s="88"/>
      <c r="ROL61" s="87"/>
      <c r="ROM61" s="87"/>
      <c r="RON61" s="87"/>
      <c r="ROO61" s="87"/>
      <c r="ROP61" s="88"/>
      <c r="ROQ61" s="87"/>
      <c r="ROR61" s="87"/>
      <c r="ROS61" s="87"/>
      <c r="ROT61" s="87"/>
      <c r="ROU61" s="88"/>
      <c r="ROV61" s="87"/>
      <c r="ROW61" s="87"/>
      <c r="ROX61" s="87"/>
      <c r="ROY61" s="87"/>
      <c r="ROZ61" s="88"/>
      <c r="RPA61" s="87"/>
      <c r="RPB61" s="87"/>
      <c r="RPC61" s="87"/>
      <c r="RPD61" s="87"/>
      <c r="RPE61" s="88"/>
      <c r="RPF61" s="87"/>
      <c r="RPG61" s="87"/>
      <c r="RPH61" s="87"/>
      <c r="RPI61" s="87"/>
      <c r="RPJ61" s="88"/>
      <c r="RPK61" s="87"/>
      <c r="RPL61" s="87"/>
      <c r="RPM61" s="87"/>
      <c r="RPN61" s="87"/>
      <c r="RPO61" s="88"/>
      <c r="RPP61" s="87"/>
      <c r="RPQ61" s="87"/>
      <c r="RPR61" s="87"/>
      <c r="RPS61" s="87"/>
      <c r="RPT61" s="88"/>
      <c r="RPU61" s="87"/>
      <c r="RPV61" s="87"/>
      <c r="RPW61" s="87"/>
      <c r="RPX61" s="87"/>
      <c r="RPY61" s="88"/>
      <c r="RPZ61" s="87"/>
      <c r="RQA61" s="87"/>
      <c r="RQB61" s="87"/>
      <c r="RQC61" s="87"/>
      <c r="RQD61" s="88"/>
      <c r="RQE61" s="87"/>
      <c r="RQF61" s="87"/>
      <c r="RQG61" s="87"/>
      <c r="RQH61" s="87"/>
      <c r="RQI61" s="88"/>
      <c r="RQJ61" s="87"/>
      <c r="RQK61" s="87"/>
      <c r="RQL61" s="87"/>
      <c r="RQM61" s="87"/>
      <c r="RQN61" s="88"/>
      <c r="RQO61" s="87"/>
      <c r="RQP61" s="87"/>
      <c r="RQQ61" s="87"/>
      <c r="RQR61" s="87"/>
      <c r="RQS61" s="88"/>
      <c r="RQT61" s="87"/>
      <c r="RQU61" s="87"/>
      <c r="RQV61" s="87"/>
      <c r="RQW61" s="87"/>
      <c r="RQX61" s="88"/>
      <c r="RQY61" s="87"/>
      <c r="RQZ61" s="87"/>
      <c r="RRA61" s="87"/>
      <c r="RRB61" s="87"/>
      <c r="RRC61" s="88"/>
      <c r="RRD61" s="87"/>
      <c r="RRE61" s="87"/>
      <c r="RRF61" s="87"/>
      <c r="RRG61" s="87"/>
      <c r="RRH61" s="88"/>
      <c r="RRI61" s="87"/>
      <c r="RRJ61" s="87"/>
      <c r="RRK61" s="87"/>
      <c r="RRL61" s="87"/>
      <c r="RRM61" s="88"/>
      <c r="RRN61" s="87"/>
      <c r="RRO61" s="87"/>
      <c r="RRP61" s="87"/>
      <c r="RRQ61" s="87"/>
      <c r="RRR61" s="88"/>
      <c r="RRS61" s="87"/>
      <c r="RRT61" s="87"/>
      <c r="RRU61" s="87"/>
      <c r="RRV61" s="87"/>
      <c r="RRW61" s="88"/>
      <c r="RRX61" s="87"/>
      <c r="RRY61" s="87"/>
      <c r="RRZ61" s="87"/>
      <c r="RSA61" s="87"/>
      <c r="RSB61" s="88"/>
      <c r="RSC61" s="87"/>
      <c r="RSD61" s="87"/>
      <c r="RSE61" s="87"/>
      <c r="RSF61" s="87"/>
      <c r="RSG61" s="88"/>
      <c r="RSH61" s="87"/>
      <c r="RSI61" s="87"/>
      <c r="RSJ61" s="87"/>
      <c r="RSK61" s="87"/>
      <c r="RSL61" s="88"/>
      <c r="RSM61" s="87"/>
      <c r="RSN61" s="87"/>
      <c r="RSO61" s="87"/>
      <c r="RSP61" s="87"/>
      <c r="RSQ61" s="88"/>
      <c r="RSR61" s="87"/>
      <c r="RSS61" s="87"/>
      <c r="RST61" s="87"/>
      <c r="RSU61" s="87"/>
      <c r="RSV61" s="88"/>
      <c r="RSW61" s="87"/>
      <c r="RSX61" s="87"/>
      <c r="RSY61" s="87"/>
      <c r="RSZ61" s="87"/>
      <c r="RTA61" s="88"/>
      <c r="RTB61" s="87"/>
      <c r="RTC61" s="87"/>
      <c r="RTD61" s="87"/>
      <c r="RTE61" s="87"/>
      <c r="RTF61" s="88"/>
      <c r="RTG61" s="87"/>
      <c r="RTH61" s="87"/>
      <c r="RTI61" s="87"/>
      <c r="RTJ61" s="87"/>
      <c r="RTK61" s="88"/>
      <c r="RTL61" s="87"/>
      <c r="RTM61" s="87"/>
      <c r="RTN61" s="87"/>
      <c r="RTO61" s="87"/>
      <c r="RTP61" s="88"/>
      <c r="RTQ61" s="87"/>
      <c r="RTR61" s="87"/>
      <c r="RTS61" s="87"/>
      <c r="RTT61" s="87"/>
      <c r="RTU61" s="88"/>
      <c r="RTV61" s="87"/>
      <c r="RTW61" s="87"/>
      <c r="RTX61" s="87"/>
      <c r="RTY61" s="87"/>
      <c r="RTZ61" s="88"/>
      <c r="RUA61" s="87"/>
      <c r="RUB61" s="87"/>
      <c r="RUC61" s="87"/>
      <c r="RUD61" s="87"/>
      <c r="RUE61" s="88"/>
      <c r="RUF61" s="87"/>
      <c r="RUG61" s="87"/>
      <c r="RUH61" s="87"/>
      <c r="RUI61" s="87"/>
      <c r="RUJ61" s="88"/>
      <c r="RUK61" s="87"/>
      <c r="RUL61" s="87"/>
      <c r="RUM61" s="87"/>
      <c r="RUN61" s="87"/>
      <c r="RUO61" s="88"/>
      <c r="RUP61" s="87"/>
      <c r="RUQ61" s="87"/>
      <c r="RUR61" s="87"/>
      <c r="RUS61" s="87"/>
      <c r="RUT61" s="88"/>
      <c r="RUU61" s="87"/>
      <c r="RUV61" s="87"/>
      <c r="RUW61" s="87"/>
      <c r="RUX61" s="87"/>
      <c r="RUY61" s="88"/>
      <c r="RUZ61" s="87"/>
      <c r="RVA61" s="87"/>
      <c r="RVB61" s="87"/>
      <c r="RVC61" s="87"/>
      <c r="RVD61" s="88"/>
      <c r="RVE61" s="87"/>
      <c r="RVF61" s="87"/>
      <c r="RVG61" s="87"/>
      <c r="RVH61" s="87"/>
      <c r="RVI61" s="88"/>
      <c r="RVJ61" s="87"/>
      <c r="RVK61" s="87"/>
      <c r="RVL61" s="87"/>
      <c r="RVM61" s="87"/>
      <c r="RVN61" s="88"/>
      <c r="RVO61" s="87"/>
      <c r="RVP61" s="87"/>
      <c r="RVQ61" s="87"/>
      <c r="RVR61" s="87"/>
      <c r="RVS61" s="88"/>
      <c r="RVT61" s="87"/>
      <c r="RVU61" s="87"/>
      <c r="RVV61" s="87"/>
      <c r="RVW61" s="87"/>
      <c r="RVX61" s="88"/>
      <c r="RVY61" s="87"/>
      <c r="RVZ61" s="87"/>
      <c r="RWA61" s="87"/>
      <c r="RWB61" s="87"/>
      <c r="RWC61" s="88"/>
      <c r="RWD61" s="87"/>
      <c r="RWE61" s="87"/>
      <c r="RWF61" s="87"/>
      <c r="RWG61" s="87"/>
      <c r="RWH61" s="88"/>
      <c r="RWI61" s="87"/>
      <c r="RWJ61" s="87"/>
      <c r="RWK61" s="87"/>
      <c r="RWL61" s="87"/>
      <c r="RWM61" s="88"/>
      <c r="RWN61" s="87"/>
      <c r="RWO61" s="87"/>
      <c r="RWP61" s="87"/>
      <c r="RWQ61" s="87"/>
      <c r="RWR61" s="88"/>
      <c r="RWS61" s="87"/>
      <c r="RWT61" s="87"/>
      <c r="RWU61" s="87"/>
      <c r="RWV61" s="87"/>
      <c r="RWW61" s="88"/>
      <c r="RWX61" s="87"/>
      <c r="RWY61" s="87"/>
      <c r="RWZ61" s="87"/>
      <c r="RXA61" s="87"/>
      <c r="RXB61" s="88"/>
      <c r="RXC61" s="87"/>
      <c r="RXD61" s="87"/>
      <c r="RXE61" s="87"/>
      <c r="RXF61" s="87"/>
      <c r="RXG61" s="88"/>
      <c r="RXH61" s="87"/>
      <c r="RXI61" s="87"/>
      <c r="RXJ61" s="87"/>
      <c r="RXK61" s="87"/>
      <c r="RXL61" s="88"/>
      <c r="RXM61" s="87"/>
      <c r="RXN61" s="87"/>
      <c r="RXO61" s="87"/>
      <c r="RXP61" s="87"/>
      <c r="RXQ61" s="88"/>
      <c r="RXR61" s="87"/>
      <c r="RXS61" s="87"/>
      <c r="RXT61" s="87"/>
      <c r="RXU61" s="87"/>
      <c r="RXV61" s="88"/>
      <c r="RXW61" s="87"/>
      <c r="RXX61" s="87"/>
      <c r="RXY61" s="87"/>
      <c r="RXZ61" s="87"/>
      <c r="RYA61" s="88"/>
      <c r="RYB61" s="87"/>
      <c r="RYC61" s="87"/>
      <c r="RYD61" s="87"/>
      <c r="RYE61" s="87"/>
      <c r="RYF61" s="88"/>
      <c r="RYG61" s="87"/>
      <c r="RYH61" s="87"/>
      <c r="RYI61" s="87"/>
      <c r="RYJ61" s="87"/>
      <c r="RYK61" s="88"/>
      <c r="RYL61" s="87"/>
      <c r="RYM61" s="87"/>
      <c r="RYN61" s="87"/>
      <c r="RYO61" s="87"/>
      <c r="RYP61" s="88"/>
      <c r="RYQ61" s="87"/>
      <c r="RYR61" s="87"/>
      <c r="RYS61" s="87"/>
      <c r="RYT61" s="87"/>
      <c r="RYU61" s="88"/>
      <c r="RYV61" s="87"/>
      <c r="RYW61" s="87"/>
      <c r="RYX61" s="87"/>
      <c r="RYY61" s="87"/>
      <c r="RYZ61" s="88"/>
      <c r="RZA61" s="87"/>
      <c r="RZB61" s="87"/>
      <c r="RZC61" s="87"/>
      <c r="RZD61" s="87"/>
      <c r="RZE61" s="88"/>
      <c r="RZF61" s="87"/>
      <c r="RZG61" s="87"/>
      <c r="RZH61" s="87"/>
      <c r="RZI61" s="87"/>
      <c r="RZJ61" s="88"/>
      <c r="RZK61" s="87"/>
      <c r="RZL61" s="87"/>
      <c r="RZM61" s="87"/>
      <c r="RZN61" s="87"/>
      <c r="RZO61" s="88"/>
      <c r="RZP61" s="87"/>
      <c r="RZQ61" s="87"/>
      <c r="RZR61" s="87"/>
      <c r="RZS61" s="87"/>
      <c r="RZT61" s="88"/>
      <c r="RZU61" s="87"/>
      <c r="RZV61" s="87"/>
      <c r="RZW61" s="87"/>
      <c r="RZX61" s="87"/>
      <c r="RZY61" s="88"/>
      <c r="RZZ61" s="87"/>
      <c r="SAA61" s="87"/>
      <c r="SAB61" s="87"/>
      <c r="SAC61" s="87"/>
      <c r="SAD61" s="88"/>
      <c r="SAE61" s="87"/>
      <c r="SAF61" s="87"/>
      <c r="SAG61" s="87"/>
      <c r="SAH61" s="87"/>
      <c r="SAI61" s="88"/>
      <c r="SAJ61" s="87"/>
      <c r="SAK61" s="87"/>
      <c r="SAL61" s="87"/>
      <c r="SAM61" s="87"/>
      <c r="SAN61" s="88"/>
      <c r="SAO61" s="87"/>
      <c r="SAP61" s="87"/>
      <c r="SAQ61" s="87"/>
      <c r="SAR61" s="87"/>
      <c r="SAS61" s="88"/>
      <c r="SAT61" s="87"/>
      <c r="SAU61" s="87"/>
      <c r="SAV61" s="87"/>
      <c r="SAW61" s="87"/>
      <c r="SAX61" s="88"/>
      <c r="SAY61" s="87"/>
      <c r="SAZ61" s="87"/>
      <c r="SBA61" s="87"/>
      <c r="SBB61" s="87"/>
      <c r="SBC61" s="88"/>
      <c r="SBD61" s="87"/>
      <c r="SBE61" s="87"/>
      <c r="SBF61" s="87"/>
      <c r="SBG61" s="87"/>
      <c r="SBH61" s="88"/>
      <c r="SBI61" s="87"/>
      <c r="SBJ61" s="87"/>
      <c r="SBK61" s="87"/>
      <c r="SBL61" s="87"/>
      <c r="SBM61" s="88"/>
      <c r="SBN61" s="87"/>
      <c r="SBO61" s="87"/>
      <c r="SBP61" s="87"/>
      <c r="SBQ61" s="87"/>
      <c r="SBR61" s="88"/>
      <c r="SBS61" s="87"/>
      <c r="SBT61" s="87"/>
      <c r="SBU61" s="87"/>
      <c r="SBV61" s="87"/>
      <c r="SBW61" s="88"/>
      <c r="SBX61" s="87"/>
      <c r="SBY61" s="87"/>
      <c r="SBZ61" s="87"/>
      <c r="SCA61" s="87"/>
      <c r="SCB61" s="88"/>
      <c r="SCC61" s="87"/>
      <c r="SCD61" s="87"/>
      <c r="SCE61" s="87"/>
      <c r="SCF61" s="87"/>
      <c r="SCG61" s="88"/>
      <c r="SCH61" s="87"/>
      <c r="SCI61" s="87"/>
      <c r="SCJ61" s="87"/>
      <c r="SCK61" s="87"/>
      <c r="SCL61" s="88"/>
      <c r="SCM61" s="87"/>
      <c r="SCN61" s="87"/>
      <c r="SCO61" s="87"/>
      <c r="SCP61" s="87"/>
      <c r="SCQ61" s="88"/>
      <c r="SCR61" s="87"/>
      <c r="SCS61" s="87"/>
      <c r="SCT61" s="87"/>
      <c r="SCU61" s="87"/>
      <c r="SCV61" s="88"/>
      <c r="SCW61" s="87"/>
      <c r="SCX61" s="87"/>
      <c r="SCY61" s="87"/>
      <c r="SCZ61" s="87"/>
      <c r="SDA61" s="88"/>
      <c r="SDB61" s="87"/>
      <c r="SDC61" s="87"/>
      <c r="SDD61" s="87"/>
      <c r="SDE61" s="87"/>
      <c r="SDF61" s="88"/>
      <c r="SDG61" s="87"/>
      <c r="SDH61" s="87"/>
      <c r="SDI61" s="87"/>
      <c r="SDJ61" s="87"/>
      <c r="SDK61" s="88"/>
      <c r="SDL61" s="87"/>
      <c r="SDM61" s="87"/>
      <c r="SDN61" s="87"/>
      <c r="SDO61" s="87"/>
      <c r="SDP61" s="88"/>
      <c r="SDQ61" s="87"/>
      <c r="SDR61" s="87"/>
      <c r="SDS61" s="87"/>
      <c r="SDT61" s="87"/>
      <c r="SDU61" s="88"/>
      <c r="SDV61" s="87"/>
      <c r="SDW61" s="87"/>
      <c r="SDX61" s="87"/>
      <c r="SDY61" s="87"/>
      <c r="SDZ61" s="88"/>
      <c r="SEA61" s="87"/>
      <c r="SEB61" s="87"/>
      <c r="SEC61" s="87"/>
      <c r="SED61" s="87"/>
      <c r="SEE61" s="88"/>
      <c r="SEF61" s="87"/>
      <c r="SEG61" s="87"/>
      <c r="SEH61" s="87"/>
      <c r="SEI61" s="87"/>
      <c r="SEJ61" s="88"/>
      <c r="SEK61" s="87"/>
      <c r="SEL61" s="87"/>
      <c r="SEM61" s="87"/>
      <c r="SEN61" s="87"/>
      <c r="SEO61" s="88"/>
      <c r="SEP61" s="87"/>
      <c r="SEQ61" s="87"/>
      <c r="SER61" s="87"/>
      <c r="SES61" s="87"/>
      <c r="SET61" s="88"/>
      <c r="SEU61" s="87"/>
      <c r="SEV61" s="87"/>
      <c r="SEW61" s="87"/>
      <c r="SEX61" s="87"/>
      <c r="SEY61" s="88"/>
      <c r="SEZ61" s="87"/>
      <c r="SFA61" s="87"/>
      <c r="SFB61" s="87"/>
      <c r="SFC61" s="87"/>
      <c r="SFD61" s="88"/>
      <c r="SFE61" s="87"/>
      <c r="SFF61" s="87"/>
      <c r="SFG61" s="87"/>
      <c r="SFH61" s="87"/>
      <c r="SFI61" s="88"/>
      <c r="SFJ61" s="87"/>
      <c r="SFK61" s="87"/>
      <c r="SFL61" s="87"/>
      <c r="SFM61" s="87"/>
      <c r="SFN61" s="88"/>
      <c r="SFO61" s="87"/>
      <c r="SFP61" s="87"/>
      <c r="SFQ61" s="87"/>
      <c r="SFR61" s="87"/>
      <c r="SFS61" s="88"/>
      <c r="SFT61" s="87"/>
      <c r="SFU61" s="87"/>
      <c r="SFV61" s="87"/>
      <c r="SFW61" s="87"/>
      <c r="SFX61" s="88"/>
      <c r="SFY61" s="87"/>
      <c r="SFZ61" s="87"/>
      <c r="SGA61" s="87"/>
      <c r="SGB61" s="87"/>
      <c r="SGC61" s="88"/>
      <c r="SGD61" s="87"/>
      <c r="SGE61" s="87"/>
      <c r="SGF61" s="87"/>
      <c r="SGG61" s="87"/>
      <c r="SGH61" s="88"/>
      <c r="SGI61" s="87"/>
      <c r="SGJ61" s="87"/>
      <c r="SGK61" s="87"/>
      <c r="SGL61" s="87"/>
      <c r="SGM61" s="88"/>
      <c r="SGN61" s="87"/>
      <c r="SGO61" s="87"/>
      <c r="SGP61" s="87"/>
      <c r="SGQ61" s="87"/>
      <c r="SGR61" s="88"/>
      <c r="SGS61" s="87"/>
      <c r="SGT61" s="87"/>
      <c r="SGU61" s="87"/>
      <c r="SGV61" s="87"/>
      <c r="SGW61" s="88"/>
      <c r="SGX61" s="87"/>
      <c r="SGY61" s="87"/>
      <c r="SGZ61" s="87"/>
      <c r="SHA61" s="87"/>
      <c r="SHB61" s="88"/>
      <c r="SHC61" s="87"/>
      <c r="SHD61" s="87"/>
      <c r="SHE61" s="87"/>
      <c r="SHF61" s="87"/>
      <c r="SHG61" s="88"/>
      <c r="SHH61" s="87"/>
      <c r="SHI61" s="87"/>
      <c r="SHJ61" s="87"/>
      <c r="SHK61" s="87"/>
      <c r="SHL61" s="88"/>
      <c r="SHM61" s="87"/>
      <c r="SHN61" s="87"/>
      <c r="SHO61" s="87"/>
      <c r="SHP61" s="87"/>
      <c r="SHQ61" s="88"/>
      <c r="SHR61" s="87"/>
      <c r="SHS61" s="87"/>
      <c r="SHT61" s="87"/>
      <c r="SHU61" s="87"/>
      <c r="SHV61" s="88"/>
      <c r="SHW61" s="87"/>
      <c r="SHX61" s="87"/>
      <c r="SHY61" s="87"/>
      <c r="SHZ61" s="87"/>
      <c r="SIA61" s="88"/>
      <c r="SIB61" s="87"/>
      <c r="SIC61" s="87"/>
      <c r="SID61" s="87"/>
      <c r="SIE61" s="87"/>
      <c r="SIF61" s="88"/>
      <c r="SIG61" s="87"/>
      <c r="SIH61" s="87"/>
      <c r="SII61" s="87"/>
      <c r="SIJ61" s="87"/>
      <c r="SIK61" s="88"/>
      <c r="SIL61" s="87"/>
      <c r="SIM61" s="87"/>
      <c r="SIN61" s="87"/>
      <c r="SIO61" s="87"/>
      <c r="SIP61" s="88"/>
      <c r="SIQ61" s="87"/>
      <c r="SIR61" s="87"/>
      <c r="SIS61" s="87"/>
      <c r="SIT61" s="87"/>
      <c r="SIU61" s="88"/>
      <c r="SIV61" s="87"/>
      <c r="SIW61" s="87"/>
      <c r="SIX61" s="87"/>
      <c r="SIY61" s="87"/>
      <c r="SIZ61" s="88"/>
      <c r="SJA61" s="87"/>
      <c r="SJB61" s="87"/>
      <c r="SJC61" s="87"/>
      <c r="SJD61" s="87"/>
      <c r="SJE61" s="88"/>
      <c r="SJF61" s="87"/>
      <c r="SJG61" s="87"/>
      <c r="SJH61" s="87"/>
      <c r="SJI61" s="87"/>
      <c r="SJJ61" s="88"/>
      <c r="SJK61" s="87"/>
      <c r="SJL61" s="87"/>
      <c r="SJM61" s="87"/>
      <c r="SJN61" s="87"/>
      <c r="SJO61" s="88"/>
      <c r="SJP61" s="87"/>
      <c r="SJQ61" s="87"/>
      <c r="SJR61" s="87"/>
      <c r="SJS61" s="87"/>
      <c r="SJT61" s="88"/>
      <c r="SJU61" s="87"/>
      <c r="SJV61" s="87"/>
      <c r="SJW61" s="87"/>
      <c r="SJX61" s="87"/>
      <c r="SJY61" s="88"/>
      <c r="SJZ61" s="87"/>
      <c r="SKA61" s="87"/>
      <c r="SKB61" s="87"/>
      <c r="SKC61" s="87"/>
      <c r="SKD61" s="88"/>
      <c r="SKE61" s="87"/>
      <c r="SKF61" s="87"/>
      <c r="SKG61" s="87"/>
      <c r="SKH61" s="87"/>
      <c r="SKI61" s="88"/>
      <c r="SKJ61" s="87"/>
      <c r="SKK61" s="87"/>
      <c r="SKL61" s="87"/>
      <c r="SKM61" s="87"/>
      <c r="SKN61" s="88"/>
      <c r="SKO61" s="87"/>
      <c r="SKP61" s="87"/>
      <c r="SKQ61" s="87"/>
      <c r="SKR61" s="87"/>
      <c r="SKS61" s="88"/>
      <c r="SKT61" s="87"/>
      <c r="SKU61" s="87"/>
      <c r="SKV61" s="87"/>
      <c r="SKW61" s="87"/>
      <c r="SKX61" s="88"/>
      <c r="SKY61" s="87"/>
      <c r="SKZ61" s="87"/>
      <c r="SLA61" s="87"/>
      <c r="SLB61" s="87"/>
      <c r="SLC61" s="88"/>
      <c r="SLD61" s="87"/>
      <c r="SLE61" s="87"/>
      <c r="SLF61" s="87"/>
      <c r="SLG61" s="87"/>
      <c r="SLH61" s="88"/>
      <c r="SLI61" s="87"/>
      <c r="SLJ61" s="87"/>
      <c r="SLK61" s="87"/>
      <c r="SLL61" s="87"/>
      <c r="SLM61" s="88"/>
      <c r="SLN61" s="87"/>
      <c r="SLO61" s="87"/>
      <c r="SLP61" s="87"/>
      <c r="SLQ61" s="87"/>
      <c r="SLR61" s="88"/>
      <c r="SLS61" s="87"/>
      <c r="SLT61" s="87"/>
      <c r="SLU61" s="87"/>
      <c r="SLV61" s="87"/>
      <c r="SLW61" s="88"/>
      <c r="SLX61" s="87"/>
      <c r="SLY61" s="87"/>
      <c r="SLZ61" s="87"/>
      <c r="SMA61" s="87"/>
      <c r="SMB61" s="88"/>
      <c r="SMC61" s="87"/>
      <c r="SMD61" s="87"/>
      <c r="SME61" s="87"/>
      <c r="SMF61" s="87"/>
      <c r="SMG61" s="88"/>
      <c r="SMH61" s="87"/>
      <c r="SMI61" s="87"/>
      <c r="SMJ61" s="87"/>
      <c r="SMK61" s="87"/>
      <c r="SML61" s="88"/>
      <c r="SMM61" s="87"/>
      <c r="SMN61" s="87"/>
      <c r="SMO61" s="87"/>
      <c r="SMP61" s="87"/>
      <c r="SMQ61" s="88"/>
      <c r="SMR61" s="87"/>
      <c r="SMS61" s="87"/>
      <c r="SMT61" s="87"/>
      <c r="SMU61" s="87"/>
      <c r="SMV61" s="88"/>
      <c r="SMW61" s="87"/>
      <c r="SMX61" s="87"/>
      <c r="SMY61" s="87"/>
      <c r="SMZ61" s="87"/>
      <c r="SNA61" s="88"/>
      <c r="SNB61" s="87"/>
      <c r="SNC61" s="87"/>
      <c r="SND61" s="87"/>
      <c r="SNE61" s="87"/>
      <c r="SNF61" s="88"/>
      <c r="SNG61" s="87"/>
      <c r="SNH61" s="87"/>
      <c r="SNI61" s="87"/>
      <c r="SNJ61" s="87"/>
      <c r="SNK61" s="88"/>
      <c r="SNL61" s="87"/>
      <c r="SNM61" s="87"/>
      <c r="SNN61" s="87"/>
      <c r="SNO61" s="87"/>
      <c r="SNP61" s="88"/>
      <c r="SNQ61" s="87"/>
      <c r="SNR61" s="87"/>
      <c r="SNS61" s="87"/>
      <c r="SNT61" s="87"/>
      <c r="SNU61" s="88"/>
      <c r="SNV61" s="87"/>
      <c r="SNW61" s="87"/>
      <c r="SNX61" s="87"/>
      <c r="SNY61" s="87"/>
      <c r="SNZ61" s="88"/>
      <c r="SOA61" s="87"/>
      <c r="SOB61" s="87"/>
      <c r="SOC61" s="87"/>
      <c r="SOD61" s="87"/>
      <c r="SOE61" s="88"/>
      <c r="SOF61" s="87"/>
      <c r="SOG61" s="87"/>
      <c r="SOH61" s="87"/>
      <c r="SOI61" s="87"/>
      <c r="SOJ61" s="88"/>
      <c r="SOK61" s="87"/>
      <c r="SOL61" s="87"/>
      <c r="SOM61" s="87"/>
      <c r="SON61" s="87"/>
      <c r="SOO61" s="88"/>
      <c r="SOP61" s="87"/>
      <c r="SOQ61" s="87"/>
      <c r="SOR61" s="87"/>
      <c r="SOS61" s="87"/>
      <c r="SOT61" s="88"/>
      <c r="SOU61" s="87"/>
      <c r="SOV61" s="87"/>
      <c r="SOW61" s="87"/>
      <c r="SOX61" s="87"/>
      <c r="SOY61" s="88"/>
      <c r="SOZ61" s="87"/>
      <c r="SPA61" s="87"/>
      <c r="SPB61" s="87"/>
      <c r="SPC61" s="87"/>
      <c r="SPD61" s="88"/>
      <c r="SPE61" s="87"/>
      <c r="SPF61" s="87"/>
      <c r="SPG61" s="87"/>
      <c r="SPH61" s="87"/>
      <c r="SPI61" s="88"/>
      <c r="SPJ61" s="87"/>
      <c r="SPK61" s="87"/>
      <c r="SPL61" s="87"/>
      <c r="SPM61" s="87"/>
      <c r="SPN61" s="88"/>
      <c r="SPO61" s="87"/>
      <c r="SPP61" s="87"/>
      <c r="SPQ61" s="87"/>
      <c r="SPR61" s="87"/>
      <c r="SPS61" s="88"/>
      <c r="SPT61" s="87"/>
      <c r="SPU61" s="87"/>
      <c r="SPV61" s="87"/>
      <c r="SPW61" s="87"/>
      <c r="SPX61" s="88"/>
      <c r="SPY61" s="87"/>
      <c r="SPZ61" s="87"/>
      <c r="SQA61" s="87"/>
      <c r="SQB61" s="87"/>
      <c r="SQC61" s="88"/>
      <c r="SQD61" s="87"/>
      <c r="SQE61" s="87"/>
      <c r="SQF61" s="87"/>
      <c r="SQG61" s="87"/>
      <c r="SQH61" s="88"/>
      <c r="SQI61" s="87"/>
      <c r="SQJ61" s="87"/>
      <c r="SQK61" s="87"/>
      <c r="SQL61" s="87"/>
      <c r="SQM61" s="88"/>
      <c r="SQN61" s="87"/>
      <c r="SQO61" s="87"/>
      <c r="SQP61" s="87"/>
      <c r="SQQ61" s="87"/>
      <c r="SQR61" s="88"/>
      <c r="SQS61" s="87"/>
      <c r="SQT61" s="87"/>
      <c r="SQU61" s="87"/>
      <c r="SQV61" s="87"/>
      <c r="SQW61" s="88"/>
      <c r="SQX61" s="87"/>
      <c r="SQY61" s="87"/>
      <c r="SQZ61" s="87"/>
      <c r="SRA61" s="87"/>
      <c r="SRB61" s="88"/>
      <c r="SRC61" s="87"/>
      <c r="SRD61" s="87"/>
      <c r="SRE61" s="87"/>
      <c r="SRF61" s="87"/>
      <c r="SRG61" s="88"/>
      <c r="SRH61" s="87"/>
      <c r="SRI61" s="87"/>
      <c r="SRJ61" s="87"/>
      <c r="SRK61" s="87"/>
      <c r="SRL61" s="88"/>
      <c r="SRM61" s="87"/>
      <c r="SRN61" s="87"/>
      <c r="SRO61" s="87"/>
      <c r="SRP61" s="87"/>
      <c r="SRQ61" s="88"/>
      <c r="SRR61" s="87"/>
      <c r="SRS61" s="87"/>
      <c r="SRT61" s="87"/>
      <c r="SRU61" s="87"/>
      <c r="SRV61" s="88"/>
      <c r="SRW61" s="87"/>
      <c r="SRX61" s="87"/>
      <c r="SRY61" s="87"/>
      <c r="SRZ61" s="87"/>
      <c r="SSA61" s="88"/>
      <c r="SSB61" s="87"/>
      <c r="SSC61" s="87"/>
      <c r="SSD61" s="87"/>
      <c r="SSE61" s="87"/>
      <c r="SSF61" s="88"/>
      <c r="SSG61" s="87"/>
      <c r="SSH61" s="87"/>
      <c r="SSI61" s="87"/>
      <c r="SSJ61" s="87"/>
      <c r="SSK61" s="88"/>
      <c r="SSL61" s="87"/>
      <c r="SSM61" s="87"/>
      <c r="SSN61" s="87"/>
      <c r="SSO61" s="87"/>
      <c r="SSP61" s="88"/>
      <c r="SSQ61" s="87"/>
      <c r="SSR61" s="87"/>
      <c r="SSS61" s="87"/>
      <c r="SST61" s="87"/>
      <c r="SSU61" s="88"/>
      <c r="SSV61" s="87"/>
      <c r="SSW61" s="87"/>
      <c r="SSX61" s="87"/>
      <c r="SSY61" s="87"/>
      <c r="SSZ61" s="88"/>
      <c r="STA61" s="87"/>
      <c r="STB61" s="87"/>
      <c r="STC61" s="87"/>
      <c r="STD61" s="87"/>
      <c r="STE61" s="88"/>
      <c r="STF61" s="87"/>
      <c r="STG61" s="87"/>
      <c r="STH61" s="87"/>
      <c r="STI61" s="87"/>
      <c r="STJ61" s="88"/>
      <c r="STK61" s="87"/>
      <c r="STL61" s="87"/>
      <c r="STM61" s="87"/>
      <c r="STN61" s="87"/>
      <c r="STO61" s="88"/>
      <c r="STP61" s="87"/>
      <c r="STQ61" s="87"/>
      <c r="STR61" s="87"/>
      <c r="STS61" s="87"/>
      <c r="STT61" s="88"/>
      <c r="STU61" s="87"/>
      <c r="STV61" s="87"/>
      <c r="STW61" s="87"/>
      <c r="STX61" s="87"/>
      <c r="STY61" s="88"/>
      <c r="STZ61" s="87"/>
      <c r="SUA61" s="87"/>
      <c r="SUB61" s="87"/>
      <c r="SUC61" s="87"/>
      <c r="SUD61" s="88"/>
      <c r="SUE61" s="87"/>
      <c r="SUF61" s="87"/>
      <c r="SUG61" s="87"/>
      <c r="SUH61" s="87"/>
      <c r="SUI61" s="88"/>
      <c r="SUJ61" s="87"/>
      <c r="SUK61" s="87"/>
      <c r="SUL61" s="87"/>
      <c r="SUM61" s="87"/>
      <c r="SUN61" s="88"/>
      <c r="SUO61" s="87"/>
      <c r="SUP61" s="87"/>
      <c r="SUQ61" s="87"/>
      <c r="SUR61" s="87"/>
      <c r="SUS61" s="88"/>
      <c r="SUT61" s="87"/>
      <c r="SUU61" s="87"/>
      <c r="SUV61" s="87"/>
      <c r="SUW61" s="87"/>
      <c r="SUX61" s="88"/>
      <c r="SUY61" s="87"/>
      <c r="SUZ61" s="87"/>
      <c r="SVA61" s="87"/>
      <c r="SVB61" s="87"/>
      <c r="SVC61" s="88"/>
      <c r="SVD61" s="87"/>
      <c r="SVE61" s="87"/>
      <c r="SVF61" s="87"/>
      <c r="SVG61" s="87"/>
      <c r="SVH61" s="88"/>
      <c r="SVI61" s="87"/>
      <c r="SVJ61" s="87"/>
      <c r="SVK61" s="87"/>
      <c r="SVL61" s="87"/>
      <c r="SVM61" s="88"/>
      <c r="SVN61" s="87"/>
      <c r="SVO61" s="87"/>
      <c r="SVP61" s="87"/>
      <c r="SVQ61" s="87"/>
      <c r="SVR61" s="88"/>
      <c r="SVS61" s="87"/>
      <c r="SVT61" s="87"/>
      <c r="SVU61" s="87"/>
      <c r="SVV61" s="87"/>
      <c r="SVW61" s="88"/>
      <c r="SVX61" s="87"/>
      <c r="SVY61" s="87"/>
      <c r="SVZ61" s="87"/>
      <c r="SWA61" s="87"/>
      <c r="SWB61" s="88"/>
      <c r="SWC61" s="87"/>
      <c r="SWD61" s="87"/>
      <c r="SWE61" s="87"/>
      <c r="SWF61" s="87"/>
      <c r="SWG61" s="88"/>
      <c r="SWH61" s="87"/>
      <c r="SWI61" s="87"/>
      <c r="SWJ61" s="87"/>
      <c r="SWK61" s="87"/>
      <c r="SWL61" s="88"/>
      <c r="SWM61" s="87"/>
      <c r="SWN61" s="87"/>
      <c r="SWO61" s="87"/>
      <c r="SWP61" s="87"/>
      <c r="SWQ61" s="88"/>
      <c r="SWR61" s="87"/>
      <c r="SWS61" s="87"/>
      <c r="SWT61" s="87"/>
      <c r="SWU61" s="87"/>
      <c r="SWV61" s="88"/>
      <c r="SWW61" s="87"/>
      <c r="SWX61" s="87"/>
      <c r="SWY61" s="87"/>
      <c r="SWZ61" s="87"/>
      <c r="SXA61" s="88"/>
      <c r="SXB61" s="87"/>
      <c r="SXC61" s="87"/>
      <c r="SXD61" s="87"/>
      <c r="SXE61" s="87"/>
      <c r="SXF61" s="88"/>
      <c r="SXG61" s="87"/>
      <c r="SXH61" s="87"/>
      <c r="SXI61" s="87"/>
      <c r="SXJ61" s="87"/>
      <c r="SXK61" s="88"/>
      <c r="SXL61" s="87"/>
      <c r="SXM61" s="87"/>
      <c r="SXN61" s="87"/>
      <c r="SXO61" s="87"/>
      <c r="SXP61" s="88"/>
      <c r="SXQ61" s="87"/>
      <c r="SXR61" s="87"/>
      <c r="SXS61" s="87"/>
      <c r="SXT61" s="87"/>
      <c r="SXU61" s="88"/>
      <c r="SXV61" s="87"/>
      <c r="SXW61" s="87"/>
      <c r="SXX61" s="87"/>
      <c r="SXY61" s="87"/>
      <c r="SXZ61" s="88"/>
      <c r="SYA61" s="87"/>
      <c r="SYB61" s="87"/>
      <c r="SYC61" s="87"/>
      <c r="SYD61" s="87"/>
      <c r="SYE61" s="88"/>
      <c r="SYF61" s="87"/>
      <c r="SYG61" s="87"/>
      <c r="SYH61" s="87"/>
      <c r="SYI61" s="87"/>
      <c r="SYJ61" s="88"/>
      <c r="SYK61" s="87"/>
      <c r="SYL61" s="87"/>
      <c r="SYM61" s="87"/>
      <c r="SYN61" s="87"/>
      <c r="SYO61" s="88"/>
      <c r="SYP61" s="87"/>
      <c r="SYQ61" s="87"/>
      <c r="SYR61" s="87"/>
      <c r="SYS61" s="87"/>
      <c r="SYT61" s="88"/>
      <c r="SYU61" s="87"/>
      <c r="SYV61" s="87"/>
      <c r="SYW61" s="87"/>
      <c r="SYX61" s="87"/>
      <c r="SYY61" s="88"/>
      <c r="SYZ61" s="87"/>
      <c r="SZA61" s="87"/>
      <c r="SZB61" s="87"/>
      <c r="SZC61" s="87"/>
      <c r="SZD61" s="88"/>
      <c r="SZE61" s="87"/>
      <c r="SZF61" s="87"/>
      <c r="SZG61" s="87"/>
      <c r="SZH61" s="87"/>
      <c r="SZI61" s="88"/>
      <c r="SZJ61" s="87"/>
      <c r="SZK61" s="87"/>
      <c r="SZL61" s="87"/>
      <c r="SZM61" s="87"/>
      <c r="SZN61" s="88"/>
      <c r="SZO61" s="87"/>
      <c r="SZP61" s="87"/>
      <c r="SZQ61" s="87"/>
      <c r="SZR61" s="87"/>
      <c r="SZS61" s="88"/>
      <c r="SZT61" s="87"/>
      <c r="SZU61" s="87"/>
      <c r="SZV61" s="87"/>
      <c r="SZW61" s="87"/>
      <c r="SZX61" s="88"/>
      <c r="SZY61" s="87"/>
      <c r="SZZ61" s="87"/>
      <c r="TAA61" s="87"/>
      <c r="TAB61" s="87"/>
      <c r="TAC61" s="88"/>
      <c r="TAD61" s="87"/>
      <c r="TAE61" s="87"/>
      <c r="TAF61" s="87"/>
      <c r="TAG61" s="87"/>
      <c r="TAH61" s="88"/>
      <c r="TAI61" s="87"/>
      <c r="TAJ61" s="87"/>
      <c r="TAK61" s="87"/>
      <c r="TAL61" s="87"/>
      <c r="TAM61" s="88"/>
      <c r="TAN61" s="87"/>
      <c r="TAO61" s="87"/>
      <c r="TAP61" s="87"/>
      <c r="TAQ61" s="87"/>
      <c r="TAR61" s="88"/>
      <c r="TAS61" s="87"/>
      <c r="TAT61" s="87"/>
      <c r="TAU61" s="87"/>
      <c r="TAV61" s="87"/>
      <c r="TAW61" s="88"/>
      <c r="TAX61" s="87"/>
      <c r="TAY61" s="87"/>
      <c r="TAZ61" s="87"/>
      <c r="TBA61" s="87"/>
      <c r="TBB61" s="88"/>
      <c r="TBC61" s="87"/>
      <c r="TBD61" s="87"/>
      <c r="TBE61" s="87"/>
      <c r="TBF61" s="87"/>
      <c r="TBG61" s="88"/>
      <c r="TBH61" s="87"/>
      <c r="TBI61" s="87"/>
      <c r="TBJ61" s="87"/>
      <c r="TBK61" s="87"/>
      <c r="TBL61" s="88"/>
      <c r="TBM61" s="87"/>
      <c r="TBN61" s="87"/>
      <c r="TBO61" s="87"/>
      <c r="TBP61" s="87"/>
      <c r="TBQ61" s="88"/>
      <c r="TBR61" s="87"/>
      <c r="TBS61" s="87"/>
      <c r="TBT61" s="87"/>
      <c r="TBU61" s="87"/>
      <c r="TBV61" s="88"/>
      <c r="TBW61" s="87"/>
      <c r="TBX61" s="87"/>
      <c r="TBY61" s="87"/>
      <c r="TBZ61" s="87"/>
      <c r="TCA61" s="88"/>
      <c r="TCB61" s="87"/>
      <c r="TCC61" s="87"/>
      <c r="TCD61" s="87"/>
      <c r="TCE61" s="87"/>
      <c r="TCF61" s="88"/>
      <c r="TCG61" s="87"/>
      <c r="TCH61" s="87"/>
      <c r="TCI61" s="87"/>
      <c r="TCJ61" s="87"/>
      <c r="TCK61" s="88"/>
      <c r="TCL61" s="87"/>
      <c r="TCM61" s="87"/>
      <c r="TCN61" s="87"/>
      <c r="TCO61" s="87"/>
      <c r="TCP61" s="88"/>
      <c r="TCQ61" s="87"/>
      <c r="TCR61" s="87"/>
      <c r="TCS61" s="87"/>
      <c r="TCT61" s="87"/>
      <c r="TCU61" s="88"/>
      <c r="TCV61" s="87"/>
      <c r="TCW61" s="87"/>
      <c r="TCX61" s="87"/>
      <c r="TCY61" s="87"/>
      <c r="TCZ61" s="88"/>
      <c r="TDA61" s="87"/>
      <c r="TDB61" s="87"/>
      <c r="TDC61" s="87"/>
      <c r="TDD61" s="87"/>
      <c r="TDE61" s="88"/>
      <c r="TDF61" s="87"/>
      <c r="TDG61" s="87"/>
      <c r="TDH61" s="87"/>
      <c r="TDI61" s="87"/>
      <c r="TDJ61" s="88"/>
      <c r="TDK61" s="87"/>
      <c r="TDL61" s="87"/>
      <c r="TDM61" s="87"/>
      <c r="TDN61" s="87"/>
      <c r="TDO61" s="88"/>
      <c r="TDP61" s="87"/>
      <c r="TDQ61" s="87"/>
      <c r="TDR61" s="87"/>
      <c r="TDS61" s="87"/>
      <c r="TDT61" s="88"/>
      <c r="TDU61" s="87"/>
      <c r="TDV61" s="87"/>
      <c r="TDW61" s="87"/>
      <c r="TDX61" s="87"/>
      <c r="TDY61" s="88"/>
      <c r="TDZ61" s="87"/>
      <c r="TEA61" s="87"/>
      <c r="TEB61" s="87"/>
      <c r="TEC61" s="87"/>
      <c r="TED61" s="88"/>
      <c r="TEE61" s="87"/>
      <c r="TEF61" s="87"/>
      <c r="TEG61" s="87"/>
      <c r="TEH61" s="87"/>
      <c r="TEI61" s="88"/>
      <c r="TEJ61" s="87"/>
      <c r="TEK61" s="87"/>
      <c r="TEL61" s="87"/>
      <c r="TEM61" s="87"/>
      <c r="TEN61" s="88"/>
      <c r="TEO61" s="87"/>
      <c r="TEP61" s="87"/>
      <c r="TEQ61" s="87"/>
      <c r="TER61" s="87"/>
      <c r="TES61" s="88"/>
      <c r="TET61" s="87"/>
      <c r="TEU61" s="87"/>
      <c r="TEV61" s="87"/>
      <c r="TEW61" s="87"/>
      <c r="TEX61" s="88"/>
      <c r="TEY61" s="87"/>
      <c r="TEZ61" s="87"/>
      <c r="TFA61" s="87"/>
      <c r="TFB61" s="87"/>
      <c r="TFC61" s="88"/>
      <c r="TFD61" s="87"/>
      <c r="TFE61" s="87"/>
      <c r="TFF61" s="87"/>
      <c r="TFG61" s="87"/>
      <c r="TFH61" s="88"/>
      <c r="TFI61" s="87"/>
      <c r="TFJ61" s="87"/>
      <c r="TFK61" s="87"/>
      <c r="TFL61" s="87"/>
      <c r="TFM61" s="88"/>
      <c r="TFN61" s="87"/>
      <c r="TFO61" s="87"/>
      <c r="TFP61" s="87"/>
      <c r="TFQ61" s="87"/>
      <c r="TFR61" s="88"/>
      <c r="TFS61" s="87"/>
      <c r="TFT61" s="87"/>
      <c r="TFU61" s="87"/>
      <c r="TFV61" s="87"/>
      <c r="TFW61" s="88"/>
      <c r="TFX61" s="87"/>
      <c r="TFY61" s="87"/>
      <c r="TFZ61" s="87"/>
      <c r="TGA61" s="87"/>
      <c r="TGB61" s="88"/>
      <c r="TGC61" s="87"/>
      <c r="TGD61" s="87"/>
      <c r="TGE61" s="87"/>
      <c r="TGF61" s="87"/>
      <c r="TGG61" s="88"/>
      <c r="TGH61" s="87"/>
      <c r="TGI61" s="87"/>
      <c r="TGJ61" s="87"/>
      <c r="TGK61" s="87"/>
      <c r="TGL61" s="88"/>
      <c r="TGM61" s="87"/>
      <c r="TGN61" s="87"/>
      <c r="TGO61" s="87"/>
      <c r="TGP61" s="87"/>
      <c r="TGQ61" s="88"/>
      <c r="TGR61" s="87"/>
      <c r="TGS61" s="87"/>
      <c r="TGT61" s="87"/>
      <c r="TGU61" s="87"/>
      <c r="TGV61" s="88"/>
      <c r="TGW61" s="87"/>
      <c r="TGX61" s="87"/>
      <c r="TGY61" s="87"/>
      <c r="TGZ61" s="87"/>
      <c r="THA61" s="88"/>
      <c r="THB61" s="87"/>
      <c r="THC61" s="87"/>
      <c r="THD61" s="87"/>
      <c r="THE61" s="87"/>
      <c r="THF61" s="88"/>
      <c r="THG61" s="87"/>
      <c r="THH61" s="87"/>
      <c r="THI61" s="87"/>
      <c r="THJ61" s="87"/>
      <c r="THK61" s="88"/>
      <c r="THL61" s="87"/>
      <c r="THM61" s="87"/>
      <c r="THN61" s="87"/>
      <c r="THO61" s="87"/>
      <c r="THP61" s="88"/>
      <c r="THQ61" s="87"/>
      <c r="THR61" s="87"/>
      <c r="THS61" s="87"/>
      <c r="THT61" s="87"/>
      <c r="THU61" s="88"/>
      <c r="THV61" s="87"/>
      <c r="THW61" s="87"/>
      <c r="THX61" s="87"/>
      <c r="THY61" s="87"/>
      <c r="THZ61" s="88"/>
      <c r="TIA61" s="87"/>
      <c r="TIB61" s="87"/>
      <c r="TIC61" s="87"/>
      <c r="TID61" s="87"/>
      <c r="TIE61" s="88"/>
      <c r="TIF61" s="87"/>
      <c r="TIG61" s="87"/>
      <c r="TIH61" s="87"/>
      <c r="TII61" s="87"/>
      <c r="TIJ61" s="88"/>
      <c r="TIK61" s="87"/>
      <c r="TIL61" s="87"/>
      <c r="TIM61" s="87"/>
      <c r="TIN61" s="87"/>
      <c r="TIO61" s="88"/>
      <c r="TIP61" s="87"/>
      <c r="TIQ61" s="87"/>
      <c r="TIR61" s="87"/>
      <c r="TIS61" s="87"/>
      <c r="TIT61" s="88"/>
      <c r="TIU61" s="87"/>
      <c r="TIV61" s="87"/>
      <c r="TIW61" s="87"/>
      <c r="TIX61" s="87"/>
      <c r="TIY61" s="88"/>
      <c r="TIZ61" s="87"/>
      <c r="TJA61" s="87"/>
      <c r="TJB61" s="87"/>
      <c r="TJC61" s="87"/>
      <c r="TJD61" s="88"/>
      <c r="TJE61" s="87"/>
      <c r="TJF61" s="87"/>
      <c r="TJG61" s="87"/>
      <c r="TJH61" s="87"/>
      <c r="TJI61" s="88"/>
      <c r="TJJ61" s="87"/>
      <c r="TJK61" s="87"/>
      <c r="TJL61" s="87"/>
      <c r="TJM61" s="87"/>
      <c r="TJN61" s="88"/>
      <c r="TJO61" s="87"/>
      <c r="TJP61" s="87"/>
      <c r="TJQ61" s="87"/>
      <c r="TJR61" s="87"/>
      <c r="TJS61" s="88"/>
      <c r="TJT61" s="87"/>
      <c r="TJU61" s="87"/>
      <c r="TJV61" s="87"/>
      <c r="TJW61" s="87"/>
      <c r="TJX61" s="88"/>
      <c r="TJY61" s="87"/>
      <c r="TJZ61" s="87"/>
      <c r="TKA61" s="87"/>
      <c r="TKB61" s="87"/>
      <c r="TKC61" s="88"/>
      <c r="TKD61" s="87"/>
      <c r="TKE61" s="87"/>
      <c r="TKF61" s="87"/>
      <c r="TKG61" s="87"/>
      <c r="TKH61" s="88"/>
      <c r="TKI61" s="87"/>
      <c r="TKJ61" s="87"/>
      <c r="TKK61" s="87"/>
      <c r="TKL61" s="87"/>
      <c r="TKM61" s="88"/>
      <c r="TKN61" s="87"/>
      <c r="TKO61" s="87"/>
      <c r="TKP61" s="87"/>
      <c r="TKQ61" s="87"/>
      <c r="TKR61" s="88"/>
      <c r="TKS61" s="87"/>
      <c r="TKT61" s="87"/>
      <c r="TKU61" s="87"/>
      <c r="TKV61" s="87"/>
      <c r="TKW61" s="88"/>
      <c r="TKX61" s="87"/>
      <c r="TKY61" s="87"/>
      <c r="TKZ61" s="87"/>
      <c r="TLA61" s="87"/>
      <c r="TLB61" s="88"/>
      <c r="TLC61" s="87"/>
      <c r="TLD61" s="87"/>
      <c r="TLE61" s="87"/>
      <c r="TLF61" s="87"/>
      <c r="TLG61" s="88"/>
      <c r="TLH61" s="87"/>
      <c r="TLI61" s="87"/>
      <c r="TLJ61" s="87"/>
      <c r="TLK61" s="87"/>
      <c r="TLL61" s="88"/>
      <c r="TLM61" s="87"/>
      <c r="TLN61" s="87"/>
      <c r="TLO61" s="87"/>
      <c r="TLP61" s="87"/>
      <c r="TLQ61" s="88"/>
      <c r="TLR61" s="87"/>
      <c r="TLS61" s="87"/>
      <c r="TLT61" s="87"/>
      <c r="TLU61" s="87"/>
      <c r="TLV61" s="88"/>
      <c r="TLW61" s="87"/>
      <c r="TLX61" s="87"/>
      <c r="TLY61" s="87"/>
      <c r="TLZ61" s="87"/>
      <c r="TMA61" s="88"/>
      <c r="TMB61" s="87"/>
      <c r="TMC61" s="87"/>
      <c r="TMD61" s="87"/>
      <c r="TME61" s="87"/>
      <c r="TMF61" s="88"/>
      <c r="TMG61" s="87"/>
      <c r="TMH61" s="87"/>
      <c r="TMI61" s="87"/>
      <c r="TMJ61" s="87"/>
      <c r="TMK61" s="88"/>
      <c r="TML61" s="87"/>
      <c r="TMM61" s="87"/>
      <c r="TMN61" s="87"/>
      <c r="TMO61" s="87"/>
      <c r="TMP61" s="88"/>
      <c r="TMQ61" s="87"/>
      <c r="TMR61" s="87"/>
      <c r="TMS61" s="87"/>
      <c r="TMT61" s="87"/>
      <c r="TMU61" s="88"/>
      <c r="TMV61" s="87"/>
      <c r="TMW61" s="87"/>
      <c r="TMX61" s="87"/>
      <c r="TMY61" s="87"/>
      <c r="TMZ61" s="88"/>
      <c r="TNA61" s="87"/>
      <c r="TNB61" s="87"/>
      <c r="TNC61" s="87"/>
      <c r="TND61" s="87"/>
      <c r="TNE61" s="88"/>
      <c r="TNF61" s="87"/>
      <c r="TNG61" s="87"/>
      <c r="TNH61" s="87"/>
      <c r="TNI61" s="87"/>
      <c r="TNJ61" s="88"/>
      <c r="TNK61" s="87"/>
      <c r="TNL61" s="87"/>
      <c r="TNM61" s="87"/>
      <c r="TNN61" s="87"/>
      <c r="TNO61" s="88"/>
      <c r="TNP61" s="87"/>
      <c r="TNQ61" s="87"/>
      <c r="TNR61" s="87"/>
      <c r="TNS61" s="87"/>
      <c r="TNT61" s="88"/>
      <c r="TNU61" s="87"/>
      <c r="TNV61" s="87"/>
      <c r="TNW61" s="87"/>
      <c r="TNX61" s="87"/>
      <c r="TNY61" s="88"/>
      <c r="TNZ61" s="87"/>
      <c r="TOA61" s="87"/>
      <c r="TOB61" s="87"/>
      <c r="TOC61" s="87"/>
      <c r="TOD61" s="88"/>
      <c r="TOE61" s="87"/>
      <c r="TOF61" s="87"/>
      <c r="TOG61" s="87"/>
      <c r="TOH61" s="87"/>
      <c r="TOI61" s="88"/>
      <c r="TOJ61" s="87"/>
      <c r="TOK61" s="87"/>
      <c r="TOL61" s="87"/>
      <c r="TOM61" s="87"/>
      <c r="TON61" s="88"/>
      <c r="TOO61" s="87"/>
      <c r="TOP61" s="87"/>
      <c r="TOQ61" s="87"/>
      <c r="TOR61" s="87"/>
      <c r="TOS61" s="88"/>
      <c r="TOT61" s="87"/>
      <c r="TOU61" s="87"/>
      <c r="TOV61" s="87"/>
      <c r="TOW61" s="87"/>
      <c r="TOX61" s="88"/>
      <c r="TOY61" s="87"/>
      <c r="TOZ61" s="87"/>
      <c r="TPA61" s="87"/>
      <c r="TPB61" s="87"/>
      <c r="TPC61" s="88"/>
      <c r="TPD61" s="87"/>
      <c r="TPE61" s="87"/>
      <c r="TPF61" s="87"/>
      <c r="TPG61" s="87"/>
      <c r="TPH61" s="88"/>
      <c r="TPI61" s="87"/>
      <c r="TPJ61" s="87"/>
      <c r="TPK61" s="87"/>
      <c r="TPL61" s="87"/>
      <c r="TPM61" s="88"/>
      <c r="TPN61" s="87"/>
      <c r="TPO61" s="87"/>
      <c r="TPP61" s="87"/>
      <c r="TPQ61" s="87"/>
      <c r="TPR61" s="88"/>
      <c r="TPS61" s="87"/>
      <c r="TPT61" s="87"/>
      <c r="TPU61" s="87"/>
      <c r="TPV61" s="87"/>
      <c r="TPW61" s="88"/>
      <c r="TPX61" s="87"/>
      <c r="TPY61" s="87"/>
      <c r="TPZ61" s="87"/>
      <c r="TQA61" s="87"/>
      <c r="TQB61" s="88"/>
      <c r="TQC61" s="87"/>
      <c r="TQD61" s="87"/>
      <c r="TQE61" s="87"/>
      <c r="TQF61" s="87"/>
      <c r="TQG61" s="88"/>
      <c r="TQH61" s="87"/>
      <c r="TQI61" s="87"/>
      <c r="TQJ61" s="87"/>
      <c r="TQK61" s="87"/>
      <c r="TQL61" s="88"/>
      <c r="TQM61" s="87"/>
      <c r="TQN61" s="87"/>
      <c r="TQO61" s="87"/>
      <c r="TQP61" s="87"/>
      <c r="TQQ61" s="88"/>
      <c r="TQR61" s="87"/>
      <c r="TQS61" s="87"/>
      <c r="TQT61" s="87"/>
      <c r="TQU61" s="87"/>
      <c r="TQV61" s="88"/>
      <c r="TQW61" s="87"/>
      <c r="TQX61" s="87"/>
      <c r="TQY61" s="87"/>
      <c r="TQZ61" s="87"/>
      <c r="TRA61" s="88"/>
      <c r="TRB61" s="87"/>
      <c r="TRC61" s="87"/>
      <c r="TRD61" s="87"/>
      <c r="TRE61" s="87"/>
      <c r="TRF61" s="88"/>
      <c r="TRG61" s="87"/>
      <c r="TRH61" s="87"/>
      <c r="TRI61" s="87"/>
      <c r="TRJ61" s="87"/>
      <c r="TRK61" s="88"/>
      <c r="TRL61" s="87"/>
      <c r="TRM61" s="87"/>
      <c r="TRN61" s="87"/>
      <c r="TRO61" s="87"/>
      <c r="TRP61" s="88"/>
      <c r="TRQ61" s="87"/>
      <c r="TRR61" s="87"/>
      <c r="TRS61" s="87"/>
      <c r="TRT61" s="87"/>
      <c r="TRU61" s="88"/>
      <c r="TRV61" s="87"/>
      <c r="TRW61" s="87"/>
      <c r="TRX61" s="87"/>
      <c r="TRY61" s="87"/>
      <c r="TRZ61" s="88"/>
      <c r="TSA61" s="87"/>
      <c r="TSB61" s="87"/>
      <c r="TSC61" s="87"/>
      <c r="TSD61" s="87"/>
      <c r="TSE61" s="88"/>
      <c r="TSF61" s="87"/>
      <c r="TSG61" s="87"/>
      <c r="TSH61" s="87"/>
      <c r="TSI61" s="87"/>
      <c r="TSJ61" s="88"/>
      <c r="TSK61" s="87"/>
      <c r="TSL61" s="87"/>
      <c r="TSM61" s="87"/>
      <c r="TSN61" s="87"/>
      <c r="TSO61" s="88"/>
      <c r="TSP61" s="87"/>
      <c r="TSQ61" s="87"/>
      <c r="TSR61" s="87"/>
      <c r="TSS61" s="87"/>
      <c r="TST61" s="88"/>
      <c r="TSU61" s="87"/>
      <c r="TSV61" s="87"/>
      <c r="TSW61" s="87"/>
      <c r="TSX61" s="87"/>
      <c r="TSY61" s="88"/>
      <c r="TSZ61" s="87"/>
      <c r="TTA61" s="87"/>
      <c r="TTB61" s="87"/>
      <c r="TTC61" s="87"/>
      <c r="TTD61" s="88"/>
      <c r="TTE61" s="87"/>
      <c r="TTF61" s="87"/>
      <c r="TTG61" s="87"/>
      <c r="TTH61" s="87"/>
      <c r="TTI61" s="88"/>
      <c r="TTJ61" s="87"/>
      <c r="TTK61" s="87"/>
      <c r="TTL61" s="87"/>
      <c r="TTM61" s="87"/>
      <c r="TTN61" s="88"/>
      <c r="TTO61" s="87"/>
      <c r="TTP61" s="87"/>
      <c r="TTQ61" s="87"/>
      <c r="TTR61" s="87"/>
      <c r="TTS61" s="88"/>
      <c r="TTT61" s="87"/>
      <c r="TTU61" s="87"/>
      <c r="TTV61" s="87"/>
      <c r="TTW61" s="87"/>
      <c r="TTX61" s="88"/>
      <c r="TTY61" s="87"/>
      <c r="TTZ61" s="87"/>
      <c r="TUA61" s="87"/>
      <c r="TUB61" s="87"/>
      <c r="TUC61" s="88"/>
      <c r="TUD61" s="87"/>
      <c r="TUE61" s="87"/>
      <c r="TUF61" s="87"/>
      <c r="TUG61" s="87"/>
      <c r="TUH61" s="88"/>
      <c r="TUI61" s="87"/>
      <c r="TUJ61" s="87"/>
      <c r="TUK61" s="87"/>
      <c r="TUL61" s="87"/>
      <c r="TUM61" s="88"/>
      <c r="TUN61" s="87"/>
      <c r="TUO61" s="87"/>
      <c r="TUP61" s="87"/>
      <c r="TUQ61" s="87"/>
      <c r="TUR61" s="88"/>
      <c r="TUS61" s="87"/>
      <c r="TUT61" s="87"/>
      <c r="TUU61" s="87"/>
      <c r="TUV61" s="87"/>
      <c r="TUW61" s="88"/>
      <c r="TUX61" s="87"/>
      <c r="TUY61" s="87"/>
      <c r="TUZ61" s="87"/>
      <c r="TVA61" s="87"/>
      <c r="TVB61" s="88"/>
      <c r="TVC61" s="87"/>
      <c r="TVD61" s="87"/>
      <c r="TVE61" s="87"/>
      <c r="TVF61" s="87"/>
      <c r="TVG61" s="88"/>
      <c r="TVH61" s="87"/>
      <c r="TVI61" s="87"/>
      <c r="TVJ61" s="87"/>
      <c r="TVK61" s="87"/>
      <c r="TVL61" s="88"/>
      <c r="TVM61" s="87"/>
      <c r="TVN61" s="87"/>
      <c r="TVO61" s="87"/>
      <c r="TVP61" s="87"/>
      <c r="TVQ61" s="88"/>
      <c r="TVR61" s="87"/>
      <c r="TVS61" s="87"/>
      <c r="TVT61" s="87"/>
      <c r="TVU61" s="87"/>
      <c r="TVV61" s="88"/>
      <c r="TVW61" s="87"/>
      <c r="TVX61" s="87"/>
      <c r="TVY61" s="87"/>
      <c r="TVZ61" s="87"/>
      <c r="TWA61" s="88"/>
      <c r="TWB61" s="87"/>
      <c r="TWC61" s="87"/>
      <c r="TWD61" s="87"/>
      <c r="TWE61" s="87"/>
      <c r="TWF61" s="88"/>
      <c r="TWG61" s="87"/>
      <c r="TWH61" s="87"/>
      <c r="TWI61" s="87"/>
      <c r="TWJ61" s="87"/>
      <c r="TWK61" s="88"/>
      <c r="TWL61" s="87"/>
      <c r="TWM61" s="87"/>
      <c r="TWN61" s="87"/>
      <c r="TWO61" s="87"/>
      <c r="TWP61" s="88"/>
      <c r="TWQ61" s="87"/>
      <c r="TWR61" s="87"/>
      <c r="TWS61" s="87"/>
      <c r="TWT61" s="87"/>
      <c r="TWU61" s="88"/>
      <c r="TWV61" s="87"/>
      <c r="TWW61" s="87"/>
      <c r="TWX61" s="87"/>
      <c r="TWY61" s="87"/>
      <c r="TWZ61" s="88"/>
      <c r="TXA61" s="87"/>
      <c r="TXB61" s="87"/>
      <c r="TXC61" s="87"/>
      <c r="TXD61" s="87"/>
      <c r="TXE61" s="88"/>
      <c r="TXF61" s="87"/>
      <c r="TXG61" s="87"/>
      <c r="TXH61" s="87"/>
      <c r="TXI61" s="87"/>
      <c r="TXJ61" s="88"/>
      <c r="TXK61" s="87"/>
      <c r="TXL61" s="87"/>
      <c r="TXM61" s="87"/>
      <c r="TXN61" s="87"/>
      <c r="TXO61" s="88"/>
      <c r="TXP61" s="87"/>
      <c r="TXQ61" s="87"/>
      <c r="TXR61" s="87"/>
      <c r="TXS61" s="87"/>
      <c r="TXT61" s="88"/>
      <c r="TXU61" s="87"/>
      <c r="TXV61" s="87"/>
      <c r="TXW61" s="87"/>
      <c r="TXX61" s="87"/>
      <c r="TXY61" s="88"/>
      <c r="TXZ61" s="87"/>
      <c r="TYA61" s="87"/>
      <c r="TYB61" s="87"/>
      <c r="TYC61" s="87"/>
      <c r="TYD61" s="88"/>
      <c r="TYE61" s="87"/>
      <c r="TYF61" s="87"/>
      <c r="TYG61" s="87"/>
      <c r="TYH61" s="87"/>
      <c r="TYI61" s="88"/>
      <c r="TYJ61" s="87"/>
      <c r="TYK61" s="87"/>
      <c r="TYL61" s="87"/>
      <c r="TYM61" s="87"/>
      <c r="TYN61" s="88"/>
      <c r="TYO61" s="87"/>
      <c r="TYP61" s="87"/>
      <c r="TYQ61" s="87"/>
      <c r="TYR61" s="87"/>
      <c r="TYS61" s="88"/>
      <c r="TYT61" s="87"/>
      <c r="TYU61" s="87"/>
      <c r="TYV61" s="87"/>
      <c r="TYW61" s="87"/>
      <c r="TYX61" s="88"/>
      <c r="TYY61" s="87"/>
      <c r="TYZ61" s="87"/>
      <c r="TZA61" s="87"/>
      <c r="TZB61" s="87"/>
      <c r="TZC61" s="88"/>
      <c r="TZD61" s="87"/>
      <c r="TZE61" s="87"/>
      <c r="TZF61" s="87"/>
      <c r="TZG61" s="87"/>
      <c r="TZH61" s="88"/>
      <c r="TZI61" s="87"/>
      <c r="TZJ61" s="87"/>
      <c r="TZK61" s="87"/>
      <c r="TZL61" s="87"/>
      <c r="TZM61" s="88"/>
      <c r="TZN61" s="87"/>
      <c r="TZO61" s="87"/>
      <c r="TZP61" s="87"/>
      <c r="TZQ61" s="87"/>
      <c r="TZR61" s="88"/>
      <c r="TZS61" s="87"/>
      <c r="TZT61" s="87"/>
      <c r="TZU61" s="87"/>
      <c r="TZV61" s="87"/>
      <c r="TZW61" s="88"/>
      <c r="TZX61" s="87"/>
      <c r="TZY61" s="87"/>
      <c r="TZZ61" s="87"/>
      <c r="UAA61" s="87"/>
      <c r="UAB61" s="88"/>
      <c r="UAC61" s="87"/>
      <c r="UAD61" s="87"/>
      <c r="UAE61" s="87"/>
      <c r="UAF61" s="87"/>
      <c r="UAG61" s="88"/>
      <c r="UAH61" s="87"/>
      <c r="UAI61" s="87"/>
      <c r="UAJ61" s="87"/>
      <c r="UAK61" s="87"/>
      <c r="UAL61" s="88"/>
      <c r="UAM61" s="87"/>
      <c r="UAN61" s="87"/>
      <c r="UAO61" s="87"/>
      <c r="UAP61" s="87"/>
      <c r="UAQ61" s="88"/>
      <c r="UAR61" s="87"/>
      <c r="UAS61" s="87"/>
      <c r="UAT61" s="87"/>
      <c r="UAU61" s="87"/>
      <c r="UAV61" s="88"/>
      <c r="UAW61" s="87"/>
      <c r="UAX61" s="87"/>
      <c r="UAY61" s="87"/>
      <c r="UAZ61" s="87"/>
      <c r="UBA61" s="88"/>
      <c r="UBB61" s="87"/>
      <c r="UBC61" s="87"/>
      <c r="UBD61" s="87"/>
      <c r="UBE61" s="87"/>
      <c r="UBF61" s="88"/>
      <c r="UBG61" s="87"/>
      <c r="UBH61" s="87"/>
      <c r="UBI61" s="87"/>
      <c r="UBJ61" s="87"/>
      <c r="UBK61" s="88"/>
      <c r="UBL61" s="87"/>
      <c r="UBM61" s="87"/>
      <c r="UBN61" s="87"/>
      <c r="UBO61" s="87"/>
      <c r="UBP61" s="88"/>
      <c r="UBQ61" s="87"/>
      <c r="UBR61" s="87"/>
      <c r="UBS61" s="87"/>
      <c r="UBT61" s="87"/>
      <c r="UBU61" s="88"/>
      <c r="UBV61" s="87"/>
      <c r="UBW61" s="87"/>
      <c r="UBX61" s="87"/>
      <c r="UBY61" s="87"/>
      <c r="UBZ61" s="88"/>
      <c r="UCA61" s="87"/>
      <c r="UCB61" s="87"/>
      <c r="UCC61" s="87"/>
      <c r="UCD61" s="87"/>
      <c r="UCE61" s="88"/>
      <c r="UCF61" s="87"/>
      <c r="UCG61" s="87"/>
      <c r="UCH61" s="87"/>
      <c r="UCI61" s="87"/>
      <c r="UCJ61" s="88"/>
      <c r="UCK61" s="87"/>
      <c r="UCL61" s="87"/>
      <c r="UCM61" s="87"/>
      <c r="UCN61" s="87"/>
      <c r="UCO61" s="88"/>
      <c r="UCP61" s="87"/>
      <c r="UCQ61" s="87"/>
      <c r="UCR61" s="87"/>
      <c r="UCS61" s="87"/>
      <c r="UCT61" s="88"/>
      <c r="UCU61" s="87"/>
      <c r="UCV61" s="87"/>
      <c r="UCW61" s="87"/>
      <c r="UCX61" s="87"/>
      <c r="UCY61" s="88"/>
      <c r="UCZ61" s="87"/>
      <c r="UDA61" s="87"/>
      <c r="UDB61" s="87"/>
      <c r="UDC61" s="87"/>
      <c r="UDD61" s="88"/>
      <c r="UDE61" s="87"/>
      <c r="UDF61" s="87"/>
      <c r="UDG61" s="87"/>
      <c r="UDH61" s="87"/>
      <c r="UDI61" s="88"/>
      <c r="UDJ61" s="87"/>
      <c r="UDK61" s="87"/>
      <c r="UDL61" s="87"/>
      <c r="UDM61" s="87"/>
      <c r="UDN61" s="88"/>
      <c r="UDO61" s="87"/>
      <c r="UDP61" s="87"/>
      <c r="UDQ61" s="87"/>
      <c r="UDR61" s="87"/>
      <c r="UDS61" s="88"/>
      <c r="UDT61" s="87"/>
      <c r="UDU61" s="87"/>
      <c r="UDV61" s="87"/>
      <c r="UDW61" s="87"/>
      <c r="UDX61" s="88"/>
      <c r="UDY61" s="87"/>
      <c r="UDZ61" s="87"/>
      <c r="UEA61" s="87"/>
      <c r="UEB61" s="87"/>
      <c r="UEC61" s="88"/>
      <c r="UED61" s="87"/>
      <c r="UEE61" s="87"/>
      <c r="UEF61" s="87"/>
      <c r="UEG61" s="87"/>
      <c r="UEH61" s="88"/>
      <c r="UEI61" s="87"/>
      <c r="UEJ61" s="87"/>
      <c r="UEK61" s="87"/>
      <c r="UEL61" s="87"/>
      <c r="UEM61" s="88"/>
      <c r="UEN61" s="87"/>
      <c r="UEO61" s="87"/>
      <c r="UEP61" s="87"/>
      <c r="UEQ61" s="87"/>
      <c r="UER61" s="88"/>
      <c r="UES61" s="87"/>
      <c r="UET61" s="87"/>
      <c r="UEU61" s="87"/>
      <c r="UEV61" s="87"/>
      <c r="UEW61" s="88"/>
      <c r="UEX61" s="87"/>
      <c r="UEY61" s="87"/>
      <c r="UEZ61" s="87"/>
      <c r="UFA61" s="87"/>
      <c r="UFB61" s="88"/>
      <c r="UFC61" s="87"/>
      <c r="UFD61" s="87"/>
      <c r="UFE61" s="87"/>
      <c r="UFF61" s="87"/>
      <c r="UFG61" s="88"/>
      <c r="UFH61" s="87"/>
      <c r="UFI61" s="87"/>
      <c r="UFJ61" s="87"/>
      <c r="UFK61" s="87"/>
      <c r="UFL61" s="88"/>
      <c r="UFM61" s="87"/>
      <c r="UFN61" s="87"/>
      <c r="UFO61" s="87"/>
      <c r="UFP61" s="87"/>
      <c r="UFQ61" s="88"/>
      <c r="UFR61" s="87"/>
      <c r="UFS61" s="87"/>
      <c r="UFT61" s="87"/>
      <c r="UFU61" s="87"/>
      <c r="UFV61" s="88"/>
      <c r="UFW61" s="87"/>
      <c r="UFX61" s="87"/>
      <c r="UFY61" s="87"/>
      <c r="UFZ61" s="87"/>
      <c r="UGA61" s="88"/>
      <c r="UGB61" s="87"/>
      <c r="UGC61" s="87"/>
      <c r="UGD61" s="87"/>
      <c r="UGE61" s="87"/>
      <c r="UGF61" s="88"/>
      <c r="UGG61" s="87"/>
      <c r="UGH61" s="87"/>
      <c r="UGI61" s="87"/>
      <c r="UGJ61" s="87"/>
      <c r="UGK61" s="88"/>
      <c r="UGL61" s="87"/>
      <c r="UGM61" s="87"/>
      <c r="UGN61" s="87"/>
      <c r="UGO61" s="87"/>
      <c r="UGP61" s="88"/>
      <c r="UGQ61" s="87"/>
      <c r="UGR61" s="87"/>
      <c r="UGS61" s="87"/>
      <c r="UGT61" s="87"/>
      <c r="UGU61" s="88"/>
      <c r="UGV61" s="87"/>
      <c r="UGW61" s="87"/>
      <c r="UGX61" s="87"/>
      <c r="UGY61" s="87"/>
      <c r="UGZ61" s="88"/>
      <c r="UHA61" s="87"/>
      <c r="UHB61" s="87"/>
      <c r="UHC61" s="87"/>
      <c r="UHD61" s="87"/>
      <c r="UHE61" s="88"/>
      <c r="UHF61" s="87"/>
      <c r="UHG61" s="87"/>
      <c r="UHH61" s="87"/>
      <c r="UHI61" s="87"/>
      <c r="UHJ61" s="88"/>
      <c r="UHK61" s="87"/>
      <c r="UHL61" s="87"/>
      <c r="UHM61" s="87"/>
      <c r="UHN61" s="87"/>
      <c r="UHO61" s="88"/>
      <c r="UHP61" s="87"/>
      <c r="UHQ61" s="87"/>
      <c r="UHR61" s="87"/>
      <c r="UHS61" s="87"/>
      <c r="UHT61" s="88"/>
      <c r="UHU61" s="87"/>
      <c r="UHV61" s="87"/>
      <c r="UHW61" s="87"/>
      <c r="UHX61" s="87"/>
      <c r="UHY61" s="88"/>
      <c r="UHZ61" s="87"/>
      <c r="UIA61" s="87"/>
      <c r="UIB61" s="87"/>
      <c r="UIC61" s="87"/>
      <c r="UID61" s="88"/>
      <c r="UIE61" s="87"/>
      <c r="UIF61" s="87"/>
      <c r="UIG61" s="87"/>
      <c r="UIH61" s="87"/>
      <c r="UII61" s="88"/>
      <c r="UIJ61" s="87"/>
      <c r="UIK61" s="87"/>
      <c r="UIL61" s="87"/>
      <c r="UIM61" s="87"/>
      <c r="UIN61" s="88"/>
      <c r="UIO61" s="87"/>
      <c r="UIP61" s="87"/>
      <c r="UIQ61" s="87"/>
      <c r="UIR61" s="87"/>
      <c r="UIS61" s="88"/>
      <c r="UIT61" s="87"/>
      <c r="UIU61" s="87"/>
      <c r="UIV61" s="87"/>
      <c r="UIW61" s="87"/>
      <c r="UIX61" s="88"/>
      <c r="UIY61" s="87"/>
      <c r="UIZ61" s="87"/>
      <c r="UJA61" s="87"/>
      <c r="UJB61" s="87"/>
      <c r="UJC61" s="88"/>
      <c r="UJD61" s="87"/>
      <c r="UJE61" s="87"/>
      <c r="UJF61" s="87"/>
      <c r="UJG61" s="87"/>
      <c r="UJH61" s="88"/>
      <c r="UJI61" s="87"/>
      <c r="UJJ61" s="87"/>
      <c r="UJK61" s="87"/>
      <c r="UJL61" s="87"/>
      <c r="UJM61" s="88"/>
      <c r="UJN61" s="87"/>
      <c r="UJO61" s="87"/>
      <c r="UJP61" s="87"/>
      <c r="UJQ61" s="87"/>
      <c r="UJR61" s="88"/>
      <c r="UJS61" s="87"/>
      <c r="UJT61" s="87"/>
      <c r="UJU61" s="87"/>
      <c r="UJV61" s="87"/>
      <c r="UJW61" s="88"/>
      <c r="UJX61" s="87"/>
      <c r="UJY61" s="87"/>
      <c r="UJZ61" s="87"/>
      <c r="UKA61" s="87"/>
      <c r="UKB61" s="88"/>
      <c r="UKC61" s="87"/>
      <c r="UKD61" s="87"/>
      <c r="UKE61" s="87"/>
      <c r="UKF61" s="87"/>
      <c r="UKG61" s="88"/>
      <c r="UKH61" s="87"/>
      <c r="UKI61" s="87"/>
      <c r="UKJ61" s="87"/>
      <c r="UKK61" s="87"/>
      <c r="UKL61" s="88"/>
      <c r="UKM61" s="87"/>
      <c r="UKN61" s="87"/>
      <c r="UKO61" s="87"/>
      <c r="UKP61" s="87"/>
      <c r="UKQ61" s="88"/>
      <c r="UKR61" s="87"/>
      <c r="UKS61" s="87"/>
      <c r="UKT61" s="87"/>
      <c r="UKU61" s="87"/>
      <c r="UKV61" s="88"/>
      <c r="UKW61" s="87"/>
      <c r="UKX61" s="87"/>
      <c r="UKY61" s="87"/>
      <c r="UKZ61" s="87"/>
      <c r="ULA61" s="88"/>
      <c r="ULB61" s="87"/>
      <c r="ULC61" s="87"/>
      <c r="ULD61" s="87"/>
      <c r="ULE61" s="87"/>
      <c r="ULF61" s="88"/>
      <c r="ULG61" s="87"/>
      <c r="ULH61" s="87"/>
      <c r="ULI61" s="87"/>
      <c r="ULJ61" s="87"/>
      <c r="ULK61" s="88"/>
      <c r="ULL61" s="87"/>
      <c r="ULM61" s="87"/>
      <c r="ULN61" s="87"/>
      <c r="ULO61" s="87"/>
      <c r="ULP61" s="88"/>
      <c r="ULQ61" s="87"/>
      <c r="ULR61" s="87"/>
      <c r="ULS61" s="87"/>
      <c r="ULT61" s="87"/>
      <c r="ULU61" s="88"/>
      <c r="ULV61" s="87"/>
      <c r="ULW61" s="87"/>
      <c r="ULX61" s="87"/>
      <c r="ULY61" s="87"/>
      <c r="ULZ61" s="88"/>
      <c r="UMA61" s="87"/>
      <c r="UMB61" s="87"/>
      <c r="UMC61" s="87"/>
      <c r="UMD61" s="87"/>
      <c r="UME61" s="88"/>
      <c r="UMF61" s="87"/>
      <c r="UMG61" s="87"/>
      <c r="UMH61" s="87"/>
      <c r="UMI61" s="87"/>
      <c r="UMJ61" s="88"/>
      <c r="UMK61" s="87"/>
      <c r="UML61" s="87"/>
      <c r="UMM61" s="87"/>
      <c r="UMN61" s="87"/>
      <c r="UMO61" s="88"/>
      <c r="UMP61" s="87"/>
      <c r="UMQ61" s="87"/>
      <c r="UMR61" s="87"/>
      <c r="UMS61" s="87"/>
      <c r="UMT61" s="88"/>
      <c r="UMU61" s="87"/>
      <c r="UMV61" s="87"/>
      <c r="UMW61" s="87"/>
      <c r="UMX61" s="87"/>
      <c r="UMY61" s="88"/>
      <c r="UMZ61" s="87"/>
      <c r="UNA61" s="87"/>
      <c r="UNB61" s="87"/>
      <c r="UNC61" s="87"/>
      <c r="UND61" s="88"/>
      <c r="UNE61" s="87"/>
      <c r="UNF61" s="87"/>
      <c r="UNG61" s="87"/>
      <c r="UNH61" s="87"/>
      <c r="UNI61" s="88"/>
      <c r="UNJ61" s="87"/>
      <c r="UNK61" s="87"/>
      <c r="UNL61" s="87"/>
      <c r="UNM61" s="87"/>
      <c r="UNN61" s="88"/>
      <c r="UNO61" s="87"/>
      <c r="UNP61" s="87"/>
      <c r="UNQ61" s="87"/>
      <c r="UNR61" s="87"/>
      <c r="UNS61" s="88"/>
      <c r="UNT61" s="87"/>
      <c r="UNU61" s="87"/>
      <c r="UNV61" s="87"/>
      <c r="UNW61" s="87"/>
      <c r="UNX61" s="88"/>
      <c r="UNY61" s="87"/>
      <c r="UNZ61" s="87"/>
      <c r="UOA61" s="87"/>
      <c r="UOB61" s="87"/>
      <c r="UOC61" s="88"/>
      <c r="UOD61" s="87"/>
      <c r="UOE61" s="87"/>
      <c r="UOF61" s="87"/>
      <c r="UOG61" s="87"/>
      <c r="UOH61" s="88"/>
      <c r="UOI61" s="87"/>
      <c r="UOJ61" s="87"/>
      <c r="UOK61" s="87"/>
      <c r="UOL61" s="87"/>
      <c r="UOM61" s="88"/>
      <c r="UON61" s="87"/>
      <c r="UOO61" s="87"/>
      <c r="UOP61" s="87"/>
      <c r="UOQ61" s="87"/>
      <c r="UOR61" s="88"/>
      <c r="UOS61" s="87"/>
      <c r="UOT61" s="87"/>
      <c r="UOU61" s="87"/>
      <c r="UOV61" s="87"/>
      <c r="UOW61" s="88"/>
      <c r="UOX61" s="87"/>
      <c r="UOY61" s="87"/>
      <c r="UOZ61" s="87"/>
      <c r="UPA61" s="87"/>
      <c r="UPB61" s="88"/>
      <c r="UPC61" s="87"/>
      <c r="UPD61" s="87"/>
      <c r="UPE61" s="87"/>
      <c r="UPF61" s="87"/>
      <c r="UPG61" s="88"/>
      <c r="UPH61" s="87"/>
      <c r="UPI61" s="87"/>
      <c r="UPJ61" s="87"/>
      <c r="UPK61" s="87"/>
      <c r="UPL61" s="88"/>
      <c r="UPM61" s="87"/>
      <c r="UPN61" s="87"/>
      <c r="UPO61" s="87"/>
      <c r="UPP61" s="87"/>
      <c r="UPQ61" s="88"/>
      <c r="UPR61" s="87"/>
      <c r="UPS61" s="87"/>
      <c r="UPT61" s="87"/>
      <c r="UPU61" s="87"/>
      <c r="UPV61" s="88"/>
      <c r="UPW61" s="87"/>
      <c r="UPX61" s="87"/>
      <c r="UPY61" s="87"/>
      <c r="UPZ61" s="87"/>
      <c r="UQA61" s="88"/>
      <c r="UQB61" s="87"/>
      <c r="UQC61" s="87"/>
      <c r="UQD61" s="87"/>
      <c r="UQE61" s="87"/>
      <c r="UQF61" s="88"/>
      <c r="UQG61" s="87"/>
      <c r="UQH61" s="87"/>
      <c r="UQI61" s="87"/>
      <c r="UQJ61" s="87"/>
      <c r="UQK61" s="88"/>
      <c r="UQL61" s="87"/>
      <c r="UQM61" s="87"/>
      <c r="UQN61" s="87"/>
      <c r="UQO61" s="87"/>
      <c r="UQP61" s="88"/>
      <c r="UQQ61" s="87"/>
      <c r="UQR61" s="87"/>
      <c r="UQS61" s="87"/>
      <c r="UQT61" s="87"/>
      <c r="UQU61" s="88"/>
      <c r="UQV61" s="87"/>
      <c r="UQW61" s="87"/>
      <c r="UQX61" s="87"/>
      <c r="UQY61" s="87"/>
      <c r="UQZ61" s="88"/>
      <c r="URA61" s="87"/>
      <c r="URB61" s="87"/>
      <c r="URC61" s="87"/>
      <c r="URD61" s="87"/>
      <c r="URE61" s="88"/>
      <c r="URF61" s="87"/>
      <c r="URG61" s="87"/>
      <c r="URH61" s="87"/>
      <c r="URI61" s="87"/>
      <c r="URJ61" s="88"/>
      <c r="URK61" s="87"/>
      <c r="URL61" s="87"/>
      <c r="URM61" s="87"/>
      <c r="URN61" s="87"/>
      <c r="URO61" s="88"/>
      <c r="URP61" s="87"/>
      <c r="URQ61" s="87"/>
      <c r="URR61" s="87"/>
      <c r="URS61" s="87"/>
      <c r="URT61" s="88"/>
      <c r="URU61" s="87"/>
      <c r="URV61" s="87"/>
      <c r="URW61" s="87"/>
      <c r="URX61" s="87"/>
      <c r="URY61" s="88"/>
      <c r="URZ61" s="87"/>
      <c r="USA61" s="87"/>
      <c r="USB61" s="87"/>
      <c r="USC61" s="87"/>
      <c r="USD61" s="88"/>
      <c r="USE61" s="87"/>
      <c r="USF61" s="87"/>
      <c r="USG61" s="87"/>
      <c r="USH61" s="87"/>
      <c r="USI61" s="88"/>
      <c r="USJ61" s="87"/>
      <c r="USK61" s="87"/>
      <c r="USL61" s="87"/>
      <c r="USM61" s="87"/>
      <c r="USN61" s="88"/>
      <c r="USO61" s="87"/>
      <c r="USP61" s="87"/>
      <c r="USQ61" s="87"/>
      <c r="USR61" s="87"/>
      <c r="USS61" s="88"/>
      <c r="UST61" s="87"/>
      <c r="USU61" s="87"/>
      <c r="USV61" s="87"/>
      <c r="USW61" s="87"/>
      <c r="USX61" s="88"/>
      <c r="USY61" s="87"/>
      <c r="USZ61" s="87"/>
      <c r="UTA61" s="87"/>
      <c r="UTB61" s="87"/>
      <c r="UTC61" s="88"/>
      <c r="UTD61" s="87"/>
      <c r="UTE61" s="87"/>
      <c r="UTF61" s="87"/>
      <c r="UTG61" s="87"/>
      <c r="UTH61" s="88"/>
      <c r="UTI61" s="87"/>
      <c r="UTJ61" s="87"/>
      <c r="UTK61" s="87"/>
      <c r="UTL61" s="87"/>
      <c r="UTM61" s="88"/>
      <c r="UTN61" s="87"/>
      <c r="UTO61" s="87"/>
      <c r="UTP61" s="87"/>
      <c r="UTQ61" s="87"/>
      <c r="UTR61" s="88"/>
      <c r="UTS61" s="87"/>
      <c r="UTT61" s="87"/>
      <c r="UTU61" s="87"/>
      <c r="UTV61" s="87"/>
      <c r="UTW61" s="88"/>
      <c r="UTX61" s="87"/>
      <c r="UTY61" s="87"/>
      <c r="UTZ61" s="87"/>
      <c r="UUA61" s="87"/>
      <c r="UUB61" s="88"/>
      <c r="UUC61" s="87"/>
      <c r="UUD61" s="87"/>
      <c r="UUE61" s="87"/>
      <c r="UUF61" s="87"/>
      <c r="UUG61" s="88"/>
      <c r="UUH61" s="87"/>
      <c r="UUI61" s="87"/>
      <c r="UUJ61" s="87"/>
      <c r="UUK61" s="87"/>
      <c r="UUL61" s="88"/>
      <c r="UUM61" s="87"/>
      <c r="UUN61" s="87"/>
      <c r="UUO61" s="87"/>
      <c r="UUP61" s="87"/>
      <c r="UUQ61" s="88"/>
      <c r="UUR61" s="87"/>
      <c r="UUS61" s="87"/>
      <c r="UUT61" s="87"/>
      <c r="UUU61" s="87"/>
      <c r="UUV61" s="88"/>
      <c r="UUW61" s="87"/>
      <c r="UUX61" s="87"/>
      <c r="UUY61" s="87"/>
      <c r="UUZ61" s="87"/>
      <c r="UVA61" s="88"/>
      <c r="UVB61" s="87"/>
      <c r="UVC61" s="87"/>
      <c r="UVD61" s="87"/>
      <c r="UVE61" s="87"/>
      <c r="UVF61" s="88"/>
      <c r="UVG61" s="87"/>
      <c r="UVH61" s="87"/>
      <c r="UVI61" s="87"/>
      <c r="UVJ61" s="87"/>
      <c r="UVK61" s="88"/>
      <c r="UVL61" s="87"/>
      <c r="UVM61" s="87"/>
      <c r="UVN61" s="87"/>
      <c r="UVO61" s="87"/>
      <c r="UVP61" s="88"/>
      <c r="UVQ61" s="87"/>
      <c r="UVR61" s="87"/>
      <c r="UVS61" s="87"/>
      <c r="UVT61" s="87"/>
      <c r="UVU61" s="88"/>
      <c r="UVV61" s="87"/>
      <c r="UVW61" s="87"/>
      <c r="UVX61" s="87"/>
      <c r="UVY61" s="87"/>
      <c r="UVZ61" s="88"/>
      <c r="UWA61" s="87"/>
      <c r="UWB61" s="87"/>
      <c r="UWC61" s="87"/>
      <c r="UWD61" s="87"/>
      <c r="UWE61" s="88"/>
      <c r="UWF61" s="87"/>
      <c r="UWG61" s="87"/>
      <c r="UWH61" s="87"/>
      <c r="UWI61" s="87"/>
      <c r="UWJ61" s="88"/>
      <c r="UWK61" s="87"/>
      <c r="UWL61" s="87"/>
      <c r="UWM61" s="87"/>
      <c r="UWN61" s="87"/>
      <c r="UWO61" s="88"/>
      <c r="UWP61" s="87"/>
      <c r="UWQ61" s="87"/>
      <c r="UWR61" s="87"/>
      <c r="UWS61" s="87"/>
      <c r="UWT61" s="88"/>
      <c r="UWU61" s="87"/>
      <c r="UWV61" s="87"/>
      <c r="UWW61" s="87"/>
      <c r="UWX61" s="87"/>
      <c r="UWY61" s="88"/>
      <c r="UWZ61" s="87"/>
      <c r="UXA61" s="87"/>
      <c r="UXB61" s="87"/>
      <c r="UXC61" s="87"/>
      <c r="UXD61" s="88"/>
      <c r="UXE61" s="87"/>
      <c r="UXF61" s="87"/>
      <c r="UXG61" s="87"/>
      <c r="UXH61" s="87"/>
      <c r="UXI61" s="88"/>
      <c r="UXJ61" s="87"/>
      <c r="UXK61" s="87"/>
      <c r="UXL61" s="87"/>
      <c r="UXM61" s="87"/>
      <c r="UXN61" s="88"/>
      <c r="UXO61" s="87"/>
      <c r="UXP61" s="87"/>
      <c r="UXQ61" s="87"/>
      <c r="UXR61" s="87"/>
      <c r="UXS61" s="88"/>
      <c r="UXT61" s="87"/>
      <c r="UXU61" s="87"/>
      <c r="UXV61" s="87"/>
      <c r="UXW61" s="87"/>
      <c r="UXX61" s="88"/>
      <c r="UXY61" s="87"/>
      <c r="UXZ61" s="87"/>
      <c r="UYA61" s="87"/>
      <c r="UYB61" s="87"/>
      <c r="UYC61" s="88"/>
      <c r="UYD61" s="87"/>
      <c r="UYE61" s="87"/>
      <c r="UYF61" s="87"/>
      <c r="UYG61" s="87"/>
      <c r="UYH61" s="88"/>
      <c r="UYI61" s="87"/>
      <c r="UYJ61" s="87"/>
      <c r="UYK61" s="87"/>
      <c r="UYL61" s="87"/>
      <c r="UYM61" s="88"/>
      <c r="UYN61" s="87"/>
      <c r="UYO61" s="87"/>
      <c r="UYP61" s="87"/>
      <c r="UYQ61" s="87"/>
      <c r="UYR61" s="88"/>
      <c r="UYS61" s="87"/>
      <c r="UYT61" s="87"/>
      <c r="UYU61" s="87"/>
      <c r="UYV61" s="87"/>
      <c r="UYW61" s="88"/>
      <c r="UYX61" s="87"/>
      <c r="UYY61" s="87"/>
      <c r="UYZ61" s="87"/>
      <c r="UZA61" s="87"/>
      <c r="UZB61" s="88"/>
      <c r="UZC61" s="87"/>
      <c r="UZD61" s="87"/>
      <c r="UZE61" s="87"/>
      <c r="UZF61" s="87"/>
      <c r="UZG61" s="88"/>
      <c r="UZH61" s="87"/>
      <c r="UZI61" s="87"/>
      <c r="UZJ61" s="87"/>
      <c r="UZK61" s="87"/>
      <c r="UZL61" s="88"/>
      <c r="UZM61" s="87"/>
      <c r="UZN61" s="87"/>
      <c r="UZO61" s="87"/>
      <c r="UZP61" s="87"/>
      <c r="UZQ61" s="88"/>
      <c r="UZR61" s="87"/>
      <c r="UZS61" s="87"/>
      <c r="UZT61" s="87"/>
      <c r="UZU61" s="87"/>
      <c r="UZV61" s="88"/>
      <c r="UZW61" s="87"/>
      <c r="UZX61" s="87"/>
      <c r="UZY61" s="87"/>
      <c r="UZZ61" s="87"/>
      <c r="VAA61" s="88"/>
      <c r="VAB61" s="87"/>
      <c r="VAC61" s="87"/>
      <c r="VAD61" s="87"/>
      <c r="VAE61" s="87"/>
      <c r="VAF61" s="88"/>
      <c r="VAG61" s="87"/>
      <c r="VAH61" s="87"/>
      <c r="VAI61" s="87"/>
      <c r="VAJ61" s="87"/>
      <c r="VAK61" s="88"/>
      <c r="VAL61" s="87"/>
      <c r="VAM61" s="87"/>
      <c r="VAN61" s="87"/>
      <c r="VAO61" s="87"/>
      <c r="VAP61" s="88"/>
      <c r="VAQ61" s="87"/>
      <c r="VAR61" s="87"/>
      <c r="VAS61" s="87"/>
      <c r="VAT61" s="87"/>
      <c r="VAU61" s="88"/>
      <c r="VAV61" s="87"/>
      <c r="VAW61" s="87"/>
      <c r="VAX61" s="87"/>
      <c r="VAY61" s="87"/>
      <c r="VAZ61" s="88"/>
      <c r="VBA61" s="87"/>
      <c r="VBB61" s="87"/>
      <c r="VBC61" s="87"/>
      <c r="VBD61" s="87"/>
      <c r="VBE61" s="88"/>
      <c r="VBF61" s="87"/>
      <c r="VBG61" s="87"/>
      <c r="VBH61" s="87"/>
      <c r="VBI61" s="87"/>
      <c r="VBJ61" s="88"/>
      <c r="VBK61" s="87"/>
      <c r="VBL61" s="87"/>
      <c r="VBM61" s="87"/>
      <c r="VBN61" s="87"/>
      <c r="VBO61" s="88"/>
      <c r="VBP61" s="87"/>
      <c r="VBQ61" s="87"/>
      <c r="VBR61" s="87"/>
      <c r="VBS61" s="87"/>
      <c r="VBT61" s="88"/>
      <c r="VBU61" s="87"/>
      <c r="VBV61" s="87"/>
      <c r="VBW61" s="87"/>
      <c r="VBX61" s="87"/>
      <c r="VBY61" s="88"/>
      <c r="VBZ61" s="87"/>
      <c r="VCA61" s="87"/>
      <c r="VCB61" s="87"/>
      <c r="VCC61" s="87"/>
      <c r="VCD61" s="88"/>
      <c r="VCE61" s="87"/>
      <c r="VCF61" s="87"/>
      <c r="VCG61" s="87"/>
      <c r="VCH61" s="87"/>
      <c r="VCI61" s="88"/>
      <c r="VCJ61" s="87"/>
      <c r="VCK61" s="87"/>
      <c r="VCL61" s="87"/>
      <c r="VCM61" s="87"/>
      <c r="VCN61" s="88"/>
      <c r="VCO61" s="87"/>
      <c r="VCP61" s="87"/>
      <c r="VCQ61" s="87"/>
      <c r="VCR61" s="87"/>
      <c r="VCS61" s="88"/>
      <c r="VCT61" s="87"/>
      <c r="VCU61" s="87"/>
      <c r="VCV61" s="87"/>
      <c r="VCW61" s="87"/>
      <c r="VCX61" s="88"/>
      <c r="VCY61" s="87"/>
      <c r="VCZ61" s="87"/>
      <c r="VDA61" s="87"/>
      <c r="VDB61" s="87"/>
      <c r="VDC61" s="88"/>
      <c r="VDD61" s="87"/>
      <c r="VDE61" s="87"/>
      <c r="VDF61" s="87"/>
      <c r="VDG61" s="87"/>
      <c r="VDH61" s="88"/>
      <c r="VDI61" s="87"/>
      <c r="VDJ61" s="87"/>
      <c r="VDK61" s="87"/>
      <c r="VDL61" s="87"/>
      <c r="VDM61" s="88"/>
      <c r="VDN61" s="87"/>
      <c r="VDO61" s="87"/>
      <c r="VDP61" s="87"/>
      <c r="VDQ61" s="87"/>
      <c r="VDR61" s="88"/>
      <c r="VDS61" s="87"/>
      <c r="VDT61" s="87"/>
      <c r="VDU61" s="87"/>
      <c r="VDV61" s="87"/>
      <c r="VDW61" s="88"/>
      <c r="VDX61" s="87"/>
      <c r="VDY61" s="87"/>
      <c r="VDZ61" s="87"/>
      <c r="VEA61" s="87"/>
      <c r="VEB61" s="88"/>
      <c r="VEC61" s="87"/>
      <c r="VED61" s="87"/>
      <c r="VEE61" s="87"/>
      <c r="VEF61" s="87"/>
      <c r="VEG61" s="88"/>
      <c r="VEH61" s="87"/>
      <c r="VEI61" s="87"/>
      <c r="VEJ61" s="87"/>
      <c r="VEK61" s="87"/>
      <c r="VEL61" s="88"/>
      <c r="VEM61" s="87"/>
      <c r="VEN61" s="87"/>
      <c r="VEO61" s="87"/>
      <c r="VEP61" s="87"/>
      <c r="VEQ61" s="88"/>
      <c r="VER61" s="87"/>
      <c r="VES61" s="87"/>
      <c r="VET61" s="87"/>
      <c r="VEU61" s="87"/>
      <c r="VEV61" s="88"/>
      <c r="VEW61" s="87"/>
      <c r="VEX61" s="87"/>
      <c r="VEY61" s="87"/>
      <c r="VEZ61" s="87"/>
      <c r="VFA61" s="88"/>
      <c r="VFB61" s="87"/>
      <c r="VFC61" s="87"/>
      <c r="VFD61" s="87"/>
      <c r="VFE61" s="87"/>
      <c r="VFF61" s="88"/>
      <c r="VFG61" s="87"/>
      <c r="VFH61" s="87"/>
      <c r="VFI61" s="87"/>
      <c r="VFJ61" s="87"/>
      <c r="VFK61" s="88"/>
      <c r="VFL61" s="87"/>
      <c r="VFM61" s="87"/>
      <c r="VFN61" s="87"/>
      <c r="VFO61" s="87"/>
      <c r="VFP61" s="88"/>
      <c r="VFQ61" s="87"/>
      <c r="VFR61" s="87"/>
      <c r="VFS61" s="87"/>
      <c r="VFT61" s="87"/>
      <c r="VFU61" s="88"/>
      <c r="VFV61" s="87"/>
      <c r="VFW61" s="87"/>
      <c r="VFX61" s="87"/>
      <c r="VFY61" s="87"/>
      <c r="VFZ61" s="88"/>
      <c r="VGA61" s="87"/>
      <c r="VGB61" s="87"/>
      <c r="VGC61" s="87"/>
      <c r="VGD61" s="87"/>
      <c r="VGE61" s="88"/>
      <c r="VGF61" s="87"/>
      <c r="VGG61" s="87"/>
      <c r="VGH61" s="87"/>
      <c r="VGI61" s="87"/>
      <c r="VGJ61" s="88"/>
      <c r="VGK61" s="87"/>
      <c r="VGL61" s="87"/>
      <c r="VGM61" s="87"/>
      <c r="VGN61" s="87"/>
      <c r="VGO61" s="88"/>
      <c r="VGP61" s="87"/>
      <c r="VGQ61" s="87"/>
      <c r="VGR61" s="87"/>
      <c r="VGS61" s="87"/>
      <c r="VGT61" s="88"/>
      <c r="VGU61" s="87"/>
      <c r="VGV61" s="87"/>
      <c r="VGW61" s="87"/>
      <c r="VGX61" s="87"/>
      <c r="VGY61" s="88"/>
      <c r="VGZ61" s="87"/>
      <c r="VHA61" s="87"/>
      <c r="VHB61" s="87"/>
      <c r="VHC61" s="87"/>
      <c r="VHD61" s="88"/>
      <c r="VHE61" s="87"/>
      <c r="VHF61" s="87"/>
      <c r="VHG61" s="87"/>
      <c r="VHH61" s="87"/>
      <c r="VHI61" s="88"/>
      <c r="VHJ61" s="87"/>
      <c r="VHK61" s="87"/>
      <c r="VHL61" s="87"/>
      <c r="VHM61" s="87"/>
      <c r="VHN61" s="88"/>
      <c r="VHO61" s="87"/>
      <c r="VHP61" s="87"/>
      <c r="VHQ61" s="87"/>
      <c r="VHR61" s="87"/>
      <c r="VHS61" s="88"/>
      <c r="VHT61" s="87"/>
      <c r="VHU61" s="87"/>
      <c r="VHV61" s="87"/>
      <c r="VHW61" s="87"/>
      <c r="VHX61" s="88"/>
      <c r="VHY61" s="87"/>
      <c r="VHZ61" s="87"/>
      <c r="VIA61" s="87"/>
      <c r="VIB61" s="87"/>
      <c r="VIC61" s="88"/>
      <c r="VID61" s="87"/>
      <c r="VIE61" s="87"/>
      <c r="VIF61" s="87"/>
      <c r="VIG61" s="87"/>
      <c r="VIH61" s="88"/>
      <c r="VII61" s="87"/>
      <c r="VIJ61" s="87"/>
      <c r="VIK61" s="87"/>
      <c r="VIL61" s="87"/>
      <c r="VIM61" s="88"/>
      <c r="VIN61" s="87"/>
      <c r="VIO61" s="87"/>
      <c r="VIP61" s="87"/>
      <c r="VIQ61" s="87"/>
      <c r="VIR61" s="88"/>
      <c r="VIS61" s="87"/>
      <c r="VIT61" s="87"/>
      <c r="VIU61" s="87"/>
      <c r="VIV61" s="87"/>
      <c r="VIW61" s="88"/>
      <c r="VIX61" s="87"/>
      <c r="VIY61" s="87"/>
      <c r="VIZ61" s="87"/>
      <c r="VJA61" s="87"/>
      <c r="VJB61" s="88"/>
      <c r="VJC61" s="87"/>
      <c r="VJD61" s="87"/>
      <c r="VJE61" s="87"/>
      <c r="VJF61" s="87"/>
      <c r="VJG61" s="88"/>
      <c r="VJH61" s="87"/>
      <c r="VJI61" s="87"/>
      <c r="VJJ61" s="87"/>
      <c r="VJK61" s="87"/>
      <c r="VJL61" s="88"/>
      <c r="VJM61" s="87"/>
      <c r="VJN61" s="87"/>
      <c r="VJO61" s="87"/>
      <c r="VJP61" s="87"/>
      <c r="VJQ61" s="88"/>
      <c r="VJR61" s="87"/>
      <c r="VJS61" s="87"/>
      <c r="VJT61" s="87"/>
      <c r="VJU61" s="87"/>
      <c r="VJV61" s="88"/>
      <c r="VJW61" s="87"/>
      <c r="VJX61" s="87"/>
      <c r="VJY61" s="87"/>
      <c r="VJZ61" s="87"/>
      <c r="VKA61" s="88"/>
      <c r="VKB61" s="87"/>
      <c r="VKC61" s="87"/>
      <c r="VKD61" s="87"/>
      <c r="VKE61" s="87"/>
      <c r="VKF61" s="88"/>
      <c r="VKG61" s="87"/>
      <c r="VKH61" s="87"/>
      <c r="VKI61" s="87"/>
      <c r="VKJ61" s="87"/>
      <c r="VKK61" s="88"/>
      <c r="VKL61" s="87"/>
      <c r="VKM61" s="87"/>
      <c r="VKN61" s="87"/>
      <c r="VKO61" s="87"/>
      <c r="VKP61" s="88"/>
      <c r="VKQ61" s="87"/>
      <c r="VKR61" s="87"/>
      <c r="VKS61" s="87"/>
      <c r="VKT61" s="87"/>
      <c r="VKU61" s="88"/>
      <c r="VKV61" s="87"/>
      <c r="VKW61" s="87"/>
      <c r="VKX61" s="87"/>
      <c r="VKY61" s="87"/>
      <c r="VKZ61" s="88"/>
      <c r="VLA61" s="87"/>
      <c r="VLB61" s="87"/>
      <c r="VLC61" s="87"/>
      <c r="VLD61" s="87"/>
      <c r="VLE61" s="88"/>
      <c r="VLF61" s="87"/>
      <c r="VLG61" s="87"/>
      <c r="VLH61" s="87"/>
      <c r="VLI61" s="87"/>
      <c r="VLJ61" s="88"/>
      <c r="VLK61" s="87"/>
      <c r="VLL61" s="87"/>
      <c r="VLM61" s="87"/>
      <c r="VLN61" s="87"/>
      <c r="VLO61" s="88"/>
      <c r="VLP61" s="87"/>
      <c r="VLQ61" s="87"/>
      <c r="VLR61" s="87"/>
      <c r="VLS61" s="87"/>
      <c r="VLT61" s="88"/>
      <c r="VLU61" s="87"/>
      <c r="VLV61" s="87"/>
      <c r="VLW61" s="87"/>
      <c r="VLX61" s="87"/>
      <c r="VLY61" s="88"/>
      <c r="VLZ61" s="87"/>
      <c r="VMA61" s="87"/>
      <c r="VMB61" s="87"/>
      <c r="VMC61" s="87"/>
      <c r="VMD61" s="88"/>
      <c r="VME61" s="87"/>
      <c r="VMF61" s="87"/>
      <c r="VMG61" s="87"/>
      <c r="VMH61" s="87"/>
      <c r="VMI61" s="88"/>
      <c r="VMJ61" s="87"/>
      <c r="VMK61" s="87"/>
      <c r="VML61" s="87"/>
      <c r="VMM61" s="87"/>
      <c r="VMN61" s="88"/>
      <c r="VMO61" s="87"/>
      <c r="VMP61" s="87"/>
      <c r="VMQ61" s="87"/>
      <c r="VMR61" s="87"/>
      <c r="VMS61" s="88"/>
      <c r="VMT61" s="87"/>
      <c r="VMU61" s="87"/>
      <c r="VMV61" s="87"/>
      <c r="VMW61" s="87"/>
      <c r="VMX61" s="88"/>
      <c r="VMY61" s="87"/>
      <c r="VMZ61" s="87"/>
      <c r="VNA61" s="87"/>
      <c r="VNB61" s="87"/>
      <c r="VNC61" s="88"/>
      <c r="VND61" s="87"/>
      <c r="VNE61" s="87"/>
      <c r="VNF61" s="87"/>
      <c r="VNG61" s="87"/>
      <c r="VNH61" s="88"/>
      <c r="VNI61" s="87"/>
      <c r="VNJ61" s="87"/>
      <c r="VNK61" s="87"/>
      <c r="VNL61" s="87"/>
      <c r="VNM61" s="88"/>
      <c r="VNN61" s="87"/>
      <c r="VNO61" s="87"/>
      <c r="VNP61" s="87"/>
      <c r="VNQ61" s="87"/>
      <c r="VNR61" s="88"/>
      <c r="VNS61" s="87"/>
      <c r="VNT61" s="87"/>
      <c r="VNU61" s="87"/>
      <c r="VNV61" s="87"/>
      <c r="VNW61" s="88"/>
      <c r="VNX61" s="87"/>
      <c r="VNY61" s="87"/>
      <c r="VNZ61" s="87"/>
      <c r="VOA61" s="87"/>
      <c r="VOB61" s="88"/>
      <c r="VOC61" s="87"/>
      <c r="VOD61" s="87"/>
      <c r="VOE61" s="87"/>
      <c r="VOF61" s="87"/>
      <c r="VOG61" s="88"/>
      <c r="VOH61" s="87"/>
      <c r="VOI61" s="87"/>
      <c r="VOJ61" s="87"/>
      <c r="VOK61" s="87"/>
      <c r="VOL61" s="88"/>
      <c r="VOM61" s="87"/>
      <c r="VON61" s="87"/>
      <c r="VOO61" s="87"/>
      <c r="VOP61" s="87"/>
      <c r="VOQ61" s="88"/>
      <c r="VOR61" s="87"/>
      <c r="VOS61" s="87"/>
      <c r="VOT61" s="87"/>
      <c r="VOU61" s="87"/>
      <c r="VOV61" s="88"/>
      <c r="VOW61" s="87"/>
      <c r="VOX61" s="87"/>
      <c r="VOY61" s="87"/>
      <c r="VOZ61" s="87"/>
      <c r="VPA61" s="88"/>
      <c r="VPB61" s="87"/>
      <c r="VPC61" s="87"/>
      <c r="VPD61" s="87"/>
      <c r="VPE61" s="87"/>
      <c r="VPF61" s="88"/>
      <c r="VPG61" s="87"/>
      <c r="VPH61" s="87"/>
      <c r="VPI61" s="87"/>
      <c r="VPJ61" s="87"/>
      <c r="VPK61" s="88"/>
      <c r="VPL61" s="87"/>
      <c r="VPM61" s="87"/>
      <c r="VPN61" s="87"/>
      <c r="VPO61" s="87"/>
      <c r="VPP61" s="88"/>
      <c r="VPQ61" s="87"/>
      <c r="VPR61" s="87"/>
      <c r="VPS61" s="87"/>
      <c r="VPT61" s="87"/>
      <c r="VPU61" s="88"/>
      <c r="VPV61" s="87"/>
      <c r="VPW61" s="87"/>
      <c r="VPX61" s="87"/>
      <c r="VPY61" s="87"/>
      <c r="VPZ61" s="88"/>
      <c r="VQA61" s="87"/>
      <c r="VQB61" s="87"/>
      <c r="VQC61" s="87"/>
      <c r="VQD61" s="87"/>
      <c r="VQE61" s="88"/>
      <c r="VQF61" s="87"/>
      <c r="VQG61" s="87"/>
      <c r="VQH61" s="87"/>
      <c r="VQI61" s="87"/>
      <c r="VQJ61" s="88"/>
      <c r="VQK61" s="87"/>
      <c r="VQL61" s="87"/>
      <c r="VQM61" s="87"/>
      <c r="VQN61" s="87"/>
      <c r="VQO61" s="88"/>
      <c r="VQP61" s="87"/>
      <c r="VQQ61" s="87"/>
      <c r="VQR61" s="87"/>
      <c r="VQS61" s="87"/>
      <c r="VQT61" s="88"/>
      <c r="VQU61" s="87"/>
      <c r="VQV61" s="87"/>
      <c r="VQW61" s="87"/>
      <c r="VQX61" s="87"/>
      <c r="VQY61" s="88"/>
      <c r="VQZ61" s="87"/>
      <c r="VRA61" s="87"/>
      <c r="VRB61" s="87"/>
      <c r="VRC61" s="87"/>
      <c r="VRD61" s="88"/>
      <c r="VRE61" s="87"/>
      <c r="VRF61" s="87"/>
      <c r="VRG61" s="87"/>
      <c r="VRH61" s="87"/>
      <c r="VRI61" s="88"/>
      <c r="VRJ61" s="87"/>
      <c r="VRK61" s="87"/>
      <c r="VRL61" s="87"/>
      <c r="VRM61" s="87"/>
      <c r="VRN61" s="88"/>
      <c r="VRO61" s="87"/>
      <c r="VRP61" s="87"/>
      <c r="VRQ61" s="87"/>
      <c r="VRR61" s="87"/>
      <c r="VRS61" s="88"/>
      <c r="VRT61" s="87"/>
      <c r="VRU61" s="87"/>
      <c r="VRV61" s="87"/>
      <c r="VRW61" s="87"/>
      <c r="VRX61" s="88"/>
      <c r="VRY61" s="87"/>
      <c r="VRZ61" s="87"/>
      <c r="VSA61" s="87"/>
      <c r="VSB61" s="87"/>
      <c r="VSC61" s="88"/>
      <c r="VSD61" s="87"/>
      <c r="VSE61" s="87"/>
      <c r="VSF61" s="87"/>
      <c r="VSG61" s="87"/>
      <c r="VSH61" s="88"/>
      <c r="VSI61" s="87"/>
      <c r="VSJ61" s="87"/>
      <c r="VSK61" s="87"/>
      <c r="VSL61" s="87"/>
      <c r="VSM61" s="88"/>
      <c r="VSN61" s="87"/>
      <c r="VSO61" s="87"/>
      <c r="VSP61" s="87"/>
      <c r="VSQ61" s="87"/>
      <c r="VSR61" s="88"/>
      <c r="VSS61" s="87"/>
      <c r="VST61" s="87"/>
      <c r="VSU61" s="87"/>
      <c r="VSV61" s="87"/>
      <c r="VSW61" s="88"/>
      <c r="VSX61" s="87"/>
      <c r="VSY61" s="87"/>
      <c r="VSZ61" s="87"/>
      <c r="VTA61" s="87"/>
      <c r="VTB61" s="88"/>
      <c r="VTC61" s="87"/>
      <c r="VTD61" s="87"/>
      <c r="VTE61" s="87"/>
      <c r="VTF61" s="87"/>
      <c r="VTG61" s="88"/>
      <c r="VTH61" s="87"/>
      <c r="VTI61" s="87"/>
      <c r="VTJ61" s="87"/>
      <c r="VTK61" s="87"/>
      <c r="VTL61" s="88"/>
      <c r="VTM61" s="87"/>
      <c r="VTN61" s="87"/>
      <c r="VTO61" s="87"/>
      <c r="VTP61" s="87"/>
      <c r="VTQ61" s="88"/>
      <c r="VTR61" s="87"/>
      <c r="VTS61" s="87"/>
      <c r="VTT61" s="87"/>
      <c r="VTU61" s="87"/>
      <c r="VTV61" s="88"/>
      <c r="VTW61" s="87"/>
      <c r="VTX61" s="87"/>
      <c r="VTY61" s="87"/>
      <c r="VTZ61" s="87"/>
      <c r="VUA61" s="88"/>
      <c r="VUB61" s="87"/>
      <c r="VUC61" s="87"/>
      <c r="VUD61" s="87"/>
      <c r="VUE61" s="87"/>
      <c r="VUF61" s="88"/>
      <c r="VUG61" s="87"/>
      <c r="VUH61" s="87"/>
      <c r="VUI61" s="87"/>
      <c r="VUJ61" s="87"/>
      <c r="VUK61" s="88"/>
      <c r="VUL61" s="87"/>
      <c r="VUM61" s="87"/>
      <c r="VUN61" s="87"/>
      <c r="VUO61" s="87"/>
      <c r="VUP61" s="88"/>
      <c r="VUQ61" s="87"/>
      <c r="VUR61" s="87"/>
      <c r="VUS61" s="87"/>
      <c r="VUT61" s="87"/>
      <c r="VUU61" s="88"/>
      <c r="VUV61" s="87"/>
      <c r="VUW61" s="87"/>
      <c r="VUX61" s="87"/>
      <c r="VUY61" s="87"/>
      <c r="VUZ61" s="88"/>
      <c r="VVA61" s="87"/>
      <c r="VVB61" s="87"/>
      <c r="VVC61" s="87"/>
      <c r="VVD61" s="87"/>
      <c r="VVE61" s="88"/>
      <c r="VVF61" s="87"/>
      <c r="VVG61" s="87"/>
      <c r="VVH61" s="87"/>
      <c r="VVI61" s="87"/>
      <c r="VVJ61" s="88"/>
      <c r="VVK61" s="87"/>
      <c r="VVL61" s="87"/>
      <c r="VVM61" s="87"/>
      <c r="VVN61" s="87"/>
      <c r="VVO61" s="88"/>
      <c r="VVP61" s="87"/>
      <c r="VVQ61" s="87"/>
      <c r="VVR61" s="87"/>
      <c r="VVS61" s="87"/>
      <c r="VVT61" s="88"/>
      <c r="VVU61" s="87"/>
      <c r="VVV61" s="87"/>
      <c r="VVW61" s="87"/>
      <c r="VVX61" s="87"/>
      <c r="VVY61" s="88"/>
      <c r="VVZ61" s="87"/>
      <c r="VWA61" s="87"/>
      <c r="VWB61" s="87"/>
      <c r="VWC61" s="87"/>
      <c r="VWD61" s="88"/>
      <c r="VWE61" s="87"/>
      <c r="VWF61" s="87"/>
      <c r="VWG61" s="87"/>
      <c r="VWH61" s="87"/>
      <c r="VWI61" s="88"/>
      <c r="VWJ61" s="87"/>
      <c r="VWK61" s="87"/>
      <c r="VWL61" s="87"/>
      <c r="VWM61" s="87"/>
      <c r="VWN61" s="88"/>
      <c r="VWO61" s="87"/>
      <c r="VWP61" s="87"/>
      <c r="VWQ61" s="87"/>
      <c r="VWR61" s="87"/>
      <c r="VWS61" s="88"/>
      <c r="VWT61" s="87"/>
      <c r="VWU61" s="87"/>
      <c r="VWV61" s="87"/>
      <c r="VWW61" s="87"/>
      <c r="VWX61" s="88"/>
      <c r="VWY61" s="87"/>
      <c r="VWZ61" s="87"/>
      <c r="VXA61" s="87"/>
      <c r="VXB61" s="87"/>
      <c r="VXC61" s="88"/>
      <c r="VXD61" s="87"/>
      <c r="VXE61" s="87"/>
      <c r="VXF61" s="87"/>
      <c r="VXG61" s="87"/>
      <c r="VXH61" s="88"/>
      <c r="VXI61" s="87"/>
      <c r="VXJ61" s="87"/>
      <c r="VXK61" s="87"/>
      <c r="VXL61" s="87"/>
      <c r="VXM61" s="88"/>
      <c r="VXN61" s="87"/>
      <c r="VXO61" s="87"/>
      <c r="VXP61" s="87"/>
      <c r="VXQ61" s="87"/>
      <c r="VXR61" s="88"/>
      <c r="VXS61" s="87"/>
      <c r="VXT61" s="87"/>
      <c r="VXU61" s="87"/>
      <c r="VXV61" s="87"/>
      <c r="VXW61" s="88"/>
      <c r="VXX61" s="87"/>
      <c r="VXY61" s="87"/>
      <c r="VXZ61" s="87"/>
      <c r="VYA61" s="87"/>
      <c r="VYB61" s="88"/>
      <c r="VYC61" s="87"/>
      <c r="VYD61" s="87"/>
      <c r="VYE61" s="87"/>
      <c r="VYF61" s="87"/>
      <c r="VYG61" s="88"/>
      <c r="VYH61" s="87"/>
      <c r="VYI61" s="87"/>
      <c r="VYJ61" s="87"/>
      <c r="VYK61" s="87"/>
      <c r="VYL61" s="88"/>
      <c r="VYM61" s="87"/>
      <c r="VYN61" s="87"/>
      <c r="VYO61" s="87"/>
      <c r="VYP61" s="87"/>
      <c r="VYQ61" s="88"/>
      <c r="VYR61" s="87"/>
      <c r="VYS61" s="87"/>
      <c r="VYT61" s="87"/>
      <c r="VYU61" s="87"/>
      <c r="VYV61" s="88"/>
      <c r="VYW61" s="87"/>
      <c r="VYX61" s="87"/>
      <c r="VYY61" s="87"/>
      <c r="VYZ61" s="87"/>
      <c r="VZA61" s="88"/>
      <c r="VZB61" s="87"/>
      <c r="VZC61" s="87"/>
      <c r="VZD61" s="87"/>
      <c r="VZE61" s="87"/>
      <c r="VZF61" s="88"/>
      <c r="VZG61" s="87"/>
      <c r="VZH61" s="87"/>
      <c r="VZI61" s="87"/>
      <c r="VZJ61" s="87"/>
      <c r="VZK61" s="88"/>
      <c r="VZL61" s="87"/>
      <c r="VZM61" s="87"/>
      <c r="VZN61" s="87"/>
      <c r="VZO61" s="87"/>
      <c r="VZP61" s="88"/>
      <c r="VZQ61" s="87"/>
      <c r="VZR61" s="87"/>
      <c r="VZS61" s="87"/>
      <c r="VZT61" s="87"/>
      <c r="VZU61" s="88"/>
      <c r="VZV61" s="87"/>
      <c r="VZW61" s="87"/>
      <c r="VZX61" s="87"/>
      <c r="VZY61" s="87"/>
      <c r="VZZ61" s="88"/>
      <c r="WAA61" s="87"/>
      <c r="WAB61" s="87"/>
      <c r="WAC61" s="87"/>
      <c r="WAD61" s="87"/>
      <c r="WAE61" s="88"/>
      <c r="WAF61" s="87"/>
      <c r="WAG61" s="87"/>
      <c r="WAH61" s="87"/>
      <c r="WAI61" s="87"/>
      <c r="WAJ61" s="88"/>
      <c r="WAK61" s="87"/>
      <c r="WAL61" s="87"/>
      <c r="WAM61" s="87"/>
      <c r="WAN61" s="87"/>
      <c r="WAO61" s="88"/>
      <c r="WAP61" s="87"/>
      <c r="WAQ61" s="87"/>
      <c r="WAR61" s="87"/>
      <c r="WAS61" s="87"/>
      <c r="WAT61" s="88"/>
      <c r="WAU61" s="87"/>
      <c r="WAV61" s="87"/>
      <c r="WAW61" s="87"/>
      <c r="WAX61" s="87"/>
      <c r="WAY61" s="88"/>
      <c r="WAZ61" s="87"/>
      <c r="WBA61" s="87"/>
      <c r="WBB61" s="87"/>
      <c r="WBC61" s="87"/>
      <c r="WBD61" s="88"/>
      <c r="WBE61" s="87"/>
      <c r="WBF61" s="87"/>
      <c r="WBG61" s="87"/>
      <c r="WBH61" s="87"/>
      <c r="WBI61" s="88"/>
      <c r="WBJ61" s="87"/>
      <c r="WBK61" s="87"/>
      <c r="WBL61" s="87"/>
      <c r="WBM61" s="87"/>
      <c r="WBN61" s="88"/>
      <c r="WBO61" s="87"/>
      <c r="WBP61" s="87"/>
      <c r="WBQ61" s="87"/>
      <c r="WBR61" s="87"/>
      <c r="WBS61" s="88"/>
      <c r="WBT61" s="87"/>
      <c r="WBU61" s="87"/>
      <c r="WBV61" s="87"/>
      <c r="WBW61" s="87"/>
      <c r="WBX61" s="88"/>
      <c r="WBY61" s="87"/>
      <c r="WBZ61" s="87"/>
      <c r="WCA61" s="87"/>
      <c r="WCB61" s="87"/>
      <c r="WCC61" s="88"/>
      <c r="WCD61" s="87"/>
      <c r="WCE61" s="87"/>
      <c r="WCF61" s="87"/>
      <c r="WCG61" s="87"/>
      <c r="WCH61" s="88"/>
      <c r="WCI61" s="87"/>
      <c r="WCJ61" s="87"/>
      <c r="WCK61" s="87"/>
      <c r="WCL61" s="87"/>
      <c r="WCM61" s="88"/>
      <c r="WCN61" s="87"/>
      <c r="WCO61" s="87"/>
      <c r="WCP61" s="87"/>
      <c r="WCQ61" s="87"/>
      <c r="WCR61" s="88"/>
      <c r="WCS61" s="87"/>
      <c r="WCT61" s="87"/>
      <c r="WCU61" s="87"/>
      <c r="WCV61" s="87"/>
      <c r="WCW61" s="88"/>
      <c r="WCX61" s="87"/>
      <c r="WCY61" s="87"/>
      <c r="WCZ61" s="87"/>
      <c r="WDA61" s="87"/>
      <c r="WDB61" s="88"/>
      <c r="WDC61" s="87"/>
      <c r="WDD61" s="87"/>
      <c r="WDE61" s="87"/>
      <c r="WDF61" s="87"/>
      <c r="WDG61" s="88"/>
      <c r="WDH61" s="87"/>
      <c r="WDI61" s="87"/>
      <c r="WDJ61" s="87"/>
      <c r="WDK61" s="87"/>
      <c r="WDL61" s="88"/>
      <c r="WDM61" s="87"/>
      <c r="WDN61" s="87"/>
      <c r="WDO61" s="87"/>
      <c r="WDP61" s="87"/>
      <c r="WDQ61" s="88"/>
      <c r="WDR61" s="87"/>
      <c r="WDS61" s="87"/>
      <c r="WDT61" s="87"/>
      <c r="WDU61" s="87"/>
      <c r="WDV61" s="88"/>
      <c r="WDW61" s="87"/>
      <c r="WDX61" s="87"/>
      <c r="WDY61" s="87"/>
      <c r="WDZ61" s="87"/>
      <c r="WEA61" s="88"/>
      <c r="WEB61" s="87"/>
      <c r="WEC61" s="87"/>
      <c r="WED61" s="87"/>
      <c r="WEE61" s="87"/>
      <c r="WEF61" s="88"/>
      <c r="WEG61" s="87"/>
      <c r="WEH61" s="87"/>
      <c r="WEI61" s="87"/>
      <c r="WEJ61" s="87"/>
      <c r="WEK61" s="88"/>
      <c r="WEL61" s="87"/>
      <c r="WEM61" s="87"/>
      <c r="WEN61" s="87"/>
      <c r="WEO61" s="87"/>
      <c r="WEP61" s="88"/>
      <c r="WEQ61" s="87"/>
      <c r="WER61" s="87"/>
      <c r="WES61" s="87"/>
      <c r="WET61" s="87"/>
      <c r="WEU61" s="88"/>
      <c r="WEV61" s="87"/>
      <c r="WEW61" s="87"/>
      <c r="WEX61" s="87"/>
      <c r="WEY61" s="87"/>
      <c r="WEZ61" s="88"/>
      <c r="WFA61" s="87"/>
      <c r="WFB61" s="87"/>
      <c r="WFC61" s="87"/>
      <c r="WFD61" s="87"/>
      <c r="WFE61" s="88"/>
      <c r="WFF61" s="87"/>
      <c r="WFG61" s="87"/>
      <c r="WFH61" s="87"/>
      <c r="WFI61" s="87"/>
      <c r="WFJ61" s="88"/>
      <c r="WFK61" s="87"/>
      <c r="WFL61" s="87"/>
      <c r="WFM61" s="87"/>
      <c r="WFN61" s="87"/>
      <c r="WFO61" s="88"/>
      <c r="WFP61" s="87"/>
      <c r="WFQ61" s="87"/>
      <c r="WFR61" s="87"/>
      <c r="WFS61" s="87"/>
      <c r="WFT61" s="88"/>
      <c r="WFU61" s="87"/>
      <c r="WFV61" s="87"/>
      <c r="WFW61" s="87"/>
      <c r="WFX61" s="87"/>
      <c r="WFY61" s="88"/>
      <c r="WFZ61" s="87"/>
      <c r="WGA61" s="87"/>
      <c r="WGB61" s="87"/>
      <c r="WGC61" s="87"/>
      <c r="WGD61" s="88"/>
      <c r="WGE61" s="87"/>
      <c r="WGF61" s="87"/>
      <c r="WGG61" s="87"/>
      <c r="WGH61" s="87"/>
      <c r="WGI61" s="88"/>
      <c r="WGJ61" s="87"/>
      <c r="WGK61" s="87"/>
      <c r="WGL61" s="87"/>
      <c r="WGM61" s="87"/>
      <c r="WGN61" s="88"/>
      <c r="WGO61" s="87"/>
      <c r="WGP61" s="87"/>
      <c r="WGQ61" s="87"/>
      <c r="WGR61" s="87"/>
      <c r="WGS61" s="88"/>
      <c r="WGT61" s="87"/>
      <c r="WGU61" s="87"/>
      <c r="WGV61" s="87"/>
      <c r="WGW61" s="87"/>
      <c r="WGX61" s="88"/>
      <c r="WGY61" s="87"/>
      <c r="WGZ61" s="87"/>
      <c r="WHA61" s="87"/>
      <c r="WHB61" s="87"/>
      <c r="WHC61" s="88"/>
      <c r="WHD61" s="87"/>
      <c r="WHE61" s="87"/>
      <c r="WHF61" s="87"/>
      <c r="WHG61" s="87"/>
      <c r="WHH61" s="88"/>
      <c r="WHI61" s="87"/>
      <c r="WHJ61" s="87"/>
      <c r="WHK61" s="87"/>
      <c r="WHL61" s="87"/>
      <c r="WHM61" s="88"/>
      <c r="WHN61" s="87"/>
      <c r="WHO61" s="87"/>
      <c r="WHP61" s="87"/>
      <c r="WHQ61" s="87"/>
      <c r="WHR61" s="88"/>
      <c r="WHS61" s="87"/>
      <c r="WHT61" s="87"/>
      <c r="WHU61" s="87"/>
      <c r="WHV61" s="87"/>
      <c r="WHW61" s="88"/>
      <c r="WHX61" s="87"/>
      <c r="WHY61" s="87"/>
      <c r="WHZ61" s="87"/>
      <c r="WIA61" s="87"/>
      <c r="WIB61" s="88"/>
      <c r="WIC61" s="87"/>
      <c r="WID61" s="87"/>
      <c r="WIE61" s="87"/>
      <c r="WIF61" s="87"/>
      <c r="WIG61" s="88"/>
      <c r="WIH61" s="87"/>
      <c r="WII61" s="87"/>
      <c r="WIJ61" s="87"/>
      <c r="WIK61" s="87"/>
      <c r="WIL61" s="88"/>
      <c r="WIM61" s="87"/>
      <c r="WIN61" s="87"/>
      <c r="WIO61" s="87"/>
      <c r="WIP61" s="87"/>
      <c r="WIQ61" s="88"/>
      <c r="WIR61" s="87"/>
      <c r="WIS61" s="87"/>
      <c r="WIT61" s="87"/>
      <c r="WIU61" s="87"/>
      <c r="WIV61" s="88"/>
      <c r="WIW61" s="87"/>
      <c r="WIX61" s="87"/>
      <c r="WIY61" s="87"/>
      <c r="WIZ61" s="87"/>
      <c r="WJA61" s="88"/>
      <c r="WJB61" s="87"/>
      <c r="WJC61" s="87"/>
      <c r="WJD61" s="87"/>
      <c r="WJE61" s="87"/>
      <c r="WJF61" s="88"/>
      <c r="WJG61" s="87"/>
      <c r="WJH61" s="87"/>
      <c r="WJI61" s="87"/>
      <c r="WJJ61" s="87"/>
      <c r="WJK61" s="88"/>
      <c r="WJL61" s="87"/>
      <c r="WJM61" s="87"/>
      <c r="WJN61" s="87"/>
      <c r="WJO61" s="87"/>
      <c r="WJP61" s="88"/>
      <c r="WJQ61" s="87"/>
      <c r="WJR61" s="87"/>
      <c r="WJS61" s="87"/>
      <c r="WJT61" s="87"/>
      <c r="WJU61" s="88"/>
      <c r="WJV61" s="87"/>
      <c r="WJW61" s="87"/>
      <c r="WJX61" s="87"/>
      <c r="WJY61" s="87"/>
      <c r="WJZ61" s="88"/>
      <c r="WKA61" s="87"/>
      <c r="WKB61" s="87"/>
      <c r="WKC61" s="87"/>
      <c r="WKD61" s="87"/>
      <c r="WKE61" s="88"/>
      <c r="WKF61" s="87"/>
      <c r="WKG61" s="87"/>
      <c r="WKH61" s="87"/>
      <c r="WKI61" s="87"/>
      <c r="WKJ61" s="88"/>
      <c r="WKK61" s="87"/>
      <c r="WKL61" s="87"/>
      <c r="WKM61" s="87"/>
      <c r="WKN61" s="87"/>
      <c r="WKO61" s="88"/>
      <c r="WKP61" s="87"/>
      <c r="WKQ61" s="87"/>
      <c r="WKR61" s="87"/>
      <c r="WKS61" s="87"/>
      <c r="WKT61" s="88"/>
      <c r="WKU61" s="87"/>
      <c r="WKV61" s="87"/>
      <c r="WKW61" s="87"/>
      <c r="WKX61" s="87"/>
      <c r="WKY61" s="88"/>
      <c r="WKZ61" s="87"/>
      <c r="WLA61" s="87"/>
      <c r="WLB61" s="87"/>
      <c r="WLC61" s="87"/>
      <c r="WLD61" s="88"/>
      <c r="WLE61" s="87"/>
      <c r="WLF61" s="87"/>
      <c r="WLG61" s="87"/>
      <c r="WLH61" s="87"/>
      <c r="WLI61" s="88"/>
      <c r="WLJ61" s="87"/>
      <c r="WLK61" s="87"/>
      <c r="WLL61" s="87"/>
      <c r="WLM61" s="87"/>
      <c r="WLN61" s="88"/>
      <c r="WLO61" s="87"/>
      <c r="WLP61" s="87"/>
      <c r="WLQ61" s="87"/>
      <c r="WLR61" s="87"/>
      <c r="WLS61" s="88"/>
      <c r="WLT61" s="87"/>
      <c r="WLU61" s="87"/>
      <c r="WLV61" s="87"/>
      <c r="WLW61" s="87"/>
      <c r="WLX61" s="88"/>
      <c r="WLY61" s="87"/>
      <c r="WLZ61" s="87"/>
      <c r="WMA61" s="87"/>
      <c r="WMB61" s="87"/>
      <c r="WMC61" s="88"/>
      <c r="WMD61" s="87"/>
      <c r="WME61" s="87"/>
      <c r="WMF61" s="87"/>
      <c r="WMG61" s="87"/>
      <c r="WMH61" s="88"/>
      <c r="WMI61" s="87"/>
      <c r="WMJ61" s="87"/>
      <c r="WMK61" s="87"/>
      <c r="WML61" s="87"/>
      <c r="WMM61" s="88"/>
      <c r="WMN61" s="87"/>
      <c r="WMO61" s="87"/>
      <c r="WMP61" s="87"/>
      <c r="WMQ61" s="87"/>
      <c r="WMR61" s="88"/>
      <c r="WMS61" s="87"/>
      <c r="WMT61" s="87"/>
      <c r="WMU61" s="87"/>
      <c r="WMV61" s="87"/>
      <c r="WMW61" s="88"/>
      <c r="WMX61" s="87"/>
      <c r="WMY61" s="87"/>
      <c r="WMZ61" s="87"/>
      <c r="WNA61" s="87"/>
      <c r="WNB61" s="88"/>
      <c r="WNC61" s="87"/>
      <c r="WND61" s="87"/>
      <c r="WNE61" s="87"/>
      <c r="WNF61" s="87"/>
      <c r="WNG61" s="88"/>
      <c r="WNH61" s="87"/>
      <c r="WNI61" s="87"/>
      <c r="WNJ61" s="87"/>
      <c r="WNK61" s="87"/>
      <c r="WNL61" s="88"/>
      <c r="WNM61" s="87"/>
      <c r="WNN61" s="87"/>
      <c r="WNO61" s="87"/>
      <c r="WNP61" s="87"/>
      <c r="WNQ61" s="88"/>
      <c r="WNR61" s="87"/>
      <c r="WNS61" s="87"/>
      <c r="WNT61" s="87"/>
      <c r="WNU61" s="87"/>
      <c r="WNV61" s="88"/>
      <c r="WNW61" s="87"/>
      <c r="WNX61" s="87"/>
      <c r="WNY61" s="87"/>
      <c r="WNZ61" s="87"/>
      <c r="WOA61" s="88"/>
      <c r="WOB61" s="87"/>
      <c r="WOC61" s="87"/>
      <c r="WOD61" s="87"/>
      <c r="WOE61" s="87"/>
      <c r="WOF61" s="88"/>
      <c r="WOG61" s="87"/>
      <c r="WOH61" s="87"/>
      <c r="WOI61" s="87"/>
      <c r="WOJ61" s="87"/>
      <c r="WOK61" s="88"/>
      <c r="WOL61" s="87"/>
      <c r="WOM61" s="87"/>
      <c r="WON61" s="87"/>
      <c r="WOO61" s="87"/>
      <c r="WOP61" s="88"/>
      <c r="WOQ61" s="87"/>
      <c r="WOR61" s="87"/>
      <c r="WOS61" s="87"/>
      <c r="WOT61" s="87"/>
      <c r="WOU61" s="88"/>
      <c r="WOV61" s="87"/>
      <c r="WOW61" s="87"/>
      <c r="WOX61" s="87"/>
      <c r="WOY61" s="87"/>
      <c r="WOZ61" s="88"/>
      <c r="WPA61" s="87"/>
      <c r="WPB61" s="87"/>
      <c r="WPC61" s="87"/>
      <c r="WPD61" s="87"/>
      <c r="WPE61" s="88"/>
      <c r="WPF61" s="87"/>
      <c r="WPG61" s="87"/>
      <c r="WPH61" s="87"/>
      <c r="WPI61" s="87"/>
      <c r="WPJ61" s="88"/>
      <c r="WPK61" s="87"/>
      <c r="WPL61" s="87"/>
      <c r="WPM61" s="87"/>
      <c r="WPN61" s="87"/>
      <c r="WPO61" s="88"/>
      <c r="WPP61" s="87"/>
      <c r="WPQ61" s="87"/>
      <c r="WPR61" s="87"/>
      <c r="WPS61" s="87"/>
      <c r="WPT61" s="88"/>
      <c r="WPU61" s="87"/>
      <c r="WPV61" s="87"/>
      <c r="WPW61" s="87"/>
      <c r="WPX61" s="87"/>
      <c r="WPY61" s="88"/>
      <c r="WPZ61" s="87"/>
      <c r="WQA61" s="87"/>
      <c r="WQB61" s="87"/>
      <c r="WQC61" s="87"/>
      <c r="WQD61" s="88"/>
      <c r="WQE61" s="87"/>
      <c r="WQF61" s="87"/>
      <c r="WQG61" s="87"/>
      <c r="WQH61" s="87"/>
      <c r="WQI61" s="88"/>
      <c r="WQJ61" s="87"/>
      <c r="WQK61" s="87"/>
      <c r="WQL61" s="87"/>
      <c r="WQM61" s="87"/>
      <c r="WQN61" s="88"/>
      <c r="WQO61" s="87"/>
      <c r="WQP61" s="87"/>
      <c r="WQQ61" s="87"/>
      <c r="WQR61" s="87"/>
      <c r="WQS61" s="88"/>
      <c r="WQT61" s="87"/>
      <c r="WQU61" s="87"/>
      <c r="WQV61" s="87"/>
      <c r="WQW61" s="87"/>
      <c r="WQX61" s="88"/>
      <c r="WQY61" s="87"/>
      <c r="WQZ61" s="87"/>
      <c r="WRA61" s="87"/>
      <c r="WRB61" s="87"/>
      <c r="WRC61" s="88"/>
      <c r="WRD61" s="87"/>
      <c r="WRE61" s="87"/>
      <c r="WRF61" s="87"/>
      <c r="WRG61" s="87"/>
      <c r="WRH61" s="88"/>
      <c r="WRI61" s="87"/>
      <c r="WRJ61" s="87"/>
      <c r="WRK61" s="87"/>
      <c r="WRL61" s="87"/>
      <c r="WRM61" s="88"/>
      <c r="WRN61" s="87"/>
      <c r="WRO61" s="87"/>
      <c r="WRP61" s="87"/>
      <c r="WRQ61" s="87"/>
      <c r="WRR61" s="88"/>
      <c r="WRS61" s="87"/>
      <c r="WRT61" s="87"/>
      <c r="WRU61" s="87"/>
      <c r="WRV61" s="87"/>
      <c r="WRW61" s="88"/>
      <c r="WRX61" s="87"/>
      <c r="WRY61" s="87"/>
      <c r="WRZ61" s="87"/>
      <c r="WSA61" s="87"/>
      <c r="WSB61" s="88"/>
      <c r="WSC61" s="87"/>
      <c r="WSD61" s="87"/>
      <c r="WSE61" s="87"/>
      <c r="WSF61" s="87"/>
      <c r="WSG61" s="88"/>
      <c r="WSH61" s="87"/>
      <c r="WSI61" s="87"/>
      <c r="WSJ61" s="87"/>
      <c r="WSK61" s="87"/>
      <c r="WSL61" s="88"/>
      <c r="WSM61" s="87"/>
      <c r="WSN61" s="87"/>
      <c r="WSO61" s="87"/>
      <c r="WSP61" s="87"/>
      <c r="WSQ61" s="88"/>
      <c r="WSR61" s="87"/>
      <c r="WSS61" s="87"/>
      <c r="WST61" s="87"/>
      <c r="WSU61" s="87"/>
      <c r="WSV61" s="88"/>
      <c r="WSW61" s="87"/>
      <c r="WSX61" s="87"/>
      <c r="WSY61" s="87"/>
      <c r="WSZ61" s="87"/>
      <c r="WTA61" s="88"/>
      <c r="WTB61" s="87"/>
      <c r="WTC61" s="87"/>
      <c r="WTD61" s="87"/>
      <c r="WTE61" s="87"/>
      <c r="WTF61" s="88"/>
      <c r="WTG61" s="87"/>
      <c r="WTH61" s="87"/>
      <c r="WTI61" s="87"/>
      <c r="WTJ61" s="87"/>
      <c r="WTK61" s="88"/>
      <c r="WTL61" s="87"/>
      <c r="WTM61" s="87"/>
      <c r="WTN61" s="87"/>
      <c r="WTO61" s="87"/>
      <c r="WTP61" s="88"/>
      <c r="WTQ61" s="87"/>
      <c r="WTR61" s="87"/>
      <c r="WTS61" s="87"/>
      <c r="WTT61" s="87"/>
      <c r="WTU61" s="88"/>
      <c r="WTV61" s="87"/>
      <c r="WTW61" s="87"/>
      <c r="WTX61" s="87"/>
      <c r="WTY61" s="87"/>
      <c r="WTZ61" s="88"/>
      <c r="WUA61" s="87"/>
      <c r="WUB61" s="87"/>
      <c r="WUC61" s="87"/>
      <c r="WUD61" s="87"/>
      <c r="WUE61" s="88"/>
      <c r="WUF61" s="87"/>
      <c r="WUG61" s="87"/>
      <c r="WUH61" s="87"/>
      <c r="WUI61" s="87"/>
      <c r="WUJ61" s="88"/>
      <c r="WUK61" s="87"/>
      <c r="WUL61" s="87"/>
      <c r="WUM61" s="87"/>
      <c r="WUN61" s="87"/>
      <c r="WUO61" s="88"/>
      <c r="WUP61" s="87"/>
      <c r="WUQ61" s="87"/>
      <c r="WUR61" s="87"/>
      <c r="WUS61" s="87"/>
      <c r="WUT61" s="88"/>
      <c r="WUU61" s="87"/>
      <c r="WUV61" s="87"/>
      <c r="WUW61" s="87"/>
      <c r="WUX61" s="87"/>
      <c r="WUY61" s="88"/>
      <c r="WUZ61" s="87"/>
      <c r="WVA61" s="87"/>
      <c r="WVB61" s="87"/>
      <c r="WVC61" s="87"/>
      <c r="WVD61" s="88"/>
      <c r="WVE61" s="87"/>
      <c r="WVF61" s="87"/>
      <c r="WVG61" s="87"/>
      <c r="WVH61" s="87"/>
      <c r="WVI61" s="88"/>
      <c r="WVJ61" s="87"/>
      <c r="WVK61" s="87"/>
      <c r="WVL61" s="87"/>
      <c r="WVM61" s="87"/>
      <c r="WVN61" s="88"/>
      <c r="WVO61" s="87"/>
      <c r="WVP61" s="87"/>
      <c r="WVQ61" s="87"/>
      <c r="WVR61" s="87"/>
      <c r="WVS61" s="88"/>
      <c r="WVT61" s="87"/>
      <c r="WVU61" s="87"/>
      <c r="WVV61" s="87"/>
      <c r="WVW61" s="87"/>
      <c r="WVX61" s="88"/>
      <c r="WVY61" s="87"/>
      <c r="WVZ61" s="87"/>
      <c r="WWA61" s="87"/>
      <c r="WWB61" s="87"/>
      <c r="WWC61" s="88"/>
      <c r="WWD61" s="87"/>
      <c r="WWE61" s="87"/>
      <c r="WWF61" s="87"/>
      <c r="WWG61" s="87"/>
      <c r="WWH61" s="88"/>
      <c r="WWI61" s="87"/>
      <c r="WWJ61" s="87"/>
      <c r="WWK61" s="87"/>
      <c r="WWL61" s="87"/>
      <c r="WWM61" s="88"/>
      <c r="WWN61" s="87"/>
      <c r="WWO61" s="87"/>
      <c r="WWP61" s="87"/>
      <c r="WWQ61" s="87"/>
      <c r="WWR61" s="88"/>
      <c r="WWS61" s="87"/>
      <c r="WWT61" s="87"/>
      <c r="WWU61" s="87"/>
      <c r="WWV61" s="87"/>
      <c r="WWW61" s="88"/>
      <c r="WWX61" s="87"/>
      <c r="WWY61" s="87"/>
      <c r="WWZ61" s="87"/>
      <c r="WXA61" s="87"/>
      <c r="WXB61" s="88"/>
      <c r="WXC61" s="87"/>
      <c r="WXD61" s="87"/>
      <c r="WXE61" s="87"/>
      <c r="WXF61" s="87"/>
      <c r="WXG61" s="88"/>
      <c r="WXH61" s="87"/>
      <c r="WXI61" s="87"/>
      <c r="WXJ61" s="87"/>
      <c r="WXK61" s="87"/>
      <c r="WXL61" s="88"/>
      <c r="WXM61" s="87"/>
      <c r="WXN61" s="87"/>
      <c r="WXO61" s="87"/>
      <c r="WXP61" s="87"/>
      <c r="WXQ61" s="88"/>
      <c r="WXR61" s="87"/>
      <c r="WXS61" s="87"/>
      <c r="WXT61" s="87"/>
      <c r="WXU61" s="87"/>
      <c r="WXV61" s="88"/>
      <c r="WXW61" s="87"/>
      <c r="WXX61" s="87"/>
      <c r="WXY61" s="87"/>
      <c r="WXZ61" s="87"/>
      <c r="WYA61" s="88"/>
      <c r="WYB61" s="87"/>
      <c r="WYC61" s="87"/>
      <c r="WYD61" s="87"/>
      <c r="WYE61" s="87"/>
      <c r="WYF61" s="88"/>
      <c r="WYG61" s="87"/>
      <c r="WYH61" s="87"/>
      <c r="WYI61" s="87"/>
      <c r="WYJ61" s="87"/>
      <c r="WYK61" s="88"/>
      <c r="WYL61" s="87"/>
      <c r="WYM61" s="87"/>
      <c r="WYN61" s="87"/>
      <c r="WYO61" s="87"/>
      <c r="WYP61" s="88"/>
      <c r="WYQ61" s="87"/>
      <c r="WYR61" s="87"/>
      <c r="WYS61" s="87"/>
      <c r="WYT61" s="87"/>
      <c r="WYU61" s="88"/>
      <c r="WYV61" s="87"/>
      <c r="WYW61" s="87"/>
      <c r="WYX61" s="87"/>
      <c r="WYY61" s="87"/>
      <c r="WYZ61" s="88"/>
      <c r="WZA61" s="87"/>
      <c r="WZB61" s="87"/>
      <c r="WZC61" s="87"/>
      <c r="WZD61" s="87"/>
      <c r="WZE61" s="88"/>
      <c r="WZF61" s="87"/>
      <c r="WZG61" s="87"/>
      <c r="WZH61" s="87"/>
      <c r="WZI61" s="87"/>
      <c r="WZJ61" s="88"/>
      <c r="WZK61" s="87"/>
      <c r="WZL61" s="87"/>
      <c r="WZM61" s="87"/>
      <c r="WZN61" s="87"/>
      <c r="WZO61" s="88"/>
      <c r="WZP61" s="87"/>
      <c r="WZQ61" s="87"/>
      <c r="WZR61" s="87"/>
      <c r="WZS61" s="87"/>
      <c r="WZT61" s="88"/>
      <c r="WZU61" s="87"/>
      <c r="WZV61" s="87"/>
      <c r="WZW61" s="87"/>
      <c r="WZX61" s="87"/>
      <c r="WZY61" s="88"/>
      <c r="WZZ61" s="87"/>
      <c r="XAA61" s="87"/>
      <c r="XAB61" s="87"/>
      <c r="XAC61" s="87"/>
      <c r="XAD61" s="88"/>
      <c r="XAE61" s="87"/>
      <c r="XAF61" s="87"/>
      <c r="XAG61" s="87"/>
      <c r="XAH61" s="87"/>
      <c r="XAI61" s="88"/>
      <c r="XAJ61" s="87"/>
      <c r="XAK61" s="87"/>
      <c r="XAL61" s="87"/>
      <c r="XAM61" s="87"/>
      <c r="XAN61" s="88"/>
      <c r="XAO61" s="87"/>
      <c r="XAP61" s="87"/>
      <c r="XAQ61" s="87"/>
      <c r="XAR61" s="87"/>
      <c r="XAS61" s="88"/>
      <c r="XAT61" s="87"/>
      <c r="XAU61" s="87"/>
      <c r="XAV61" s="87"/>
      <c r="XAW61" s="87"/>
      <c r="XAX61" s="88"/>
      <c r="XAY61" s="87"/>
      <c r="XAZ61" s="87"/>
      <c r="XBA61" s="87"/>
      <c r="XBB61" s="87"/>
      <c r="XBC61" s="88"/>
      <c r="XBD61" s="87"/>
      <c r="XBE61" s="87"/>
      <c r="XBF61" s="87"/>
      <c r="XBG61" s="87"/>
      <c r="XBH61" s="88"/>
      <c r="XBI61" s="87"/>
      <c r="XBJ61" s="87"/>
      <c r="XBK61" s="87"/>
      <c r="XBL61" s="87"/>
      <c r="XBM61" s="88"/>
      <c r="XBN61" s="87"/>
      <c r="XBO61" s="87"/>
      <c r="XBP61" s="87"/>
      <c r="XBQ61" s="87"/>
      <c r="XBR61" s="88"/>
      <c r="XBS61" s="87"/>
      <c r="XBT61" s="87"/>
      <c r="XBU61" s="87"/>
      <c r="XBV61" s="87"/>
      <c r="XBW61" s="88"/>
      <c r="XBX61" s="87"/>
      <c r="XBY61" s="87"/>
      <c r="XBZ61" s="87"/>
      <c r="XCA61" s="87"/>
      <c r="XCB61" s="88"/>
      <c r="XCC61" s="87"/>
      <c r="XCD61" s="87"/>
      <c r="XCE61" s="87"/>
      <c r="XCF61" s="87"/>
      <c r="XCG61" s="88"/>
      <c r="XCH61" s="87"/>
      <c r="XCI61" s="87"/>
      <c r="XCJ61" s="87"/>
      <c r="XCK61" s="87"/>
      <c r="XCL61" s="88"/>
      <c r="XCM61" s="87"/>
      <c r="XCN61" s="87"/>
      <c r="XCO61" s="87"/>
      <c r="XCP61" s="87"/>
      <c r="XCQ61" s="88"/>
      <c r="XCR61" s="87"/>
      <c r="XCS61" s="87"/>
      <c r="XCT61" s="87"/>
      <c r="XCU61" s="87"/>
      <c r="XCV61" s="88"/>
      <c r="XCW61" s="87"/>
      <c r="XCX61" s="87"/>
      <c r="XCY61" s="87"/>
      <c r="XCZ61" s="87"/>
      <c r="XDA61" s="88"/>
      <c r="XDB61" s="87"/>
      <c r="XDC61" s="87"/>
      <c r="XDD61" s="87"/>
      <c r="XDE61" s="87"/>
      <c r="XDF61" s="88"/>
      <c r="XDG61" s="87"/>
      <c r="XDH61" s="87"/>
      <c r="XDI61" s="87"/>
      <c r="XDJ61" s="87"/>
      <c r="XDK61" s="88"/>
      <c r="XDL61" s="87"/>
      <c r="XDM61" s="87"/>
      <c r="XDN61" s="87"/>
      <c r="XDO61" s="87"/>
      <c r="XDP61" s="88"/>
      <c r="XDQ61" s="87"/>
      <c r="XDR61" s="87"/>
      <c r="XDS61" s="87"/>
      <c r="XDT61" s="87"/>
      <c r="XDU61" s="88"/>
      <c r="XDV61" s="87"/>
      <c r="XDW61" s="87"/>
      <c r="XDX61" s="87"/>
      <c r="XDY61" s="87"/>
      <c r="XDZ61" s="88"/>
      <c r="XEA61" s="87"/>
      <c r="XEB61" s="87"/>
      <c r="XEC61" s="87"/>
      <c r="XED61" s="87"/>
      <c r="XEE61" s="88"/>
      <c r="XEF61" s="87"/>
      <c r="XEG61" s="87"/>
      <c r="XEH61" s="87"/>
    </row>
    <row r="62" spans="1:16362" s="129" customFormat="1" ht="67.5" x14ac:dyDescent="0.3">
      <c r="A62" s="37" t="s">
        <v>66</v>
      </c>
      <c r="B62" s="141" t="s">
        <v>67</v>
      </c>
      <c r="C62" s="124">
        <v>2.2205595162606162</v>
      </c>
      <c r="D62" s="40">
        <v>2.2205595162606162</v>
      </c>
      <c r="E62" s="40">
        <v>2.2205595162606162</v>
      </c>
      <c r="F62" s="34"/>
      <c r="G62" s="46" t="s">
        <v>8</v>
      </c>
      <c r="H62" s="124">
        <v>2.2205595162606162</v>
      </c>
      <c r="I62" s="40">
        <v>2.2205595162606162</v>
      </c>
      <c r="J62" s="40">
        <v>2.2205595162606162</v>
      </c>
      <c r="K62" s="34"/>
      <c r="L62" s="46" t="s">
        <v>8</v>
      </c>
      <c r="M62" s="124">
        <v>2.3492911856557916</v>
      </c>
      <c r="N62" s="40">
        <v>2.3492911856557916</v>
      </c>
      <c r="O62" s="40">
        <v>2.3492911856557916</v>
      </c>
      <c r="P62" s="34"/>
      <c r="Q62" s="46" t="s">
        <v>8</v>
      </c>
      <c r="R62" s="124">
        <v>2.3492911856557916</v>
      </c>
      <c r="S62" s="40">
        <v>2.3492911856557916</v>
      </c>
      <c r="T62" s="40">
        <v>2.3492911856557916</v>
      </c>
      <c r="U62" s="34"/>
      <c r="V62" s="46" t="s">
        <v>8</v>
      </c>
      <c r="W62" s="124">
        <v>0.3654</v>
      </c>
      <c r="X62" s="124">
        <v>0.108</v>
      </c>
      <c r="Y62" s="124">
        <v>1.0800000000000001E-2</v>
      </c>
      <c r="Z62" s="124" t="s">
        <v>935</v>
      </c>
      <c r="AA62" s="124" t="s">
        <v>186</v>
      </c>
      <c r="AB62" s="27"/>
      <c r="AC62" s="28"/>
      <c r="AD62" s="28"/>
      <c r="AE62" s="28"/>
      <c r="AF62" s="52"/>
      <c r="AG62" s="27">
        <v>48</v>
      </c>
      <c r="AH62" s="28">
        <v>48</v>
      </c>
      <c r="AI62" s="28">
        <v>48</v>
      </c>
      <c r="AJ62" s="28" t="s">
        <v>187</v>
      </c>
      <c r="AK62" s="29" t="s">
        <v>188</v>
      </c>
      <c r="AL62" s="27">
        <v>28</v>
      </c>
      <c r="AM62" s="28">
        <v>28</v>
      </c>
      <c r="AN62" s="28">
        <v>28</v>
      </c>
      <c r="AO62" s="28" t="s">
        <v>187</v>
      </c>
      <c r="AP62" s="52" t="s">
        <v>188</v>
      </c>
    </row>
    <row r="63" spans="1:16362" x14ac:dyDescent="0.35">
      <c r="A63" s="42" t="s">
        <v>68</v>
      </c>
      <c r="B63" s="144" t="s">
        <v>69</v>
      </c>
      <c r="C63" s="170">
        <v>6.4206635682602875E-2</v>
      </c>
      <c r="D63" s="170">
        <v>6.4206635682602875E-2</v>
      </c>
      <c r="E63" s="170">
        <v>6.4206635682602875E-2</v>
      </c>
      <c r="F63" s="43"/>
      <c r="G63" s="48" t="s">
        <v>8</v>
      </c>
      <c r="H63" s="170">
        <v>6.4206635682602875E-2</v>
      </c>
      <c r="I63" s="170">
        <v>6.4206635682602875E-2</v>
      </c>
      <c r="J63" s="170">
        <v>6.4206635682602875E-2</v>
      </c>
      <c r="K63" s="43"/>
      <c r="L63" s="48" t="s">
        <v>8</v>
      </c>
      <c r="M63" s="258">
        <v>0.1</v>
      </c>
      <c r="N63" s="258">
        <v>0.1</v>
      </c>
      <c r="O63" s="258">
        <v>0.1</v>
      </c>
      <c r="P63" s="43"/>
      <c r="Q63" s="48" t="s">
        <v>8</v>
      </c>
      <c r="R63" s="258">
        <v>0.1</v>
      </c>
      <c r="S63" s="258">
        <v>0.1</v>
      </c>
      <c r="T63" s="258">
        <v>0.1</v>
      </c>
      <c r="U63" s="43"/>
      <c r="V63" s="48" t="s">
        <v>8</v>
      </c>
      <c r="W63" s="258">
        <v>2.2313911891099478E-2</v>
      </c>
      <c r="X63" s="258">
        <v>3.718985315183246E-3</v>
      </c>
      <c r="Y63" s="258">
        <v>1.877179111294362E-4</v>
      </c>
      <c r="Z63" s="258"/>
      <c r="AA63" s="258"/>
      <c r="AB63" s="258"/>
      <c r="AC63" s="258"/>
      <c r="AD63" s="258"/>
      <c r="AE63" s="258"/>
      <c r="AF63" s="258"/>
      <c r="AG63" s="258"/>
      <c r="AH63" s="258"/>
      <c r="AI63" s="258"/>
      <c r="AJ63" s="258"/>
      <c r="AK63" s="258"/>
      <c r="AL63" s="258">
        <v>0.1</v>
      </c>
      <c r="AM63" s="258">
        <v>0.1</v>
      </c>
      <c r="AN63" s="258">
        <v>0.1</v>
      </c>
      <c r="AO63" s="258"/>
    </row>
    <row r="64" spans="1:16362" x14ac:dyDescent="0.35">
      <c r="A64" s="37" t="s">
        <v>189</v>
      </c>
      <c r="B64" s="141" t="s">
        <v>69</v>
      </c>
      <c r="C64" s="122">
        <v>3.2313600000000005E-2</v>
      </c>
      <c r="D64" s="30">
        <v>3.2313600000000005E-2</v>
      </c>
      <c r="E64" s="30">
        <v>3.2313600000000005E-2</v>
      </c>
      <c r="F64" s="34"/>
      <c r="G64" s="46" t="s">
        <v>8</v>
      </c>
      <c r="H64" s="122">
        <v>3.2313600000000005E-2</v>
      </c>
      <c r="I64" s="30">
        <v>3.2313600000000005E-2</v>
      </c>
      <c r="J64" s="30">
        <v>3.2313600000000005E-2</v>
      </c>
      <c r="K64" s="34"/>
      <c r="L64" s="46" t="s">
        <v>8</v>
      </c>
      <c r="M64" s="122">
        <v>3.2531124032745426E-2</v>
      </c>
      <c r="N64" s="30">
        <v>3.2525261303868597E-2</v>
      </c>
      <c r="O64" s="30">
        <v>3.2510048727766729E-2</v>
      </c>
      <c r="P64" s="34"/>
      <c r="Q64" s="46" t="s">
        <v>8</v>
      </c>
      <c r="R64" s="122">
        <v>3.2531124032745426E-2</v>
      </c>
      <c r="S64" s="30">
        <v>3.2525261303868597E-2</v>
      </c>
      <c r="T64" s="30">
        <v>3.2510048727766729E-2</v>
      </c>
      <c r="U64" s="34"/>
      <c r="V64" s="46" t="s">
        <v>8</v>
      </c>
      <c r="W64" s="124">
        <v>0</v>
      </c>
      <c r="X64" s="124">
        <v>0</v>
      </c>
      <c r="Y64" s="124">
        <v>0</v>
      </c>
      <c r="Z64" s="122"/>
      <c r="AA64" s="122"/>
      <c r="AB64" s="124"/>
      <c r="AC64" s="124"/>
      <c r="AD64" s="124"/>
      <c r="AE64" s="124"/>
      <c r="AF64" s="124"/>
      <c r="AG64" s="124"/>
      <c r="AH64" s="124"/>
      <c r="AI64" s="124"/>
      <c r="AJ64" s="124"/>
      <c r="AK64" s="124"/>
      <c r="AL64" s="124">
        <v>0.65257209823627293</v>
      </c>
      <c r="AM64" s="124">
        <v>0.63498391160579537</v>
      </c>
      <c r="AN64" s="124">
        <v>0.58934618330018473</v>
      </c>
      <c r="AO64" s="124"/>
    </row>
    <row r="65" spans="1:41" x14ac:dyDescent="0.35">
      <c r="A65" s="42" t="s">
        <v>73</v>
      </c>
      <c r="B65" s="144" t="s">
        <v>69</v>
      </c>
      <c r="C65" s="258">
        <v>0.61387200000000497</v>
      </c>
      <c r="D65" s="258">
        <v>0.59125792172136549</v>
      </c>
      <c r="E65" s="258">
        <v>0.58393832445999039</v>
      </c>
      <c r="F65" s="43"/>
      <c r="G65" s="48" t="s">
        <v>8</v>
      </c>
      <c r="H65" s="258">
        <v>0.61387200000000497</v>
      </c>
      <c r="I65" s="258">
        <v>0.59125792172136549</v>
      </c>
      <c r="J65" s="258">
        <v>0.58393832445999039</v>
      </c>
      <c r="K65" s="43"/>
      <c r="L65" s="48" t="s">
        <v>8</v>
      </c>
      <c r="M65" s="258">
        <v>0.39160800000000306</v>
      </c>
      <c r="N65" s="258">
        <v>0.37718177764983662</v>
      </c>
      <c r="O65" s="258">
        <v>0.37251237939689053</v>
      </c>
      <c r="P65" s="43"/>
      <c r="Q65" s="48" t="s">
        <v>8</v>
      </c>
      <c r="R65" s="258">
        <v>0.39160800000000312</v>
      </c>
      <c r="S65" s="258">
        <v>0.37718177764983662</v>
      </c>
      <c r="T65" s="258">
        <v>0.37251237939689058</v>
      </c>
      <c r="U65" s="43"/>
      <c r="V65" s="48" t="s">
        <v>8</v>
      </c>
      <c r="W65" s="258">
        <v>0.1134000000000009</v>
      </c>
      <c r="X65" s="258">
        <v>7.996648967686483E-2</v>
      </c>
      <c r="Y65" s="258">
        <v>6.8489130243958529E-2</v>
      </c>
      <c r="Z65" s="258"/>
      <c r="AA65" s="258" t="s">
        <v>150</v>
      </c>
      <c r="AB65" s="258"/>
      <c r="AC65" s="258"/>
      <c r="AD65" s="258"/>
      <c r="AE65" s="258"/>
      <c r="AF65" s="258"/>
      <c r="AG65" s="258"/>
      <c r="AH65" s="258"/>
      <c r="AI65" s="258"/>
      <c r="AJ65" s="258"/>
      <c r="AK65" s="258"/>
      <c r="AL65" s="258">
        <v>0.250000000000002</v>
      </c>
      <c r="AM65" s="258">
        <v>0.24079039348649453</v>
      </c>
      <c r="AN65" s="258">
        <v>0.26423275557082765</v>
      </c>
      <c r="AO65" s="258"/>
    </row>
    <row r="66" spans="1:41" x14ac:dyDescent="0.35">
      <c r="A66" s="37" t="s">
        <v>75</v>
      </c>
      <c r="B66" s="141" t="s">
        <v>69</v>
      </c>
      <c r="C66" s="121">
        <v>0</v>
      </c>
      <c r="D66" s="34">
        <v>0</v>
      </c>
      <c r="E66" s="34">
        <v>0</v>
      </c>
      <c r="F66" s="34"/>
      <c r="G66" s="46" t="s">
        <v>8</v>
      </c>
      <c r="H66" s="121">
        <v>0</v>
      </c>
      <c r="I66" s="34">
        <v>0</v>
      </c>
      <c r="J66" s="34">
        <v>0</v>
      </c>
      <c r="K66" s="34"/>
      <c r="L66" s="46" t="s">
        <v>8</v>
      </c>
      <c r="M66" s="124">
        <v>0.4974206444307685</v>
      </c>
      <c r="N66" s="40">
        <v>0.4974206444307685</v>
      </c>
      <c r="O66" s="40">
        <v>0.44767857998769167</v>
      </c>
      <c r="P66" s="34"/>
      <c r="Q66" s="46" t="s">
        <v>8</v>
      </c>
      <c r="R66" s="124">
        <v>0.4974206444307685</v>
      </c>
      <c r="S66" s="40">
        <v>0.4974206444307685</v>
      </c>
      <c r="T66" s="40">
        <v>0.44767857998769167</v>
      </c>
      <c r="U66" s="34"/>
      <c r="V66" s="46" t="s">
        <v>8</v>
      </c>
      <c r="W66" s="124">
        <v>0</v>
      </c>
      <c r="X66" s="124">
        <v>0</v>
      </c>
      <c r="Y66" s="124">
        <v>0</v>
      </c>
      <c r="Z66" s="124" t="s">
        <v>190</v>
      </c>
      <c r="AA66" s="124"/>
      <c r="AB66" s="124"/>
      <c r="AC66" s="124"/>
      <c r="AD66" s="124"/>
      <c r="AE66" s="124"/>
      <c r="AF66" s="124"/>
      <c r="AG66" s="124"/>
      <c r="AH66" s="124"/>
      <c r="AI66" s="124"/>
      <c r="AJ66" s="124"/>
      <c r="AK66" s="124"/>
      <c r="AL66" s="124">
        <v>0</v>
      </c>
      <c r="AM66" s="124">
        <v>0</v>
      </c>
      <c r="AN66" s="124">
        <v>0</v>
      </c>
      <c r="AO66" s="124"/>
    </row>
    <row r="67" spans="1:41" x14ac:dyDescent="0.35">
      <c r="X67" s="132" t="s">
        <v>191</v>
      </c>
      <c r="Y67" s="132" t="s">
        <v>2</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tint="0.59999389629810485"/>
  </sheetPr>
  <dimension ref="A1:XDR77"/>
  <sheetViews>
    <sheetView zoomScale="85" zoomScaleNormal="85" workbookViewId="0">
      <pane xSplit="2" ySplit="1" topLeftCell="C7" activePane="bottomRight" state="frozen"/>
      <selection pane="topRight" activeCell="H36" sqref="H36"/>
      <selection pane="bottomLeft" activeCell="H36" sqref="H36"/>
      <selection pane="bottomRight"/>
    </sheetView>
  </sheetViews>
  <sheetFormatPr baseColWidth="10" defaultColWidth="11.3984375" defaultRowHeight="12.75" outlineLevelCol="2" x14ac:dyDescent="0.45"/>
  <cols>
    <col min="1" max="1" width="48" style="214" customWidth="1" collapsed="1"/>
    <col min="2" max="2" width="19" style="215" bestFit="1" customWidth="1"/>
    <col min="3" max="3" width="8.59765625" style="214" customWidth="1"/>
    <col min="4" max="4" width="12.73046875" style="214" hidden="1" customWidth="1" outlineLevel="1"/>
    <col min="5" max="5" width="8.86328125" style="214" hidden="1" customWidth="1" outlineLevel="1"/>
    <col min="6" max="6" width="52.3984375" style="214" hidden="1" customWidth="1" outlineLevel="2"/>
    <col min="7" max="7" width="23.1328125" style="214" hidden="1" customWidth="1" outlineLevel="2"/>
    <col min="8" max="8" width="11.59765625" style="214" bestFit="1" customWidth="1" collapsed="1"/>
    <col min="9" max="9" width="18.73046875" style="214" hidden="1" customWidth="1" outlineLevel="1"/>
    <col min="10" max="10" width="24.59765625" style="214" hidden="1" customWidth="1" outlineLevel="1"/>
    <col min="11" max="11" width="46.3984375" style="214" hidden="1" customWidth="1" outlineLevel="2"/>
    <col min="12" max="12" width="23.1328125" style="214" hidden="1" customWidth="1" outlineLevel="2"/>
    <col min="13" max="13" width="7.73046875" style="214" bestFit="1" customWidth="1" collapsed="1"/>
    <col min="14" max="14" width="23.3984375" style="214" hidden="1" customWidth="1" outlineLevel="1"/>
    <col min="15" max="15" width="19.59765625" style="214" hidden="1" customWidth="1" outlineLevel="1"/>
    <col min="16" max="16" width="38.1328125" style="214" hidden="1" customWidth="1" outlineLevel="2"/>
    <col min="17" max="17" width="23.1328125" style="214" hidden="1" customWidth="1" outlineLevel="2"/>
    <col min="18" max="18" width="11.3984375" style="214" collapsed="1"/>
    <col min="19" max="21" width="11.3984375" style="214"/>
    <col min="22" max="22" width="25.59765625" style="214" customWidth="1"/>
    <col min="23" max="23" width="14.86328125" style="214" customWidth="1"/>
    <col min="24" max="25" width="11.3984375" style="214"/>
    <col min="26" max="26" width="36" style="214" customWidth="1"/>
    <col min="27" max="27" width="22.3984375" style="214" customWidth="1"/>
    <col min="28" max="28" width="15.73046875" style="214" customWidth="1"/>
    <col min="29" max="30" width="11.3984375" style="214"/>
    <col min="31" max="31" width="34.265625" style="214" customWidth="1"/>
    <col min="32" max="16384" width="11.3984375" style="214"/>
  </cols>
  <sheetData>
    <row r="1" spans="1:16346" s="207" customFormat="1" ht="45" x14ac:dyDescent="0.45">
      <c r="A1" s="196" t="s">
        <v>1059</v>
      </c>
      <c r="B1" s="197"/>
      <c r="C1" s="198" t="s">
        <v>192</v>
      </c>
      <c r="D1" s="199" t="s">
        <v>193</v>
      </c>
      <c r="E1" s="199"/>
      <c r="F1" s="200"/>
      <c r="G1" s="200"/>
      <c r="H1" s="201" t="s">
        <v>194</v>
      </c>
      <c r="I1" s="202" t="s">
        <v>195</v>
      </c>
      <c r="J1" s="202"/>
      <c r="K1" s="203"/>
      <c r="L1" s="204"/>
      <c r="M1" s="205" t="s">
        <v>196</v>
      </c>
      <c r="N1" s="206" t="s">
        <v>197</v>
      </c>
      <c r="O1" s="206"/>
      <c r="P1" s="200"/>
      <c r="Q1" s="200"/>
    </row>
    <row r="2" spans="1:16346" s="208" customFormat="1" ht="11.25" x14ac:dyDescent="0.45">
      <c r="A2" s="84" t="s">
        <v>1</v>
      </c>
      <c r="B2" s="147" t="s">
        <v>2</v>
      </c>
      <c r="C2" s="84" t="s">
        <v>3</v>
      </c>
      <c r="D2" s="84">
        <v>2030</v>
      </c>
      <c r="E2" s="84">
        <v>2050</v>
      </c>
      <c r="F2" s="84" t="s">
        <v>4</v>
      </c>
      <c r="G2" s="85" t="s">
        <v>5</v>
      </c>
      <c r="H2" s="84" t="s">
        <v>3</v>
      </c>
      <c r="I2" s="84">
        <v>2030</v>
      </c>
      <c r="J2" s="84">
        <v>2050</v>
      </c>
      <c r="K2" s="84" t="s">
        <v>4</v>
      </c>
      <c r="L2" s="85" t="s">
        <v>5</v>
      </c>
      <c r="M2" s="85" t="s">
        <v>3</v>
      </c>
      <c r="N2" s="85">
        <v>2030</v>
      </c>
      <c r="O2" s="85">
        <v>2050</v>
      </c>
      <c r="P2" s="84" t="s">
        <v>4</v>
      </c>
      <c r="Q2" s="85" t="s">
        <v>5</v>
      </c>
      <c r="R2" s="88"/>
      <c r="S2" s="87"/>
      <c r="T2" s="87"/>
      <c r="U2" s="87"/>
      <c r="V2" s="87"/>
      <c r="W2" s="88"/>
      <c r="X2" s="87"/>
      <c r="Y2" s="87"/>
      <c r="Z2" s="87"/>
      <c r="AA2" s="87"/>
      <c r="AB2" s="88"/>
      <c r="AC2" s="87"/>
      <c r="AD2" s="87"/>
      <c r="AE2" s="87"/>
      <c r="AF2" s="87"/>
      <c r="AG2" s="88"/>
      <c r="AH2" s="87"/>
      <c r="AI2" s="87"/>
      <c r="AJ2" s="87"/>
      <c r="AK2" s="87"/>
      <c r="AL2" s="88"/>
      <c r="AM2" s="87"/>
      <c r="AN2" s="87"/>
      <c r="AO2" s="87"/>
      <c r="AP2" s="87"/>
      <c r="AQ2" s="88"/>
      <c r="AR2" s="87"/>
      <c r="AS2" s="87"/>
      <c r="AT2" s="87"/>
      <c r="AU2" s="87"/>
      <c r="AV2" s="88"/>
      <c r="AW2" s="87"/>
      <c r="AX2" s="87"/>
      <c r="AY2" s="87"/>
      <c r="AZ2" s="87"/>
      <c r="BA2" s="88"/>
      <c r="BB2" s="87"/>
      <c r="BC2" s="87"/>
      <c r="BD2" s="87"/>
      <c r="BE2" s="87"/>
      <c r="BF2" s="88"/>
      <c r="BG2" s="87"/>
      <c r="BH2" s="87"/>
      <c r="BI2" s="87"/>
      <c r="BJ2" s="87"/>
      <c r="BK2" s="88"/>
      <c r="BL2" s="87"/>
      <c r="BM2" s="87"/>
      <c r="BN2" s="87"/>
      <c r="BO2" s="87"/>
      <c r="BP2" s="88"/>
      <c r="BQ2" s="87"/>
      <c r="BR2" s="87"/>
      <c r="BS2" s="87"/>
      <c r="BT2" s="87"/>
      <c r="BU2" s="88"/>
      <c r="BV2" s="87"/>
      <c r="BW2" s="87"/>
      <c r="BX2" s="87"/>
      <c r="BY2" s="87"/>
      <c r="BZ2" s="88"/>
      <c r="CA2" s="87"/>
      <c r="CB2" s="87"/>
      <c r="CC2" s="87"/>
      <c r="CD2" s="87"/>
      <c r="CE2" s="88"/>
      <c r="CF2" s="87"/>
      <c r="CG2" s="87"/>
      <c r="CH2" s="87"/>
      <c r="CI2" s="87"/>
      <c r="CJ2" s="88"/>
      <c r="CK2" s="87"/>
      <c r="CL2" s="87"/>
      <c r="CM2" s="87"/>
      <c r="CN2" s="87"/>
      <c r="CO2" s="88"/>
      <c r="CP2" s="87"/>
      <c r="CQ2" s="87"/>
      <c r="CR2" s="87"/>
      <c r="CS2" s="87"/>
      <c r="CT2" s="88"/>
      <c r="CU2" s="87"/>
      <c r="CV2" s="87"/>
      <c r="CW2" s="87"/>
      <c r="CX2" s="87"/>
      <c r="CY2" s="88"/>
      <c r="CZ2" s="87"/>
      <c r="DA2" s="87"/>
      <c r="DB2" s="87"/>
      <c r="DC2" s="87"/>
      <c r="DD2" s="88"/>
      <c r="DE2" s="87"/>
      <c r="DF2" s="87"/>
      <c r="DG2" s="87"/>
      <c r="DH2" s="87"/>
      <c r="DI2" s="88"/>
      <c r="DJ2" s="87"/>
      <c r="DK2" s="87"/>
      <c r="DL2" s="87"/>
      <c r="DM2" s="87"/>
      <c r="DN2" s="88"/>
      <c r="DO2" s="87"/>
      <c r="DP2" s="87"/>
      <c r="DQ2" s="87"/>
      <c r="DR2" s="87"/>
      <c r="DS2" s="88"/>
      <c r="DT2" s="87"/>
      <c r="DU2" s="87"/>
      <c r="DV2" s="87"/>
      <c r="DW2" s="87"/>
      <c r="DX2" s="88"/>
      <c r="DY2" s="87"/>
      <c r="DZ2" s="87"/>
      <c r="EA2" s="87"/>
      <c r="EB2" s="87"/>
      <c r="EC2" s="88"/>
      <c r="ED2" s="87"/>
      <c r="EE2" s="87"/>
      <c r="EF2" s="87"/>
      <c r="EG2" s="87"/>
      <c r="EH2" s="88"/>
      <c r="EI2" s="87"/>
      <c r="EJ2" s="87"/>
      <c r="EK2" s="87"/>
      <c r="EL2" s="87"/>
      <c r="EM2" s="88"/>
      <c r="EN2" s="87"/>
      <c r="EO2" s="87"/>
      <c r="EP2" s="87"/>
      <c r="EQ2" s="87"/>
      <c r="ER2" s="88"/>
      <c r="ES2" s="87"/>
      <c r="ET2" s="87"/>
      <c r="EU2" s="87"/>
      <c r="EV2" s="87"/>
      <c r="EW2" s="88"/>
      <c r="EX2" s="87"/>
      <c r="EY2" s="87"/>
      <c r="EZ2" s="87"/>
      <c r="FA2" s="87"/>
      <c r="FB2" s="88"/>
      <c r="FC2" s="87"/>
      <c r="FD2" s="87"/>
      <c r="FE2" s="87"/>
      <c r="FF2" s="87"/>
      <c r="FG2" s="88"/>
      <c r="FH2" s="87"/>
      <c r="FI2" s="87"/>
      <c r="FJ2" s="87"/>
      <c r="FK2" s="87"/>
      <c r="FL2" s="88"/>
      <c r="FM2" s="87"/>
      <c r="FN2" s="87"/>
      <c r="FO2" s="87"/>
      <c r="FP2" s="87"/>
      <c r="FQ2" s="88"/>
      <c r="FR2" s="87"/>
      <c r="FS2" s="87"/>
      <c r="FT2" s="87"/>
      <c r="FU2" s="87"/>
      <c r="FV2" s="88"/>
      <c r="FW2" s="87"/>
      <c r="FX2" s="87"/>
      <c r="FY2" s="87"/>
      <c r="FZ2" s="87"/>
      <c r="GA2" s="88"/>
      <c r="GB2" s="87"/>
      <c r="GC2" s="87"/>
      <c r="GD2" s="87"/>
      <c r="GE2" s="87"/>
      <c r="GF2" s="88"/>
      <c r="GG2" s="87"/>
      <c r="GH2" s="87"/>
      <c r="GI2" s="87"/>
      <c r="GJ2" s="87"/>
      <c r="GK2" s="88"/>
      <c r="GL2" s="87"/>
      <c r="GM2" s="87"/>
      <c r="GN2" s="87"/>
      <c r="GO2" s="87"/>
      <c r="GP2" s="88"/>
      <c r="GQ2" s="87"/>
      <c r="GR2" s="87"/>
      <c r="GS2" s="87"/>
      <c r="GT2" s="87"/>
      <c r="GU2" s="88"/>
      <c r="GV2" s="87"/>
      <c r="GW2" s="87"/>
      <c r="GX2" s="87"/>
      <c r="GY2" s="87"/>
      <c r="GZ2" s="88"/>
      <c r="HA2" s="87"/>
      <c r="HB2" s="87"/>
      <c r="HC2" s="87"/>
      <c r="HD2" s="87"/>
      <c r="HE2" s="88"/>
      <c r="HF2" s="87"/>
      <c r="HG2" s="87"/>
      <c r="HH2" s="87"/>
      <c r="HI2" s="87"/>
      <c r="HJ2" s="88"/>
      <c r="HK2" s="87"/>
      <c r="HL2" s="87"/>
      <c r="HM2" s="87"/>
      <c r="HN2" s="87"/>
      <c r="HO2" s="88"/>
      <c r="HP2" s="87"/>
      <c r="HQ2" s="87"/>
      <c r="HR2" s="87"/>
      <c r="HS2" s="87"/>
      <c r="HT2" s="88"/>
      <c r="HU2" s="87"/>
      <c r="HV2" s="87"/>
      <c r="HW2" s="87"/>
      <c r="HX2" s="87"/>
      <c r="HY2" s="88"/>
      <c r="HZ2" s="87"/>
      <c r="IA2" s="87"/>
      <c r="IB2" s="87"/>
      <c r="IC2" s="87"/>
      <c r="ID2" s="88"/>
      <c r="IE2" s="87"/>
      <c r="IF2" s="87"/>
      <c r="IG2" s="87"/>
      <c r="IH2" s="87"/>
      <c r="II2" s="88"/>
      <c r="IJ2" s="87"/>
      <c r="IK2" s="87"/>
      <c r="IL2" s="87"/>
      <c r="IM2" s="87"/>
      <c r="IN2" s="88"/>
      <c r="IO2" s="87"/>
      <c r="IP2" s="87"/>
      <c r="IQ2" s="87"/>
      <c r="IR2" s="87"/>
      <c r="IS2" s="88"/>
      <c r="IT2" s="87"/>
      <c r="IU2" s="87"/>
      <c r="IV2" s="87"/>
      <c r="IW2" s="87"/>
      <c r="IX2" s="88"/>
      <c r="IY2" s="87"/>
      <c r="IZ2" s="87"/>
      <c r="JA2" s="87"/>
      <c r="JB2" s="87"/>
      <c r="JC2" s="88"/>
      <c r="JD2" s="87"/>
      <c r="JE2" s="87"/>
      <c r="JF2" s="87"/>
      <c r="JG2" s="87"/>
      <c r="JH2" s="88"/>
      <c r="JI2" s="87"/>
      <c r="JJ2" s="87"/>
      <c r="JK2" s="87"/>
      <c r="JL2" s="87"/>
      <c r="JM2" s="88"/>
      <c r="JN2" s="87"/>
      <c r="JO2" s="87"/>
      <c r="JP2" s="87"/>
      <c r="JQ2" s="87"/>
      <c r="JR2" s="88"/>
      <c r="JS2" s="87"/>
      <c r="JT2" s="87"/>
      <c r="JU2" s="87"/>
      <c r="JV2" s="87"/>
      <c r="JW2" s="88"/>
      <c r="JX2" s="87"/>
      <c r="JY2" s="87"/>
      <c r="JZ2" s="87"/>
      <c r="KA2" s="87"/>
      <c r="KB2" s="88"/>
      <c r="KC2" s="87"/>
      <c r="KD2" s="87"/>
      <c r="KE2" s="87"/>
      <c r="KF2" s="87"/>
      <c r="KG2" s="88"/>
      <c r="KH2" s="87"/>
      <c r="KI2" s="87"/>
      <c r="KJ2" s="87"/>
      <c r="KK2" s="87"/>
      <c r="KL2" s="88"/>
      <c r="KM2" s="87"/>
      <c r="KN2" s="87"/>
      <c r="KO2" s="87"/>
      <c r="KP2" s="87"/>
      <c r="KQ2" s="88"/>
      <c r="KR2" s="87"/>
      <c r="KS2" s="87"/>
      <c r="KT2" s="87"/>
      <c r="KU2" s="87"/>
      <c r="KV2" s="88"/>
      <c r="KW2" s="87"/>
      <c r="KX2" s="87"/>
      <c r="KY2" s="87"/>
      <c r="KZ2" s="87"/>
      <c r="LA2" s="88"/>
      <c r="LB2" s="87"/>
      <c r="LC2" s="87"/>
      <c r="LD2" s="87"/>
      <c r="LE2" s="87"/>
      <c r="LF2" s="88"/>
      <c r="LG2" s="87"/>
      <c r="LH2" s="87"/>
      <c r="LI2" s="87"/>
      <c r="LJ2" s="87"/>
      <c r="LK2" s="88"/>
      <c r="LL2" s="87"/>
      <c r="LM2" s="87"/>
      <c r="LN2" s="87"/>
      <c r="LO2" s="87"/>
      <c r="LP2" s="88"/>
      <c r="LQ2" s="87"/>
      <c r="LR2" s="87"/>
      <c r="LS2" s="87"/>
      <c r="LT2" s="87"/>
      <c r="LU2" s="88"/>
      <c r="LV2" s="87"/>
      <c r="LW2" s="87"/>
      <c r="LX2" s="87"/>
      <c r="LY2" s="87"/>
      <c r="LZ2" s="88"/>
      <c r="MA2" s="87"/>
      <c r="MB2" s="87"/>
      <c r="MC2" s="87"/>
      <c r="MD2" s="87"/>
      <c r="ME2" s="88"/>
      <c r="MF2" s="87"/>
      <c r="MG2" s="87"/>
      <c r="MH2" s="87"/>
      <c r="MI2" s="87"/>
      <c r="MJ2" s="88"/>
      <c r="MK2" s="87"/>
      <c r="ML2" s="87"/>
      <c r="MM2" s="87"/>
      <c r="MN2" s="87"/>
      <c r="MO2" s="88"/>
      <c r="MP2" s="87"/>
      <c r="MQ2" s="87"/>
      <c r="MR2" s="87"/>
      <c r="MS2" s="87"/>
      <c r="MT2" s="88"/>
      <c r="MU2" s="87"/>
      <c r="MV2" s="87"/>
      <c r="MW2" s="87"/>
      <c r="MX2" s="87"/>
      <c r="MY2" s="88"/>
      <c r="MZ2" s="87"/>
      <c r="NA2" s="87"/>
      <c r="NB2" s="87"/>
      <c r="NC2" s="87"/>
      <c r="ND2" s="88"/>
      <c r="NE2" s="87"/>
      <c r="NF2" s="87"/>
      <c r="NG2" s="87"/>
      <c r="NH2" s="87"/>
      <c r="NI2" s="88"/>
      <c r="NJ2" s="87"/>
      <c r="NK2" s="87"/>
      <c r="NL2" s="87"/>
      <c r="NM2" s="87"/>
      <c r="NN2" s="88"/>
      <c r="NO2" s="87"/>
      <c r="NP2" s="87"/>
      <c r="NQ2" s="87"/>
      <c r="NR2" s="87"/>
      <c r="NS2" s="88"/>
      <c r="NT2" s="87"/>
      <c r="NU2" s="87"/>
      <c r="NV2" s="87"/>
      <c r="NW2" s="87"/>
      <c r="NX2" s="88"/>
      <c r="NY2" s="87"/>
      <c r="NZ2" s="87"/>
      <c r="OA2" s="87"/>
      <c r="OB2" s="87"/>
      <c r="OC2" s="88"/>
      <c r="OD2" s="87"/>
      <c r="OE2" s="87"/>
      <c r="OF2" s="87"/>
      <c r="OG2" s="87"/>
      <c r="OH2" s="88"/>
      <c r="OI2" s="87"/>
      <c r="OJ2" s="87"/>
      <c r="OK2" s="87"/>
      <c r="OL2" s="87"/>
      <c r="OM2" s="88"/>
      <c r="ON2" s="87"/>
      <c r="OO2" s="87"/>
      <c r="OP2" s="87"/>
      <c r="OQ2" s="87"/>
      <c r="OR2" s="88"/>
      <c r="OS2" s="87"/>
      <c r="OT2" s="87"/>
      <c r="OU2" s="87"/>
      <c r="OV2" s="87"/>
      <c r="OW2" s="88"/>
      <c r="OX2" s="87"/>
      <c r="OY2" s="87"/>
      <c r="OZ2" s="87"/>
      <c r="PA2" s="87"/>
      <c r="PB2" s="88"/>
      <c r="PC2" s="87"/>
      <c r="PD2" s="87"/>
      <c r="PE2" s="87"/>
      <c r="PF2" s="87"/>
      <c r="PG2" s="88"/>
      <c r="PH2" s="87"/>
      <c r="PI2" s="87"/>
      <c r="PJ2" s="87"/>
      <c r="PK2" s="87"/>
      <c r="PL2" s="88"/>
      <c r="PM2" s="87"/>
      <c r="PN2" s="87"/>
      <c r="PO2" s="87"/>
      <c r="PP2" s="87"/>
      <c r="PQ2" s="88"/>
      <c r="PR2" s="87"/>
      <c r="PS2" s="87"/>
      <c r="PT2" s="87"/>
      <c r="PU2" s="87"/>
      <c r="PV2" s="88"/>
      <c r="PW2" s="87"/>
      <c r="PX2" s="87"/>
      <c r="PY2" s="87"/>
      <c r="PZ2" s="87"/>
      <c r="QA2" s="88"/>
      <c r="QB2" s="87"/>
      <c r="QC2" s="87"/>
      <c r="QD2" s="87"/>
      <c r="QE2" s="87"/>
      <c r="QF2" s="88"/>
      <c r="QG2" s="87"/>
      <c r="QH2" s="87"/>
      <c r="QI2" s="87"/>
      <c r="QJ2" s="87"/>
      <c r="QK2" s="88"/>
      <c r="QL2" s="87"/>
      <c r="QM2" s="87"/>
      <c r="QN2" s="87"/>
      <c r="QO2" s="87"/>
      <c r="QP2" s="88"/>
      <c r="QQ2" s="87"/>
      <c r="QR2" s="87"/>
      <c r="QS2" s="87"/>
      <c r="QT2" s="87"/>
      <c r="QU2" s="88"/>
      <c r="QV2" s="87"/>
      <c r="QW2" s="87"/>
      <c r="QX2" s="87"/>
      <c r="QY2" s="87"/>
      <c r="QZ2" s="88"/>
      <c r="RA2" s="87"/>
      <c r="RB2" s="87"/>
      <c r="RC2" s="87"/>
      <c r="RD2" s="87"/>
      <c r="RE2" s="88"/>
      <c r="RF2" s="87"/>
      <c r="RG2" s="87"/>
      <c r="RH2" s="87"/>
      <c r="RI2" s="87"/>
      <c r="RJ2" s="88"/>
      <c r="RK2" s="87"/>
      <c r="RL2" s="87"/>
      <c r="RM2" s="87"/>
      <c r="RN2" s="87"/>
      <c r="RO2" s="88"/>
      <c r="RP2" s="87"/>
      <c r="RQ2" s="87"/>
      <c r="RR2" s="87"/>
      <c r="RS2" s="87"/>
      <c r="RT2" s="88"/>
      <c r="RU2" s="87"/>
      <c r="RV2" s="87"/>
      <c r="RW2" s="87"/>
      <c r="RX2" s="87"/>
      <c r="RY2" s="88"/>
      <c r="RZ2" s="87"/>
      <c r="SA2" s="87"/>
      <c r="SB2" s="87"/>
      <c r="SC2" s="87"/>
      <c r="SD2" s="88"/>
      <c r="SE2" s="87"/>
      <c r="SF2" s="87"/>
      <c r="SG2" s="87"/>
      <c r="SH2" s="87"/>
      <c r="SI2" s="88"/>
      <c r="SJ2" s="87"/>
      <c r="SK2" s="87"/>
      <c r="SL2" s="87"/>
      <c r="SM2" s="87"/>
      <c r="SN2" s="88"/>
      <c r="SO2" s="87"/>
      <c r="SP2" s="87"/>
      <c r="SQ2" s="87"/>
      <c r="SR2" s="87"/>
      <c r="SS2" s="88"/>
      <c r="ST2" s="87"/>
      <c r="SU2" s="87"/>
      <c r="SV2" s="87"/>
      <c r="SW2" s="87"/>
      <c r="SX2" s="88"/>
      <c r="SY2" s="87"/>
      <c r="SZ2" s="87"/>
      <c r="TA2" s="87"/>
      <c r="TB2" s="87"/>
      <c r="TC2" s="88"/>
      <c r="TD2" s="87"/>
      <c r="TE2" s="87"/>
      <c r="TF2" s="87"/>
      <c r="TG2" s="87"/>
      <c r="TH2" s="88"/>
      <c r="TI2" s="87"/>
      <c r="TJ2" s="87"/>
      <c r="TK2" s="87"/>
      <c r="TL2" s="87"/>
      <c r="TM2" s="88"/>
      <c r="TN2" s="87"/>
      <c r="TO2" s="87"/>
      <c r="TP2" s="87"/>
      <c r="TQ2" s="87"/>
      <c r="TR2" s="88"/>
      <c r="TS2" s="87"/>
      <c r="TT2" s="87"/>
      <c r="TU2" s="87"/>
      <c r="TV2" s="87"/>
      <c r="TW2" s="88"/>
      <c r="TX2" s="87"/>
      <c r="TY2" s="87"/>
      <c r="TZ2" s="87"/>
      <c r="UA2" s="87"/>
      <c r="UB2" s="88"/>
      <c r="UC2" s="87"/>
      <c r="UD2" s="87"/>
      <c r="UE2" s="87"/>
      <c r="UF2" s="87"/>
      <c r="UG2" s="88"/>
      <c r="UH2" s="87"/>
      <c r="UI2" s="87"/>
      <c r="UJ2" s="87"/>
      <c r="UK2" s="87"/>
      <c r="UL2" s="88"/>
      <c r="UM2" s="87"/>
      <c r="UN2" s="87"/>
      <c r="UO2" s="87"/>
      <c r="UP2" s="87"/>
      <c r="UQ2" s="88"/>
      <c r="UR2" s="87"/>
      <c r="US2" s="87"/>
      <c r="UT2" s="87"/>
      <c r="UU2" s="87"/>
      <c r="UV2" s="88"/>
      <c r="UW2" s="87"/>
      <c r="UX2" s="87"/>
      <c r="UY2" s="87"/>
      <c r="UZ2" s="87"/>
      <c r="VA2" s="88"/>
      <c r="VB2" s="87"/>
      <c r="VC2" s="87"/>
      <c r="VD2" s="87"/>
      <c r="VE2" s="87"/>
      <c r="VF2" s="88"/>
      <c r="VG2" s="87"/>
      <c r="VH2" s="87"/>
      <c r="VI2" s="87"/>
      <c r="VJ2" s="87"/>
      <c r="VK2" s="88"/>
      <c r="VL2" s="87"/>
      <c r="VM2" s="87"/>
      <c r="VN2" s="87"/>
      <c r="VO2" s="87"/>
      <c r="VP2" s="88"/>
      <c r="VQ2" s="87"/>
      <c r="VR2" s="87"/>
      <c r="VS2" s="87"/>
      <c r="VT2" s="87"/>
      <c r="VU2" s="88"/>
      <c r="VV2" s="87"/>
      <c r="VW2" s="87"/>
      <c r="VX2" s="87"/>
      <c r="VY2" s="87"/>
      <c r="VZ2" s="88"/>
      <c r="WA2" s="87"/>
      <c r="WB2" s="87"/>
      <c r="WC2" s="87"/>
      <c r="WD2" s="87"/>
      <c r="WE2" s="88"/>
      <c r="WF2" s="87"/>
      <c r="WG2" s="87"/>
      <c r="WH2" s="87"/>
      <c r="WI2" s="87"/>
      <c r="WJ2" s="88"/>
      <c r="WK2" s="87"/>
      <c r="WL2" s="87"/>
      <c r="WM2" s="87"/>
      <c r="WN2" s="87"/>
      <c r="WO2" s="88"/>
      <c r="WP2" s="87"/>
      <c r="WQ2" s="87"/>
      <c r="WR2" s="87"/>
      <c r="WS2" s="87"/>
      <c r="WT2" s="88"/>
      <c r="WU2" s="87"/>
      <c r="WV2" s="87"/>
      <c r="WW2" s="87"/>
      <c r="WX2" s="87"/>
      <c r="WY2" s="88"/>
      <c r="WZ2" s="87"/>
      <c r="XA2" s="87"/>
      <c r="XB2" s="87"/>
      <c r="XC2" s="87"/>
      <c r="XD2" s="88"/>
      <c r="XE2" s="87"/>
      <c r="XF2" s="87"/>
      <c r="XG2" s="87"/>
      <c r="XH2" s="87"/>
      <c r="XI2" s="88"/>
      <c r="XJ2" s="87"/>
      <c r="XK2" s="87"/>
      <c r="XL2" s="87"/>
      <c r="XM2" s="87"/>
      <c r="XN2" s="88"/>
      <c r="XO2" s="87"/>
      <c r="XP2" s="87"/>
      <c r="XQ2" s="87"/>
      <c r="XR2" s="87"/>
      <c r="XS2" s="88"/>
      <c r="XT2" s="87"/>
      <c r="XU2" s="87"/>
      <c r="XV2" s="87"/>
      <c r="XW2" s="87"/>
      <c r="XX2" s="88"/>
      <c r="XY2" s="87"/>
      <c r="XZ2" s="87"/>
      <c r="YA2" s="87"/>
      <c r="YB2" s="87"/>
      <c r="YC2" s="88"/>
      <c r="YD2" s="87"/>
      <c r="YE2" s="87"/>
      <c r="YF2" s="87"/>
      <c r="YG2" s="87"/>
      <c r="YH2" s="88"/>
      <c r="YI2" s="87"/>
      <c r="YJ2" s="87"/>
      <c r="YK2" s="87"/>
      <c r="YL2" s="87"/>
      <c r="YM2" s="88"/>
      <c r="YN2" s="87"/>
      <c r="YO2" s="87"/>
      <c r="YP2" s="87"/>
      <c r="YQ2" s="87"/>
      <c r="YR2" s="88"/>
      <c r="YS2" s="87"/>
      <c r="YT2" s="87"/>
      <c r="YU2" s="87"/>
      <c r="YV2" s="87"/>
      <c r="YW2" s="88"/>
      <c r="YX2" s="87"/>
      <c r="YY2" s="87"/>
      <c r="YZ2" s="87"/>
      <c r="ZA2" s="87"/>
      <c r="ZB2" s="88"/>
      <c r="ZC2" s="87"/>
      <c r="ZD2" s="87"/>
      <c r="ZE2" s="87"/>
      <c r="ZF2" s="87"/>
      <c r="ZG2" s="88"/>
      <c r="ZH2" s="87"/>
      <c r="ZI2" s="87"/>
      <c r="ZJ2" s="87"/>
      <c r="ZK2" s="87"/>
      <c r="ZL2" s="88"/>
      <c r="ZM2" s="87"/>
      <c r="ZN2" s="87"/>
      <c r="ZO2" s="87"/>
      <c r="ZP2" s="87"/>
      <c r="ZQ2" s="88"/>
      <c r="ZR2" s="87"/>
      <c r="ZS2" s="87"/>
      <c r="ZT2" s="87"/>
      <c r="ZU2" s="87"/>
      <c r="ZV2" s="88"/>
      <c r="ZW2" s="87"/>
      <c r="ZX2" s="87"/>
      <c r="ZY2" s="87"/>
      <c r="ZZ2" s="87"/>
      <c r="AAA2" s="88"/>
      <c r="AAB2" s="87"/>
      <c r="AAC2" s="87"/>
      <c r="AAD2" s="87"/>
      <c r="AAE2" s="87"/>
      <c r="AAF2" s="88"/>
      <c r="AAG2" s="87"/>
      <c r="AAH2" s="87"/>
      <c r="AAI2" s="87"/>
      <c r="AAJ2" s="87"/>
      <c r="AAK2" s="88"/>
      <c r="AAL2" s="87"/>
      <c r="AAM2" s="87"/>
      <c r="AAN2" s="87"/>
      <c r="AAO2" s="87"/>
      <c r="AAP2" s="88"/>
      <c r="AAQ2" s="87"/>
      <c r="AAR2" s="87"/>
      <c r="AAS2" s="87"/>
      <c r="AAT2" s="87"/>
      <c r="AAU2" s="88"/>
      <c r="AAV2" s="87"/>
      <c r="AAW2" s="87"/>
      <c r="AAX2" s="87"/>
      <c r="AAY2" s="87"/>
      <c r="AAZ2" s="88"/>
      <c r="ABA2" s="87"/>
      <c r="ABB2" s="87"/>
      <c r="ABC2" s="87"/>
      <c r="ABD2" s="87"/>
      <c r="ABE2" s="88"/>
      <c r="ABF2" s="87"/>
      <c r="ABG2" s="87"/>
      <c r="ABH2" s="87"/>
      <c r="ABI2" s="87"/>
      <c r="ABJ2" s="88"/>
      <c r="ABK2" s="87"/>
      <c r="ABL2" s="87"/>
      <c r="ABM2" s="87"/>
      <c r="ABN2" s="87"/>
      <c r="ABO2" s="88"/>
      <c r="ABP2" s="87"/>
      <c r="ABQ2" s="87"/>
      <c r="ABR2" s="87"/>
      <c r="ABS2" s="87"/>
      <c r="ABT2" s="88"/>
      <c r="ABU2" s="87"/>
      <c r="ABV2" s="87"/>
      <c r="ABW2" s="87"/>
      <c r="ABX2" s="87"/>
      <c r="ABY2" s="88"/>
      <c r="ABZ2" s="87"/>
      <c r="ACA2" s="87"/>
      <c r="ACB2" s="87"/>
      <c r="ACC2" s="87"/>
      <c r="ACD2" s="88"/>
      <c r="ACE2" s="87"/>
      <c r="ACF2" s="87"/>
      <c r="ACG2" s="87"/>
      <c r="ACH2" s="87"/>
      <c r="ACI2" s="88"/>
      <c r="ACJ2" s="87"/>
      <c r="ACK2" s="87"/>
      <c r="ACL2" s="87"/>
      <c r="ACM2" s="87"/>
      <c r="ACN2" s="88"/>
      <c r="ACO2" s="87"/>
      <c r="ACP2" s="87"/>
      <c r="ACQ2" s="87"/>
      <c r="ACR2" s="87"/>
      <c r="ACS2" s="88"/>
      <c r="ACT2" s="87"/>
      <c r="ACU2" s="87"/>
      <c r="ACV2" s="87"/>
      <c r="ACW2" s="87"/>
      <c r="ACX2" s="88"/>
      <c r="ACY2" s="87"/>
      <c r="ACZ2" s="87"/>
      <c r="ADA2" s="87"/>
      <c r="ADB2" s="87"/>
      <c r="ADC2" s="88"/>
      <c r="ADD2" s="87"/>
      <c r="ADE2" s="87"/>
      <c r="ADF2" s="87"/>
      <c r="ADG2" s="87"/>
      <c r="ADH2" s="88"/>
      <c r="ADI2" s="87"/>
      <c r="ADJ2" s="87"/>
      <c r="ADK2" s="87"/>
      <c r="ADL2" s="87"/>
      <c r="ADM2" s="88"/>
      <c r="ADN2" s="87"/>
      <c r="ADO2" s="87"/>
      <c r="ADP2" s="87"/>
      <c r="ADQ2" s="87"/>
      <c r="ADR2" s="88"/>
      <c r="ADS2" s="87"/>
      <c r="ADT2" s="87"/>
      <c r="ADU2" s="87"/>
      <c r="ADV2" s="87"/>
      <c r="ADW2" s="88"/>
      <c r="ADX2" s="87"/>
      <c r="ADY2" s="87"/>
      <c r="ADZ2" s="87"/>
      <c r="AEA2" s="87"/>
      <c r="AEB2" s="88"/>
      <c r="AEC2" s="87"/>
      <c r="AED2" s="87"/>
      <c r="AEE2" s="87"/>
      <c r="AEF2" s="87"/>
      <c r="AEG2" s="88"/>
      <c r="AEH2" s="87"/>
      <c r="AEI2" s="87"/>
      <c r="AEJ2" s="87"/>
      <c r="AEK2" s="87"/>
      <c r="AEL2" s="88"/>
      <c r="AEM2" s="87"/>
      <c r="AEN2" s="87"/>
      <c r="AEO2" s="87"/>
      <c r="AEP2" s="87"/>
      <c r="AEQ2" s="88"/>
      <c r="AER2" s="87"/>
      <c r="AES2" s="87"/>
      <c r="AET2" s="87"/>
      <c r="AEU2" s="87"/>
      <c r="AEV2" s="88"/>
      <c r="AEW2" s="87"/>
      <c r="AEX2" s="87"/>
      <c r="AEY2" s="87"/>
      <c r="AEZ2" s="87"/>
      <c r="AFA2" s="88"/>
      <c r="AFB2" s="87"/>
      <c r="AFC2" s="87"/>
      <c r="AFD2" s="87"/>
      <c r="AFE2" s="87"/>
      <c r="AFF2" s="88"/>
      <c r="AFG2" s="87"/>
      <c r="AFH2" s="87"/>
      <c r="AFI2" s="87"/>
      <c r="AFJ2" s="87"/>
      <c r="AFK2" s="88"/>
      <c r="AFL2" s="87"/>
      <c r="AFM2" s="87"/>
      <c r="AFN2" s="87"/>
      <c r="AFO2" s="87"/>
      <c r="AFP2" s="88"/>
      <c r="AFQ2" s="87"/>
      <c r="AFR2" s="87"/>
      <c r="AFS2" s="87"/>
      <c r="AFT2" s="87"/>
      <c r="AFU2" s="88"/>
      <c r="AFV2" s="87"/>
      <c r="AFW2" s="87"/>
      <c r="AFX2" s="87"/>
      <c r="AFY2" s="87"/>
      <c r="AFZ2" s="88"/>
      <c r="AGA2" s="87"/>
      <c r="AGB2" s="87"/>
      <c r="AGC2" s="87"/>
      <c r="AGD2" s="87"/>
      <c r="AGE2" s="88"/>
      <c r="AGF2" s="87"/>
      <c r="AGG2" s="87"/>
      <c r="AGH2" s="87"/>
      <c r="AGI2" s="87"/>
      <c r="AGJ2" s="88"/>
      <c r="AGK2" s="87"/>
      <c r="AGL2" s="87"/>
      <c r="AGM2" s="87"/>
      <c r="AGN2" s="87"/>
      <c r="AGO2" s="88"/>
      <c r="AGP2" s="87"/>
      <c r="AGQ2" s="87"/>
      <c r="AGR2" s="87"/>
      <c r="AGS2" s="87"/>
      <c r="AGT2" s="88"/>
      <c r="AGU2" s="87"/>
      <c r="AGV2" s="87"/>
      <c r="AGW2" s="87"/>
      <c r="AGX2" s="87"/>
      <c r="AGY2" s="88"/>
      <c r="AGZ2" s="87"/>
      <c r="AHA2" s="87"/>
      <c r="AHB2" s="87"/>
      <c r="AHC2" s="87"/>
      <c r="AHD2" s="88"/>
      <c r="AHE2" s="87"/>
      <c r="AHF2" s="87"/>
      <c r="AHG2" s="87"/>
      <c r="AHH2" s="87"/>
      <c r="AHI2" s="88"/>
      <c r="AHJ2" s="87"/>
      <c r="AHK2" s="87"/>
      <c r="AHL2" s="87"/>
      <c r="AHM2" s="87"/>
      <c r="AHN2" s="88"/>
      <c r="AHO2" s="87"/>
      <c r="AHP2" s="87"/>
      <c r="AHQ2" s="87"/>
      <c r="AHR2" s="87"/>
      <c r="AHS2" s="88"/>
      <c r="AHT2" s="87"/>
      <c r="AHU2" s="87"/>
      <c r="AHV2" s="87"/>
      <c r="AHW2" s="87"/>
      <c r="AHX2" s="88"/>
      <c r="AHY2" s="87"/>
      <c r="AHZ2" s="87"/>
      <c r="AIA2" s="87"/>
      <c r="AIB2" s="87"/>
      <c r="AIC2" s="88"/>
      <c r="AID2" s="87"/>
      <c r="AIE2" s="87"/>
      <c r="AIF2" s="87"/>
      <c r="AIG2" s="87"/>
      <c r="AIH2" s="88"/>
      <c r="AII2" s="87"/>
      <c r="AIJ2" s="87"/>
      <c r="AIK2" s="87"/>
      <c r="AIL2" s="87"/>
      <c r="AIM2" s="88"/>
      <c r="AIN2" s="87"/>
      <c r="AIO2" s="87"/>
      <c r="AIP2" s="87"/>
      <c r="AIQ2" s="87"/>
      <c r="AIR2" s="88"/>
      <c r="AIS2" s="87"/>
      <c r="AIT2" s="87"/>
      <c r="AIU2" s="87"/>
      <c r="AIV2" s="87"/>
      <c r="AIW2" s="88"/>
      <c r="AIX2" s="87"/>
      <c r="AIY2" s="87"/>
      <c r="AIZ2" s="87"/>
      <c r="AJA2" s="87"/>
      <c r="AJB2" s="88"/>
      <c r="AJC2" s="87"/>
      <c r="AJD2" s="87"/>
      <c r="AJE2" s="87"/>
      <c r="AJF2" s="87"/>
      <c r="AJG2" s="88"/>
      <c r="AJH2" s="87"/>
      <c r="AJI2" s="87"/>
      <c r="AJJ2" s="87"/>
      <c r="AJK2" s="87"/>
      <c r="AJL2" s="88"/>
      <c r="AJM2" s="87"/>
      <c r="AJN2" s="87"/>
      <c r="AJO2" s="87"/>
      <c r="AJP2" s="87"/>
      <c r="AJQ2" s="88"/>
      <c r="AJR2" s="87"/>
      <c r="AJS2" s="87"/>
      <c r="AJT2" s="87"/>
      <c r="AJU2" s="87"/>
      <c r="AJV2" s="88"/>
      <c r="AJW2" s="87"/>
      <c r="AJX2" s="87"/>
      <c r="AJY2" s="87"/>
      <c r="AJZ2" s="87"/>
      <c r="AKA2" s="88"/>
      <c r="AKB2" s="87"/>
      <c r="AKC2" s="87"/>
      <c r="AKD2" s="87"/>
      <c r="AKE2" s="87"/>
      <c r="AKF2" s="88"/>
      <c r="AKG2" s="87"/>
      <c r="AKH2" s="87"/>
      <c r="AKI2" s="87"/>
      <c r="AKJ2" s="87"/>
      <c r="AKK2" s="88"/>
      <c r="AKL2" s="87"/>
      <c r="AKM2" s="87"/>
      <c r="AKN2" s="87"/>
      <c r="AKO2" s="87"/>
      <c r="AKP2" s="88"/>
      <c r="AKQ2" s="87"/>
      <c r="AKR2" s="87"/>
      <c r="AKS2" s="87"/>
      <c r="AKT2" s="87"/>
      <c r="AKU2" s="88"/>
      <c r="AKV2" s="87"/>
      <c r="AKW2" s="87"/>
      <c r="AKX2" s="87"/>
      <c r="AKY2" s="87"/>
      <c r="AKZ2" s="88"/>
      <c r="ALA2" s="87"/>
      <c r="ALB2" s="87"/>
      <c r="ALC2" s="87"/>
      <c r="ALD2" s="87"/>
      <c r="ALE2" s="88"/>
      <c r="ALF2" s="87"/>
      <c r="ALG2" s="87"/>
      <c r="ALH2" s="87"/>
      <c r="ALI2" s="87"/>
      <c r="ALJ2" s="88"/>
      <c r="ALK2" s="87"/>
      <c r="ALL2" s="87"/>
      <c r="ALM2" s="87"/>
      <c r="ALN2" s="87"/>
      <c r="ALO2" s="88"/>
      <c r="ALP2" s="87"/>
      <c r="ALQ2" s="87"/>
      <c r="ALR2" s="87"/>
      <c r="ALS2" s="87"/>
      <c r="ALT2" s="88"/>
      <c r="ALU2" s="87"/>
      <c r="ALV2" s="87"/>
      <c r="ALW2" s="87"/>
      <c r="ALX2" s="87"/>
      <c r="ALY2" s="88"/>
      <c r="ALZ2" s="87"/>
      <c r="AMA2" s="87"/>
      <c r="AMB2" s="87"/>
      <c r="AMC2" s="87"/>
      <c r="AMD2" s="88"/>
      <c r="AME2" s="87"/>
      <c r="AMF2" s="87"/>
      <c r="AMG2" s="87"/>
      <c r="AMH2" s="87"/>
      <c r="AMI2" s="88"/>
      <c r="AMJ2" s="87"/>
      <c r="AMK2" s="87"/>
      <c r="AML2" s="87"/>
      <c r="AMM2" s="87"/>
      <c r="AMN2" s="88"/>
      <c r="AMO2" s="87"/>
      <c r="AMP2" s="87"/>
      <c r="AMQ2" s="87"/>
      <c r="AMR2" s="87"/>
      <c r="AMS2" s="88"/>
      <c r="AMT2" s="87"/>
      <c r="AMU2" s="87"/>
      <c r="AMV2" s="87"/>
      <c r="AMW2" s="87"/>
      <c r="AMX2" s="88"/>
      <c r="AMY2" s="87"/>
      <c r="AMZ2" s="87"/>
      <c r="ANA2" s="87"/>
      <c r="ANB2" s="87"/>
      <c r="ANC2" s="88"/>
      <c r="AND2" s="87"/>
      <c r="ANE2" s="87"/>
      <c r="ANF2" s="87"/>
      <c r="ANG2" s="87"/>
      <c r="ANH2" s="88"/>
      <c r="ANI2" s="87"/>
      <c r="ANJ2" s="87"/>
      <c r="ANK2" s="87"/>
      <c r="ANL2" s="87"/>
      <c r="ANM2" s="88"/>
      <c r="ANN2" s="87"/>
      <c r="ANO2" s="87"/>
      <c r="ANP2" s="87"/>
      <c r="ANQ2" s="87"/>
      <c r="ANR2" s="88"/>
      <c r="ANS2" s="87"/>
      <c r="ANT2" s="87"/>
      <c r="ANU2" s="87"/>
      <c r="ANV2" s="87"/>
      <c r="ANW2" s="88"/>
      <c r="ANX2" s="87"/>
      <c r="ANY2" s="87"/>
      <c r="ANZ2" s="87"/>
      <c r="AOA2" s="87"/>
      <c r="AOB2" s="88"/>
      <c r="AOC2" s="87"/>
      <c r="AOD2" s="87"/>
      <c r="AOE2" s="87"/>
      <c r="AOF2" s="87"/>
      <c r="AOG2" s="88"/>
      <c r="AOH2" s="87"/>
      <c r="AOI2" s="87"/>
      <c r="AOJ2" s="87"/>
      <c r="AOK2" s="87"/>
      <c r="AOL2" s="88"/>
      <c r="AOM2" s="87"/>
      <c r="AON2" s="87"/>
      <c r="AOO2" s="87"/>
      <c r="AOP2" s="87"/>
      <c r="AOQ2" s="88"/>
      <c r="AOR2" s="87"/>
      <c r="AOS2" s="87"/>
      <c r="AOT2" s="87"/>
      <c r="AOU2" s="87"/>
      <c r="AOV2" s="88"/>
      <c r="AOW2" s="87"/>
      <c r="AOX2" s="87"/>
      <c r="AOY2" s="87"/>
      <c r="AOZ2" s="87"/>
      <c r="APA2" s="88"/>
      <c r="APB2" s="87"/>
      <c r="APC2" s="87"/>
      <c r="APD2" s="87"/>
      <c r="APE2" s="87"/>
      <c r="APF2" s="88"/>
      <c r="APG2" s="87"/>
      <c r="APH2" s="87"/>
      <c r="API2" s="87"/>
      <c r="APJ2" s="87"/>
      <c r="APK2" s="88"/>
      <c r="APL2" s="87"/>
      <c r="APM2" s="87"/>
      <c r="APN2" s="87"/>
      <c r="APO2" s="87"/>
      <c r="APP2" s="88"/>
      <c r="APQ2" s="87"/>
      <c r="APR2" s="87"/>
      <c r="APS2" s="87"/>
      <c r="APT2" s="87"/>
      <c r="APU2" s="88"/>
      <c r="APV2" s="87"/>
      <c r="APW2" s="87"/>
      <c r="APX2" s="87"/>
      <c r="APY2" s="87"/>
      <c r="APZ2" s="88"/>
      <c r="AQA2" s="87"/>
      <c r="AQB2" s="87"/>
      <c r="AQC2" s="87"/>
      <c r="AQD2" s="87"/>
      <c r="AQE2" s="88"/>
      <c r="AQF2" s="87"/>
      <c r="AQG2" s="87"/>
      <c r="AQH2" s="87"/>
      <c r="AQI2" s="87"/>
      <c r="AQJ2" s="88"/>
      <c r="AQK2" s="87"/>
      <c r="AQL2" s="87"/>
      <c r="AQM2" s="87"/>
      <c r="AQN2" s="87"/>
      <c r="AQO2" s="88"/>
      <c r="AQP2" s="87"/>
      <c r="AQQ2" s="87"/>
      <c r="AQR2" s="87"/>
      <c r="AQS2" s="87"/>
      <c r="AQT2" s="88"/>
      <c r="AQU2" s="87"/>
      <c r="AQV2" s="87"/>
      <c r="AQW2" s="87"/>
      <c r="AQX2" s="87"/>
      <c r="AQY2" s="88"/>
      <c r="AQZ2" s="87"/>
      <c r="ARA2" s="87"/>
      <c r="ARB2" s="87"/>
      <c r="ARC2" s="87"/>
      <c r="ARD2" s="88"/>
      <c r="ARE2" s="87"/>
      <c r="ARF2" s="87"/>
      <c r="ARG2" s="87"/>
      <c r="ARH2" s="87"/>
      <c r="ARI2" s="88"/>
      <c r="ARJ2" s="87"/>
      <c r="ARK2" s="87"/>
      <c r="ARL2" s="87"/>
      <c r="ARM2" s="87"/>
      <c r="ARN2" s="88"/>
      <c r="ARO2" s="87"/>
      <c r="ARP2" s="87"/>
      <c r="ARQ2" s="87"/>
      <c r="ARR2" s="87"/>
      <c r="ARS2" s="88"/>
      <c r="ART2" s="87"/>
      <c r="ARU2" s="87"/>
      <c r="ARV2" s="87"/>
      <c r="ARW2" s="87"/>
      <c r="ARX2" s="88"/>
      <c r="ARY2" s="87"/>
      <c r="ARZ2" s="87"/>
      <c r="ASA2" s="87"/>
      <c r="ASB2" s="87"/>
      <c r="ASC2" s="88"/>
      <c r="ASD2" s="87"/>
      <c r="ASE2" s="87"/>
      <c r="ASF2" s="87"/>
      <c r="ASG2" s="87"/>
      <c r="ASH2" s="88"/>
      <c r="ASI2" s="87"/>
      <c r="ASJ2" s="87"/>
      <c r="ASK2" s="87"/>
      <c r="ASL2" s="87"/>
      <c r="ASM2" s="88"/>
      <c r="ASN2" s="87"/>
      <c r="ASO2" s="87"/>
      <c r="ASP2" s="87"/>
      <c r="ASQ2" s="87"/>
      <c r="ASR2" s="88"/>
      <c r="ASS2" s="87"/>
      <c r="AST2" s="87"/>
      <c r="ASU2" s="87"/>
      <c r="ASV2" s="87"/>
      <c r="ASW2" s="88"/>
      <c r="ASX2" s="87"/>
      <c r="ASY2" s="87"/>
      <c r="ASZ2" s="87"/>
      <c r="ATA2" s="87"/>
      <c r="ATB2" s="88"/>
      <c r="ATC2" s="87"/>
      <c r="ATD2" s="87"/>
      <c r="ATE2" s="87"/>
      <c r="ATF2" s="87"/>
      <c r="ATG2" s="88"/>
      <c r="ATH2" s="87"/>
      <c r="ATI2" s="87"/>
      <c r="ATJ2" s="87"/>
      <c r="ATK2" s="87"/>
      <c r="ATL2" s="88"/>
      <c r="ATM2" s="87"/>
      <c r="ATN2" s="87"/>
      <c r="ATO2" s="87"/>
      <c r="ATP2" s="87"/>
      <c r="ATQ2" s="88"/>
      <c r="ATR2" s="87"/>
      <c r="ATS2" s="87"/>
      <c r="ATT2" s="87"/>
      <c r="ATU2" s="87"/>
      <c r="ATV2" s="88"/>
      <c r="ATW2" s="87"/>
      <c r="ATX2" s="87"/>
      <c r="ATY2" s="87"/>
      <c r="ATZ2" s="87"/>
      <c r="AUA2" s="88"/>
      <c r="AUB2" s="87"/>
      <c r="AUC2" s="87"/>
      <c r="AUD2" s="87"/>
      <c r="AUE2" s="87"/>
      <c r="AUF2" s="88"/>
      <c r="AUG2" s="87"/>
      <c r="AUH2" s="87"/>
      <c r="AUI2" s="87"/>
      <c r="AUJ2" s="87"/>
      <c r="AUK2" s="88"/>
      <c r="AUL2" s="87"/>
      <c r="AUM2" s="87"/>
      <c r="AUN2" s="87"/>
      <c r="AUO2" s="87"/>
      <c r="AUP2" s="88"/>
      <c r="AUQ2" s="87"/>
      <c r="AUR2" s="87"/>
      <c r="AUS2" s="87"/>
      <c r="AUT2" s="87"/>
      <c r="AUU2" s="88"/>
      <c r="AUV2" s="87"/>
      <c r="AUW2" s="87"/>
      <c r="AUX2" s="87"/>
      <c r="AUY2" s="87"/>
      <c r="AUZ2" s="88"/>
      <c r="AVA2" s="87"/>
      <c r="AVB2" s="87"/>
      <c r="AVC2" s="87"/>
      <c r="AVD2" s="87"/>
      <c r="AVE2" s="88"/>
      <c r="AVF2" s="87"/>
      <c r="AVG2" s="87"/>
      <c r="AVH2" s="87"/>
      <c r="AVI2" s="87"/>
      <c r="AVJ2" s="88"/>
      <c r="AVK2" s="87"/>
      <c r="AVL2" s="87"/>
      <c r="AVM2" s="87"/>
      <c r="AVN2" s="87"/>
      <c r="AVO2" s="88"/>
      <c r="AVP2" s="87"/>
      <c r="AVQ2" s="87"/>
      <c r="AVR2" s="87"/>
      <c r="AVS2" s="87"/>
      <c r="AVT2" s="88"/>
      <c r="AVU2" s="87"/>
      <c r="AVV2" s="87"/>
      <c r="AVW2" s="87"/>
      <c r="AVX2" s="87"/>
      <c r="AVY2" s="88"/>
      <c r="AVZ2" s="87"/>
      <c r="AWA2" s="87"/>
      <c r="AWB2" s="87"/>
      <c r="AWC2" s="87"/>
      <c r="AWD2" s="88"/>
      <c r="AWE2" s="87"/>
      <c r="AWF2" s="87"/>
      <c r="AWG2" s="87"/>
      <c r="AWH2" s="87"/>
      <c r="AWI2" s="88"/>
      <c r="AWJ2" s="87"/>
      <c r="AWK2" s="87"/>
      <c r="AWL2" s="87"/>
      <c r="AWM2" s="87"/>
      <c r="AWN2" s="88"/>
      <c r="AWO2" s="87"/>
      <c r="AWP2" s="87"/>
      <c r="AWQ2" s="87"/>
      <c r="AWR2" s="87"/>
      <c r="AWS2" s="88"/>
      <c r="AWT2" s="87"/>
      <c r="AWU2" s="87"/>
      <c r="AWV2" s="87"/>
      <c r="AWW2" s="87"/>
      <c r="AWX2" s="88"/>
      <c r="AWY2" s="87"/>
      <c r="AWZ2" s="87"/>
      <c r="AXA2" s="87"/>
      <c r="AXB2" s="87"/>
      <c r="AXC2" s="88"/>
      <c r="AXD2" s="87"/>
      <c r="AXE2" s="87"/>
      <c r="AXF2" s="87"/>
      <c r="AXG2" s="87"/>
      <c r="AXH2" s="88"/>
      <c r="AXI2" s="87"/>
      <c r="AXJ2" s="87"/>
      <c r="AXK2" s="87"/>
      <c r="AXL2" s="87"/>
      <c r="AXM2" s="88"/>
      <c r="AXN2" s="87"/>
      <c r="AXO2" s="87"/>
      <c r="AXP2" s="87"/>
      <c r="AXQ2" s="87"/>
      <c r="AXR2" s="88"/>
      <c r="AXS2" s="87"/>
      <c r="AXT2" s="87"/>
      <c r="AXU2" s="87"/>
      <c r="AXV2" s="87"/>
      <c r="AXW2" s="88"/>
      <c r="AXX2" s="87"/>
      <c r="AXY2" s="87"/>
      <c r="AXZ2" s="87"/>
      <c r="AYA2" s="87"/>
      <c r="AYB2" s="88"/>
      <c r="AYC2" s="87"/>
      <c r="AYD2" s="87"/>
      <c r="AYE2" s="87"/>
      <c r="AYF2" s="87"/>
      <c r="AYG2" s="88"/>
      <c r="AYH2" s="87"/>
      <c r="AYI2" s="87"/>
      <c r="AYJ2" s="87"/>
      <c r="AYK2" s="87"/>
      <c r="AYL2" s="88"/>
      <c r="AYM2" s="87"/>
      <c r="AYN2" s="87"/>
      <c r="AYO2" s="87"/>
      <c r="AYP2" s="87"/>
      <c r="AYQ2" s="88"/>
      <c r="AYR2" s="87"/>
      <c r="AYS2" s="87"/>
      <c r="AYT2" s="87"/>
      <c r="AYU2" s="87"/>
      <c r="AYV2" s="88"/>
      <c r="AYW2" s="87"/>
      <c r="AYX2" s="87"/>
      <c r="AYY2" s="87"/>
      <c r="AYZ2" s="87"/>
      <c r="AZA2" s="88"/>
      <c r="AZB2" s="87"/>
      <c r="AZC2" s="87"/>
      <c r="AZD2" s="87"/>
      <c r="AZE2" s="87"/>
      <c r="AZF2" s="88"/>
      <c r="AZG2" s="87"/>
      <c r="AZH2" s="87"/>
      <c r="AZI2" s="87"/>
      <c r="AZJ2" s="87"/>
      <c r="AZK2" s="88"/>
      <c r="AZL2" s="87"/>
      <c r="AZM2" s="87"/>
      <c r="AZN2" s="87"/>
      <c r="AZO2" s="87"/>
      <c r="AZP2" s="88"/>
      <c r="AZQ2" s="87"/>
      <c r="AZR2" s="87"/>
      <c r="AZS2" s="87"/>
      <c r="AZT2" s="87"/>
      <c r="AZU2" s="88"/>
      <c r="AZV2" s="87"/>
      <c r="AZW2" s="87"/>
      <c r="AZX2" s="87"/>
      <c r="AZY2" s="87"/>
      <c r="AZZ2" s="88"/>
      <c r="BAA2" s="87"/>
      <c r="BAB2" s="87"/>
      <c r="BAC2" s="87"/>
      <c r="BAD2" s="87"/>
      <c r="BAE2" s="88"/>
      <c r="BAF2" s="87"/>
      <c r="BAG2" s="87"/>
      <c r="BAH2" s="87"/>
      <c r="BAI2" s="87"/>
      <c r="BAJ2" s="88"/>
      <c r="BAK2" s="87"/>
      <c r="BAL2" s="87"/>
      <c r="BAM2" s="87"/>
      <c r="BAN2" s="87"/>
      <c r="BAO2" s="88"/>
      <c r="BAP2" s="87"/>
      <c r="BAQ2" s="87"/>
      <c r="BAR2" s="87"/>
      <c r="BAS2" s="87"/>
      <c r="BAT2" s="88"/>
      <c r="BAU2" s="87"/>
      <c r="BAV2" s="87"/>
      <c r="BAW2" s="87"/>
      <c r="BAX2" s="87"/>
      <c r="BAY2" s="88"/>
      <c r="BAZ2" s="87"/>
      <c r="BBA2" s="87"/>
      <c r="BBB2" s="87"/>
      <c r="BBC2" s="87"/>
      <c r="BBD2" s="88"/>
      <c r="BBE2" s="87"/>
      <c r="BBF2" s="87"/>
      <c r="BBG2" s="87"/>
      <c r="BBH2" s="87"/>
      <c r="BBI2" s="88"/>
      <c r="BBJ2" s="87"/>
      <c r="BBK2" s="87"/>
      <c r="BBL2" s="87"/>
      <c r="BBM2" s="87"/>
      <c r="BBN2" s="88"/>
      <c r="BBO2" s="87"/>
      <c r="BBP2" s="87"/>
      <c r="BBQ2" s="87"/>
      <c r="BBR2" s="87"/>
      <c r="BBS2" s="88"/>
      <c r="BBT2" s="87"/>
      <c r="BBU2" s="87"/>
      <c r="BBV2" s="87"/>
      <c r="BBW2" s="87"/>
      <c r="BBX2" s="88"/>
      <c r="BBY2" s="87"/>
      <c r="BBZ2" s="87"/>
      <c r="BCA2" s="87"/>
      <c r="BCB2" s="87"/>
      <c r="BCC2" s="88"/>
      <c r="BCD2" s="87"/>
      <c r="BCE2" s="87"/>
      <c r="BCF2" s="87"/>
      <c r="BCG2" s="87"/>
      <c r="BCH2" s="88"/>
      <c r="BCI2" s="87"/>
      <c r="BCJ2" s="87"/>
      <c r="BCK2" s="87"/>
      <c r="BCL2" s="87"/>
      <c r="BCM2" s="88"/>
      <c r="BCN2" s="87"/>
      <c r="BCO2" s="87"/>
      <c r="BCP2" s="87"/>
      <c r="BCQ2" s="87"/>
      <c r="BCR2" s="88"/>
      <c r="BCS2" s="87"/>
      <c r="BCT2" s="87"/>
      <c r="BCU2" s="87"/>
      <c r="BCV2" s="87"/>
      <c r="BCW2" s="88"/>
      <c r="BCX2" s="87"/>
      <c r="BCY2" s="87"/>
      <c r="BCZ2" s="87"/>
      <c r="BDA2" s="87"/>
      <c r="BDB2" s="88"/>
      <c r="BDC2" s="87"/>
      <c r="BDD2" s="87"/>
      <c r="BDE2" s="87"/>
      <c r="BDF2" s="87"/>
      <c r="BDG2" s="88"/>
      <c r="BDH2" s="87"/>
      <c r="BDI2" s="87"/>
      <c r="BDJ2" s="87"/>
      <c r="BDK2" s="87"/>
      <c r="BDL2" s="88"/>
      <c r="BDM2" s="87"/>
      <c r="BDN2" s="87"/>
      <c r="BDO2" s="87"/>
      <c r="BDP2" s="87"/>
      <c r="BDQ2" s="88"/>
      <c r="BDR2" s="87"/>
      <c r="BDS2" s="87"/>
      <c r="BDT2" s="87"/>
      <c r="BDU2" s="87"/>
      <c r="BDV2" s="88"/>
      <c r="BDW2" s="87"/>
      <c r="BDX2" s="87"/>
      <c r="BDY2" s="87"/>
      <c r="BDZ2" s="87"/>
      <c r="BEA2" s="88"/>
      <c r="BEB2" s="87"/>
      <c r="BEC2" s="87"/>
      <c r="BED2" s="87"/>
      <c r="BEE2" s="87"/>
      <c r="BEF2" s="88"/>
      <c r="BEG2" s="87"/>
      <c r="BEH2" s="87"/>
      <c r="BEI2" s="87"/>
      <c r="BEJ2" s="87"/>
      <c r="BEK2" s="88"/>
      <c r="BEL2" s="87"/>
      <c r="BEM2" s="87"/>
      <c r="BEN2" s="87"/>
      <c r="BEO2" s="87"/>
      <c r="BEP2" s="88"/>
      <c r="BEQ2" s="87"/>
      <c r="BER2" s="87"/>
      <c r="BES2" s="87"/>
      <c r="BET2" s="87"/>
      <c r="BEU2" s="88"/>
      <c r="BEV2" s="87"/>
      <c r="BEW2" s="87"/>
      <c r="BEX2" s="87"/>
      <c r="BEY2" s="87"/>
      <c r="BEZ2" s="88"/>
      <c r="BFA2" s="87"/>
      <c r="BFB2" s="87"/>
      <c r="BFC2" s="87"/>
      <c r="BFD2" s="87"/>
      <c r="BFE2" s="88"/>
      <c r="BFF2" s="87"/>
      <c r="BFG2" s="87"/>
      <c r="BFH2" s="87"/>
      <c r="BFI2" s="87"/>
      <c r="BFJ2" s="88"/>
      <c r="BFK2" s="87"/>
      <c r="BFL2" s="87"/>
      <c r="BFM2" s="87"/>
      <c r="BFN2" s="87"/>
      <c r="BFO2" s="88"/>
      <c r="BFP2" s="87"/>
      <c r="BFQ2" s="87"/>
      <c r="BFR2" s="87"/>
      <c r="BFS2" s="87"/>
      <c r="BFT2" s="88"/>
      <c r="BFU2" s="87"/>
      <c r="BFV2" s="87"/>
      <c r="BFW2" s="87"/>
      <c r="BFX2" s="87"/>
      <c r="BFY2" s="88"/>
      <c r="BFZ2" s="87"/>
      <c r="BGA2" s="87"/>
      <c r="BGB2" s="87"/>
      <c r="BGC2" s="87"/>
      <c r="BGD2" s="88"/>
      <c r="BGE2" s="87"/>
      <c r="BGF2" s="87"/>
      <c r="BGG2" s="87"/>
      <c r="BGH2" s="87"/>
      <c r="BGI2" s="88"/>
      <c r="BGJ2" s="87"/>
      <c r="BGK2" s="87"/>
      <c r="BGL2" s="87"/>
      <c r="BGM2" s="87"/>
      <c r="BGN2" s="88"/>
      <c r="BGO2" s="87"/>
      <c r="BGP2" s="87"/>
      <c r="BGQ2" s="87"/>
      <c r="BGR2" s="87"/>
      <c r="BGS2" s="88"/>
      <c r="BGT2" s="87"/>
      <c r="BGU2" s="87"/>
      <c r="BGV2" s="87"/>
      <c r="BGW2" s="87"/>
      <c r="BGX2" s="88"/>
      <c r="BGY2" s="87"/>
      <c r="BGZ2" s="87"/>
      <c r="BHA2" s="87"/>
      <c r="BHB2" s="87"/>
      <c r="BHC2" s="88"/>
      <c r="BHD2" s="87"/>
      <c r="BHE2" s="87"/>
      <c r="BHF2" s="87"/>
      <c r="BHG2" s="87"/>
      <c r="BHH2" s="88"/>
      <c r="BHI2" s="87"/>
      <c r="BHJ2" s="87"/>
      <c r="BHK2" s="87"/>
      <c r="BHL2" s="87"/>
      <c r="BHM2" s="88"/>
      <c r="BHN2" s="87"/>
      <c r="BHO2" s="87"/>
      <c r="BHP2" s="87"/>
      <c r="BHQ2" s="87"/>
      <c r="BHR2" s="88"/>
      <c r="BHS2" s="87"/>
      <c r="BHT2" s="87"/>
      <c r="BHU2" s="87"/>
      <c r="BHV2" s="87"/>
      <c r="BHW2" s="88"/>
      <c r="BHX2" s="87"/>
      <c r="BHY2" s="87"/>
      <c r="BHZ2" s="87"/>
      <c r="BIA2" s="87"/>
      <c r="BIB2" s="88"/>
      <c r="BIC2" s="87"/>
      <c r="BID2" s="87"/>
      <c r="BIE2" s="87"/>
      <c r="BIF2" s="87"/>
      <c r="BIG2" s="88"/>
      <c r="BIH2" s="87"/>
      <c r="BII2" s="87"/>
      <c r="BIJ2" s="87"/>
      <c r="BIK2" s="87"/>
      <c r="BIL2" s="88"/>
      <c r="BIM2" s="87"/>
      <c r="BIN2" s="87"/>
      <c r="BIO2" s="87"/>
      <c r="BIP2" s="87"/>
      <c r="BIQ2" s="88"/>
      <c r="BIR2" s="87"/>
      <c r="BIS2" s="87"/>
      <c r="BIT2" s="87"/>
      <c r="BIU2" s="87"/>
      <c r="BIV2" s="88"/>
      <c r="BIW2" s="87"/>
      <c r="BIX2" s="87"/>
      <c r="BIY2" s="87"/>
      <c r="BIZ2" s="87"/>
      <c r="BJA2" s="88"/>
      <c r="BJB2" s="87"/>
      <c r="BJC2" s="87"/>
      <c r="BJD2" s="87"/>
      <c r="BJE2" s="87"/>
      <c r="BJF2" s="88"/>
      <c r="BJG2" s="87"/>
      <c r="BJH2" s="87"/>
      <c r="BJI2" s="87"/>
      <c r="BJJ2" s="87"/>
      <c r="BJK2" s="88"/>
      <c r="BJL2" s="87"/>
      <c r="BJM2" s="87"/>
      <c r="BJN2" s="87"/>
      <c r="BJO2" s="87"/>
      <c r="BJP2" s="88"/>
      <c r="BJQ2" s="87"/>
      <c r="BJR2" s="87"/>
      <c r="BJS2" s="87"/>
      <c r="BJT2" s="87"/>
      <c r="BJU2" s="88"/>
      <c r="BJV2" s="87"/>
      <c r="BJW2" s="87"/>
      <c r="BJX2" s="87"/>
      <c r="BJY2" s="87"/>
      <c r="BJZ2" s="88"/>
      <c r="BKA2" s="87"/>
      <c r="BKB2" s="87"/>
      <c r="BKC2" s="87"/>
      <c r="BKD2" s="87"/>
      <c r="BKE2" s="88"/>
      <c r="BKF2" s="87"/>
      <c r="BKG2" s="87"/>
      <c r="BKH2" s="87"/>
      <c r="BKI2" s="87"/>
      <c r="BKJ2" s="88"/>
      <c r="BKK2" s="87"/>
      <c r="BKL2" s="87"/>
      <c r="BKM2" s="87"/>
      <c r="BKN2" s="87"/>
      <c r="BKO2" s="88"/>
      <c r="BKP2" s="87"/>
      <c r="BKQ2" s="87"/>
      <c r="BKR2" s="87"/>
      <c r="BKS2" s="87"/>
      <c r="BKT2" s="88"/>
      <c r="BKU2" s="87"/>
      <c r="BKV2" s="87"/>
      <c r="BKW2" s="87"/>
      <c r="BKX2" s="87"/>
      <c r="BKY2" s="88"/>
      <c r="BKZ2" s="87"/>
      <c r="BLA2" s="87"/>
      <c r="BLB2" s="87"/>
      <c r="BLC2" s="87"/>
      <c r="BLD2" s="88"/>
      <c r="BLE2" s="87"/>
      <c r="BLF2" s="87"/>
      <c r="BLG2" s="87"/>
      <c r="BLH2" s="87"/>
      <c r="BLI2" s="88"/>
      <c r="BLJ2" s="87"/>
      <c r="BLK2" s="87"/>
      <c r="BLL2" s="87"/>
      <c r="BLM2" s="87"/>
      <c r="BLN2" s="88"/>
      <c r="BLO2" s="87"/>
      <c r="BLP2" s="87"/>
      <c r="BLQ2" s="87"/>
      <c r="BLR2" s="87"/>
      <c r="BLS2" s="88"/>
      <c r="BLT2" s="87"/>
      <c r="BLU2" s="87"/>
      <c r="BLV2" s="87"/>
      <c r="BLW2" s="87"/>
      <c r="BLX2" s="88"/>
      <c r="BLY2" s="87"/>
      <c r="BLZ2" s="87"/>
      <c r="BMA2" s="87"/>
      <c r="BMB2" s="87"/>
      <c r="BMC2" s="88"/>
      <c r="BMD2" s="87"/>
      <c r="BME2" s="87"/>
      <c r="BMF2" s="87"/>
      <c r="BMG2" s="87"/>
      <c r="BMH2" s="88"/>
      <c r="BMI2" s="87"/>
      <c r="BMJ2" s="87"/>
      <c r="BMK2" s="87"/>
      <c r="BML2" s="87"/>
      <c r="BMM2" s="88"/>
      <c r="BMN2" s="87"/>
      <c r="BMO2" s="87"/>
      <c r="BMP2" s="87"/>
      <c r="BMQ2" s="87"/>
      <c r="BMR2" s="88"/>
      <c r="BMS2" s="87"/>
      <c r="BMT2" s="87"/>
      <c r="BMU2" s="87"/>
      <c r="BMV2" s="87"/>
      <c r="BMW2" s="88"/>
      <c r="BMX2" s="87"/>
      <c r="BMY2" s="87"/>
      <c r="BMZ2" s="87"/>
      <c r="BNA2" s="87"/>
      <c r="BNB2" s="88"/>
      <c r="BNC2" s="87"/>
      <c r="BND2" s="87"/>
      <c r="BNE2" s="87"/>
      <c r="BNF2" s="87"/>
      <c r="BNG2" s="88"/>
      <c r="BNH2" s="87"/>
      <c r="BNI2" s="87"/>
      <c r="BNJ2" s="87"/>
      <c r="BNK2" s="87"/>
      <c r="BNL2" s="88"/>
      <c r="BNM2" s="87"/>
      <c r="BNN2" s="87"/>
      <c r="BNO2" s="87"/>
      <c r="BNP2" s="87"/>
      <c r="BNQ2" s="88"/>
      <c r="BNR2" s="87"/>
      <c r="BNS2" s="87"/>
      <c r="BNT2" s="87"/>
      <c r="BNU2" s="87"/>
      <c r="BNV2" s="88"/>
      <c r="BNW2" s="87"/>
      <c r="BNX2" s="87"/>
      <c r="BNY2" s="87"/>
      <c r="BNZ2" s="87"/>
      <c r="BOA2" s="88"/>
      <c r="BOB2" s="87"/>
      <c r="BOC2" s="87"/>
      <c r="BOD2" s="87"/>
      <c r="BOE2" s="87"/>
      <c r="BOF2" s="88"/>
      <c r="BOG2" s="87"/>
      <c r="BOH2" s="87"/>
      <c r="BOI2" s="87"/>
      <c r="BOJ2" s="87"/>
      <c r="BOK2" s="88"/>
      <c r="BOL2" s="87"/>
      <c r="BOM2" s="87"/>
      <c r="BON2" s="87"/>
      <c r="BOO2" s="87"/>
      <c r="BOP2" s="88"/>
      <c r="BOQ2" s="87"/>
      <c r="BOR2" s="87"/>
      <c r="BOS2" s="87"/>
      <c r="BOT2" s="87"/>
      <c r="BOU2" s="88"/>
      <c r="BOV2" s="87"/>
      <c r="BOW2" s="87"/>
      <c r="BOX2" s="87"/>
      <c r="BOY2" s="87"/>
      <c r="BOZ2" s="88"/>
      <c r="BPA2" s="87"/>
      <c r="BPB2" s="87"/>
      <c r="BPC2" s="87"/>
      <c r="BPD2" s="87"/>
      <c r="BPE2" s="88"/>
      <c r="BPF2" s="87"/>
      <c r="BPG2" s="87"/>
      <c r="BPH2" s="87"/>
      <c r="BPI2" s="87"/>
      <c r="BPJ2" s="88"/>
      <c r="BPK2" s="87"/>
      <c r="BPL2" s="87"/>
      <c r="BPM2" s="87"/>
      <c r="BPN2" s="87"/>
      <c r="BPO2" s="88"/>
      <c r="BPP2" s="87"/>
      <c r="BPQ2" s="87"/>
      <c r="BPR2" s="87"/>
      <c r="BPS2" s="87"/>
      <c r="BPT2" s="88"/>
      <c r="BPU2" s="87"/>
      <c r="BPV2" s="87"/>
      <c r="BPW2" s="87"/>
      <c r="BPX2" s="87"/>
      <c r="BPY2" s="88"/>
      <c r="BPZ2" s="87"/>
      <c r="BQA2" s="87"/>
      <c r="BQB2" s="87"/>
      <c r="BQC2" s="87"/>
      <c r="BQD2" s="88"/>
      <c r="BQE2" s="87"/>
      <c r="BQF2" s="87"/>
      <c r="BQG2" s="87"/>
      <c r="BQH2" s="87"/>
      <c r="BQI2" s="88"/>
      <c r="BQJ2" s="87"/>
      <c r="BQK2" s="87"/>
      <c r="BQL2" s="87"/>
      <c r="BQM2" s="87"/>
      <c r="BQN2" s="88"/>
      <c r="BQO2" s="87"/>
      <c r="BQP2" s="87"/>
      <c r="BQQ2" s="87"/>
      <c r="BQR2" s="87"/>
      <c r="BQS2" s="88"/>
      <c r="BQT2" s="87"/>
      <c r="BQU2" s="87"/>
      <c r="BQV2" s="87"/>
      <c r="BQW2" s="87"/>
      <c r="BQX2" s="88"/>
      <c r="BQY2" s="87"/>
      <c r="BQZ2" s="87"/>
      <c r="BRA2" s="87"/>
      <c r="BRB2" s="87"/>
      <c r="BRC2" s="88"/>
      <c r="BRD2" s="87"/>
      <c r="BRE2" s="87"/>
      <c r="BRF2" s="87"/>
      <c r="BRG2" s="87"/>
      <c r="BRH2" s="88"/>
      <c r="BRI2" s="87"/>
      <c r="BRJ2" s="87"/>
      <c r="BRK2" s="87"/>
      <c r="BRL2" s="87"/>
      <c r="BRM2" s="88"/>
      <c r="BRN2" s="87"/>
      <c r="BRO2" s="87"/>
      <c r="BRP2" s="87"/>
      <c r="BRQ2" s="87"/>
      <c r="BRR2" s="88"/>
      <c r="BRS2" s="87"/>
      <c r="BRT2" s="87"/>
      <c r="BRU2" s="87"/>
      <c r="BRV2" s="87"/>
      <c r="BRW2" s="88"/>
      <c r="BRX2" s="87"/>
      <c r="BRY2" s="87"/>
      <c r="BRZ2" s="87"/>
      <c r="BSA2" s="87"/>
      <c r="BSB2" s="88"/>
      <c r="BSC2" s="87"/>
      <c r="BSD2" s="87"/>
      <c r="BSE2" s="87"/>
      <c r="BSF2" s="87"/>
      <c r="BSG2" s="88"/>
      <c r="BSH2" s="87"/>
      <c r="BSI2" s="87"/>
      <c r="BSJ2" s="87"/>
      <c r="BSK2" s="87"/>
      <c r="BSL2" s="88"/>
      <c r="BSM2" s="87"/>
      <c r="BSN2" s="87"/>
      <c r="BSO2" s="87"/>
      <c r="BSP2" s="87"/>
      <c r="BSQ2" s="88"/>
      <c r="BSR2" s="87"/>
      <c r="BSS2" s="87"/>
      <c r="BST2" s="87"/>
      <c r="BSU2" s="87"/>
      <c r="BSV2" s="88"/>
      <c r="BSW2" s="87"/>
      <c r="BSX2" s="87"/>
      <c r="BSY2" s="87"/>
      <c r="BSZ2" s="87"/>
      <c r="BTA2" s="88"/>
      <c r="BTB2" s="87"/>
      <c r="BTC2" s="87"/>
      <c r="BTD2" s="87"/>
      <c r="BTE2" s="87"/>
      <c r="BTF2" s="88"/>
      <c r="BTG2" s="87"/>
      <c r="BTH2" s="87"/>
      <c r="BTI2" s="87"/>
      <c r="BTJ2" s="87"/>
      <c r="BTK2" s="88"/>
      <c r="BTL2" s="87"/>
      <c r="BTM2" s="87"/>
      <c r="BTN2" s="87"/>
      <c r="BTO2" s="87"/>
      <c r="BTP2" s="88"/>
      <c r="BTQ2" s="87"/>
      <c r="BTR2" s="87"/>
      <c r="BTS2" s="87"/>
      <c r="BTT2" s="87"/>
      <c r="BTU2" s="88"/>
      <c r="BTV2" s="87"/>
      <c r="BTW2" s="87"/>
      <c r="BTX2" s="87"/>
      <c r="BTY2" s="87"/>
      <c r="BTZ2" s="88"/>
      <c r="BUA2" s="87"/>
      <c r="BUB2" s="87"/>
      <c r="BUC2" s="87"/>
      <c r="BUD2" s="87"/>
      <c r="BUE2" s="88"/>
      <c r="BUF2" s="87"/>
      <c r="BUG2" s="87"/>
      <c r="BUH2" s="87"/>
      <c r="BUI2" s="87"/>
      <c r="BUJ2" s="88"/>
      <c r="BUK2" s="87"/>
      <c r="BUL2" s="87"/>
      <c r="BUM2" s="87"/>
      <c r="BUN2" s="87"/>
      <c r="BUO2" s="88"/>
      <c r="BUP2" s="87"/>
      <c r="BUQ2" s="87"/>
      <c r="BUR2" s="87"/>
      <c r="BUS2" s="87"/>
      <c r="BUT2" s="88"/>
      <c r="BUU2" s="87"/>
      <c r="BUV2" s="87"/>
      <c r="BUW2" s="87"/>
      <c r="BUX2" s="87"/>
      <c r="BUY2" s="88"/>
      <c r="BUZ2" s="87"/>
      <c r="BVA2" s="87"/>
      <c r="BVB2" s="87"/>
      <c r="BVC2" s="87"/>
      <c r="BVD2" s="88"/>
      <c r="BVE2" s="87"/>
      <c r="BVF2" s="87"/>
      <c r="BVG2" s="87"/>
      <c r="BVH2" s="87"/>
      <c r="BVI2" s="88"/>
      <c r="BVJ2" s="87"/>
      <c r="BVK2" s="87"/>
      <c r="BVL2" s="87"/>
      <c r="BVM2" s="87"/>
      <c r="BVN2" s="88"/>
      <c r="BVO2" s="87"/>
      <c r="BVP2" s="87"/>
      <c r="BVQ2" s="87"/>
      <c r="BVR2" s="87"/>
      <c r="BVS2" s="88"/>
      <c r="BVT2" s="87"/>
      <c r="BVU2" s="87"/>
      <c r="BVV2" s="87"/>
      <c r="BVW2" s="87"/>
      <c r="BVX2" s="88"/>
      <c r="BVY2" s="87"/>
      <c r="BVZ2" s="87"/>
      <c r="BWA2" s="87"/>
      <c r="BWB2" s="87"/>
      <c r="BWC2" s="88"/>
      <c r="BWD2" s="87"/>
      <c r="BWE2" s="87"/>
      <c r="BWF2" s="87"/>
      <c r="BWG2" s="87"/>
      <c r="BWH2" s="88"/>
      <c r="BWI2" s="87"/>
      <c r="BWJ2" s="87"/>
      <c r="BWK2" s="87"/>
      <c r="BWL2" s="87"/>
      <c r="BWM2" s="88"/>
      <c r="BWN2" s="87"/>
      <c r="BWO2" s="87"/>
      <c r="BWP2" s="87"/>
      <c r="BWQ2" s="87"/>
      <c r="BWR2" s="88"/>
      <c r="BWS2" s="87"/>
      <c r="BWT2" s="87"/>
      <c r="BWU2" s="87"/>
      <c r="BWV2" s="87"/>
      <c r="BWW2" s="88"/>
      <c r="BWX2" s="87"/>
      <c r="BWY2" s="87"/>
      <c r="BWZ2" s="87"/>
      <c r="BXA2" s="87"/>
      <c r="BXB2" s="88"/>
      <c r="BXC2" s="87"/>
      <c r="BXD2" s="87"/>
      <c r="BXE2" s="87"/>
      <c r="BXF2" s="87"/>
      <c r="BXG2" s="88"/>
      <c r="BXH2" s="87"/>
      <c r="BXI2" s="87"/>
      <c r="BXJ2" s="87"/>
      <c r="BXK2" s="87"/>
      <c r="BXL2" s="88"/>
      <c r="BXM2" s="87"/>
      <c r="BXN2" s="87"/>
      <c r="BXO2" s="87"/>
      <c r="BXP2" s="87"/>
      <c r="BXQ2" s="88"/>
      <c r="BXR2" s="87"/>
      <c r="BXS2" s="87"/>
      <c r="BXT2" s="87"/>
      <c r="BXU2" s="87"/>
      <c r="BXV2" s="88"/>
      <c r="BXW2" s="87"/>
      <c r="BXX2" s="87"/>
      <c r="BXY2" s="87"/>
      <c r="BXZ2" s="87"/>
      <c r="BYA2" s="88"/>
      <c r="BYB2" s="87"/>
      <c r="BYC2" s="87"/>
      <c r="BYD2" s="87"/>
      <c r="BYE2" s="87"/>
      <c r="BYF2" s="88"/>
      <c r="BYG2" s="87"/>
      <c r="BYH2" s="87"/>
      <c r="BYI2" s="87"/>
      <c r="BYJ2" s="87"/>
      <c r="BYK2" s="88"/>
      <c r="BYL2" s="87"/>
      <c r="BYM2" s="87"/>
      <c r="BYN2" s="87"/>
      <c r="BYO2" s="87"/>
      <c r="BYP2" s="88"/>
      <c r="BYQ2" s="87"/>
      <c r="BYR2" s="87"/>
      <c r="BYS2" s="87"/>
      <c r="BYT2" s="87"/>
      <c r="BYU2" s="88"/>
      <c r="BYV2" s="87"/>
      <c r="BYW2" s="87"/>
      <c r="BYX2" s="87"/>
      <c r="BYY2" s="87"/>
      <c r="BYZ2" s="88"/>
      <c r="BZA2" s="87"/>
      <c r="BZB2" s="87"/>
      <c r="BZC2" s="87"/>
      <c r="BZD2" s="87"/>
      <c r="BZE2" s="88"/>
      <c r="BZF2" s="87"/>
      <c r="BZG2" s="87"/>
      <c r="BZH2" s="87"/>
      <c r="BZI2" s="87"/>
      <c r="BZJ2" s="88"/>
      <c r="BZK2" s="87"/>
      <c r="BZL2" s="87"/>
      <c r="BZM2" s="87"/>
      <c r="BZN2" s="87"/>
      <c r="BZO2" s="88"/>
      <c r="BZP2" s="87"/>
      <c r="BZQ2" s="87"/>
      <c r="BZR2" s="87"/>
      <c r="BZS2" s="87"/>
      <c r="BZT2" s="88"/>
      <c r="BZU2" s="87"/>
      <c r="BZV2" s="87"/>
      <c r="BZW2" s="87"/>
      <c r="BZX2" s="87"/>
      <c r="BZY2" s="88"/>
      <c r="BZZ2" s="87"/>
      <c r="CAA2" s="87"/>
      <c r="CAB2" s="87"/>
      <c r="CAC2" s="87"/>
      <c r="CAD2" s="88"/>
      <c r="CAE2" s="87"/>
      <c r="CAF2" s="87"/>
      <c r="CAG2" s="87"/>
      <c r="CAH2" s="87"/>
      <c r="CAI2" s="88"/>
      <c r="CAJ2" s="87"/>
      <c r="CAK2" s="87"/>
      <c r="CAL2" s="87"/>
      <c r="CAM2" s="87"/>
      <c r="CAN2" s="88"/>
      <c r="CAO2" s="87"/>
      <c r="CAP2" s="87"/>
      <c r="CAQ2" s="87"/>
      <c r="CAR2" s="87"/>
      <c r="CAS2" s="88"/>
      <c r="CAT2" s="87"/>
      <c r="CAU2" s="87"/>
      <c r="CAV2" s="87"/>
      <c r="CAW2" s="87"/>
      <c r="CAX2" s="88"/>
      <c r="CAY2" s="87"/>
      <c r="CAZ2" s="87"/>
      <c r="CBA2" s="87"/>
      <c r="CBB2" s="87"/>
      <c r="CBC2" s="88"/>
      <c r="CBD2" s="87"/>
      <c r="CBE2" s="87"/>
      <c r="CBF2" s="87"/>
      <c r="CBG2" s="87"/>
      <c r="CBH2" s="88"/>
      <c r="CBI2" s="87"/>
      <c r="CBJ2" s="87"/>
      <c r="CBK2" s="87"/>
      <c r="CBL2" s="87"/>
      <c r="CBM2" s="88"/>
      <c r="CBN2" s="87"/>
      <c r="CBO2" s="87"/>
      <c r="CBP2" s="87"/>
      <c r="CBQ2" s="87"/>
      <c r="CBR2" s="88"/>
      <c r="CBS2" s="87"/>
      <c r="CBT2" s="87"/>
      <c r="CBU2" s="87"/>
      <c r="CBV2" s="87"/>
      <c r="CBW2" s="88"/>
      <c r="CBX2" s="87"/>
      <c r="CBY2" s="87"/>
      <c r="CBZ2" s="87"/>
      <c r="CCA2" s="87"/>
      <c r="CCB2" s="88"/>
      <c r="CCC2" s="87"/>
      <c r="CCD2" s="87"/>
      <c r="CCE2" s="87"/>
      <c r="CCF2" s="87"/>
      <c r="CCG2" s="88"/>
      <c r="CCH2" s="87"/>
      <c r="CCI2" s="87"/>
      <c r="CCJ2" s="87"/>
      <c r="CCK2" s="87"/>
      <c r="CCL2" s="88"/>
      <c r="CCM2" s="87"/>
      <c r="CCN2" s="87"/>
      <c r="CCO2" s="87"/>
      <c r="CCP2" s="87"/>
      <c r="CCQ2" s="88"/>
      <c r="CCR2" s="87"/>
      <c r="CCS2" s="87"/>
      <c r="CCT2" s="87"/>
      <c r="CCU2" s="87"/>
      <c r="CCV2" s="88"/>
      <c r="CCW2" s="87"/>
      <c r="CCX2" s="87"/>
      <c r="CCY2" s="87"/>
      <c r="CCZ2" s="87"/>
      <c r="CDA2" s="88"/>
      <c r="CDB2" s="87"/>
      <c r="CDC2" s="87"/>
      <c r="CDD2" s="87"/>
      <c r="CDE2" s="87"/>
      <c r="CDF2" s="88"/>
      <c r="CDG2" s="87"/>
      <c r="CDH2" s="87"/>
      <c r="CDI2" s="87"/>
      <c r="CDJ2" s="87"/>
      <c r="CDK2" s="88"/>
      <c r="CDL2" s="87"/>
      <c r="CDM2" s="87"/>
      <c r="CDN2" s="87"/>
      <c r="CDO2" s="87"/>
      <c r="CDP2" s="88"/>
      <c r="CDQ2" s="87"/>
      <c r="CDR2" s="87"/>
      <c r="CDS2" s="87"/>
      <c r="CDT2" s="87"/>
      <c r="CDU2" s="88"/>
      <c r="CDV2" s="87"/>
      <c r="CDW2" s="87"/>
      <c r="CDX2" s="87"/>
      <c r="CDY2" s="87"/>
      <c r="CDZ2" s="88"/>
      <c r="CEA2" s="87"/>
      <c r="CEB2" s="87"/>
      <c r="CEC2" s="87"/>
      <c r="CED2" s="87"/>
      <c r="CEE2" s="88"/>
      <c r="CEF2" s="87"/>
      <c r="CEG2" s="87"/>
      <c r="CEH2" s="87"/>
      <c r="CEI2" s="87"/>
      <c r="CEJ2" s="88"/>
      <c r="CEK2" s="87"/>
      <c r="CEL2" s="87"/>
      <c r="CEM2" s="87"/>
      <c r="CEN2" s="87"/>
      <c r="CEO2" s="88"/>
      <c r="CEP2" s="87"/>
      <c r="CEQ2" s="87"/>
      <c r="CER2" s="87"/>
      <c r="CES2" s="87"/>
      <c r="CET2" s="88"/>
      <c r="CEU2" s="87"/>
      <c r="CEV2" s="87"/>
      <c r="CEW2" s="87"/>
      <c r="CEX2" s="87"/>
      <c r="CEY2" s="88"/>
      <c r="CEZ2" s="87"/>
      <c r="CFA2" s="87"/>
      <c r="CFB2" s="87"/>
      <c r="CFC2" s="87"/>
      <c r="CFD2" s="88"/>
      <c r="CFE2" s="87"/>
      <c r="CFF2" s="87"/>
      <c r="CFG2" s="87"/>
      <c r="CFH2" s="87"/>
      <c r="CFI2" s="88"/>
      <c r="CFJ2" s="87"/>
      <c r="CFK2" s="87"/>
      <c r="CFL2" s="87"/>
      <c r="CFM2" s="87"/>
      <c r="CFN2" s="88"/>
      <c r="CFO2" s="87"/>
      <c r="CFP2" s="87"/>
      <c r="CFQ2" s="87"/>
      <c r="CFR2" s="87"/>
      <c r="CFS2" s="88"/>
      <c r="CFT2" s="87"/>
      <c r="CFU2" s="87"/>
      <c r="CFV2" s="87"/>
      <c r="CFW2" s="87"/>
      <c r="CFX2" s="88"/>
      <c r="CFY2" s="87"/>
      <c r="CFZ2" s="87"/>
      <c r="CGA2" s="87"/>
      <c r="CGB2" s="87"/>
      <c r="CGC2" s="88"/>
      <c r="CGD2" s="87"/>
      <c r="CGE2" s="87"/>
      <c r="CGF2" s="87"/>
      <c r="CGG2" s="87"/>
      <c r="CGH2" s="88"/>
      <c r="CGI2" s="87"/>
      <c r="CGJ2" s="87"/>
      <c r="CGK2" s="87"/>
      <c r="CGL2" s="87"/>
      <c r="CGM2" s="88"/>
      <c r="CGN2" s="87"/>
      <c r="CGO2" s="87"/>
      <c r="CGP2" s="87"/>
      <c r="CGQ2" s="87"/>
      <c r="CGR2" s="88"/>
      <c r="CGS2" s="87"/>
      <c r="CGT2" s="87"/>
      <c r="CGU2" s="87"/>
      <c r="CGV2" s="87"/>
      <c r="CGW2" s="88"/>
      <c r="CGX2" s="87"/>
      <c r="CGY2" s="87"/>
      <c r="CGZ2" s="87"/>
      <c r="CHA2" s="87"/>
      <c r="CHB2" s="88"/>
      <c r="CHC2" s="87"/>
      <c r="CHD2" s="87"/>
      <c r="CHE2" s="87"/>
      <c r="CHF2" s="87"/>
      <c r="CHG2" s="88"/>
      <c r="CHH2" s="87"/>
      <c r="CHI2" s="87"/>
      <c r="CHJ2" s="87"/>
      <c r="CHK2" s="87"/>
      <c r="CHL2" s="88"/>
      <c r="CHM2" s="87"/>
      <c r="CHN2" s="87"/>
      <c r="CHO2" s="87"/>
      <c r="CHP2" s="87"/>
      <c r="CHQ2" s="88"/>
      <c r="CHR2" s="87"/>
      <c r="CHS2" s="87"/>
      <c r="CHT2" s="87"/>
      <c r="CHU2" s="87"/>
      <c r="CHV2" s="88"/>
      <c r="CHW2" s="87"/>
      <c r="CHX2" s="87"/>
      <c r="CHY2" s="87"/>
      <c r="CHZ2" s="87"/>
      <c r="CIA2" s="88"/>
      <c r="CIB2" s="87"/>
      <c r="CIC2" s="87"/>
      <c r="CID2" s="87"/>
      <c r="CIE2" s="87"/>
      <c r="CIF2" s="88"/>
      <c r="CIG2" s="87"/>
      <c r="CIH2" s="87"/>
      <c r="CII2" s="87"/>
      <c r="CIJ2" s="87"/>
      <c r="CIK2" s="88"/>
      <c r="CIL2" s="87"/>
      <c r="CIM2" s="87"/>
      <c r="CIN2" s="87"/>
      <c r="CIO2" s="87"/>
      <c r="CIP2" s="88"/>
      <c r="CIQ2" s="87"/>
      <c r="CIR2" s="87"/>
      <c r="CIS2" s="87"/>
      <c r="CIT2" s="87"/>
      <c r="CIU2" s="88"/>
      <c r="CIV2" s="87"/>
      <c r="CIW2" s="87"/>
      <c r="CIX2" s="87"/>
      <c r="CIY2" s="87"/>
      <c r="CIZ2" s="88"/>
      <c r="CJA2" s="87"/>
      <c r="CJB2" s="87"/>
      <c r="CJC2" s="87"/>
      <c r="CJD2" s="87"/>
      <c r="CJE2" s="88"/>
      <c r="CJF2" s="87"/>
      <c r="CJG2" s="87"/>
      <c r="CJH2" s="87"/>
      <c r="CJI2" s="87"/>
      <c r="CJJ2" s="88"/>
      <c r="CJK2" s="87"/>
      <c r="CJL2" s="87"/>
      <c r="CJM2" s="87"/>
      <c r="CJN2" s="87"/>
      <c r="CJO2" s="88"/>
      <c r="CJP2" s="87"/>
      <c r="CJQ2" s="87"/>
      <c r="CJR2" s="87"/>
      <c r="CJS2" s="87"/>
      <c r="CJT2" s="88"/>
      <c r="CJU2" s="87"/>
      <c r="CJV2" s="87"/>
      <c r="CJW2" s="87"/>
      <c r="CJX2" s="87"/>
      <c r="CJY2" s="88"/>
      <c r="CJZ2" s="87"/>
      <c r="CKA2" s="87"/>
      <c r="CKB2" s="87"/>
      <c r="CKC2" s="87"/>
      <c r="CKD2" s="88"/>
      <c r="CKE2" s="87"/>
      <c r="CKF2" s="87"/>
      <c r="CKG2" s="87"/>
      <c r="CKH2" s="87"/>
      <c r="CKI2" s="88"/>
      <c r="CKJ2" s="87"/>
      <c r="CKK2" s="87"/>
      <c r="CKL2" s="87"/>
      <c r="CKM2" s="87"/>
      <c r="CKN2" s="88"/>
      <c r="CKO2" s="87"/>
      <c r="CKP2" s="87"/>
      <c r="CKQ2" s="87"/>
      <c r="CKR2" s="87"/>
      <c r="CKS2" s="88"/>
      <c r="CKT2" s="87"/>
      <c r="CKU2" s="87"/>
      <c r="CKV2" s="87"/>
      <c r="CKW2" s="87"/>
      <c r="CKX2" s="88"/>
      <c r="CKY2" s="87"/>
      <c r="CKZ2" s="87"/>
      <c r="CLA2" s="87"/>
      <c r="CLB2" s="87"/>
      <c r="CLC2" s="88"/>
      <c r="CLD2" s="87"/>
      <c r="CLE2" s="87"/>
      <c r="CLF2" s="87"/>
      <c r="CLG2" s="87"/>
      <c r="CLH2" s="88"/>
      <c r="CLI2" s="87"/>
      <c r="CLJ2" s="87"/>
      <c r="CLK2" s="87"/>
      <c r="CLL2" s="87"/>
      <c r="CLM2" s="88"/>
      <c r="CLN2" s="87"/>
      <c r="CLO2" s="87"/>
      <c r="CLP2" s="87"/>
      <c r="CLQ2" s="87"/>
      <c r="CLR2" s="88"/>
      <c r="CLS2" s="87"/>
      <c r="CLT2" s="87"/>
      <c r="CLU2" s="87"/>
      <c r="CLV2" s="87"/>
      <c r="CLW2" s="88"/>
      <c r="CLX2" s="87"/>
      <c r="CLY2" s="87"/>
      <c r="CLZ2" s="87"/>
      <c r="CMA2" s="87"/>
      <c r="CMB2" s="88"/>
      <c r="CMC2" s="87"/>
      <c r="CMD2" s="87"/>
      <c r="CME2" s="87"/>
      <c r="CMF2" s="87"/>
      <c r="CMG2" s="88"/>
      <c r="CMH2" s="87"/>
      <c r="CMI2" s="87"/>
      <c r="CMJ2" s="87"/>
      <c r="CMK2" s="87"/>
      <c r="CML2" s="88"/>
      <c r="CMM2" s="87"/>
      <c r="CMN2" s="87"/>
      <c r="CMO2" s="87"/>
      <c r="CMP2" s="87"/>
      <c r="CMQ2" s="88"/>
      <c r="CMR2" s="87"/>
      <c r="CMS2" s="87"/>
      <c r="CMT2" s="87"/>
      <c r="CMU2" s="87"/>
      <c r="CMV2" s="88"/>
      <c r="CMW2" s="87"/>
      <c r="CMX2" s="87"/>
      <c r="CMY2" s="87"/>
      <c r="CMZ2" s="87"/>
      <c r="CNA2" s="88"/>
      <c r="CNB2" s="87"/>
      <c r="CNC2" s="87"/>
      <c r="CND2" s="87"/>
      <c r="CNE2" s="87"/>
      <c r="CNF2" s="88"/>
      <c r="CNG2" s="87"/>
      <c r="CNH2" s="87"/>
      <c r="CNI2" s="87"/>
      <c r="CNJ2" s="87"/>
      <c r="CNK2" s="88"/>
      <c r="CNL2" s="87"/>
      <c r="CNM2" s="87"/>
      <c r="CNN2" s="87"/>
      <c r="CNO2" s="87"/>
      <c r="CNP2" s="88"/>
      <c r="CNQ2" s="87"/>
      <c r="CNR2" s="87"/>
      <c r="CNS2" s="87"/>
      <c r="CNT2" s="87"/>
      <c r="CNU2" s="88"/>
      <c r="CNV2" s="87"/>
      <c r="CNW2" s="87"/>
      <c r="CNX2" s="87"/>
      <c r="CNY2" s="87"/>
      <c r="CNZ2" s="88"/>
      <c r="COA2" s="87"/>
      <c r="COB2" s="87"/>
      <c r="COC2" s="87"/>
      <c r="COD2" s="87"/>
      <c r="COE2" s="88"/>
      <c r="COF2" s="87"/>
      <c r="COG2" s="87"/>
      <c r="COH2" s="87"/>
      <c r="COI2" s="87"/>
      <c r="COJ2" s="88"/>
      <c r="COK2" s="87"/>
      <c r="COL2" s="87"/>
      <c r="COM2" s="87"/>
      <c r="CON2" s="87"/>
      <c r="COO2" s="88"/>
      <c r="COP2" s="87"/>
      <c r="COQ2" s="87"/>
      <c r="COR2" s="87"/>
      <c r="COS2" s="87"/>
      <c r="COT2" s="88"/>
      <c r="COU2" s="87"/>
      <c r="COV2" s="87"/>
      <c r="COW2" s="87"/>
      <c r="COX2" s="87"/>
      <c r="COY2" s="88"/>
      <c r="COZ2" s="87"/>
      <c r="CPA2" s="87"/>
      <c r="CPB2" s="87"/>
      <c r="CPC2" s="87"/>
      <c r="CPD2" s="88"/>
      <c r="CPE2" s="87"/>
      <c r="CPF2" s="87"/>
      <c r="CPG2" s="87"/>
      <c r="CPH2" s="87"/>
      <c r="CPI2" s="88"/>
      <c r="CPJ2" s="87"/>
      <c r="CPK2" s="87"/>
      <c r="CPL2" s="87"/>
      <c r="CPM2" s="87"/>
      <c r="CPN2" s="88"/>
      <c r="CPO2" s="87"/>
      <c r="CPP2" s="87"/>
      <c r="CPQ2" s="87"/>
      <c r="CPR2" s="87"/>
      <c r="CPS2" s="88"/>
      <c r="CPT2" s="87"/>
      <c r="CPU2" s="87"/>
      <c r="CPV2" s="87"/>
      <c r="CPW2" s="87"/>
      <c r="CPX2" s="88"/>
      <c r="CPY2" s="87"/>
      <c r="CPZ2" s="87"/>
      <c r="CQA2" s="87"/>
      <c r="CQB2" s="87"/>
      <c r="CQC2" s="88"/>
      <c r="CQD2" s="87"/>
      <c r="CQE2" s="87"/>
      <c r="CQF2" s="87"/>
      <c r="CQG2" s="87"/>
      <c r="CQH2" s="88"/>
      <c r="CQI2" s="87"/>
      <c r="CQJ2" s="87"/>
      <c r="CQK2" s="87"/>
      <c r="CQL2" s="87"/>
      <c r="CQM2" s="88"/>
      <c r="CQN2" s="87"/>
      <c r="CQO2" s="87"/>
      <c r="CQP2" s="87"/>
      <c r="CQQ2" s="87"/>
      <c r="CQR2" s="88"/>
      <c r="CQS2" s="87"/>
      <c r="CQT2" s="87"/>
      <c r="CQU2" s="87"/>
      <c r="CQV2" s="87"/>
      <c r="CQW2" s="88"/>
      <c r="CQX2" s="87"/>
      <c r="CQY2" s="87"/>
      <c r="CQZ2" s="87"/>
      <c r="CRA2" s="87"/>
      <c r="CRB2" s="88"/>
      <c r="CRC2" s="87"/>
      <c r="CRD2" s="87"/>
      <c r="CRE2" s="87"/>
      <c r="CRF2" s="87"/>
      <c r="CRG2" s="88"/>
      <c r="CRH2" s="87"/>
      <c r="CRI2" s="87"/>
      <c r="CRJ2" s="87"/>
      <c r="CRK2" s="87"/>
      <c r="CRL2" s="88"/>
      <c r="CRM2" s="87"/>
      <c r="CRN2" s="87"/>
      <c r="CRO2" s="87"/>
      <c r="CRP2" s="87"/>
      <c r="CRQ2" s="88"/>
      <c r="CRR2" s="87"/>
      <c r="CRS2" s="87"/>
      <c r="CRT2" s="87"/>
      <c r="CRU2" s="87"/>
      <c r="CRV2" s="88"/>
      <c r="CRW2" s="87"/>
      <c r="CRX2" s="87"/>
      <c r="CRY2" s="87"/>
      <c r="CRZ2" s="87"/>
      <c r="CSA2" s="88"/>
      <c r="CSB2" s="87"/>
      <c r="CSC2" s="87"/>
      <c r="CSD2" s="87"/>
      <c r="CSE2" s="87"/>
      <c r="CSF2" s="88"/>
      <c r="CSG2" s="87"/>
      <c r="CSH2" s="87"/>
      <c r="CSI2" s="87"/>
      <c r="CSJ2" s="87"/>
      <c r="CSK2" s="88"/>
      <c r="CSL2" s="87"/>
      <c r="CSM2" s="87"/>
      <c r="CSN2" s="87"/>
      <c r="CSO2" s="87"/>
      <c r="CSP2" s="88"/>
      <c r="CSQ2" s="87"/>
      <c r="CSR2" s="87"/>
      <c r="CSS2" s="87"/>
      <c r="CST2" s="87"/>
      <c r="CSU2" s="88"/>
      <c r="CSV2" s="87"/>
      <c r="CSW2" s="87"/>
      <c r="CSX2" s="87"/>
      <c r="CSY2" s="87"/>
      <c r="CSZ2" s="88"/>
      <c r="CTA2" s="87"/>
      <c r="CTB2" s="87"/>
      <c r="CTC2" s="87"/>
      <c r="CTD2" s="87"/>
      <c r="CTE2" s="88"/>
      <c r="CTF2" s="87"/>
      <c r="CTG2" s="87"/>
      <c r="CTH2" s="87"/>
      <c r="CTI2" s="87"/>
      <c r="CTJ2" s="88"/>
      <c r="CTK2" s="87"/>
      <c r="CTL2" s="87"/>
      <c r="CTM2" s="87"/>
      <c r="CTN2" s="87"/>
      <c r="CTO2" s="88"/>
      <c r="CTP2" s="87"/>
      <c r="CTQ2" s="87"/>
      <c r="CTR2" s="87"/>
      <c r="CTS2" s="87"/>
      <c r="CTT2" s="88"/>
      <c r="CTU2" s="87"/>
      <c r="CTV2" s="87"/>
      <c r="CTW2" s="87"/>
      <c r="CTX2" s="87"/>
      <c r="CTY2" s="88"/>
      <c r="CTZ2" s="87"/>
      <c r="CUA2" s="87"/>
      <c r="CUB2" s="87"/>
      <c r="CUC2" s="87"/>
      <c r="CUD2" s="88"/>
      <c r="CUE2" s="87"/>
      <c r="CUF2" s="87"/>
      <c r="CUG2" s="87"/>
      <c r="CUH2" s="87"/>
      <c r="CUI2" s="88"/>
      <c r="CUJ2" s="87"/>
      <c r="CUK2" s="87"/>
      <c r="CUL2" s="87"/>
      <c r="CUM2" s="87"/>
      <c r="CUN2" s="88"/>
      <c r="CUO2" s="87"/>
      <c r="CUP2" s="87"/>
      <c r="CUQ2" s="87"/>
      <c r="CUR2" s="87"/>
      <c r="CUS2" s="88"/>
      <c r="CUT2" s="87"/>
      <c r="CUU2" s="87"/>
      <c r="CUV2" s="87"/>
      <c r="CUW2" s="87"/>
      <c r="CUX2" s="88"/>
      <c r="CUY2" s="87"/>
      <c r="CUZ2" s="87"/>
      <c r="CVA2" s="87"/>
      <c r="CVB2" s="87"/>
      <c r="CVC2" s="88"/>
      <c r="CVD2" s="87"/>
      <c r="CVE2" s="87"/>
      <c r="CVF2" s="87"/>
      <c r="CVG2" s="87"/>
      <c r="CVH2" s="88"/>
      <c r="CVI2" s="87"/>
      <c r="CVJ2" s="87"/>
      <c r="CVK2" s="87"/>
      <c r="CVL2" s="87"/>
      <c r="CVM2" s="88"/>
      <c r="CVN2" s="87"/>
      <c r="CVO2" s="87"/>
      <c r="CVP2" s="87"/>
      <c r="CVQ2" s="87"/>
      <c r="CVR2" s="88"/>
      <c r="CVS2" s="87"/>
      <c r="CVT2" s="87"/>
      <c r="CVU2" s="87"/>
      <c r="CVV2" s="87"/>
      <c r="CVW2" s="88"/>
      <c r="CVX2" s="87"/>
      <c r="CVY2" s="87"/>
      <c r="CVZ2" s="87"/>
      <c r="CWA2" s="87"/>
      <c r="CWB2" s="88"/>
      <c r="CWC2" s="87"/>
      <c r="CWD2" s="87"/>
      <c r="CWE2" s="87"/>
      <c r="CWF2" s="87"/>
      <c r="CWG2" s="88"/>
      <c r="CWH2" s="87"/>
      <c r="CWI2" s="87"/>
      <c r="CWJ2" s="87"/>
      <c r="CWK2" s="87"/>
      <c r="CWL2" s="88"/>
      <c r="CWM2" s="87"/>
      <c r="CWN2" s="87"/>
      <c r="CWO2" s="87"/>
      <c r="CWP2" s="87"/>
      <c r="CWQ2" s="88"/>
      <c r="CWR2" s="87"/>
      <c r="CWS2" s="87"/>
      <c r="CWT2" s="87"/>
      <c r="CWU2" s="87"/>
      <c r="CWV2" s="88"/>
      <c r="CWW2" s="87"/>
      <c r="CWX2" s="87"/>
      <c r="CWY2" s="87"/>
      <c r="CWZ2" s="87"/>
      <c r="CXA2" s="88"/>
      <c r="CXB2" s="87"/>
      <c r="CXC2" s="87"/>
      <c r="CXD2" s="87"/>
      <c r="CXE2" s="87"/>
      <c r="CXF2" s="88"/>
      <c r="CXG2" s="87"/>
      <c r="CXH2" s="87"/>
      <c r="CXI2" s="87"/>
      <c r="CXJ2" s="87"/>
      <c r="CXK2" s="88"/>
      <c r="CXL2" s="87"/>
      <c r="CXM2" s="87"/>
      <c r="CXN2" s="87"/>
      <c r="CXO2" s="87"/>
      <c r="CXP2" s="88"/>
      <c r="CXQ2" s="87"/>
      <c r="CXR2" s="87"/>
      <c r="CXS2" s="87"/>
      <c r="CXT2" s="87"/>
      <c r="CXU2" s="88"/>
      <c r="CXV2" s="87"/>
      <c r="CXW2" s="87"/>
      <c r="CXX2" s="87"/>
      <c r="CXY2" s="87"/>
      <c r="CXZ2" s="88"/>
      <c r="CYA2" s="87"/>
      <c r="CYB2" s="87"/>
      <c r="CYC2" s="87"/>
      <c r="CYD2" s="87"/>
      <c r="CYE2" s="88"/>
      <c r="CYF2" s="87"/>
      <c r="CYG2" s="87"/>
      <c r="CYH2" s="87"/>
      <c r="CYI2" s="87"/>
      <c r="CYJ2" s="88"/>
      <c r="CYK2" s="87"/>
      <c r="CYL2" s="87"/>
      <c r="CYM2" s="87"/>
      <c r="CYN2" s="87"/>
      <c r="CYO2" s="88"/>
      <c r="CYP2" s="87"/>
      <c r="CYQ2" s="87"/>
      <c r="CYR2" s="87"/>
      <c r="CYS2" s="87"/>
      <c r="CYT2" s="88"/>
      <c r="CYU2" s="87"/>
      <c r="CYV2" s="87"/>
      <c r="CYW2" s="87"/>
      <c r="CYX2" s="87"/>
      <c r="CYY2" s="88"/>
      <c r="CYZ2" s="87"/>
      <c r="CZA2" s="87"/>
      <c r="CZB2" s="87"/>
      <c r="CZC2" s="87"/>
      <c r="CZD2" s="88"/>
      <c r="CZE2" s="87"/>
      <c r="CZF2" s="87"/>
      <c r="CZG2" s="87"/>
      <c r="CZH2" s="87"/>
      <c r="CZI2" s="88"/>
      <c r="CZJ2" s="87"/>
      <c r="CZK2" s="87"/>
      <c r="CZL2" s="87"/>
      <c r="CZM2" s="87"/>
      <c r="CZN2" s="88"/>
      <c r="CZO2" s="87"/>
      <c r="CZP2" s="87"/>
      <c r="CZQ2" s="87"/>
      <c r="CZR2" s="87"/>
      <c r="CZS2" s="88"/>
      <c r="CZT2" s="87"/>
      <c r="CZU2" s="87"/>
      <c r="CZV2" s="87"/>
      <c r="CZW2" s="87"/>
      <c r="CZX2" s="88"/>
      <c r="CZY2" s="87"/>
      <c r="CZZ2" s="87"/>
      <c r="DAA2" s="87"/>
      <c r="DAB2" s="87"/>
      <c r="DAC2" s="88"/>
      <c r="DAD2" s="87"/>
      <c r="DAE2" s="87"/>
      <c r="DAF2" s="87"/>
      <c r="DAG2" s="87"/>
      <c r="DAH2" s="88"/>
      <c r="DAI2" s="87"/>
      <c r="DAJ2" s="87"/>
      <c r="DAK2" s="87"/>
      <c r="DAL2" s="87"/>
      <c r="DAM2" s="88"/>
      <c r="DAN2" s="87"/>
      <c r="DAO2" s="87"/>
      <c r="DAP2" s="87"/>
      <c r="DAQ2" s="87"/>
      <c r="DAR2" s="88"/>
      <c r="DAS2" s="87"/>
      <c r="DAT2" s="87"/>
      <c r="DAU2" s="87"/>
      <c r="DAV2" s="87"/>
      <c r="DAW2" s="88"/>
      <c r="DAX2" s="87"/>
      <c r="DAY2" s="87"/>
      <c r="DAZ2" s="87"/>
      <c r="DBA2" s="87"/>
      <c r="DBB2" s="88"/>
      <c r="DBC2" s="87"/>
      <c r="DBD2" s="87"/>
      <c r="DBE2" s="87"/>
      <c r="DBF2" s="87"/>
      <c r="DBG2" s="88"/>
      <c r="DBH2" s="87"/>
      <c r="DBI2" s="87"/>
      <c r="DBJ2" s="87"/>
      <c r="DBK2" s="87"/>
      <c r="DBL2" s="88"/>
      <c r="DBM2" s="87"/>
      <c r="DBN2" s="87"/>
      <c r="DBO2" s="87"/>
      <c r="DBP2" s="87"/>
      <c r="DBQ2" s="88"/>
      <c r="DBR2" s="87"/>
      <c r="DBS2" s="87"/>
      <c r="DBT2" s="87"/>
      <c r="DBU2" s="87"/>
      <c r="DBV2" s="88"/>
      <c r="DBW2" s="87"/>
      <c r="DBX2" s="87"/>
      <c r="DBY2" s="87"/>
      <c r="DBZ2" s="87"/>
      <c r="DCA2" s="88"/>
      <c r="DCB2" s="87"/>
      <c r="DCC2" s="87"/>
      <c r="DCD2" s="87"/>
      <c r="DCE2" s="87"/>
      <c r="DCF2" s="88"/>
      <c r="DCG2" s="87"/>
      <c r="DCH2" s="87"/>
      <c r="DCI2" s="87"/>
      <c r="DCJ2" s="87"/>
      <c r="DCK2" s="88"/>
      <c r="DCL2" s="87"/>
      <c r="DCM2" s="87"/>
      <c r="DCN2" s="87"/>
      <c r="DCO2" s="87"/>
      <c r="DCP2" s="88"/>
      <c r="DCQ2" s="87"/>
      <c r="DCR2" s="87"/>
      <c r="DCS2" s="87"/>
      <c r="DCT2" s="87"/>
      <c r="DCU2" s="88"/>
      <c r="DCV2" s="87"/>
      <c r="DCW2" s="87"/>
      <c r="DCX2" s="87"/>
      <c r="DCY2" s="87"/>
      <c r="DCZ2" s="88"/>
      <c r="DDA2" s="87"/>
      <c r="DDB2" s="87"/>
      <c r="DDC2" s="87"/>
      <c r="DDD2" s="87"/>
      <c r="DDE2" s="88"/>
      <c r="DDF2" s="87"/>
      <c r="DDG2" s="87"/>
      <c r="DDH2" s="87"/>
      <c r="DDI2" s="87"/>
      <c r="DDJ2" s="88"/>
      <c r="DDK2" s="87"/>
      <c r="DDL2" s="87"/>
      <c r="DDM2" s="87"/>
      <c r="DDN2" s="87"/>
      <c r="DDO2" s="88"/>
      <c r="DDP2" s="87"/>
      <c r="DDQ2" s="87"/>
      <c r="DDR2" s="87"/>
      <c r="DDS2" s="87"/>
      <c r="DDT2" s="88"/>
      <c r="DDU2" s="87"/>
      <c r="DDV2" s="87"/>
      <c r="DDW2" s="87"/>
      <c r="DDX2" s="87"/>
      <c r="DDY2" s="88"/>
      <c r="DDZ2" s="87"/>
      <c r="DEA2" s="87"/>
      <c r="DEB2" s="87"/>
      <c r="DEC2" s="87"/>
      <c r="DED2" s="88"/>
      <c r="DEE2" s="87"/>
      <c r="DEF2" s="87"/>
      <c r="DEG2" s="87"/>
      <c r="DEH2" s="87"/>
      <c r="DEI2" s="88"/>
      <c r="DEJ2" s="87"/>
      <c r="DEK2" s="87"/>
      <c r="DEL2" s="87"/>
      <c r="DEM2" s="87"/>
      <c r="DEN2" s="88"/>
      <c r="DEO2" s="87"/>
      <c r="DEP2" s="87"/>
      <c r="DEQ2" s="87"/>
      <c r="DER2" s="87"/>
      <c r="DES2" s="88"/>
      <c r="DET2" s="87"/>
      <c r="DEU2" s="87"/>
      <c r="DEV2" s="87"/>
      <c r="DEW2" s="87"/>
      <c r="DEX2" s="88"/>
      <c r="DEY2" s="87"/>
      <c r="DEZ2" s="87"/>
      <c r="DFA2" s="87"/>
      <c r="DFB2" s="87"/>
      <c r="DFC2" s="88"/>
      <c r="DFD2" s="87"/>
      <c r="DFE2" s="87"/>
      <c r="DFF2" s="87"/>
      <c r="DFG2" s="87"/>
      <c r="DFH2" s="88"/>
      <c r="DFI2" s="87"/>
      <c r="DFJ2" s="87"/>
      <c r="DFK2" s="87"/>
      <c r="DFL2" s="87"/>
      <c r="DFM2" s="88"/>
      <c r="DFN2" s="87"/>
      <c r="DFO2" s="87"/>
      <c r="DFP2" s="87"/>
      <c r="DFQ2" s="87"/>
      <c r="DFR2" s="88"/>
      <c r="DFS2" s="87"/>
      <c r="DFT2" s="87"/>
      <c r="DFU2" s="87"/>
      <c r="DFV2" s="87"/>
      <c r="DFW2" s="88"/>
      <c r="DFX2" s="87"/>
      <c r="DFY2" s="87"/>
      <c r="DFZ2" s="87"/>
      <c r="DGA2" s="87"/>
      <c r="DGB2" s="88"/>
      <c r="DGC2" s="87"/>
      <c r="DGD2" s="87"/>
      <c r="DGE2" s="87"/>
      <c r="DGF2" s="87"/>
      <c r="DGG2" s="88"/>
      <c r="DGH2" s="87"/>
      <c r="DGI2" s="87"/>
      <c r="DGJ2" s="87"/>
      <c r="DGK2" s="87"/>
      <c r="DGL2" s="88"/>
      <c r="DGM2" s="87"/>
      <c r="DGN2" s="87"/>
      <c r="DGO2" s="87"/>
      <c r="DGP2" s="87"/>
      <c r="DGQ2" s="88"/>
      <c r="DGR2" s="87"/>
      <c r="DGS2" s="87"/>
      <c r="DGT2" s="87"/>
      <c r="DGU2" s="87"/>
      <c r="DGV2" s="88"/>
      <c r="DGW2" s="87"/>
      <c r="DGX2" s="87"/>
      <c r="DGY2" s="87"/>
      <c r="DGZ2" s="87"/>
      <c r="DHA2" s="88"/>
      <c r="DHB2" s="87"/>
      <c r="DHC2" s="87"/>
      <c r="DHD2" s="87"/>
      <c r="DHE2" s="87"/>
      <c r="DHF2" s="88"/>
      <c r="DHG2" s="87"/>
      <c r="DHH2" s="87"/>
      <c r="DHI2" s="87"/>
      <c r="DHJ2" s="87"/>
      <c r="DHK2" s="88"/>
      <c r="DHL2" s="87"/>
      <c r="DHM2" s="87"/>
      <c r="DHN2" s="87"/>
      <c r="DHO2" s="87"/>
      <c r="DHP2" s="88"/>
      <c r="DHQ2" s="87"/>
      <c r="DHR2" s="87"/>
      <c r="DHS2" s="87"/>
      <c r="DHT2" s="87"/>
      <c r="DHU2" s="88"/>
      <c r="DHV2" s="87"/>
      <c r="DHW2" s="87"/>
      <c r="DHX2" s="87"/>
      <c r="DHY2" s="87"/>
      <c r="DHZ2" s="88"/>
      <c r="DIA2" s="87"/>
      <c r="DIB2" s="87"/>
      <c r="DIC2" s="87"/>
      <c r="DID2" s="87"/>
      <c r="DIE2" s="88"/>
      <c r="DIF2" s="87"/>
      <c r="DIG2" s="87"/>
      <c r="DIH2" s="87"/>
      <c r="DII2" s="87"/>
      <c r="DIJ2" s="88"/>
      <c r="DIK2" s="87"/>
      <c r="DIL2" s="87"/>
      <c r="DIM2" s="87"/>
      <c r="DIN2" s="87"/>
      <c r="DIO2" s="88"/>
      <c r="DIP2" s="87"/>
      <c r="DIQ2" s="87"/>
      <c r="DIR2" s="87"/>
      <c r="DIS2" s="87"/>
      <c r="DIT2" s="88"/>
      <c r="DIU2" s="87"/>
      <c r="DIV2" s="87"/>
      <c r="DIW2" s="87"/>
      <c r="DIX2" s="87"/>
      <c r="DIY2" s="88"/>
      <c r="DIZ2" s="87"/>
      <c r="DJA2" s="87"/>
      <c r="DJB2" s="87"/>
      <c r="DJC2" s="87"/>
      <c r="DJD2" s="88"/>
      <c r="DJE2" s="87"/>
      <c r="DJF2" s="87"/>
      <c r="DJG2" s="87"/>
      <c r="DJH2" s="87"/>
      <c r="DJI2" s="88"/>
      <c r="DJJ2" s="87"/>
      <c r="DJK2" s="87"/>
      <c r="DJL2" s="87"/>
      <c r="DJM2" s="87"/>
      <c r="DJN2" s="88"/>
      <c r="DJO2" s="87"/>
      <c r="DJP2" s="87"/>
      <c r="DJQ2" s="87"/>
      <c r="DJR2" s="87"/>
      <c r="DJS2" s="88"/>
      <c r="DJT2" s="87"/>
      <c r="DJU2" s="87"/>
      <c r="DJV2" s="87"/>
      <c r="DJW2" s="87"/>
      <c r="DJX2" s="88"/>
      <c r="DJY2" s="87"/>
      <c r="DJZ2" s="87"/>
      <c r="DKA2" s="87"/>
      <c r="DKB2" s="87"/>
      <c r="DKC2" s="88"/>
      <c r="DKD2" s="87"/>
      <c r="DKE2" s="87"/>
      <c r="DKF2" s="87"/>
      <c r="DKG2" s="87"/>
      <c r="DKH2" s="88"/>
      <c r="DKI2" s="87"/>
      <c r="DKJ2" s="87"/>
      <c r="DKK2" s="87"/>
      <c r="DKL2" s="87"/>
      <c r="DKM2" s="88"/>
      <c r="DKN2" s="87"/>
      <c r="DKO2" s="87"/>
      <c r="DKP2" s="87"/>
      <c r="DKQ2" s="87"/>
      <c r="DKR2" s="88"/>
      <c r="DKS2" s="87"/>
      <c r="DKT2" s="87"/>
      <c r="DKU2" s="87"/>
      <c r="DKV2" s="87"/>
      <c r="DKW2" s="88"/>
      <c r="DKX2" s="87"/>
      <c r="DKY2" s="87"/>
      <c r="DKZ2" s="87"/>
      <c r="DLA2" s="87"/>
      <c r="DLB2" s="88"/>
      <c r="DLC2" s="87"/>
      <c r="DLD2" s="87"/>
      <c r="DLE2" s="87"/>
      <c r="DLF2" s="87"/>
      <c r="DLG2" s="88"/>
      <c r="DLH2" s="87"/>
      <c r="DLI2" s="87"/>
      <c r="DLJ2" s="87"/>
      <c r="DLK2" s="87"/>
      <c r="DLL2" s="88"/>
      <c r="DLM2" s="87"/>
      <c r="DLN2" s="87"/>
      <c r="DLO2" s="87"/>
      <c r="DLP2" s="87"/>
      <c r="DLQ2" s="88"/>
      <c r="DLR2" s="87"/>
      <c r="DLS2" s="87"/>
      <c r="DLT2" s="87"/>
      <c r="DLU2" s="87"/>
      <c r="DLV2" s="88"/>
      <c r="DLW2" s="87"/>
      <c r="DLX2" s="87"/>
      <c r="DLY2" s="87"/>
      <c r="DLZ2" s="87"/>
      <c r="DMA2" s="88"/>
      <c r="DMB2" s="87"/>
      <c r="DMC2" s="87"/>
      <c r="DMD2" s="87"/>
      <c r="DME2" s="87"/>
      <c r="DMF2" s="88"/>
      <c r="DMG2" s="87"/>
      <c r="DMH2" s="87"/>
      <c r="DMI2" s="87"/>
      <c r="DMJ2" s="87"/>
      <c r="DMK2" s="88"/>
      <c r="DML2" s="87"/>
      <c r="DMM2" s="87"/>
      <c r="DMN2" s="87"/>
      <c r="DMO2" s="87"/>
      <c r="DMP2" s="88"/>
      <c r="DMQ2" s="87"/>
      <c r="DMR2" s="87"/>
      <c r="DMS2" s="87"/>
      <c r="DMT2" s="87"/>
      <c r="DMU2" s="88"/>
      <c r="DMV2" s="87"/>
      <c r="DMW2" s="87"/>
      <c r="DMX2" s="87"/>
      <c r="DMY2" s="87"/>
      <c r="DMZ2" s="88"/>
      <c r="DNA2" s="87"/>
      <c r="DNB2" s="87"/>
      <c r="DNC2" s="87"/>
      <c r="DND2" s="87"/>
      <c r="DNE2" s="88"/>
      <c r="DNF2" s="87"/>
      <c r="DNG2" s="87"/>
      <c r="DNH2" s="87"/>
      <c r="DNI2" s="87"/>
      <c r="DNJ2" s="88"/>
      <c r="DNK2" s="87"/>
      <c r="DNL2" s="87"/>
      <c r="DNM2" s="87"/>
      <c r="DNN2" s="87"/>
      <c r="DNO2" s="88"/>
      <c r="DNP2" s="87"/>
      <c r="DNQ2" s="87"/>
      <c r="DNR2" s="87"/>
      <c r="DNS2" s="87"/>
      <c r="DNT2" s="88"/>
      <c r="DNU2" s="87"/>
      <c r="DNV2" s="87"/>
      <c r="DNW2" s="87"/>
      <c r="DNX2" s="87"/>
      <c r="DNY2" s="88"/>
      <c r="DNZ2" s="87"/>
      <c r="DOA2" s="87"/>
      <c r="DOB2" s="87"/>
      <c r="DOC2" s="87"/>
      <c r="DOD2" s="88"/>
      <c r="DOE2" s="87"/>
      <c r="DOF2" s="87"/>
      <c r="DOG2" s="87"/>
      <c r="DOH2" s="87"/>
      <c r="DOI2" s="88"/>
      <c r="DOJ2" s="87"/>
      <c r="DOK2" s="87"/>
      <c r="DOL2" s="87"/>
      <c r="DOM2" s="87"/>
      <c r="DON2" s="88"/>
      <c r="DOO2" s="87"/>
      <c r="DOP2" s="87"/>
      <c r="DOQ2" s="87"/>
      <c r="DOR2" s="87"/>
      <c r="DOS2" s="88"/>
      <c r="DOT2" s="87"/>
      <c r="DOU2" s="87"/>
      <c r="DOV2" s="87"/>
      <c r="DOW2" s="87"/>
      <c r="DOX2" s="88"/>
      <c r="DOY2" s="87"/>
      <c r="DOZ2" s="87"/>
      <c r="DPA2" s="87"/>
      <c r="DPB2" s="87"/>
      <c r="DPC2" s="88"/>
      <c r="DPD2" s="87"/>
      <c r="DPE2" s="87"/>
      <c r="DPF2" s="87"/>
      <c r="DPG2" s="87"/>
      <c r="DPH2" s="88"/>
      <c r="DPI2" s="87"/>
      <c r="DPJ2" s="87"/>
      <c r="DPK2" s="87"/>
      <c r="DPL2" s="87"/>
      <c r="DPM2" s="88"/>
      <c r="DPN2" s="87"/>
      <c r="DPO2" s="87"/>
      <c r="DPP2" s="87"/>
      <c r="DPQ2" s="87"/>
      <c r="DPR2" s="88"/>
      <c r="DPS2" s="87"/>
      <c r="DPT2" s="87"/>
      <c r="DPU2" s="87"/>
      <c r="DPV2" s="87"/>
      <c r="DPW2" s="88"/>
      <c r="DPX2" s="87"/>
      <c r="DPY2" s="87"/>
      <c r="DPZ2" s="87"/>
      <c r="DQA2" s="87"/>
      <c r="DQB2" s="88"/>
      <c r="DQC2" s="87"/>
      <c r="DQD2" s="87"/>
      <c r="DQE2" s="87"/>
      <c r="DQF2" s="87"/>
      <c r="DQG2" s="88"/>
      <c r="DQH2" s="87"/>
      <c r="DQI2" s="87"/>
      <c r="DQJ2" s="87"/>
      <c r="DQK2" s="87"/>
      <c r="DQL2" s="88"/>
      <c r="DQM2" s="87"/>
      <c r="DQN2" s="87"/>
      <c r="DQO2" s="87"/>
      <c r="DQP2" s="87"/>
      <c r="DQQ2" s="88"/>
      <c r="DQR2" s="87"/>
      <c r="DQS2" s="87"/>
      <c r="DQT2" s="87"/>
      <c r="DQU2" s="87"/>
      <c r="DQV2" s="88"/>
      <c r="DQW2" s="87"/>
      <c r="DQX2" s="87"/>
      <c r="DQY2" s="87"/>
      <c r="DQZ2" s="87"/>
      <c r="DRA2" s="88"/>
      <c r="DRB2" s="87"/>
      <c r="DRC2" s="87"/>
      <c r="DRD2" s="87"/>
      <c r="DRE2" s="87"/>
      <c r="DRF2" s="88"/>
      <c r="DRG2" s="87"/>
      <c r="DRH2" s="87"/>
      <c r="DRI2" s="87"/>
      <c r="DRJ2" s="87"/>
      <c r="DRK2" s="88"/>
      <c r="DRL2" s="87"/>
      <c r="DRM2" s="87"/>
      <c r="DRN2" s="87"/>
      <c r="DRO2" s="87"/>
      <c r="DRP2" s="88"/>
      <c r="DRQ2" s="87"/>
      <c r="DRR2" s="87"/>
      <c r="DRS2" s="87"/>
      <c r="DRT2" s="87"/>
      <c r="DRU2" s="88"/>
      <c r="DRV2" s="87"/>
      <c r="DRW2" s="87"/>
      <c r="DRX2" s="87"/>
      <c r="DRY2" s="87"/>
      <c r="DRZ2" s="88"/>
      <c r="DSA2" s="87"/>
      <c r="DSB2" s="87"/>
      <c r="DSC2" s="87"/>
      <c r="DSD2" s="87"/>
      <c r="DSE2" s="88"/>
      <c r="DSF2" s="87"/>
      <c r="DSG2" s="87"/>
      <c r="DSH2" s="87"/>
      <c r="DSI2" s="87"/>
      <c r="DSJ2" s="88"/>
      <c r="DSK2" s="87"/>
      <c r="DSL2" s="87"/>
      <c r="DSM2" s="87"/>
      <c r="DSN2" s="87"/>
      <c r="DSO2" s="88"/>
      <c r="DSP2" s="87"/>
      <c r="DSQ2" s="87"/>
      <c r="DSR2" s="87"/>
      <c r="DSS2" s="87"/>
      <c r="DST2" s="88"/>
      <c r="DSU2" s="87"/>
      <c r="DSV2" s="87"/>
      <c r="DSW2" s="87"/>
      <c r="DSX2" s="87"/>
      <c r="DSY2" s="88"/>
      <c r="DSZ2" s="87"/>
      <c r="DTA2" s="87"/>
      <c r="DTB2" s="87"/>
      <c r="DTC2" s="87"/>
      <c r="DTD2" s="88"/>
      <c r="DTE2" s="87"/>
      <c r="DTF2" s="87"/>
      <c r="DTG2" s="87"/>
      <c r="DTH2" s="87"/>
      <c r="DTI2" s="88"/>
      <c r="DTJ2" s="87"/>
      <c r="DTK2" s="87"/>
      <c r="DTL2" s="87"/>
      <c r="DTM2" s="87"/>
      <c r="DTN2" s="88"/>
      <c r="DTO2" s="87"/>
      <c r="DTP2" s="87"/>
      <c r="DTQ2" s="87"/>
      <c r="DTR2" s="87"/>
      <c r="DTS2" s="88"/>
      <c r="DTT2" s="87"/>
      <c r="DTU2" s="87"/>
      <c r="DTV2" s="87"/>
      <c r="DTW2" s="87"/>
      <c r="DTX2" s="88"/>
      <c r="DTY2" s="87"/>
      <c r="DTZ2" s="87"/>
      <c r="DUA2" s="87"/>
      <c r="DUB2" s="87"/>
      <c r="DUC2" s="88"/>
      <c r="DUD2" s="87"/>
      <c r="DUE2" s="87"/>
      <c r="DUF2" s="87"/>
      <c r="DUG2" s="87"/>
      <c r="DUH2" s="88"/>
      <c r="DUI2" s="87"/>
      <c r="DUJ2" s="87"/>
      <c r="DUK2" s="87"/>
      <c r="DUL2" s="87"/>
      <c r="DUM2" s="88"/>
      <c r="DUN2" s="87"/>
      <c r="DUO2" s="87"/>
      <c r="DUP2" s="87"/>
      <c r="DUQ2" s="87"/>
      <c r="DUR2" s="88"/>
      <c r="DUS2" s="87"/>
      <c r="DUT2" s="87"/>
      <c r="DUU2" s="87"/>
      <c r="DUV2" s="87"/>
      <c r="DUW2" s="88"/>
      <c r="DUX2" s="87"/>
      <c r="DUY2" s="87"/>
      <c r="DUZ2" s="87"/>
      <c r="DVA2" s="87"/>
      <c r="DVB2" s="88"/>
      <c r="DVC2" s="87"/>
      <c r="DVD2" s="87"/>
      <c r="DVE2" s="87"/>
      <c r="DVF2" s="87"/>
      <c r="DVG2" s="88"/>
      <c r="DVH2" s="87"/>
      <c r="DVI2" s="87"/>
      <c r="DVJ2" s="87"/>
      <c r="DVK2" s="87"/>
      <c r="DVL2" s="88"/>
      <c r="DVM2" s="87"/>
      <c r="DVN2" s="87"/>
      <c r="DVO2" s="87"/>
      <c r="DVP2" s="87"/>
      <c r="DVQ2" s="88"/>
      <c r="DVR2" s="87"/>
      <c r="DVS2" s="87"/>
      <c r="DVT2" s="87"/>
      <c r="DVU2" s="87"/>
      <c r="DVV2" s="88"/>
      <c r="DVW2" s="87"/>
      <c r="DVX2" s="87"/>
      <c r="DVY2" s="87"/>
      <c r="DVZ2" s="87"/>
      <c r="DWA2" s="88"/>
      <c r="DWB2" s="87"/>
      <c r="DWC2" s="87"/>
      <c r="DWD2" s="87"/>
      <c r="DWE2" s="87"/>
      <c r="DWF2" s="88"/>
      <c r="DWG2" s="87"/>
      <c r="DWH2" s="87"/>
      <c r="DWI2" s="87"/>
      <c r="DWJ2" s="87"/>
      <c r="DWK2" s="88"/>
      <c r="DWL2" s="87"/>
      <c r="DWM2" s="87"/>
      <c r="DWN2" s="87"/>
      <c r="DWO2" s="87"/>
      <c r="DWP2" s="88"/>
      <c r="DWQ2" s="87"/>
      <c r="DWR2" s="87"/>
      <c r="DWS2" s="87"/>
      <c r="DWT2" s="87"/>
      <c r="DWU2" s="88"/>
      <c r="DWV2" s="87"/>
      <c r="DWW2" s="87"/>
      <c r="DWX2" s="87"/>
      <c r="DWY2" s="87"/>
      <c r="DWZ2" s="88"/>
      <c r="DXA2" s="87"/>
      <c r="DXB2" s="87"/>
      <c r="DXC2" s="87"/>
      <c r="DXD2" s="87"/>
      <c r="DXE2" s="88"/>
      <c r="DXF2" s="87"/>
      <c r="DXG2" s="87"/>
      <c r="DXH2" s="87"/>
      <c r="DXI2" s="87"/>
      <c r="DXJ2" s="88"/>
      <c r="DXK2" s="87"/>
      <c r="DXL2" s="87"/>
      <c r="DXM2" s="87"/>
      <c r="DXN2" s="87"/>
      <c r="DXO2" s="88"/>
      <c r="DXP2" s="87"/>
      <c r="DXQ2" s="87"/>
      <c r="DXR2" s="87"/>
      <c r="DXS2" s="87"/>
      <c r="DXT2" s="88"/>
      <c r="DXU2" s="87"/>
      <c r="DXV2" s="87"/>
      <c r="DXW2" s="87"/>
      <c r="DXX2" s="87"/>
      <c r="DXY2" s="88"/>
      <c r="DXZ2" s="87"/>
      <c r="DYA2" s="87"/>
      <c r="DYB2" s="87"/>
      <c r="DYC2" s="87"/>
      <c r="DYD2" s="88"/>
      <c r="DYE2" s="87"/>
      <c r="DYF2" s="87"/>
      <c r="DYG2" s="87"/>
      <c r="DYH2" s="87"/>
      <c r="DYI2" s="88"/>
      <c r="DYJ2" s="87"/>
      <c r="DYK2" s="87"/>
      <c r="DYL2" s="87"/>
      <c r="DYM2" s="87"/>
      <c r="DYN2" s="88"/>
      <c r="DYO2" s="87"/>
      <c r="DYP2" s="87"/>
      <c r="DYQ2" s="87"/>
      <c r="DYR2" s="87"/>
      <c r="DYS2" s="88"/>
      <c r="DYT2" s="87"/>
      <c r="DYU2" s="87"/>
      <c r="DYV2" s="87"/>
      <c r="DYW2" s="87"/>
      <c r="DYX2" s="88"/>
      <c r="DYY2" s="87"/>
      <c r="DYZ2" s="87"/>
      <c r="DZA2" s="87"/>
      <c r="DZB2" s="87"/>
      <c r="DZC2" s="88"/>
      <c r="DZD2" s="87"/>
      <c r="DZE2" s="87"/>
      <c r="DZF2" s="87"/>
      <c r="DZG2" s="87"/>
      <c r="DZH2" s="88"/>
      <c r="DZI2" s="87"/>
      <c r="DZJ2" s="87"/>
      <c r="DZK2" s="87"/>
      <c r="DZL2" s="87"/>
      <c r="DZM2" s="88"/>
      <c r="DZN2" s="87"/>
      <c r="DZO2" s="87"/>
      <c r="DZP2" s="87"/>
      <c r="DZQ2" s="87"/>
      <c r="DZR2" s="88"/>
      <c r="DZS2" s="87"/>
      <c r="DZT2" s="87"/>
      <c r="DZU2" s="87"/>
      <c r="DZV2" s="87"/>
      <c r="DZW2" s="88"/>
      <c r="DZX2" s="87"/>
      <c r="DZY2" s="87"/>
      <c r="DZZ2" s="87"/>
      <c r="EAA2" s="87"/>
      <c r="EAB2" s="88"/>
      <c r="EAC2" s="87"/>
      <c r="EAD2" s="87"/>
      <c r="EAE2" s="87"/>
      <c r="EAF2" s="87"/>
      <c r="EAG2" s="88"/>
      <c r="EAH2" s="87"/>
      <c r="EAI2" s="87"/>
      <c r="EAJ2" s="87"/>
      <c r="EAK2" s="87"/>
      <c r="EAL2" s="88"/>
      <c r="EAM2" s="87"/>
      <c r="EAN2" s="87"/>
      <c r="EAO2" s="87"/>
      <c r="EAP2" s="87"/>
      <c r="EAQ2" s="88"/>
      <c r="EAR2" s="87"/>
      <c r="EAS2" s="87"/>
      <c r="EAT2" s="87"/>
      <c r="EAU2" s="87"/>
      <c r="EAV2" s="88"/>
      <c r="EAW2" s="87"/>
      <c r="EAX2" s="87"/>
      <c r="EAY2" s="87"/>
      <c r="EAZ2" s="87"/>
      <c r="EBA2" s="88"/>
      <c r="EBB2" s="87"/>
      <c r="EBC2" s="87"/>
      <c r="EBD2" s="87"/>
      <c r="EBE2" s="87"/>
      <c r="EBF2" s="88"/>
      <c r="EBG2" s="87"/>
      <c r="EBH2" s="87"/>
      <c r="EBI2" s="87"/>
      <c r="EBJ2" s="87"/>
      <c r="EBK2" s="88"/>
      <c r="EBL2" s="87"/>
      <c r="EBM2" s="87"/>
      <c r="EBN2" s="87"/>
      <c r="EBO2" s="87"/>
      <c r="EBP2" s="88"/>
      <c r="EBQ2" s="87"/>
      <c r="EBR2" s="87"/>
      <c r="EBS2" s="87"/>
      <c r="EBT2" s="87"/>
      <c r="EBU2" s="88"/>
      <c r="EBV2" s="87"/>
      <c r="EBW2" s="87"/>
      <c r="EBX2" s="87"/>
      <c r="EBY2" s="87"/>
      <c r="EBZ2" s="88"/>
      <c r="ECA2" s="87"/>
      <c r="ECB2" s="87"/>
      <c r="ECC2" s="87"/>
      <c r="ECD2" s="87"/>
      <c r="ECE2" s="88"/>
      <c r="ECF2" s="87"/>
      <c r="ECG2" s="87"/>
      <c r="ECH2" s="87"/>
      <c r="ECI2" s="87"/>
      <c r="ECJ2" s="88"/>
      <c r="ECK2" s="87"/>
      <c r="ECL2" s="87"/>
      <c r="ECM2" s="87"/>
      <c r="ECN2" s="87"/>
      <c r="ECO2" s="88"/>
      <c r="ECP2" s="87"/>
      <c r="ECQ2" s="87"/>
      <c r="ECR2" s="87"/>
      <c r="ECS2" s="87"/>
      <c r="ECT2" s="88"/>
      <c r="ECU2" s="87"/>
      <c r="ECV2" s="87"/>
      <c r="ECW2" s="87"/>
      <c r="ECX2" s="87"/>
      <c r="ECY2" s="88"/>
      <c r="ECZ2" s="87"/>
      <c r="EDA2" s="87"/>
      <c r="EDB2" s="87"/>
      <c r="EDC2" s="87"/>
      <c r="EDD2" s="88"/>
      <c r="EDE2" s="87"/>
      <c r="EDF2" s="87"/>
      <c r="EDG2" s="87"/>
      <c r="EDH2" s="87"/>
      <c r="EDI2" s="88"/>
      <c r="EDJ2" s="87"/>
      <c r="EDK2" s="87"/>
      <c r="EDL2" s="87"/>
      <c r="EDM2" s="87"/>
      <c r="EDN2" s="88"/>
      <c r="EDO2" s="87"/>
      <c r="EDP2" s="87"/>
      <c r="EDQ2" s="87"/>
      <c r="EDR2" s="87"/>
      <c r="EDS2" s="88"/>
      <c r="EDT2" s="87"/>
      <c r="EDU2" s="87"/>
      <c r="EDV2" s="87"/>
      <c r="EDW2" s="87"/>
      <c r="EDX2" s="88"/>
      <c r="EDY2" s="87"/>
      <c r="EDZ2" s="87"/>
      <c r="EEA2" s="87"/>
      <c r="EEB2" s="87"/>
      <c r="EEC2" s="88"/>
      <c r="EED2" s="87"/>
      <c r="EEE2" s="87"/>
      <c r="EEF2" s="87"/>
      <c r="EEG2" s="87"/>
      <c r="EEH2" s="88"/>
      <c r="EEI2" s="87"/>
      <c r="EEJ2" s="87"/>
      <c r="EEK2" s="87"/>
      <c r="EEL2" s="87"/>
      <c r="EEM2" s="88"/>
      <c r="EEN2" s="87"/>
      <c r="EEO2" s="87"/>
      <c r="EEP2" s="87"/>
      <c r="EEQ2" s="87"/>
      <c r="EER2" s="88"/>
      <c r="EES2" s="87"/>
      <c r="EET2" s="87"/>
      <c r="EEU2" s="87"/>
      <c r="EEV2" s="87"/>
      <c r="EEW2" s="88"/>
      <c r="EEX2" s="87"/>
      <c r="EEY2" s="87"/>
      <c r="EEZ2" s="87"/>
      <c r="EFA2" s="87"/>
      <c r="EFB2" s="88"/>
      <c r="EFC2" s="87"/>
      <c r="EFD2" s="87"/>
      <c r="EFE2" s="87"/>
      <c r="EFF2" s="87"/>
      <c r="EFG2" s="88"/>
      <c r="EFH2" s="87"/>
      <c r="EFI2" s="87"/>
      <c r="EFJ2" s="87"/>
      <c r="EFK2" s="87"/>
      <c r="EFL2" s="88"/>
      <c r="EFM2" s="87"/>
      <c r="EFN2" s="87"/>
      <c r="EFO2" s="87"/>
      <c r="EFP2" s="87"/>
      <c r="EFQ2" s="88"/>
      <c r="EFR2" s="87"/>
      <c r="EFS2" s="87"/>
      <c r="EFT2" s="87"/>
      <c r="EFU2" s="87"/>
      <c r="EFV2" s="88"/>
      <c r="EFW2" s="87"/>
      <c r="EFX2" s="87"/>
      <c r="EFY2" s="87"/>
      <c r="EFZ2" s="87"/>
      <c r="EGA2" s="88"/>
      <c r="EGB2" s="87"/>
      <c r="EGC2" s="87"/>
      <c r="EGD2" s="87"/>
      <c r="EGE2" s="87"/>
      <c r="EGF2" s="88"/>
      <c r="EGG2" s="87"/>
      <c r="EGH2" s="87"/>
      <c r="EGI2" s="87"/>
      <c r="EGJ2" s="87"/>
      <c r="EGK2" s="88"/>
      <c r="EGL2" s="87"/>
      <c r="EGM2" s="87"/>
      <c r="EGN2" s="87"/>
      <c r="EGO2" s="87"/>
      <c r="EGP2" s="88"/>
      <c r="EGQ2" s="87"/>
      <c r="EGR2" s="87"/>
      <c r="EGS2" s="87"/>
      <c r="EGT2" s="87"/>
      <c r="EGU2" s="88"/>
      <c r="EGV2" s="87"/>
      <c r="EGW2" s="87"/>
      <c r="EGX2" s="87"/>
      <c r="EGY2" s="87"/>
      <c r="EGZ2" s="88"/>
      <c r="EHA2" s="87"/>
      <c r="EHB2" s="87"/>
      <c r="EHC2" s="87"/>
      <c r="EHD2" s="87"/>
      <c r="EHE2" s="88"/>
      <c r="EHF2" s="87"/>
      <c r="EHG2" s="87"/>
      <c r="EHH2" s="87"/>
      <c r="EHI2" s="87"/>
      <c r="EHJ2" s="88"/>
      <c r="EHK2" s="87"/>
      <c r="EHL2" s="87"/>
      <c r="EHM2" s="87"/>
      <c r="EHN2" s="87"/>
      <c r="EHO2" s="88"/>
      <c r="EHP2" s="87"/>
      <c r="EHQ2" s="87"/>
      <c r="EHR2" s="87"/>
      <c r="EHS2" s="87"/>
      <c r="EHT2" s="88"/>
      <c r="EHU2" s="87"/>
      <c r="EHV2" s="87"/>
      <c r="EHW2" s="87"/>
      <c r="EHX2" s="87"/>
      <c r="EHY2" s="88"/>
      <c r="EHZ2" s="87"/>
      <c r="EIA2" s="87"/>
      <c r="EIB2" s="87"/>
      <c r="EIC2" s="87"/>
      <c r="EID2" s="88"/>
      <c r="EIE2" s="87"/>
      <c r="EIF2" s="87"/>
      <c r="EIG2" s="87"/>
      <c r="EIH2" s="87"/>
      <c r="EII2" s="88"/>
      <c r="EIJ2" s="87"/>
      <c r="EIK2" s="87"/>
      <c r="EIL2" s="87"/>
      <c r="EIM2" s="87"/>
      <c r="EIN2" s="88"/>
      <c r="EIO2" s="87"/>
      <c r="EIP2" s="87"/>
      <c r="EIQ2" s="87"/>
      <c r="EIR2" s="87"/>
      <c r="EIS2" s="88"/>
      <c r="EIT2" s="87"/>
      <c r="EIU2" s="87"/>
      <c r="EIV2" s="87"/>
      <c r="EIW2" s="87"/>
      <c r="EIX2" s="88"/>
      <c r="EIY2" s="87"/>
      <c r="EIZ2" s="87"/>
      <c r="EJA2" s="87"/>
      <c r="EJB2" s="87"/>
      <c r="EJC2" s="88"/>
      <c r="EJD2" s="87"/>
      <c r="EJE2" s="87"/>
      <c r="EJF2" s="87"/>
      <c r="EJG2" s="87"/>
      <c r="EJH2" s="88"/>
      <c r="EJI2" s="87"/>
      <c r="EJJ2" s="87"/>
      <c r="EJK2" s="87"/>
      <c r="EJL2" s="87"/>
      <c r="EJM2" s="88"/>
      <c r="EJN2" s="87"/>
      <c r="EJO2" s="87"/>
      <c r="EJP2" s="87"/>
      <c r="EJQ2" s="87"/>
      <c r="EJR2" s="88"/>
      <c r="EJS2" s="87"/>
      <c r="EJT2" s="87"/>
      <c r="EJU2" s="87"/>
      <c r="EJV2" s="87"/>
      <c r="EJW2" s="88"/>
      <c r="EJX2" s="87"/>
      <c r="EJY2" s="87"/>
      <c r="EJZ2" s="87"/>
      <c r="EKA2" s="87"/>
      <c r="EKB2" s="88"/>
      <c r="EKC2" s="87"/>
      <c r="EKD2" s="87"/>
      <c r="EKE2" s="87"/>
      <c r="EKF2" s="87"/>
      <c r="EKG2" s="88"/>
      <c r="EKH2" s="87"/>
      <c r="EKI2" s="87"/>
      <c r="EKJ2" s="87"/>
      <c r="EKK2" s="87"/>
      <c r="EKL2" s="88"/>
      <c r="EKM2" s="87"/>
      <c r="EKN2" s="87"/>
      <c r="EKO2" s="87"/>
      <c r="EKP2" s="87"/>
      <c r="EKQ2" s="88"/>
      <c r="EKR2" s="87"/>
      <c r="EKS2" s="87"/>
      <c r="EKT2" s="87"/>
      <c r="EKU2" s="87"/>
      <c r="EKV2" s="88"/>
      <c r="EKW2" s="87"/>
      <c r="EKX2" s="87"/>
      <c r="EKY2" s="87"/>
      <c r="EKZ2" s="87"/>
      <c r="ELA2" s="88"/>
      <c r="ELB2" s="87"/>
      <c r="ELC2" s="87"/>
      <c r="ELD2" s="87"/>
      <c r="ELE2" s="87"/>
      <c r="ELF2" s="88"/>
      <c r="ELG2" s="87"/>
      <c r="ELH2" s="87"/>
      <c r="ELI2" s="87"/>
      <c r="ELJ2" s="87"/>
      <c r="ELK2" s="88"/>
      <c r="ELL2" s="87"/>
      <c r="ELM2" s="87"/>
      <c r="ELN2" s="87"/>
      <c r="ELO2" s="87"/>
      <c r="ELP2" s="88"/>
      <c r="ELQ2" s="87"/>
      <c r="ELR2" s="87"/>
      <c r="ELS2" s="87"/>
      <c r="ELT2" s="87"/>
      <c r="ELU2" s="88"/>
      <c r="ELV2" s="87"/>
      <c r="ELW2" s="87"/>
      <c r="ELX2" s="87"/>
      <c r="ELY2" s="87"/>
      <c r="ELZ2" s="88"/>
      <c r="EMA2" s="87"/>
      <c r="EMB2" s="87"/>
      <c r="EMC2" s="87"/>
      <c r="EMD2" s="87"/>
      <c r="EME2" s="88"/>
      <c r="EMF2" s="87"/>
      <c r="EMG2" s="87"/>
      <c r="EMH2" s="87"/>
      <c r="EMI2" s="87"/>
      <c r="EMJ2" s="88"/>
      <c r="EMK2" s="87"/>
      <c r="EML2" s="87"/>
      <c r="EMM2" s="87"/>
      <c r="EMN2" s="87"/>
      <c r="EMO2" s="88"/>
      <c r="EMP2" s="87"/>
      <c r="EMQ2" s="87"/>
      <c r="EMR2" s="87"/>
      <c r="EMS2" s="87"/>
      <c r="EMT2" s="88"/>
      <c r="EMU2" s="87"/>
      <c r="EMV2" s="87"/>
      <c r="EMW2" s="87"/>
      <c r="EMX2" s="87"/>
      <c r="EMY2" s="88"/>
      <c r="EMZ2" s="87"/>
      <c r="ENA2" s="87"/>
      <c r="ENB2" s="87"/>
      <c r="ENC2" s="87"/>
      <c r="END2" s="88"/>
      <c r="ENE2" s="87"/>
      <c r="ENF2" s="87"/>
      <c r="ENG2" s="87"/>
      <c r="ENH2" s="87"/>
      <c r="ENI2" s="88"/>
      <c r="ENJ2" s="87"/>
      <c r="ENK2" s="87"/>
      <c r="ENL2" s="87"/>
      <c r="ENM2" s="87"/>
      <c r="ENN2" s="88"/>
      <c r="ENO2" s="87"/>
      <c r="ENP2" s="87"/>
      <c r="ENQ2" s="87"/>
      <c r="ENR2" s="87"/>
      <c r="ENS2" s="88"/>
      <c r="ENT2" s="87"/>
      <c r="ENU2" s="87"/>
      <c r="ENV2" s="87"/>
      <c r="ENW2" s="87"/>
      <c r="ENX2" s="88"/>
      <c r="ENY2" s="87"/>
      <c r="ENZ2" s="87"/>
      <c r="EOA2" s="87"/>
      <c r="EOB2" s="87"/>
      <c r="EOC2" s="88"/>
      <c r="EOD2" s="87"/>
      <c r="EOE2" s="87"/>
      <c r="EOF2" s="87"/>
      <c r="EOG2" s="87"/>
      <c r="EOH2" s="88"/>
      <c r="EOI2" s="87"/>
      <c r="EOJ2" s="87"/>
      <c r="EOK2" s="87"/>
      <c r="EOL2" s="87"/>
      <c r="EOM2" s="88"/>
      <c r="EON2" s="87"/>
      <c r="EOO2" s="87"/>
      <c r="EOP2" s="87"/>
      <c r="EOQ2" s="87"/>
      <c r="EOR2" s="88"/>
      <c r="EOS2" s="87"/>
      <c r="EOT2" s="87"/>
      <c r="EOU2" s="87"/>
      <c r="EOV2" s="87"/>
      <c r="EOW2" s="88"/>
      <c r="EOX2" s="87"/>
      <c r="EOY2" s="87"/>
      <c r="EOZ2" s="87"/>
      <c r="EPA2" s="87"/>
      <c r="EPB2" s="88"/>
      <c r="EPC2" s="87"/>
      <c r="EPD2" s="87"/>
      <c r="EPE2" s="87"/>
      <c r="EPF2" s="87"/>
      <c r="EPG2" s="88"/>
      <c r="EPH2" s="87"/>
      <c r="EPI2" s="87"/>
      <c r="EPJ2" s="87"/>
      <c r="EPK2" s="87"/>
      <c r="EPL2" s="88"/>
      <c r="EPM2" s="87"/>
      <c r="EPN2" s="87"/>
      <c r="EPO2" s="87"/>
      <c r="EPP2" s="87"/>
      <c r="EPQ2" s="88"/>
      <c r="EPR2" s="87"/>
      <c r="EPS2" s="87"/>
      <c r="EPT2" s="87"/>
      <c r="EPU2" s="87"/>
      <c r="EPV2" s="88"/>
      <c r="EPW2" s="87"/>
      <c r="EPX2" s="87"/>
      <c r="EPY2" s="87"/>
      <c r="EPZ2" s="87"/>
      <c r="EQA2" s="88"/>
      <c r="EQB2" s="87"/>
      <c r="EQC2" s="87"/>
      <c r="EQD2" s="87"/>
      <c r="EQE2" s="87"/>
      <c r="EQF2" s="88"/>
      <c r="EQG2" s="87"/>
      <c r="EQH2" s="87"/>
      <c r="EQI2" s="87"/>
      <c r="EQJ2" s="87"/>
      <c r="EQK2" s="88"/>
      <c r="EQL2" s="87"/>
      <c r="EQM2" s="87"/>
      <c r="EQN2" s="87"/>
      <c r="EQO2" s="87"/>
      <c r="EQP2" s="88"/>
      <c r="EQQ2" s="87"/>
      <c r="EQR2" s="87"/>
      <c r="EQS2" s="87"/>
      <c r="EQT2" s="87"/>
      <c r="EQU2" s="88"/>
      <c r="EQV2" s="87"/>
      <c r="EQW2" s="87"/>
      <c r="EQX2" s="87"/>
      <c r="EQY2" s="87"/>
      <c r="EQZ2" s="88"/>
      <c r="ERA2" s="87"/>
      <c r="ERB2" s="87"/>
      <c r="ERC2" s="87"/>
      <c r="ERD2" s="87"/>
      <c r="ERE2" s="88"/>
      <c r="ERF2" s="87"/>
      <c r="ERG2" s="87"/>
      <c r="ERH2" s="87"/>
      <c r="ERI2" s="87"/>
      <c r="ERJ2" s="88"/>
      <c r="ERK2" s="87"/>
      <c r="ERL2" s="87"/>
      <c r="ERM2" s="87"/>
      <c r="ERN2" s="87"/>
      <c r="ERO2" s="88"/>
      <c r="ERP2" s="87"/>
      <c r="ERQ2" s="87"/>
      <c r="ERR2" s="87"/>
      <c r="ERS2" s="87"/>
      <c r="ERT2" s="88"/>
      <c r="ERU2" s="87"/>
      <c r="ERV2" s="87"/>
      <c r="ERW2" s="87"/>
      <c r="ERX2" s="87"/>
      <c r="ERY2" s="88"/>
      <c r="ERZ2" s="87"/>
      <c r="ESA2" s="87"/>
      <c r="ESB2" s="87"/>
      <c r="ESC2" s="87"/>
      <c r="ESD2" s="88"/>
      <c r="ESE2" s="87"/>
      <c r="ESF2" s="87"/>
      <c r="ESG2" s="87"/>
      <c r="ESH2" s="87"/>
      <c r="ESI2" s="88"/>
      <c r="ESJ2" s="87"/>
      <c r="ESK2" s="87"/>
      <c r="ESL2" s="87"/>
      <c r="ESM2" s="87"/>
      <c r="ESN2" s="88"/>
      <c r="ESO2" s="87"/>
      <c r="ESP2" s="87"/>
      <c r="ESQ2" s="87"/>
      <c r="ESR2" s="87"/>
      <c r="ESS2" s="88"/>
      <c r="EST2" s="87"/>
      <c r="ESU2" s="87"/>
      <c r="ESV2" s="87"/>
      <c r="ESW2" s="87"/>
      <c r="ESX2" s="88"/>
      <c r="ESY2" s="87"/>
      <c r="ESZ2" s="87"/>
      <c r="ETA2" s="87"/>
      <c r="ETB2" s="87"/>
      <c r="ETC2" s="88"/>
      <c r="ETD2" s="87"/>
      <c r="ETE2" s="87"/>
      <c r="ETF2" s="87"/>
      <c r="ETG2" s="87"/>
      <c r="ETH2" s="88"/>
      <c r="ETI2" s="87"/>
      <c r="ETJ2" s="87"/>
      <c r="ETK2" s="87"/>
      <c r="ETL2" s="87"/>
      <c r="ETM2" s="88"/>
      <c r="ETN2" s="87"/>
      <c r="ETO2" s="87"/>
      <c r="ETP2" s="87"/>
      <c r="ETQ2" s="87"/>
      <c r="ETR2" s="88"/>
      <c r="ETS2" s="87"/>
      <c r="ETT2" s="87"/>
      <c r="ETU2" s="87"/>
      <c r="ETV2" s="87"/>
      <c r="ETW2" s="88"/>
      <c r="ETX2" s="87"/>
      <c r="ETY2" s="87"/>
      <c r="ETZ2" s="87"/>
      <c r="EUA2" s="87"/>
      <c r="EUB2" s="88"/>
      <c r="EUC2" s="87"/>
      <c r="EUD2" s="87"/>
      <c r="EUE2" s="87"/>
      <c r="EUF2" s="87"/>
      <c r="EUG2" s="88"/>
      <c r="EUH2" s="87"/>
      <c r="EUI2" s="87"/>
      <c r="EUJ2" s="87"/>
      <c r="EUK2" s="87"/>
      <c r="EUL2" s="88"/>
      <c r="EUM2" s="87"/>
      <c r="EUN2" s="87"/>
      <c r="EUO2" s="87"/>
      <c r="EUP2" s="87"/>
      <c r="EUQ2" s="88"/>
      <c r="EUR2" s="87"/>
      <c r="EUS2" s="87"/>
      <c r="EUT2" s="87"/>
      <c r="EUU2" s="87"/>
      <c r="EUV2" s="88"/>
      <c r="EUW2" s="87"/>
      <c r="EUX2" s="87"/>
      <c r="EUY2" s="87"/>
      <c r="EUZ2" s="87"/>
      <c r="EVA2" s="88"/>
      <c r="EVB2" s="87"/>
      <c r="EVC2" s="87"/>
      <c r="EVD2" s="87"/>
      <c r="EVE2" s="87"/>
      <c r="EVF2" s="88"/>
      <c r="EVG2" s="87"/>
      <c r="EVH2" s="87"/>
      <c r="EVI2" s="87"/>
      <c r="EVJ2" s="87"/>
      <c r="EVK2" s="88"/>
      <c r="EVL2" s="87"/>
      <c r="EVM2" s="87"/>
      <c r="EVN2" s="87"/>
      <c r="EVO2" s="87"/>
      <c r="EVP2" s="88"/>
      <c r="EVQ2" s="87"/>
      <c r="EVR2" s="87"/>
      <c r="EVS2" s="87"/>
      <c r="EVT2" s="87"/>
      <c r="EVU2" s="88"/>
      <c r="EVV2" s="87"/>
      <c r="EVW2" s="87"/>
      <c r="EVX2" s="87"/>
      <c r="EVY2" s="87"/>
      <c r="EVZ2" s="88"/>
      <c r="EWA2" s="87"/>
      <c r="EWB2" s="87"/>
      <c r="EWC2" s="87"/>
      <c r="EWD2" s="87"/>
      <c r="EWE2" s="88"/>
      <c r="EWF2" s="87"/>
      <c r="EWG2" s="87"/>
      <c r="EWH2" s="87"/>
      <c r="EWI2" s="87"/>
      <c r="EWJ2" s="88"/>
      <c r="EWK2" s="87"/>
      <c r="EWL2" s="87"/>
      <c r="EWM2" s="87"/>
      <c r="EWN2" s="87"/>
      <c r="EWO2" s="88"/>
      <c r="EWP2" s="87"/>
      <c r="EWQ2" s="87"/>
      <c r="EWR2" s="87"/>
      <c r="EWS2" s="87"/>
      <c r="EWT2" s="88"/>
      <c r="EWU2" s="87"/>
      <c r="EWV2" s="87"/>
      <c r="EWW2" s="87"/>
      <c r="EWX2" s="87"/>
      <c r="EWY2" s="88"/>
      <c r="EWZ2" s="87"/>
      <c r="EXA2" s="87"/>
      <c r="EXB2" s="87"/>
      <c r="EXC2" s="87"/>
      <c r="EXD2" s="88"/>
      <c r="EXE2" s="87"/>
      <c r="EXF2" s="87"/>
      <c r="EXG2" s="87"/>
      <c r="EXH2" s="87"/>
      <c r="EXI2" s="88"/>
      <c r="EXJ2" s="87"/>
      <c r="EXK2" s="87"/>
      <c r="EXL2" s="87"/>
      <c r="EXM2" s="87"/>
      <c r="EXN2" s="88"/>
      <c r="EXO2" s="87"/>
      <c r="EXP2" s="87"/>
      <c r="EXQ2" s="87"/>
      <c r="EXR2" s="87"/>
      <c r="EXS2" s="88"/>
      <c r="EXT2" s="87"/>
      <c r="EXU2" s="87"/>
      <c r="EXV2" s="87"/>
      <c r="EXW2" s="87"/>
      <c r="EXX2" s="88"/>
      <c r="EXY2" s="87"/>
      <c r="EXZ2" s="87"/>
      <c r="EYA2" s="87"/>
      <c r="EYB2" s="87"/>
      <c r="EYC2" s="88"/>
      <c r="EYD2" s="87"/>
      <c r="EYE2" s="87"/>
      <c r="EYF2" s="87"/>
      <c r="EYG2" s="87"/>
      <c r="EYH2" s="88"/>
      <c r="EYI2" s="87"/>
      <c r="EYJ2" s="87"/>
      <c r="EYK2" s="87"/>
      <c r="EYL2" s="87"/>
      <c r="EYM2" s="88"/>
      <c r="EYN2" s="87"/>
      <c r="EYO2" s="87"/>
      <c r="EYP2" s="87"/>
      <c r="EYQ2" s="87"/>
      <c r="EYR2" s="88"/>
      <c r="EYS2" s="87"/>
      <c r="EYT2" s="87"/>
      <c r="EYU2" s="87"/>
      <c r="EYV2" s="87"/>
      <c r="EYW2" s="88"/>
      <c r="EYX2" s="87"/>
      <c r="EYY2" s="87"/>
      <c r="EYZ2" s="87"/>
      <c r="EZA2" s="87"/>
      <c r="EZB2" s="88"/>
      <c r="EZC2" s="87"/>
      <c r="EZD2" s="87"/>
      <c r="EZE2" s="87"/>
      <c r="EZF2" s="87"/>
      <c r="EZG2" s="88"/>
      <c r="EZH2" s="87"/>
      <c r="EZI2" s="87"/>
      <c r="EZJ2" s="87"/>
      <c r="EZK2" s="87"/>
      <c r="EZL2" s="88"/>
      <c r="EZM2" s="87"/>
      <c r="EZN2" s="87"/>
      <c r="EZO2" s="87"/>
      <c r="EZP2" s="87"/>
      <c r="EZQ2" s="88"/>
      <c r="EZR2" s="87"/>
      <c r="EZS2" s="87"/>
      <c r="EZT2" s="87"/>
      <c r="EZU2" s="87"/>
      <c r="EZV2" s="88"/>
      <c r="EZW2" s="87"/>
      <c r="EZX2" s="87"/>
      <c r="EZY2" s="87"/>
      <c r="EZZ2" s="87"/>
      <c r="FAA2" s="88"/>
      <c r="FAB2" s="87"/>
      <c r="FAC2" s="87"/>
      <c r="FAD2" s="87"/>
      <c r="FAE2" s="87"/>
      <c r="FAF2" s="88"/>
      <c r="FAG2" s="87"/>
      <c r="FAH2" s="87"/>
      <c r="FAI2" s="87"/>
      <c r="FAJ2" s="87"/>
      <c r="FAK2" s="88"/>
      <c r="FAL2" s="87"/>
      <c r="FAM2" s="87"/>
      <c r="FAN2" s="87"/>
      <c r="FAO2" s="87"/>
      <c r="FAP2" s="88"/>
      <c r="FAQ2" s="87"/>
      <c r="FAR2" s="87"/>
      <c r="FAS2" s="87"/>
      <c r="FAT2" s="87"/>
      <c r="FAU2" s="88"/>
      <c r="FAV2" s="87"/>
      <c r="FAW2" s="87"/>
      <c r="FAX2" s="87"/>
      <c r="FAY2" s="87"/>
      <c r="FAZ2" s="88"/>
      <c r="FBA2" s="87"/>
      <c r="FBB2" s="87"/>
      <c r="FBC2" s="87"/>
      <c r="FBD2" s="87"/>
      <c r="FBE2" s="88"/>
      <c r="FBF2" s="87"/>
      <c r="FBG2" s="87"/>
      <c r="FBH2" s="87"/>
      <c r="FBI2" s="87"/>
      <c r="FBJ2" s="88"/>
      <c r="FBK2" s="87"/>
      <c r="FBL2" s="87"/>
      <c r="FBM2" s="87"/>
      <c r="FBN2" s="87"/>
      <c r="FBO2" s="88"/>
      <c r="FBP2" s="87"/>
      <c r="FBQ2" s="87"/>
      <c r="FBR2" s="87"/>
      <c r="FBS2" s="87"/>
      <c r="FBT2" s="88"/>
      <c r="FBU2" s="87"/>
      <c r="FBV2" s="87"/>
      <c r="FBW2" s="87"/>
      <c r="FBX2" s="87"/>
      <c r="FBY2" s="88"/>
      <c r="FBZ2" s="87"/>
      <c r="FCA2" s="87"/>
      <c r="FCB2" s="87"/>
      <c r="FCC2" s="87"/>
      <c r="FCD2" s="88"/>
      <c r="FCE2" s="87"/>
      <c r="FCF2" s="87"/>
      <c r="FCG2" s="87"/>
      <c r="FCH2" s="87"/>
      <c r="FCI2" s="88"/>
      <c r="FCJ2" s="87"/>
      <c r="FCK2" s="87"/>
      <c r="FCL2" s="87"/>
      <c r="FCM2" s="87"/>
      <c r="FCN2" s="88"/>
      <c r="FCO2" s="87"/>
      <c r="FCP2" s="87"/>
      <c r="FCQ2" s="87"/>
      <c r="FCR2" s="87"/>
      <c r="FCS2" s="88"/>
      <c r="FCT2" s="87"/>
      <c r="FCU2" s="87"/>
      <c r="FCV2" s="87"/>
      <c r="FCW2" s="87"/>
      <c r="FCX2" s="88"/>
      <c r="FCY2" s="87"/>
      <c r="FCZ2" s="87"/>
      <c r="FDA2" s="87"/>
      <c r="FDB2" s="87"/>
      <c r="FDC2" s="88"/>
      <c r="FDD2" s="87"/>
      <c r="FDE2" s="87"/>
      <c r="FDF2" s="87"/>
      <c r="FDG2" s="87"/>
      <c r="FDH2" s="88"/>
      <c r="FDI2" s="87"/>
      <c r="FDJ2" s="87"/>
      <c r="FDK2" s="87"/>
      <c r="FDL2" s="87"/>
      <c r="FDM2" s="88"/>
      <c r="FDN2" s="87"/>
      <c r="FDO2" s="87"/>
      <c r="FDP2" s="87"/>
      <c r="FDQ2" s="87"/>
      <c r="FDR2" s="88"/>
      <c r="FDS2" s="87"/>
      <c r="FDT2" s="87"/>
      <c r="FDU2" s="87"/>
      <c r="FDV2" s="87"/>
      <c r="FDW2" s="88"/>
      <c r="FDX2" s="87"/>
      <c r="FDY2" s="87"/>
      <c r="FDZ2" s="87"/>
      <c r="FEA2" s="87"/>
      <c r="FEB2" s="88"/>
      <c r="FEC2" s="87"/>
      <c r="FED2" s="87"/>
      <c r="FEE2" s="87"/>
      <c r="FEF2" s="87"/>
      <c r="FEG2" s="88"/>
      <c r="FEH2" s="87"/>
      <c r="FEI2" s="87"/>
      <c r="FEJ2" s="87"/>
      <c r="FEK2" s="87"/>
      <c r="FEL2" s="88"/>
      <c r="FEM2" s="87"/>
      <c r="FEN2" s="87"/>
      <c r="FEO2" s="87"/>
      <c r="FEP2" s="87"/>
      <c r="FEQ2" s="88"/>
      <c r="FER2" s="87"/>
      <c r="FES2" s="87"/>
      <c r="FET2" s="87"/>
      <c r="FEU2" s="87"/>
      <c r="FEV2" s="88"/>
      <c r="FEW2" s="87"/>
      <c r="FEX2" s="87"/>
      <c r="FEY2" s="87"/>
      <c r="FEZ2" s="87"/>
      <c r="FFA2" s="88"/>
      <c r="FFB2" s="87"/>
      <c r="FFC2" s="87"/>
      <c r="FFD2" s="87"/>
      <c r="FFE2" s="87"/>
      <c r="FFF2" s="88"/>
      <c r="FFG2" s="87"/>
      <c r="FFH2" s="87"/>
      <c r="FFI2" s="87"/>
      <c r="FFJ2" s="87"/>
      <c r="FFK2" s="88"/>
      <c r="FFL2" s="87"/>
      <c r="FFM2" s="87"/>
      <c r="FFN2" s="87"/>
      <c r="FFO2" s="87"/>
      <c r="FFP2" s="88"/>
      <c r="FFQ2" s="87"/>
      <c r="FFR2" s="87"/>
      <c r="FFS2" s="87"/>
      <c r="FFT2" s="87"/>
      <c r="FFU2" s="88"/>
      <c r="FFV2" s="87"/>
      <c r="FFW2" s="87"/>
      <c r="FFX2" s="87"/>
      <c r="FFY2" s="87"/>
      <c r="FFZ2" s="88"/>
      <c r="FGA2" s="87"/>
      <c r="FGB2" s="87"/>
      <c r="FGC2" s="87"/>
      <c r="FGD2" s="87"/>
      <c r="FGE2" s="88"/>
      <c r="FGF2" s="87"/>
      <c r="FGG2" s="87"/>
      <c r="FGH2" s="87"/>
      <c r="FGI2" s="87"/>
      <c r="FGJ2" s="88"/>
      <c r="FGK2" s="87"/>
      <c r="FGL2" s="87"/>
      <c r="FGM2" s="87"/>
      <c r="FGN2" s="87"/>
      <c r="FGO2" s="88"/>
      <c r="FGP2" s="87"/>
      <c r="FGQ2" s="87"/>
      <c r="FGR2" s="87"/>
      <c r="FGS2" s="87"/>
      <c r="FGT2" s="88"/>
      <c r="FGU2" s="87"/>
      <c r="FGV2" s="87"/>
      <c r="FGW2" s="87"/>
      <c r="FGX2" s="87"/>
      <c r="FGY2" s="88"/>
      <c r="FGZ2" s="87"/>
      <c r="FHA2" s="87"/>
      <c r="FHB2" s="87"/>
      <c r="FHC2" s="87"/>
      <c r="FHD2" s="88"/>
      <c r="FHE2" s="87"/>
      <c r="FHF2" s="87"/>
      <c r="FHG2" s="87"/>
      <c r="FHH2" s="87"/>
      <c r="FHI2" s="88"/>
      <c r="FHJ2" s="87"/>
      <c r="FHK2" s="87"/>
      <c r="FHL2" s="87"/>
      <c r="FHM2" s="87"/>
      <c r="FHN2" s="88"/>
      <c r="FHO2" s="87"/>
      <c r="FHP2" s="87"/>
      <c r="FHQ2" s="87"/>
      <c r="FHR2" s="87"/>
      <c r="FHS2" s="88"/>
      <c r="FHT2" s="87"/>
      <c r="FHU2" s="87"/>
      <c r="FHV2" s="87"/>
      <c r="FHW2" s="87"/>
      <c r="FHX2" s="88"/>
      <c r="FHY2" s="87"/>
      <c r="FHZ2" s="87"/>
      <c r="FIA2" s="87"/>
      <c r="FIB2" s="87"/>
      <c r="FIC2" s="88"/>
      <c r="FID2" s="87"/>
      <c r="FIE2" s="87"/>
      <c r="FIF2" s="87"/>
      <c r="FIG2" s="87"/>
      <c r="FIH2" s="88"/>
      <c r="FII2" s="87"/>
      <c r="FIJ2" s="87"/>
      <c r="FIK2" s="87"/>
      <c r="FIL2" s="87"/>
      <c r="FIM2" s="88"/>
      <c r="FIN2" s="87"/>
      <c r="FIO2" s="87"/>
      <c r="FIP2" s="87"/>
      <c r="FIQ2" s="87"/>
      <c r="FIR2" s="88"/>
      <c r="FIS2" s="87"/>
      <c r="FIT2" s="87"/>
      <c r="FIU2" s="87"/>
      <c r="FIV2" s="87"/>
      <c r="FIW2" s="88"/>
      <c r="FIX2" s="87"/>
      <c r="FIY2" s="87"/>
      <c r="FIZ2" s="87"/>
      <c r="FJA2" s="87"/>
      <c r="FJB2" s="88"/>
      <c r="FJC2" s="87"/>
      <c r="FJD2" s="87"/>
      <c r="FJE2" s="87"/>
      <c r="FJF2" s="87"/>
      <c r="FJG2" s="88"/>
      <c r="FJH2" s="87"/>
      <c r="FJI2" s="87"/>
      <c r="FJJ2" s="87"/>
      <c r="FJK2" s="87"/>
      <c r="FJL2" s="88"/>
      <c r="FJM2" s="87"/>
      <c r="FJN2" s="87"/>
      <c r="FJO2" s="87"/>
      <c r="FJP2" s="87"/>
      <c r="FJQ2" s="88"/>
      <c r="FJR2" s="87"/>
      <c r="FJS2" s="87"/>
      <c r="FJT2" s="87"/>
      <c r="FJU2" s="87"/>
      <c r="FJV2" s="88"/>
      <c r="FJW2" s="87"/>
      <c r="FJX2" s="87"/>
      <c r="FJY2" s="87"/>
      <c r="FJZ2" s="87"/>
      <c r="FKA2" s="88"/>
      <c r="FKB2" s="87"/>
      <c r="FKC2" s="87"/>
      <c r="FKD2" s="87"/>
      <c r="FKE2" s="87"/>
      <c r="FKF2" s="88"/>
      <c r="FKG2" s="87"/>
      <c r="FKH2" s="87"/>
      <c r="FKI2" s="87"/>
      <c r="FKJ2" s="87"/>
      <c r="FKK2" s="88"/>
      <c r="FKL2" s="87"/>
      <c r="FKM2" s="87"/>
      <c r="FKN2" s="87"/>
      <c r="FKO2" s="87"/>
      <c r="FKP2" s="88"/>
      <c r="FKQ2" s="87"/>
      <c r="FKR2" s="87"/>
      <c r="FKS2" s="87"/>
      <c r="FKT2" s="87"/>
      <c r="FKU2" s="88"/>
      <c r="FKV2" s="87"/>
      <c r="FKW2" s="87"/>
      <c r="FKX2" s="87"/>
      <c r="FKY2" s="87"/>
      <c r="FKZ2" s="88"/>
      <c r="FLA2" s="87"/>
      <c r="FLB2" s="87"/>
      <c r="FLC2" s="87"/>
      <c r="FLD2" s="87"/>
      <c r="FLE2" s="88"/>
      <c r="FLF2" s="87"/>
      <c r="FLG2" s="87"/>
      <c r="FLH2" s="87"/>
      <c r="FLI2" s="87"/>
      <c r="FLJ2" s="88"/>
      <c r="FLK2" s="87"/>
      <c r="FLL2" s="87"/>
      <c r="FLM2" s="87"/>
      <c r="FLN2" s="87"/>
      <c r="FLO2" s="88"/>
      <c r="FLP2" s="87"/>
      <c r="FLQ2" s="87"/>
      <c r="FLR2" s="87"/>
      <c r="FLS2" s="87"/>
      <c r="FLT2" s="88"/>
      <c r="FLU2" s="87"/>
      <c r="FLV2" s="87"/>
      <c r="FLW2" s="87"/>
      <c r="FLX2" s="87"/>
      <c r="FLY2" s="88"/>
      <c r="FLZ2" s="87"/>
      <c r="FMA2" s="87"/>
      <c r="FMB2" s="87"/>
      <c r="FMC2" s="87"/>
      <c r="FMD2" s="88"/>
      <c r="FME2" s="87"/>
      <c r="FMF2" s="87"/>
      <c r="FMG2" s="87"/>
      <c r="FMH2" s="87"/>
      <c r="FMI2" s="88"/>
      <c r="FMJ2" s="87"/>
      <c r="FMK2" s="87"/>
      <c r="FML2" s="87"/>
      <c r="FMM2" s="87"/>
      <c r="FMN2" s="88"/>
      <c r="FMO2" s="87"/>
      <c r="FMP2" s="87"/>
      <c r="FMQ2" s="87"/>
      <c r="FMR2" s="87"/>
      <c r="FMS2" s="88"/>
      <c r="FMT2" s="87"/>
      <c r="FMU2" s="87"/>
      <c r="FMV2" s="87"/>
      <c r="FMW2" s="87"/>
      <c r="FMX2" s="88"/>
      <c r="FMY2" s="87"/>
      <c r="FMZ2" s="87"/>
      <c r="FNA2" s="87"/>
      <c r="FNB2" s="87"/>
      <c r="FNC2" s="88"/>
      <c r="FND2" s="87"/>
      <c r="FNE2" s="87"/>
      <c r="FNF2" s="87"/>
      <c r="FNG2" s="87"/>
      <c r="FNH2" s="88"/>
      <c r="FNI2" s="87"/>
      <c r="FNJ2" s="87"/>
      <c r="FNK2" s="87"/>
      <c r="FNL2" s="87"/>
      <c r="FNM2" s="88"/>
      <c r="FNN2" s="87"/>
      <c r="FNO2" s="87"/>
      <c r="FNP2" s="87"/>
      <c r="FNQ2" s="87"/>
      <c r="FNR2" s="88"/>
      <c r="FNS2" s="87"/>
      <c r="FNT2" s="87"/>
      <c r="FNU2" s="87"/>
      <c r="FNV2" s="87"/>
      <c r="FNW2" s="88"/>
      <c r="FNX2" s="87"/>
      <c r="FNY2" s="87"/>
      <c r="FNZ2" s="87"/>
      <c r="FOA2" s="87"/>
      <c r="FOB2" s="88"/>
      <c r="FOC2" s="87"/>
      <c r="FOD2" s="87"/>
      <c r="FOE2" s="87"/>
      <c r="FOF2" s="87"/>
      <c r="FOG2" s="88"/>
      <c r="FOH2" s="87"/>
      <c r="FOI2" s="87"/>
      <c r="FOJ2" s="87"/>
      <c r="FOK2" s="87"/>
      <c r="FOL2" s="88"/>
      <c r="FOM2" s="87"/>
      <c r="FON2" s="87"/>
      <c r="FOO2" s="87"/>
      <c r="FOP2" s="87"/>
      <c r="FOQ2" s="88"/>
      <c r="FOR2" s="87"/>
      <c r="FOS2" s="87"/>
      <c r="FOT2" s="87"/>
      <c r="FOU2" s="87"/>
      <c r="FOV2" s="88"/>
      <c r="FOW2" s="87"/>
      <c r="FOX2" s="87"/>
      <c r="FOY2" s="87"/>
      <c r="FOZ2" s="87"/>
      <c r="FPA2" s="88"/>
      <c r="FPB2" s="87"/>
      <c r="FPC2" s="87"/>
      <c r="FPD2" s="87"/>
      <c r="FPE2" s="87"/>
      <c r="FPF2" s="88"/>
      <c r="FPG2" s="87"/>
      <c r="FPH2" s="87"/>
      <c r="FPI2" s="87"/>
      <c r="FPJ2" s="87"/>
      <c r="FPK2" s="88"/>
      <c r="FPL2" s="87"/>
      <c r="FPM2" s="87"/>
      <c r="FPN2" s="87"/>
      <c r="FPO2" s="87"/>
      <c r="FPP2" s="88"/>
      <c r="FPQ2" s="87"/>
      <c r="FPR2" s="87"/>
      <c r="FPS2" s="87"/>
      <c r="FPT2" s="87"/>
      <c r="FPU2" s="88"/>
      <c r="FPV2" s="87"/>
      <c r="FPW2" s="87"/>
      <c r="FPX2" s="87"/>
      <c r="FPY2" s="87"/>
      <c r="FPZ2" s="88"/>
      <c r="FQA2" s="87"/>
      <c r="FQB2" s="87"/>
      <c r="FQC2" s="87"/>
      <c r="FQD2" s="87"/>
      <c r="FQE2" s="88"/>
      <c r="FQF2" s="87"/>
      <c r="FQG2" s="87"/>
      <c r="FQH2" s="87"/>
      <c r="FQI2" s="87"/>
      <c r="FQJ2" s="88"/>
      <c r="FQK2" s="87"/>
      <c r="FQL2" s="87"/>
      <c r="FQM2" s="87"/>
      <c r="FQN2" s="87"/>
      <c r="FQO2" s="88"/>
      <c r="FQP2" s="87"/>
      <c r="FQQ2" s="87"/>
      <c r="FQR2" s="87"/>
      <c r="FQS2" s="87"/>
      <c r="FQT2" s="88"/>
      <c r="FQU2" s="87"/>
      <c r="FQV2" s="87"/>
      <c r="FQW2" s="87"/>
      <c r="FQX2" s="87"/>
      <c r="FQY2" s="88"/>
      <c r="FQZ2" s="87"/>
      <c r="FRA2" s="87"/>
      <c r="FRB2" s="87"/>
      <c r="FRC2" s="87"/>
      <c r="FRD2" s="88"/>
      <c r="FRE2" s="87"/>
      <c r="FRF2" s="87"/>
      <c r="FRG2" s="87"/>
      <c r="FRH2" s="87"/>
      <c r="FRI2" s="88"/>
      <c r="FRJ2" s="87"/>
      <c r="FRK2" s="87"/>
      <c r="FRL2" s="87"/>
      <c r="FRM2" s="87"/>
      <c r="FRN2" s="88"/>
      <c r="FRO2" s="87"/>
      <c r="FRP2" s="87"/>
      <c r="FRQ2" s="87"/>
      <c r="FRR2" s="87"/>
      <c r="FRS2" s="88"/>
      <c r="FRT2" s="87"/>
      <c r="FRU2" s="87"/>
      <c r="FRV2" s="87"/>
      <c r="FRW2" s="87"/>
      <c r="FRX2" s="88"/>
      <c r="FRY2" s="87"/>
      <c r="FRZ2" s="87"/>
      <c r="FSA2" s="87"/>
      <c r="FSB2" s="87"/>
      <c r="FSC2" s="88"/>
      <c r="FSD2" s="87"/>
      <c r="FSE2" s="87"/>
      <c r="FSF2" s="87"/>
      <c r="FSG2" s="87"/>
      <c r="FSH2" s="88"/>
      <c r="FSI2" s="87"/>
      <c r="FSJ2" s="87"/>
      <c r="FSK2" s="87"/>
      <c r="FSL2" s="87"/>
      <c r="FSM2" s="88"/>
      <c r="FSN2" s="87"/>
      <c r="FSO2" s="87"/>
      <c r="FSP2" s="87"/>
      <c r="FSQ2" s="87"/>
      <c r="FSR2" s="88"/>
      <c r="FSS2" s="87"/>
      <c r="FST2" s="87"/>
      <c r="FSU2" s="87"/>
      <c r="FSV2" s="87"/>
      <c r="FSW2" s="88"/>
      <c r="FSX2" s="87"/>
      <c r="FSY2" s="87"/>
      <c r="FSZ2" s="87"/>
      <c r="FTA2" s="87"/>
      <c r="FTB2" s="88"/>
      <c r="FTC2" s="87"/>
      <c r="FTD2" s="87"/>
      <c r="FTE2" s="87"/>
      <c r="FTF2" s="87"/>
      <c r="FTG2" s="88"/>
      <c r="FTH2" s="87"/>
      <c r="FTI2" s="87"/>
      <c r="FTJ2" s="87"/>
      <c r="FTK2" s="87"/>
      <c r="FTL2" s="88"/>
      <c r="FTM2" s="87"/>
      <c r="FTN2" s="87"/>
      <c r="FTO2" s="87"/>
      <c r="FTP2" s="87"/>
      <c r="FTQ2" s="88"/>
      <c r="FTR2" s="87"/>
      <c r="FTS2" s="87"/>
      <c r="FTT2" s="87"/>
      <c r="FTU2" s="87"/>
      <c r="FTV2" s="88"/>
      <c r="FTW2" s="87"/>
      <c r="FTX2" s="87"/>
      <c r="FTY2" s="87"/>
      <c r="FTZ2" s="87"/>
      <c r="FUA2" s="88"/>
      <c r="FUB2" s="87"/>
      <c r="FUC2" s="87"/>
      <c r="FUD2" s="87"/>
      <c r="FUE2" s="87"/>
      <c r="FUF2" s="88"/>
      <c r="FUG2" s="87"/>
      <c r="FUH2" s="87"/>
      <c r="FUI2" s="87"/>
      <c r="FUJ2" s="87"/>
      <c r="FUK2" s="88"/>
      <c r="FUL2" s="87"/>
      <c r="FUM2" s="87"/>
      <c r="FUN2" s="87"/>
      <c r="FUO2" s="87"/>
      <c r="FUP2" s="88"/>
      <c r="FUQ2" s="87"/>
      <c r="FUR2" s="87"/>
      <c r="FUS2" s="87"/>
      <c r="FUT2" s="87"/>
      <c r="FUU2" s="88"/>
      <c r="FUV2" s="87"/>
      <c r="FUW2" s="87"/>
      <c r="FUX2" s="87"/>
      <c r="FUY2" s="87"/>
      <c r="FUZ2" s="88"/>
      <c r="FVA2" s="87"/>
      <c r="FVB2" s="87"/>
      <c r="FVC2" s="87"/>
      <c r="FVD2" s="87"/>
      <c r="FVE2" s="88"/>
      <c r="FVF2" s="87"/>
      <c r="FVG2" s="87"/>
      <c r="FVH2" s="87"/>
      <c r="FVI2" s="87"/>
      <c r="FVJ2" s="88"/>
      <c r="FVK2" s="87"/>
      <c r="FVL2" s="87"/>
      <c r="FVM2" s="87"/>
      <c r="FVN2" s="87"/>
      <c r="FVO2" s="88"/>
      <c r="FVP2" s="87"/>
      <c r="FVQ2" s="87"/>
      <c r="FVR2" s="87"/>
      <c r="FVS2" s="87"/>
      <c r="FVT2" s="88"/>
      <c r="FVU2" s="87"/>
      <c r="FVV2" s="87"/>
      <c r="FVW2" s="87"/>
      <c r="FVX2" s="87"/>
      <c r="FVY2" s="88"/>
      <c r="FVZ2" s="87"/>
      <c r="FWA2" s="87"/>
      <c r="FWB2" s="87"/>
      <c r="FWC2" s="87"/>
      <c r="FWD2" s="88"/>
      <c r="FWE2" s="87"/>
      <c r="FWF2" s="87"/>
      <c r="FWG2" s="87"/>
      <c r="FWH2" s="87"/>
      <c r="FWI2" s="88"/>
      <c r="FWJ2" s="87"/>
      <c r="FWK2" s="87"/>
      <c r="FWL2" s="87"/>
      <c r="FWM2" s="87"/>
      <c r="FWN2" s="88"/>
      <c r="FWO2" s="87"/>
      <c r="FWP2" s="87"/>
      <c r="FWQ2" s="87"/>
      <c r="FWR2" s="87"/>
      <c r="FWS2" s="88"/>
      <c r="FWT2" s="87"/>
      <c r="FWU2" s="87"/>
      <c r="FWV2" s="87"/>
      <c r="FWW2" s="87"/>
      <c r="FWX2" s="88"/>
      <c r="FWY2" s="87"/>
      <c r="FWZ2" s="87"/>
      <c r="FXA2" s="87"/>
      <c r="FXB2" s="87"/>
      <c r="FXC2" s="88"/>
      <c r="FXD2" s="87"/>
      <c r="FXE2" s="87"/>
      <c r="FXF2" s="87"/>
      <c r="FXG2" s="87"/>
      <c r="FXH2" s="88"/>
      <c r="FXI2" s="87"/>
      <c r="FXJ2" s="87"/>
      <c r="FXK2" s="87"/>
      <c r="FXL2" s="87"/>
      <c r="FXM2" s="88"/>
      <c r="FXN2" s="87"/>
      <c r="FXO2" s="87"/>
      <c r="FXP2" s="87"/>
      <c r="FXQ2" s="87"/>
      <c r="FXR2" s="88"/>
      <c r="FXS2" s="87"/>
      <c r="FXT2" s="87"/>
      <c r="FXU2" s="87"/>
      <c r="FXV2" s="87"/>
      <c r="FXW2" s="88"/>
      <c r="FXX2" s="87"/>
      <c r="FXY2" s="87"/>
      <c r="FXZ2" s="87"/>
      <c r="FYA2" s="87"/>
      <c r="FYB2" s="88"/>
      <c r="FYC2" s="87"/>
      <c r="FYD2" s="87"/>
      <c r="FYE2" s="87"/>
      <c r="FYF2" s="87"/>
      <c r="FYG2" s="88"/>
      <c r="FYH2" s="87"/>
      <c r="FYI2" s="87"/>
      <c r="FYJ2" s="87"/>
      <c r="FYK2" s="87"/>
      <c r="FYL2" s="88"/>
      <c r="FYM2" s="87"/>
      <c r="FYN2" s="87"/>
      <c r="FYO2" s="87"/>
      <c r="FYP2" s="87"/>
      <c r="FYQ2" s="88"/>
      <c r="FYR2" s="87"/>
      <c r="FYS2" s="87"/>
      <c r="FYT2" s="87"/>
      <c r="FYU2" s="87"/>
      <c r="FYV2" s="88"/>
      <c r="FYW2" s="87"/>
      <c r="FYX2" s="87"/>
      <c r="FYY2" s="87"/>
      <c r="FYZ2" s="87"/>
      <c r="FZA2" s="88"/>
      <c r="FZB2" s="87"/>
      <c r="FZC2" s="87"/>
      <c r="FZD2" s="87"/>
      <c r="FZE2" s="87"/>
      <c r="FZF2" s="88"/>
      <c r="FZG2" s="87"/>
      <c r="FZH2" s="87"/>
      <c r="FZI2" s="87"/>
      <c r="FZJ2" s="87"/>
      <c r="FZK2" s="88"/>
      <c r="FZL2" s="87"/>
      <c r="FZM2" s="87"/>
      <c r="FZN2" s="87"/>
      <c r="FZO2" s="87"/>
      <c r="FZP2" s="88"/>
      <c r="FZQ2" s="87"/>
      <c r="FZR2" s="87"/>
      <c r="FZS2" s="87"/>
      <c r="FZT2" s="87"/>
      <c r="FZU2" s="88"/>
      <c r="FZV2" s="87"/>
      <c r="FZW2" s="87"/>
      <c r="FZX2" s="87"/>
      <c r="FZY2" s="87"/>
      <c r="FZZ2" s="88"/>
      <c r="GAA2" s="87"/>
      <c r="GAB2" s="87"/>
      <c r="GAC2" s="87"/>
      <c r="GAD2" s="87"/>
      <c r="GAE2" s="88"/>
      <c r="GAF2" s="87"/>
      <c r="GAG2" s="87"/>
      <c r="GAH2" s="87"/>
      <c r="GAI2" s="87"/>
      <c r="GAJ2" s="88"/>
      <c r="GAK2" s="87"/>
      <c r="GAL2" s="87"/>
      <c r="GAM2" s="87"/>
      <c r="GAN2" s="87"/>
      <c r="GAO2" s="88"/>
      <c r="GAP2" s="87"/>
      <c r="GAQ2" s="87"/>
      <c r="GAR2" s="87"/>
      <c r="GAS2" s="87"/>
      <c r="GAT2" s="88"/>
      <c r="GAU2" s="87"/>
      <c r="GAV2" s="87"/>
      <c r="GAW2" s="87"/>
      <c r="GAX2" s="87"/>
      <c r="GAY2" s="88"/>
      <c r="GAZ2" s="87"/>
      <c r="GBA2" s="87"/>
      <c r="GBB2" s="87"/>
      <c r="GBC2" s="87"/>
      <c r="GBD2" s="88"/>
      <c r="GBE2" s="87"/>
      <c r="GBF2" s="87"/>
      <c r="GBG2" s="87"/>
      <c r="GBH2" s="87"/>
      <c r="GBI2" s="88"/>
      <c r="GBJ2" s="87"/>
      <c r="GBK2" s="87"/>
      <c r="GBL2" s="87"/>
      <c r="GBM2" s="87"/>
      <c r="GBN2" s="88"/>
      <c r="GBO2" s="87"/>
      <c r="GBP2" s="87"/>
      <c r="GBQ2" s="87"/>
      <c r="GBR2" s="87"/>
      <c r="GBS2" s="88"/>
      <c r="GBT2" s="87"/>
      <c r="GBU2" s="87"/>
      <c r="GBV2" s="87"/>
      <c r="GBW2" s="87"/>
      <c r="GBX2" s="88"/>
      <c r="GBY2" s="87"/>
      <c r="GBZ2" s="87"/>
      <c r="GCA2" s="87"/>
      <c r="GCB2" s="87"/>
      <c r="GCC2" s="88"/>
      <c r="GCD2" s="87"/>
      <c r="GCE2" s="87"/>
      <c r="GCF2" s="87"/>
      <c r="GCG2" s="87"/>
      <c r="GCH2" s="88"/>
      <c r="GCI2" s="87"/>
      <c r="GCJ2" s="87"/>
      <c r="GCK2" s="87"/>
      <c r="GCL2" s="87"/>
      <c r="GCM2" s="88"/>
      <c r="GCN2" s="87"/>
      <c r="GCO2" s="87"/>
      <c r="GCP2" s="87"/>
      <c r="GCQ2" s="87"/>
      <c r="GCR2" s="88"/>
      <c r="GCS2" s="87"/>
      <c r="GCT2" s="87"/>
      <c r="GCU2" s="87"/>
      <c r="GCV2" s="87"/>
      <c r="GCW2" s="88"/>
      <c r="GCX2" s="87"/>
      <c r="GCY2" s="87"/>
      <c r="GCZ2" s="87"/>
      <c r="GDA2" s="87"/>
      <c r="GDB2" s="88"/>
      <c r="GDC2" s="87"/>
      <c r="GDD2" s="87"/>
      <c r="GDE2" s="87"/>
      <c r="GDF2" s="87"/>
      <c r="GDG2" s="88"/>
      <c r="GDH2" s="87"/>
      <c r="GDI2" s="87"/>
      <c r="GDJ2" s="87"/>
      <c r="GDK2" s="87"/>
      <c r="GDL2" s="88"/>
      <c r="GDM2" s="87"/>
      <c r="GDN2" s="87"/>
      <c r="GDO2" s="87"/>
      <c r="GDP2" s="87"/>
      <c r="GDQ2" s="88"/>
      <c r="GDR2" s="87"/>
      <c r="GDS2" s="87"/>
      <c r="GDT2" s="87"/>
      <c r="GDU2" s="87"/>
      <c r="GDV2" s="88"/>
      <c r="GDW2" s="87"/>
      <c r="GDX2" s="87"/>
      <c r="GDY2" s="87"/>
      <c r="GDZ2" s="87"/>
      <c r="GEA2" s="88"/>
      <c r="GEB2" s="87"/>
      <c r="GEC2" s="87"/>
      <c r="GED2" s="87"/>
      <c r="GEE2" s="87"/>
      <c r="GEF2" s="88"/>
      <c r="GEG2" s="87"/>
      <c r="GEH2" s="87"/>
      <c r="GEI2" s="87"/>
      <c r="GEJ2" s="87"/>
      <c r="GEK2" s="88"/>
      <c r="GEL2" s="87"/>
      <c r="GEM2" s="87"/>
      <c r="GEN2" s="87"/>
      <c r="GEO2" s="87"/>
      <c r="GEP2" s="88"/>
      <c r="GEQ2" s="87"/>
      <c r="GER2" s="87"/>
      <c r="GES2" s="87"/>
      <c r="GET2" s="87"/>
      <c r="GEU2" s="88"/>
      <c r="GEV2" s="87"/>
      <c r="GEW2" s="87"/>
      <c r="GEX2" s="87"/>
      <c r="GEY2" s="87"/>
      <c r="GEZ2" s="88"/>
      <c r="GFA2" s="87"/>
      <c r="GFB2" s="87"/>
      <c r="GFC2" s="87"/>
      <c r="GFD2" s="87"/>
      <c r="GFE2" s="88"/>
      <c r="GFF2" s="87"/>
      <c r="GFG2" s="87"/>
      <c r="GFH2" s="87"/>
      <c r="GFI2" s="87"/>
      <c r="GFJ2" s="88"/>
      <c r="GFK2" s="87"/>
      <c r="GFL2" s="87"/>
      <c r="GFM2" s="87"/>
      <c r="GFN2" s="87"/>
      <c r="GFO2" s="88"/>
      <c r="GFP2" s="87"/>
      <c r="GFQ2" s="87"/>
      <c r="GFR2" s="87"/>
      <c r="GFS2" s="87"/>
      <c r="GFT2" s="88"/>
      <c r="GFU2" s="87"/>
      <c r="GFV2" s="87"/>
      <c r="GFW2" s="87"/>
      <c r="GFX2" s="87"/>
      <c r="GFY2" s="88"/>
      <c r="GFZ2" s="87"/>
      <c r="GGA2" s="87"/>
      <c r="GGB2" s="87"/>
      <c r="GGC2" s="87"/>
      <c r="GGD2" s="88"/>
      <c r="GGE2" s="87"/>
      <c r="GGF2" s="87"/>
      <c r="GGG2" s="87"/>
      <c r="GGH2" s="87"/>
      <c r="GGI2" s="88"/>
      <c r="GGJ2" s="87"/>
      <c r="GGK2" s="87"/>
      <c r="GGL2" s="87"/>
      <c r="GGM2" s="87"/>
      <c r="GGN2" s="88"/>
      <c r="GGO2" s="87"/>
      <c r="GGP2" s="87"/>
      <c r="GGQ2" s="87"/>
      <c r="GGR2" s="87"/>
      <c r="GGS2" s="88"/>
      <c r="GGT2" s="87"/>
      <c r="GGU2" s="87"/>
      <c r="GGV2" s="87"/>
      <c r="GGW2" s="87"/>
      <c r="GGX2" s="88"/>
      <c r="GGY2" s="87"/>
      <c r="GGZ2" s="87"/>
      <c r="GHA2" s="87"/>
      <c r="GHB2" s="87"/>
      <c r="GHC2" s="88"/>
      <c r="GHD2" s="87"/>
      <c r="GHE2" s="87"/>
      <c r="GHF2" s="87"/>
      <c r="GHG2" s="87"/>
      <c r="GHH2" s="88"/>
      <c r="GHI2" s="87"/>
      <c r="GHJ2" s="87"/>
      <c r="GHK2" s="87"/>
      <c r="GHL2" s="87"/>
      <c r="GHM2" s="88"/>
      <c r="GHN2" s="87"/>
      <c r="GHO2" s="87"/>
      <c r="GHP2" s="87"/>
      <c r="GHQ2" s="87"/>
      <c r="GHR2" s="88"/>
      <c r="GHS2" s="87"/>
      <c r="GHT2" s="87"/>
      <c r="GHU2" s="87"/>
      <c r="GHV2" s="87"/>
      <c r="GHW2" s="88"/>
      <c r="GHX2" s="87"/>
      <c r="GHY2" s="87"/>
      <c r="GHZ2" s="87"/>
      <c r="GIA2" s="87"/>
      <c r="GIB2" s="88"/>
      <c r="GIC2" s="87"/>
      <c r="GID2" s="87"/>
      <c r="GIE2" s="87"/>
      <c r="GIF2" s="87"/>
      <c r="GIG2" s="88"/>
      <c r="GIH2" s="87"/>
      <c r="GII2" s="87"/>
      <c r="GIJ2" s="87"/>
      <c r="GIK2" s="87"/>
      <c r="GIL2" s="88"/>
      <c r="GIM2" s="87"/>
      <c r="GIN2" s="87"/>
      <c r="GIO2" s="87"/>
      <c r="GIP2" s="87"/>
      <c r="GIQ2" s="88"/>
      <c r="GIR2" s="87"/>
      <c r="GIS2" s="87"/>
      <c r="GIT2" s="87"/>
      <c r="GIU2" s="87"/>
      <c r="GIV2" s="88"/>
      <c r="GIW2" s="87"/>
      <c r="GIX2" s="87"/>
      <c r="GIY2" s="87"/>
      <c r="GIZ2" s="87"/>
      <c r="GJA2" s="88"/>
      <c r="GJB2" s="87"/>
      <c r="GJC2" s="87"/>
      <c r="GJD2" s="87"/>
      <c r="GJE2" s="87"/>
      <c r="GJF2" s="88"/>
      <c r="GJG2" s="87"/>
      <c r="GJH2" s="87"/>
      <c r="GJI2" s="87"/>
      <c r="GJJ2" s="87"/>
      <c r="GJK2" s="88"/>
      <c r="GJL2" s="87"/>
      <c r="GJM2" s="87"/>
      <c r="GJN2" s="87"/>
      <c r="GJO2" s="87"/>
      <c r="GJP2" s="88"/>
      <c r="GJQ2" s="87"/>
      <c r="GJR2" s="87"/>
      <c r="GJS2" s="87"/>
      <c r="GJT2" s="87"/>
      <c r="GJU2" s="88"/>
      <c r="GJV2" s="87"/>
      <c r="GJW2" s="87"/>
      <c r="GJX2" s="87"/>
      <c r="GJY2" s="87"/>
      <c r="GJZ2" s="88"/>
      <c r="GKA2" s="87"/>
      <c r="GKB2" s="87"/>
      <c r="GKC2" s="87"/>
      <c r="GKD2" s="87"/>
      <c r="GKE2" s="88"/>
      <c r="GKF2" s="87"/>
      <c r="GKG2" s="87"/>
      <c r="GKH2" s="87"/>
      <c r="GKI2" s="87"/>
      <c r="GKJ2" s="88"/>
      <c r="GKK2" s="87"/>
      <c r="GKL2" s="87"/>
      <c r="GKM2" s="87"/>
      <c r="GKN2" s="87"/>
      <c r="GKO2" s="88"/>
      <c r="GKP2" s="87"/>
      <c r="GKQ2" s="87"/>
      <c r="GKR2" s="87"/>
      <c r="GKS2" s="87"/>
      <c r="GKT2" s="88"/>
      <c r="GKU2" s="87"/>
      <c r="GKV2" s="87"/>
      <c r="GKW2" s="87"/>
      <c r="GKX2" s="87"/>
      <c r="GKY2" s="88"/>
      <c r="GKZ2" s="87"/>
      <c r="GLA2" s="87"/>
      <c r="GLB2" s="87"/>
      <c r="GLC2" s="87"/>
      <c r="GLD2" s="88"/>
      <c r="GLE2" s="87"/>
      <c r="GLF2" s="87"/>
      <c r="GLG2" s="87"/>
      <c r="GLH2" s="87"/>
      <c r="GLI2" s="88"/>
      <c r="GLJ2" s="87"/>
      <c r="GLK2" s="87"/>
      <c r="GLL2" s="87"/>
      <c r="GLM2" s="87"/>
      <c r="GLN2" s="88"/>
      <c r="GLO2" s="87"/>
      <c r="GLP2" s="87"/>
      <c r="GLQ2" s="87"/>
      <c r="GLR2" s="87"/>
      <c r="GLS2" s="88"/>
      <c r="GLT2" s="87"/>
      <c r="GLU2" s="87"/>
      <c r="GLV2" s="87"/>
      <c r="GLW2" s="87"/>
      <c r="GLX2" s="88"/>
      <c r="GLY2" s="87"/>
      <c r="GLZ2" s="87"/>
      <c r="GMA2" s="87"/>
      <c r="GMB2" s="87"/>
      <c r="GMC2" s="88"/>
      <c r="GMD2" s="87"/>
      <c r="GME2" s="87"/>
      <c r="GMF2" s="87"/>
      <c r="GMG2" s="87"/>
      <c r="GMH2" s="88"/>
      <c r="GMI2" s="87"/>
      <c r="GMJ2" s="87"/>
      <c r="GMK2" s="87"/>
      <c r="GML2" s="87"/>
      <c r="GMM2" s="88"/>
      <c r="GMN2" s="87"/>
      <c r="GMO2" s="87"/>
      <c r="GMP2" s="87"/>
      <c r="GMQ2" s="87"/>
      <c r="GMR2" s="88"/>
      <c r="GMS2" s="87"/>
      <c r="GMT2" s="87"/>
      <c r="GMU2" s="87"/>
      <c r="GMV2" s="87"/>
      <c r="GMW2" s="88"/>
      <c r="GMX2" s="87"/>
      <c r="GMY2" s="87"/>
      <c r="GMZ2" s="87"/>
      <c r="GNA2" s="87"/>
      <c r="GNB2" s="88"/>
      <c r="GNC2" s="87"/>
      <c r="GND2" s="87"/>
      <c r="GNE2" s="87"/>
      <c r="GNF2" s="87"/>
      <c r="GNG2" s="88"/>
      <c r="GNH2" s="87"/>
      <c r="GNI2" s="87"/>
      <c r="GNJ2" s="87"/>
      <c r="GNK2" s="87"/>
      <c r="GNL2" s="88"/>
      <c r="GNM2" s="87"/>
      <c r="GNN2" s="87"/>
      <c r="GNO2" s="87"/>
      <c r="GNP2" s="87"/>
      <c r="GNQ2" s="88"/>
      <c r="GNR2" s="87"/>
      <c r="GNS2" s="87"/>
      <c r="GNT2" s="87"/>
      <c r="GNU2" s="87"/>
      <c r="GNV2" s="88"/>
      <c r="GNW2" s="87"/>
      <c r="GNX2" s="87"/>
      <c r="GNY2" s="87"/>
      <c r="GNZ2" s="87"/>
      <c r="GOA2" s="88"/>
      <c r="GOB2" s="87"/>
      <c r="GOC2" s="87"/>
      <c r="GOD2" s="87"/>
      <c r="GOE2" s="87"/>
      <c r="GOF2" s="88"/>
      <c r="GOG2" s="87"/>
      <c r="GOH2" s="87"/>
      <c r="GOI2" s="87"/>
      <c r="GOJ2" s="87"/>
      <c r="GOK2" s="88"/>
      <c r="GOL2" s="87"/>
      <c r="GOM2" s="87"/>
      <c r="GON2" s="87"/>
      <c r="GOO2" s="87"/>
      <c r="GOP2" s="88"/>
      <c r="GOQ2" s="87"/>
      <c r="GOR2" s="87"/>
      <c r="GOS2" s="87"/>
      <c r="GOT2" s="87"/>
      <c r="GOU2" s="88"/>
      <c r="GOV2" s="87"/>
      <c r="GOW2" s="87"/>
      <c r="GOX2" s="87"/>
      <c r="GOY2" s="87"/>
      <c r="GOZ2" s="88"/>
      <c r="GPA2" s="87"/>
      <c r="GPB2" s="87"/>
      <c r="GPC2" s="87"/>
      <c r="GPD2" s="87"/>
      <c r="GPE2" s="88"/>
      <c r="GPF2" s="87"/>
      <c r="GPG2" s="87"/>
      <c r="GPH2" s="87"/>
      <c r="GPI2" s="87"/>
      <c r="GPJ2" s="88"/>
      <c r="GPK2" s="87"/>
      <c r="GPL2" s="87"/>
      <c r="GPM2" s="87"/>
      <c r="GPN2" s="87"/>
      <c r="GPO2" s="88"/>
      <c r="GPP2" s="87"/>
      <c r="GPQ2" s="87"/>
      <c r="GPR2" s="87"/>
      <c r="GPS2" s="87"/>
      <c r="GPT2" s="88"/>
      <c r="GPU2" s="87"/>
      <c r="GPV2" s="87"/>
      <c r="GPW2" s="87"/>
      <c r="GPX2" s="87"/>
      <c r="GPY2" s="88"/>
      <c r="GPZ2" s="87"/>
      <c r="GQA2" s="87"/>
      <c r="GQB2" s="87"/>
      <c r="GQC2" s="87"/>
      <c r="GQD2" s="88"/>
      <c r="GQE2" s="87"/>
      <c r="GQF2" s="87"/>
      <c r="GQG2" s="87"/>
      <c r="GQH2" s="87"/>
      <c r="GQI2" s="88"/>
      <c r="GQJ2" s="87"/>
      <c r="GQK2" s="87"/>
      <c r="GQL2" s="87"/>
      <c r="GQM2" s="87"/>
      <c r="GQN2" s="88"/>
      <c r="GQO2" s="87"/>
      <c r="GQP2" s="87"/>
      <c r="GQQ2" s="87"/>
      <c r="GQR2" s="87"/>
      <c r="GQS2" s="88"/>
      <c r="GQT2" s="87"/>
      <c r="GQU2" s="87"/>
      <c r="GQV2" s="87"/>
      <c r="GQW2" s="87"/>
      <c r="GQX2" s="88"/>
      <c r="GQY2" s="87"/>
      <c r="GQZ2" s="87"/>
      <c r="GRA2" s="87"/>
      <c r="GRB2" s="87"/>
      <c r="GRC2" s="88"/>
      <c r="GRD2" s="87"/>
      <c r="GRE2" s="87"/>
      <c r="GRF2" s="87"/>
      <c r="GRG2" s="87"/>
      <c r="GRH2" s="88"/>
      <c r="GRI2" s="87"/>
      <c r="GRJ2" s="87"/>
      <c r="GRK2" s="87"/>
      <c r="GRL2" s="87"/>
      <c r="GRM2" s="88"/>
      <c r="GRN2" s="87"/>
      <c r="GRO2" s="87"/>
      <c r="GRP2" s="87"/>
      <c r="GRQ2" s="87"/>
      <c r="GRR2" s="88"/>
      <c r="GRS2" s="87"/>
      <c r="GRT2" s="87"/>
      <c r="GRU2" s="87"/>
      <c r="GRV2" s="87"/>
      <c r="GRW2" s="88"/>
      <c r="GRX2" s="87"/>
      <c r="GRY2" s="87"/>
      <c r="GRZ2" s="87"/>
      <c r="GSA2" s="87"/>
      <c r="GSB2" s="88"/>
      <c r="GSC2" s="87"/>
      <c r="GSD2" s="87"/>
      <c r="GSE2" s="87"/>
      <c r="GSF2" s="87"/>
      <c r="GSG2" s="88"/>
      <c r="GSH2" s="87"/>
      <c r="GSI2" s="87"/>
      <c r="GSJ2" s="87"/>
      <c r="GSK2" s="87"/>
      <c r="GSL2" s="88"/>
      <c r="GSM2" s="87"/>
      <c r="GSN2" s="87"/>
      <c r="GSO2" s="87"/>
      <c r="GSP2" s="87"/>
      <c r="GSQ2" s="88"/>
      <c r="GSR2" s="87"/>
      <c r="GSS2" s="87"/>
      <c r="GST2" s="87"/>
      <c r="GSU2" s="87"/>
      <c r="GSV2" s="88"/>
      <c r="GSW2" s="87"/>
      <c r="GSX2" s="87"/>
      <c r="GSY2" s="87"/>
      <c r="GSZ2" s="87"/>
      <c r="GTA2" s="88"/>
      <c r="GTB2" s="87"/>
      <c r="GTC2" s="87"/>
      <c r="GTD2" s="87"/>
      <c r="GTE2" s="87"/>
      <c r="GTF2" s="88"/>
      <c r="GTG2" s="87"/>
      <c r="GTH2" s="87"/>
      <c r="GTI2" s="87"/>
      <c r="GTJ2" s="87"/>
      <c r="GTK2" s="88"/>
      <c r="GTL2" s="87"/>
      <c r="GTM2" s="87"/>
      <c r="GTN2" s="87"/>
      <c r="GTO2" s="87"/>
      <c r="GTP2" s="88"/>
      <c r="GTQ2" s="87"/>
      <c r="GTR2" s="87"/>
      <c r="GTS2" s="87"/>
      <c r="GTT2" s="87"/>
      <c r="GTU2" s="88"/>
      <c r="GTV2" s="87"/>
      <c r="GTW2" s="87"/>
      <c r="GTX2" s="87"/>
      <c r="GTY2" s="87"/>
      <c r="GTZ2" s="88"/>
      <c r="GUA2" s="87"/>
      <c r="GUB2" s="87"/>
      <c r="GUC2" s="87"/>
      <c r="GUD2" s="87"/>
      <c r="GUE2" s="88"/>
      <c r="GUF2" s="87"/>
      <c r="GUG2" s="87"/>
      <c r="GUH2" s="87"/>
      <c r="GUI2" s="87"/>
      <c r="GUJ2" s="88"/>
      <c r="GUK2" s="87"/>
      <c r="GUL2" s="87"/>
      <c r="GUM2" s="87"/>
      <c r="GUN2" s="87"/>
      <c r="GUO2" s="88"/>
      <c r="GUP2" s="87"/>
      <c r="GUQ2" s="87"/>
      <c r="GUR2" s="87"/>
      <c r="GUS2" s="87"/>
      <c r="GUT2" s="88"/>
      <c r="GUU2" s="87"/>
      <c r="GUV2" s="87"/>
      <c r="GUW2" s="87"/>
      <c r="GUX2" s="87"/>
      <c r="GUY2" s="88"/>
      <c r="GUZ2" s="87"/>
      <c r="GVA2" s="87"/>
      <c r="GVB2" s="87"/>
      <c r="GVC2" s="87"/>
      <c r="GVD2" s="88"/>
      <c r="GVE2" s="87"/>
      <c r="GVF2" s="87"/>
      <c r="GVG2" s="87"/>
      <c r="GVH2" s="87"/>
      <c r="GVI2" s="88"/>
      <c r="GVJ2" s="87"/>
      <c r="GVK2" s="87"/>
      <c r="GVL2" s="87"/>
      <c r="GVM2" s="87"/>
      <c r="GVN2" s="88"/>
      <c r="GVO2" s="87"/>
      <c r="GVP2" s="87"/>
      <c r="GVQ2" s="87"/>
      <c r="GVR2" s="87"/>
      <c r="GVS2" s="88"/>
      <c r="GVT2" s="87"/>
      <c r="GVU2" s="87"/>
      <c r="GVV2" s="87"/>
      <c r="GVW2" s="87"/>
      <c r="GVX2" s="88"/>
      <c r="GVY2" s="87"/>
      <c r="GVZ2" s="87"/>
      <c r="GWA2" s="87"/>
      <c r="GWB2" s="87"/>
      <c r="GWC2" s="88"/>
      <c r="GWD2" s="87"/>
      <c r="GWE2" s="87"/>
      <c r="GWF2" s="87"/>
      <c r="GWG2" s="87"/>
      <c r="GWH2" s="88"/>
      <c r="GWI2" s="87"/>
      <c r="GWJ2" s="87"/>
      <c r="GWK2" s="87"/>
      <c r="GWL2" s="87"/>
      <c r="GWM2" s="88"/>
      <c r="GWN2" s="87"/>
      <c r="GWO2" s="87"/>
      <c r="GWP2" s="87"/>
      <c r="GWQ2" s="87"/>
      <c r="GWR2" s="88"/>
      <c r="GWS2" s="87"/>
      <c r="GWT2" s="87"/>
      <c r="GWU2" s="87"/>
      <c r="GWV2" s="87"/>
      <c r="GWW2" s="88"/>
      <c r="GWX2" s="87"/>
      <c r="GWY2" s="87"/>
      <c r="GWZ2" s="87"/>
      <c r="GXA2" s="87"/>
      <c r="GXB2" s="88"/>
      <c r="GXC2" s="87"/>
      <c r="GXD2" s="87"/>
      <c r="GXE2" s="87"/>
      <c r="GXF2" s="87"/>
      <c r="GXG2" s="88"/>
      <c r="GXH2" s="87"/>
      <c r="GXI2" s="87"/>
      <c r="GXJ2" s="87"/>
      <c r="GXK2" s="87"/>
      <c r="GXL2" s="88"/>
      <c r="GXM2" s="87"/>
      <c r="GXN2" s="87"/>
      <c r="GXO2" s="87"/>
      <c r="GXP2" s="87"/>
      <c r="GXQ2" s="88"/>
      <c r="GXR2" s="87"/>
      <c r="GXS2" s="87"/>
      <c r="GXT2" s="87"/>
      <c r="GXU2" s="87"/>
      <c r="GXV2" s="88"/>
      <c r="GXW2" s="87"/>
      <c r="GXX2" s="87"/>
      <c r="GXY2" s="87"/>
      <c r="GXZ2" s="87"/>
      <c r="GYA2" s="88"/>
      <c r="GYB2" s="87"/>
      <c r="GYC2" s="87"/>
      <c r="GYD2" s="87"/>
      <c r="GYE2" s="87"/>
      <c r="GYF2" s="88"/>
      <c r="GYG2" s="87"/>
      <c r="GYH2" s="87"/>
      <c r="GYI2" s="87"/>
      <c r="GYJ2" s="87"/>
      <c r="GYK2" s="88"/>
      <c r="GYL2" s="87"/>
      <c r="GYM2" s="87"/>
      <c r="GYN2" s="87"/>
      <c r="GYO2" s="87"/>
      <c r="GYP2" s="88"/>
      <c r="GYQ2" s="87"/>
      <c r="GYR2" s="87"/>
      <c r="GYS2" s="87"/>
      <c r="GYT2" s="87"/>
      <c r="GYU2" s="88"/>
      <c r="GYV2" s="87"/>
      <c r="GYW2" s="87"/>
      <c r="GYX2" s="87"/>
      <c r="GYY2" s="87"/>
      <c r="GYZ2" s="88"/>
      <c r="GZA2" s="87"/>
      <c r="GZB2" s="87"/>
      <c r="GZC2" s="87"/>
      <c r="GZD2" s="87"/>
      <c r="GZE2" s="88"/>
      <c r="GZF2" s="87"/>
      <c r="GZG2" s="87"/>
      <c r="GZH2" s="87"/>
      <c r="GZI2" s="87"/>
      <c r="GZJ2" s="88"/>
      <c r="GZK2" s="87"/>
      <c r="GZL2" s="87"/>
      <c r="GZM2" s="87"/>
      <c r="GZN2" s="87"/>
      <c r="GZO2" s="88"/>
      <c r="GZP2" s="87"/>
      <c r="GZQ2" s="87"/>
      <c r="GZR2" s="87"/>
      <c r="GZS2" s="87"/>
      <c r="GZT2" s="88"/>
      <c r="GZU2" s="87"/>
      <c r="GZV2" s="87"/>
      <c r="GZW2" s="87"/>
      <c r="GZX2" s="87"/>
      <c r="GZY2" s="88"/>
      <c r="GZZ2" s="87"/>
      <c r="HAA2" s="87"/>
      <c r="HAB2" s="87"/>
      <c r="HAC2" s="87"/>
      <c r="HAD2" s="88"/>
      <c r="HAE2" s="87"/>
      <c r="HAF2" s="87"/>
      <c r="HAG2" s="87"/>
      <c r="HAH2" s="87"/>
      <c r="HAI2" s="88"/>
      <c r="HAJ2" s="87"/>
      <c r="HAK2" s="87"/>
      <c r="HAL2" s="87"/>
      <c r="HAM2" s="87"/>
      <c r="HAN2" s="88"/>
      <c r="HAO2" s="87"/>
      <c r="HAP2" s="87"/>
      <c r="HAQ2" s="87"/>
      <c r="HAR2" s="87"/>
      <c r="HAS2" s="88"/>
      <c r="HAT2" s="87"/>
      <c r="HAU2" s="87"/>
      <c r="HAV2" s="87"/>
      <c r="HAW2" s="87"/>
      <c r="HAX2" s="88"/>
      <c r="HAY2" s="87"/>
      <c r="HAZ2" s="87"/>
      <c r="HBA2" s="87"/>
      <c r="HBB2" s="87"/>
      <c r="HBC2" s="88"/>
      <c r="HBD2" s="87"/>
      <c r="HBE2" s="87"/>
      <c r="HBF2" s="87"/>
      <c r="HBG2" s="87"/>
      <c r="HBH2" s="88"/>
      <c r="HBI2" s="87"/>
      <c r="HBJ2" s="87"/>
      <c r="HBK2" s="87"/>
      <c r="HBL2" s="87"/>
      <c r="HBM2" s="88"/>
      <c r="HBN2" s="87"/>
      <c r="HBO2" s="87"/>
      <c r="HBP2" s="87"/>
      <c r="HBQ2" s="87"/>
      <c r="HBR2" s="88"/>
      <c r="HBS2" s="87"/>
      <c r="HBT2" s="87"/>
      <c r="HBU2" s="87"/>
      <c r="HBV2" s="87"/>
      <c r="HBW2" s="88"/>
      <c r="HBX2" s="87"/>
      <c r="HBY2" s="87"/>
      <c r="HBZ2" s="87"/>
      <c r="HCA2" s="87"/>
      <c r="HCB2" s="88"/>
      <c r="HCC2" s="87"/>
      <c r="HCD2" s="87"/>
      <c r="HCE2" s="87"/>
      <c r="HCF2" s="87"/>
      <c r="HCG2" s="88"/>
      <c r="HCH2" s="87"/>
      <c r="HCI2" s="87"/>
      <c r="HCJ2" s="87"/>
      <c r="HCK2" s="87"/>
      <c r="HCL2" s="88"/>
      <c r="HCM2" s="87"/>
      <c r="HCN2" s="87"/>
      <c r="HCO2" s="87"/>
      <c r="HCP2" s="87"/>
      <c r="HCQ2" s="88"/>
      <c r="HCR2" s="87"/>
      <c r="HCS2" s="87"/>
      <c r="HCT2" s="87"/>
      <c r="HCU2" s="87"/>
      <c r="HCV2" s="88"/>
      <c r="HCW2" s="87"/>
      <c r="HCX2" s="87"/>
      <c r="HCY2" s="87"/>
      <c r="HCZ2" s="87"/>
      <c r="HDA2" s="88"/>
      <c r="HDB2" s="87"/>
      <c r="HDC2" s="87"/>
      <c r="HDD2" s="87"/>
      <c r="HDE2" s="87"/>
      <c r="HDF2" s="88"/>
      <c r="HDG2" s="87"/>
      <c r="HDH2" s="87"/>
      <c r="HDI2" s="87"/>
      <c r="HDJ2" s="87"/>
      <c r="HDK2" s="88"/>
      <c r="HDL2" s="87"/>
      <c r="HDM2" s="87"/>
      <c r="HDN2" s="87"/>
      <c r="HDO2" s="87"/>
      <c r="HDP2" s="88"/>
      <c r="HDQ2" s="87"/>
      <c r="HDR2" s="87"/>
      <c r="HDS2" s="87"/>
      <c r="HDT2" s="87"/>
      <c r="HDU2" s="88"/>
      <c r="HDV2" s="87"/>
      <c r="HDW2" s="87"/>
      <c r="HDX2" s="87"/>
      <c r="HDY2" s="87"/>
      <c r="HDZ2" s="88"/>
      <c r="HEA2" s="87"/>
      <c r="HEB2" s="87"/>
      <c r="HEC2" s="87"/>
      <c r="HED2" s="87"/>
      <c r="HEE2" s="88"/>
      <c r="HEF2" s="87"/>
      <c r="HEG2" s="87"/>
      <c r="HEH2" s="87"/>
      <c r="HEI2" s="87"/>
      <c r="HEJ2" s="88"/>
      <c r="HEK2" s="87"/>
      <c r="HEL2" s="87"/>
      <c r="HEM2" s="87"/>
      <c r="HEN2" s="87"/>
      <c r="HEO2" s="88"/>
      <c r="HEP2" s="87"/>
      <c r="HEQ2" s="87"/>
      <c r="HER2" s="87"/>
      <c r="HES2" s="87"/>
      <c r="HET2" s="88"/>
      <c r="HEU2" s="87"/>
      <c r="HEV2" s="87"/>
      <c r="HEW2" s="87"/>
      <c r="HEX2" s="87"/>
      <c r="HEY2" s="88"/>
      <c r="HEZ2" s="87"/>
      <c r="HFA2" s="87"/>
      <c r="HFB2" s="87"/>
      <c r="HFC2" s="87"/>
      <c r="HFD2" s="88"/>
      <c r="HFE2" s="87"/>
      <c r="HFF2" s="87"/>
      <c r="HFG2" s="87"/>
      <c r="HFH2" s="87"/>
      <c r="HFI2" s="88"/>
      <c r="HFJ2" s="87"/>
      <c r="HFK2" s="87"/>
      <c r="HFL2" s="87"/>
      <c r="HFM2" s="87"/>
      <c r="HFN2" s="88"/>
      <c r="HFO2" s="87"/>
      <c r="HFP2" s="87"/>
      <c r="HFQ2" s="87"/>
      <c r="HFR2" s="87"/>
      <c r="HFS2" s="88"/>
      <c r="HFT2" s="87"/>
      <c r="HFU2" s="87"/>
      <c r="HFV2" s="87"/>
      <c r="HFW2" s="87"/>
      <c r="HFX2" s="88"/>
      <c r="HFY2" s="87"/>
      <c r="HFZ2" s="87"/>
      <c r="HGA2" s="87"/>
      <c r="HGB2" s="87"/>
      <c r="HGC2" s="88"/>
      <c r="HGD2" s="87"/>
      <c r="HGE2" s="87"/>
      <c r="HGF2" s="87"/>
      <c r="HGG2" s="87"/>
      <c r="HGH2" s="88"/>
      <c r="HGI2" s="87"/>
      <c r="HGJ2" s="87"/>
      <c r="HGK2" s="87"/>
      <c r="HGL2" s="87"/>
      <c r="HGM2" s="88"/>
      <c r="HGN2" s="87"/>
      <c r="HGO2" s="87"/>
      <c r="HGP2" s="87"/>
      <c r="HGQ2" s="87"/>
      <c r="HGR2" s="88"/>
      <c r="HGS2" s="87"/>
      <c r="HGT2" s="87"/>
      <c r="HGU2" s="87"/>
      <c r="HGV2" s="87"/>
      <c r="HGW2" s="88"/>
      <c r="HGX2" s="87"/>
      <c r="HGY2" s="87"/>
      <c r="HGZ2" s="87"/>
      <c r="HHA2" s="87"/>
      <c r="HHB2" s="88"/>
      <c r="HHC2" s="87"/>
      <c r="HHD2" s="87"/>
      <c r="HHE2" s="87"/>
      <c r="HHF2" s="87"/>
      <c r="HHG2" s="88"/>
      <c r="HHH2" s="87"/>
      <c r="HHI2" s="87"/>
      <c r="HHJ2" s="87"/>
      <c r="HHK2" s="87"/>
      <c r="HHL2" s="88"/>
      <c r="HHM2" s="87"/>
      <c r="HHN2" s="87"/>
      <c r="HHO2" s="87"/>
      <c r="HHP2" s="87"/>
      <c r="HHQ2" s="88"/>
      <c r="HHR2" s="87"/>
      <c r="HHS2" s="87"/>
      <c r="HHT2" s="87"/>
      <c r="HHU2" s="87"/>
      <c r="HHV2" s="88"/>
      <c r="HHW2" s="87"/>
      <c r="HHX2" s="87"/>
      <c r="HHY2" s="87"/>
      <c r="HHZ2" s="87"/>
      <c r="HIA2" s="88"/>
      <c r="HIB2" s="87"/>
      <c r="HIC2" s="87"/>
      <c r="HID2" s="87"/>
      <c r="HIE2" s="87"/>
      <c r="HIF2" s="88"/>
      <c r="HIG2" s="87"/>
      <c r="HIH2" s="87"/>
      <c r="HII2" s="87"/>
      <c r="HIJ2" s="87"/>
      <c r="HIK2" s="88"/>
      <c r="HIL2" s="87"/>
      <c r="HIM2" s="87"/>
      <c r="HIN2" s="87"/>
      <c r="HIO2" s="87"/>
      <c r="HIP2" s="88"/>
      <c r="HIQ2" s="87"/>
      <c r="HIR2" s="87"/>
      <c r="HIS2" s="87"/>
      <c r="HIT2" s="87"/>
      <c r="HIU2" s="88"/>
      <c r="HIV2" s="87"/>
      <c r="HIW2" s="87"/>
      <c r="HIX2" s="87"/>
      <c r="HIY2" s="87"/>
      <c r="HIZ2" s="88"/>
      <c r="HJA2" s="87"/>
      <c r="HJB2" s="87"/>
      <c r="HJC2" s="87"/>
      <c r="HJD2" s="87"/>
      <c r="HJE2" s="88"/>
      <c r="HJF2" s="87"/>
      <c r="HJG2" s="87"/>
      <c r="HJH2" s="87"/>
      <c r="HJI2" s="87"/>
      <c r="HJJ2" s="88"/>
      <c r="HJK2" s="87"/>
      <c r="HJL2" s="87"/>
      <c r="HJM2" s="87"/>
      <c r="HJN2" s="87"/>
      <c r="HJO2" s="88"/>
      <c r="HJP2" s="87"/>
      <c r="HJQ2" s="87"/>
      <c r="HJR2" s="87"/>
      <c r="HJS2" s="87"/>
      <c r="HJT2" s="88"/>
      <c r="HJU2" s="87"/>
      <c r="HJV2" s="87"/>
      <c r="HJW2" s="87"/>
      <c r="HJX2" s="87"/>
      <c r="HJY2" s="88"/>
      <c r="HJZ2" s="87"/>
      <c r="HKA2" s="87"/>
      <c r="HKB2" s="87"/>
      <c r="HKC2" s="87"/>
      <c r="HKD2" s="88"/>
      <c r="HKE2" s="87"/>
      <c r="HKF2" s="87"/>
      <c r="HKG2" s="87"/>
      <c r="HKH2" s="87"/>
      <c r="HKI2" s="88"/>
      <c r="HKJ2" s="87"/>
      <c r="HKK2" s="87"/>
      <c r="HKL2" s="87"/>
      <c r="HKM2" s="87"/>
      <c r="HKN2" s="88"/>
      <c r="HKO2" s="87"/>
      <c r="HKP2" s="87"/>
      <c r="HKQ2" s="87"/>
      <c r="HKR2" s="87"/>
      <c r="HKS2" s="88"/>
      <c r="HKT2" s="87"/>
      <c r="HKU2" s="87"/>
      <c r="HKV2" s="87"/>
      <c r="HKW2" s="87"/>
      <c r="HKX2" s="88"/>
      <c r="HKY2" s="87"/>
      <c r="HKZ2" s="87"/>
      <c r="HLA2" s="87"/>
      <c r="HLB2" s="87"/>
      <c r="HLC2" s="88"/>
      <c r="HLD2" s="87"/>
      <c r="HLE2" s="87"/>
      <c r="HLF2" s="87"/>
      <c r="HLG2" s="87"/>
      <c r="HLH2" s="88"/>
      <c r="HLI2" s="87"/>
      <c r="HLJ2" s="87"/>
      <c r="HLK2" s="87"/>
      <c r="HLL2" s="87"/>
      <c r="HLM2" s="88"/>
      <c r="HLN2" s="87"/>
      <c r="HLO2" s="87"/>
      <c r="HLP2" s="87"/>
      <c r="HLQ2" s="87"/>
      <c r="HLR2" s="88"/>
      <c r="HLS2" s="87"/>
      <c r="HLT2" s="87"/>
      <c r="HLU2" s="87"/>
      <c r="HLV2" s="87"/>
      <c r="HLW2" s="88"/>
      <c r="HLX2" s="87"/>
      <c r="HLY2" s="87"/>
      <c r="HLZ2" s="87"/>
      <c r="HMA2" s="87"/>
      <c r="HMB2" s="88"/>
      <c r="HMC2" s="87"/>
      <c r="HMD2" s="87"/>
      <c r="HME2" s="87"/>
      <c r="HMF2" s="87"/>
      <c r="HMG2" s="88"/>
      <c r="HMH2" s="87"/>
      <c r="HMI2" s="87"/>
      <c r="HMJ2" s="87"/>
      <c r="HMK2" s="87"/>
      <c r="HML2" s="88"/>
      <c r="HMM2" s="87"/>
      <c r="HMN2" s="87"/>
      <c r="HMO2" s="87"/>
      <c r="HMP2" s="87"/>
      <c r="HMQ2" s="88"/>
      <c r="HMR2" s="87"/>
      <c r="HMS2" s="87"/>
      <c r="HMT2" s="87"/>
      <c r="HMU2" s="87"/>
      <c r="HMV2" s="88"/>
      <c r="HMW2" s="87"/>
      <c r="HMX2" s="87"/>
      <c r="HMY2" s="87"/>
      <c r="HMZ2" s="87"/>
      <c r="HNA2" s="88"/>
      <c r="HNB2" s="87"/>
      <c r="HNC2" s="87"/>
      <c r="HND2" s="87"/>
      <c r="HNE2" s="87"/>
      <c r="HNF2" s="88"/>
      <c r="HNG2" s="87"/>
      <c r="HNH2" s="87"/>
      <c r="HNI2" s="87"/>
      <c r="HNJ2" s="87"/>
      <c r="HNK2" s="88"/>
      <c r="HNL2" s="87"/>
      <c r="HNM2" s="87"/>
      <c r="HNN2" s="87"/>
      <c r="HNO2" s="87"/>
      <c r="HNP2" s="88"/>
      <c r="HNQ2" s="87"/>
      <c r="HNR2" s="87"/>
      <c r="HNS2" s="87"/>
      <c r="HNT2" s="87"/>
      <c r="HNU2" s="88"/>
      <c r="HNV2" s="87"/>
      <c r="HNW2" s="87"/>
      <c r="HNX2" s="87"/>
      <c r="HNY2" s="87"/>
      <c r="HNZ2" s="88"/>
      <c r="HOA2" s="87"/>
      <c r="HOB2" s="87"/>
      <c r="HOC2" s="87"/>
      <c r="HOD2" s="87"/>
      <c r="HOE2" s="88"/>
      <c r="HOF2" s="87"/>
      <c r="HOG2" s="87"/>
      <c r="HOH2" s="87"/>
      <c r="HOI2" s="87"/>
      <c r="HOJ2" s="88"/>
      <c r="HOK2" s="87"/>
      <c r="HOL2" s="87"/>
      <c r="HOM2" s="87"/>
      <c r="HON2" s="87"/>
      <c r="HOO2" s="88"/>
      <c r="HOP2" s="87"/>
      <c r="HOQ2" s="87"/>
      <c r="HOR2" s="87"/>
      <c r="HOS2" s="87"/>
      <c r="HOT2" s="88"/>
      <c r="HOU2" s="87"/>
      <c r="HOV2" s="87"/>
      <c r="HOW2" s="87"/>
      <c r="HOX2" s="87"/>
      <c r="HOY2" s="88"/>
      <c r="HOZ2" s="87"/>
      <c r="HPA2" s="87"/>
      <c r="HPB2" s="87"/>
      <c r="HPC2" s="87"/>
      <c r="HPD2" s="88"/>
      <c r="HPE2" s="87"/>
      <c r="HPF2" s="87"/>
      <c r="HPG2" s="87"/>
      <c r="HPH2" s="87"/>
      <c r="HPI2" s="88"/>
      <c r="HPJ2" s="87"/>
      <c r="HPK2" s="87"/>
      <c r="HPL2" s="87"/>
      <c r="HPM2" s="87"/>
      <c r="HPN2" s="88"/>
      <c r="HPO2" s="87"/>
      <c r="HPP2" s="87"/>
      <c r="HPQ2" s="87"/>
      <c r="HPR2" s="87"/>
      <c r="HPS2" s="88"/>
      <c r="HPT2" s="87"/>
      <c r="HPU2" s="87"/>
      <c r="HPV2" s="87"/>
      <c r="HPW2" s="87"/>
      <c r="HPX2" s="88"/>
      <c r="HPY2" s="87"/>
      <c r="HPZ2" s="87"/>
      <c r="HQA2" s="87"/>
      <c r="HQB2" s="87"/>
      <c r="HQC2" s="88"/>
      <c r="HQD2" s="87"/>
      <c r="HQE2" s="87"/>
      <c r="HQF2" s="87"/>
      <c r="HQG2" s="87"/>
      <c r="HQH2" s="88"/>
      <c r="HQI2" s="87"/>
      <c r="HQJ2" s="87"/>
      <c r="HQK2" s="87"/>
      <c r="HQL2" s="87"/>
      <c r="HQM2" s="88"/>
      <c r="HQN2" s="87"/>
      <c r="HQO2" s="87"/>
      <c r="HQP2" s="87"/>
      <c r="HQQ2" s="87"/>
      <c r="HQR2" s="88"/>
      <c r="HQS2" s="87"/>
      <c r="HQT2" s="87"/>
      <c r="HQU2" s="87"/>
      <c r="HQV2" s="87"/>
      <c r="HQW2" s="88"/>
      <c r="HQX2" s="87"/>
      <c r="HQY2" s="87"/>
      <c r="HQZ2" s="87"/>
      <c r="HRA2" s="87"/>
      <c r="HRB2" s="88"/>
      <c r="HRC2" s="87"/>
      <c r="HRD2" s="87"/>
      <c r="HRE2" s="87"/>
      <c r="HRF2" s="87"/>
      <c r="HRG2" s="88"/>
      <c r="HRH2" s="87"/>
      <c r="HRI2" s="87"/>
      <c r="HRJ2" s="87"/>
      <c r="HRK2" s="87"/>
      <c r="HRL2" s="88"/>
      <c r="HRM2" s="87"/>
      <c r="HRN2" s="87"/>
      <c r="HRO2" s="87"/>
      <c r="HRP2" s="87"/>
      <c r="HRQ2" s="88"/>
      <c r="HRR2" s="87"/>
      <c r="HRS2" s="87"/>
      <c r="HRT2" s="87"/>
      <c r="HRU2" s="87"/>
      <c r="HRV2" s="88"/>
      <c r="HRW2" s="87"/>
      <c r="HRX2" s="87"/>
      <c r="HRY2" s="87"/>
      <c r="HRZ2" s="87"/>
      <c r="HSA2" s="88"/>
      <c r="HSB2" s="87"/>
      <c r="HSC2" s="87"/>
      <c r="HSD2" s="87"/>
      <c r="HSE2" s="87"/>
      <c r="HSF2" s="88"/>
      <c r="HSG2" s="87"/>
      <c r="HSH2" s="87"/>
      <c r="HSI2" s="87"/>
      <c r="HSJ2" s="87"/>
      <c r="HSK2" s="88"/>
      <c r="HSL2" s="87"/>
      <c r="HSM2" s="87"/>
      <c r="HSN2" s="87"/>
      <c r="HSO2" s="87"/>
      <c r="HSP2" s="88"/>
      <c r="HSQ2" s="87"/>
      <c r="HSR2" s="87"/>
      <c r="HSS2" s="87"/>
      <c r="HST2" s="87"/>
      <c r="HSU2" s="88"/>
      <c r="HSV2" s="87"/>
      <c r="HSW2" s="87"/>
      <c r="HSX2" s="87"/>
      <c r="HSY2" s="87"/>
      <c r="HSZ2" s="88"/>
      <c r="HTA2" s="87"/>
      <c r="HTB2" s="87"/>
      <c r="HTC2" s="87"/>
      <c r="HTD2" s="87"/>
      <c r="HTE2" s="88"/>
      <c r="HTF2" s="87"/>
      <c r="HTG2" s="87"/>
      <c r="HTH2" s="87"/>
      <c r="HTI2" s="87"/>
      <c r="HTJ2" s="88"/>
      <c r="HTK2" s="87"/>
      <c r="HTL2" s="87"/>
      <c r="HTM2" s="87"/>
      <c r="HTN2" s="87"/>
      <c r="HTO2" s="88"/>
      <c r="HTP2" s="87"/>
      <c r="HTQ2" s="87"/>
      <c r="HTR2" s="87"/>
      <c r="HTS2" s="87"/>
      <c r="HTT2" s="88"/>
      <c r="HTU2" s="87"/>
      <c r="HTV2" s="87"/>
      <c r="HTW2" s="87"/>
      <c r="HTX2" s="87"/>
      <c r="HTY2" s="88"/>
      <c r="HTZ2" s="87"/>
      <c r="HUA2" s="87"/>
      <c r="HUB2" s="87"/>
      <c r="HUC2" s="87"/>
      <c r="HUD2" s="88"/>
      <c r="HUE2" s="87"/>
      <c r="HUF2" s="87"/>
      <c r="HUG2" s="87"/>
      <c r="HUH2" s="87"/>
      <c r="HUI2" s="88"/>
      <c r="HUJ2" s="87"/>
      <c r="HUK2" s="87"/>
      <c r="HUL2" s="87"/>
      <c r="HUM2" s="87"/>
      <c r="HUN2" s="88"/>
      <c r="HUO2" s="87"/>
      <c r="HUP2" s="87"/>
      <c r="HUQ2" s="87"/>
      <c r="HUR2" s="87"/>
      <c r="HUS2" s="88"/>
      <c r="HUT2" s="87"/>
      <c r="HUU2" s="87"/>
      <c r="HUV2" s="87"/>
      <c r="HUW2" s="87"/>
      <c r="HUX2" s="88"/>
      <c r="HUY2" s="87"/>
      <c r="HUZ2" s="87"/>
      <c r="HVA2" s="87"/>
      <c r="HVB2" s="87"/>
      <c r="HVC2" s="88"/>
      <c r="HVD2" s="87"/>
      <c r="HVE2" s="87"/>
      <c r="HVF2" s="87"/>
      <c r="HVG2" s="87"/>
      <c r="HVH2" s="88"/>
      <c r="HVI2" s="87"/>
      <c r="HVJ2" s="87"/>
      <c r="HVK2" s="87"/>
      <c r="HVL2" s="87"/>
      <c r="HVM2" s="88"/>
      <c r="HVN2" s="87"/>
      <c r="HVO2" s="87"/>
      <c r="HVP2" s="87"/>
      <c r="HVQ2" s="87"/>
      <c r="HVR2" s="88"/>
      <c r="HVS2" s="87"/>
      <c r="HVT2" s="87"/>
      <c r="HVU2" s="87"/>
      <c r="HVV2" s="87"/>
      <c r="HVW2" s="88"/>
      <c r="HVX2" s="87"/>
      <c r="HVY2" s="87"/>
      <c r="HVZ2" s="87"/>
      <c r="HWA2" s="87"/>
      <c r="HWB2" s="88"/>
      <c r="HWC2" s="87"/>
      <c r="HWD2" s="87"/>
      <c r="HWE2" s="87"/>
      <c r="HWF2" s="87"/>
      <c r="HWG2" s="88"/>
      <c r="HWH2" s="87"/>
      <c r="HWI2" s="87"/>
      <c r="HWJ2" s="87"/>
      <c r="HWK2" s="87"/>
      <c r="HWL2" s="88"/>
      <c r="HWM2" s="87"/>
      <c r="HWN2" s="87"/>
      <c r="HWO2" s="87"/>
      <c r="HWP2" s="87"/>
      <c r="HWQ2" s="88"/>
      <c r="HWR2" s="87"/>
      <c r="HWS2" s="87"/>
      <c r="HWT2" s="87"/>
      <c r="HWU2" s="87"/>
      <c r="HWV2" s="88"/>
      <c r="HWW2" s="87"/>
      <c r="HWX2" s="87"/>
      <c r="HWY2" s="87"/>
      <c r="HWZ2" s="87"/>
      <c r="HXA2" s="88"/>
      <c r="HXB2" s="87"/>
      <c r="HXC2" s="87"/>
      <c r="HXD2" s="87"/>
      <c r="HXE2" s="87"/>
      <c r="HXF2" s="88"/>
      <c r="HXG2" s="87"/>
      <c r="HXH2" s="87"/>
      <c r="HXI2" s="87"/>
      <c r="HXJ2" s="87"/>
      <c r="HXK2" s="88"/>
      <c r="HXL2" s="87"/>
      <c r="HXM2" s="87"/>
      <c r="HXN2" s="87"/>
      <c r="HXO2" s="87"/>
      <c r="HXP2" s="88"/>
      <c r="HXQ2" s="87"/>
      <c r="HXR2" s="87"/>
      <c r="HXS2" s="87"/>
      <c r="HXT2" s="87"/>
      <c r="HXU2" s="88"/>
      <c r="HXV2" s="87"/>
      <c r="HXW2" s="87"/>
      <c r="HXX2" s="87"/>
      <c r="HXY2" s="87"/>
      <c r="HXZ2" s="88"/>
      <c r="HYA2" s="87"/>
      <c r="HYB2" s="87"/>
      <c r="HYC2" s="87"/>
      <c r="HYD2" s="87"/>
      <c r="HYE2" s="88"/>
      <c r="HYF2" s="87"/>
      <c r="HYG2" s="87"/>
      <c r="HYH2" s="87"/>
      <c r="HYI2" s="87"/>
      <c r="HYJ2" s="88"/>
      <c r="HYK2" s="87"/>
      <c r="HYL2" s="87"/>
      <c r="HYM2" s="87"/>
      <c r="HYN2" s="87"/>
      <c r="HYO2" s="88"/>
      <c r="HYP2" s="87"/>
      <c r="HYQ2" s="87"/>
      <c r="HYR2" s="87"/>
      <c r="HYS2" s="87"/>
      <c r="HYT2" s="88"/>
      <c r="HYU2" s="87"/>
      <c r="HYV2" s="87"/>
      <c r="HYW2" s="87"/>
      <c r="HYX2" s="87"/>
      <c r="HYY2" s="88"/>
      <c r="HYZ2" s="87"/>
      <c r="HZA2" s="87"/>
      <c r="HZB2" s="87"/>
      <c r="HZC2" s="87"/>
      <c r="HZD2" s="88"/>
      <c r="HZE2" s="87"/>
      <c r="HZF2" s="87"/>
      <c r="HZG2" s="87"/>
      <c r="HZH2" s="87"/>
      <c r="HZI2" s="88"/>
      <c r="HZJ2" s="87"/>
      <c r="HZK2" s="87"/>
      <c r="HZL2" s="87"/>
      <c r="HZM2" s="87"/>
      <c r="HZN2" s="88"/>
      <c r="HZO2" s="87"/>
      <c r="HZP2" s="87"/>
      <c r="HZQ2" s="87"/>
      <c r="HZR2" s="87"/>
      <c r="HZS2" s="88"/>
      <c r="HZT2" s="87"/>
      <c r="HZU2" s="87"/>
      <c r="HZV2" s="87"/>
      <c r="HZW2" s="87"/>
      <c r="HZX2" s="88"/>
      <c r="HZY2" s="87"/>
      <c r="HZZ2" s="87"/>
      <c r="IAA2" s="87"/>
      <c r="IAB2" s="87"/>
      <c r="IAC2" s="88"/>
      <c r="IAD2" s="87"/>
      <c r="IAE2" s="87"/>
      <c r="IAF2" s="87"/>
      <c r="IAG2" s="87"/>
      <c r="IAH2" s="88"/>
      <c r="IAI2" s="87"/>
      <c r="IAJ2" s="87"/>
      <c r="IAK2" s="87"/>
      <c r="IAL2" s="87"/>
      <c r="IAM2" s="88"/>
      <c r="IAN2" s="87"/>
      <c r="IAO2" s="87"/>
      <c r="IAP2" s="87"/>
      <c r="IAQ2" s="87"/>
      <c r="IAR2" s="88"/>
      <c r="IAS2" s="87"/>
      <c r="IAT2" s="87"/>
      <c r="IAU2" s="87"/>
      <c r="IAV2" s="87"/>
      <c r="IAW2" s="88"/>
      <c r="IAX2" s="87"/>
      <c r="IAY2" s="87"/>
      <c r="IAZ2" s="87"/>
      <c r="IBA2" s="87"/>
      <c r="IBB2" s="88"/>
      <c r="IBC2" s="87"/>
      <c r="IBD2" s="87"/>
      <c r="IBE2" s="87"/>
      <c r="IBF2" s="87"/>
      <c r="IBG2" s="88"/>
      <c r="IBH2" s="87"/>
      <c r="IBI2" s="87"/>
      <c r="IBJ2" s="87"/>
      <c r="IBK2" s="87"/>
      <c r="IBL2" s="88"/>
      <c r="IBM2" s="87"/>
      <c r="IBN2" s="87"/>
      <c r="IBO2" s="87"/>
      <c r="IBP2" s="87"/>
      <c r="IBQ2" s="88"/>
      <c r="IBR2" s="87"/>
      <c r="IBS2" s="87"/>
      <c r="IBT2" s="87"/>
      <c r="IBU2" s="87"/>
      <c r="IBV2" s="88"/>
      <c r="IBW2" s="87"/>
      <c r="IBX2" s="87"/>
      <c r="IBY2" s="87"/>
      <c r="IBZ2" s="87"/>
      <c r="ICA2" s="88"/>
      <c r="ICB2" s="87"/>
      <c r="ICC2" s="87"/>
      <c r="ICD2" s="87"/>
      <c r="ICE2" s="87"/>
      <c r="ICF2" s="88"/>
      <c r="ICG2" s="87"/>
      <c r="ICH2" s="87"/>
      <c r="ICI2" s="87"/>
      <c r="ICJ2" s="87"/>
      <c r="ICK2" s="88"/>
      <c r="ICL2" s="87"/>
      <c r="ICM2" s="87"/>
      <c r="ICN2" s="87"/>
      <c r="ICO2" s="87"/>
      <c r="ICP2" s="88"/>
      <c r="ICQ2" s="87"/>
      <c r="ICR2" s="87"/>
      <c r="ICS2" s="87"/>
      <c r="ICT2" s="87"/>
      <c r="ICU2" s="88"/>
      <c r="ICV2" s="87"/>
      <c r="ICW2" s="87"/>
      <c r="ICX2" s="87"/>
      <c r="ICY2" s="87"/>
      <c r="ICZ2" s="88"/>
      <c r="IDA2" s="87"/>
      <c r="IDB2" s="87"/>
      <c r="IDC2" s="87"/>
      <c r="IDD2" s="87"/>
      <c r="IDE2" s="88"/>
      <c r="IDF2" s="87"/>
      <c r="IDG2" s="87"/>
      <c r="IDH2" s="87"/>
      <c r="IDI2" s="87"/>
      <c r="IDJ2" s="88"/>
      <c r="IDK2" s="87"/>
      <c r="IDL2" s="87"/>
      <c r="IDM2" s="87"/>
      <c r="IDN2" s="87"/>
      <c r="IDO2" s="88"/>
      <c r="IDP2" s="87"/>
      <c r="IDQ2" s="87"/>
      <c r="IDR2" s="87"/>
      <c r="IDS2" s="87"/>
      <c r="IDT2" s="88"/>
      <c r="IDU2" s="87"/>
      <c r="IDV2" s="87"/>
      <c r="IDW2" s="87"/>
      <c r="IDX2" s="87"/>
      <c r="IDY2" s="88"/>
      <c r="IDZ2" s="87"/>
      <c r="IEA2" s="87"/>
      <c r="IEB2" s="87"/>
      <c r="IEC2" s="87"/>
      <c r="IED2" s="88"/>
      <c r="IEE2" s="87"/>
      <c r="IEF2" s="87"/>
      <c r="IEG2" s="87"/>
      <c r="IEH2" s="87"/>
      <c r="IEI2" s="88"/>
      <c r="IEJ2" s="87"/>
      <c r="IEK2" s="87"/>
      <c r="IEL2" s="87"/>
      <c r="IEM2" s="87"/>
      <c r="IEN2" s="88"/>
      <c r="IEO2" s="87"/>
      <c r="IEP2" s="87"/>
      <c r="IEQ2" s="87"/>
      <c r="IER2" s="87"/>
      <c r="IES2" s="88"/>
      <c r="IET2" s="87"/>
      <c r="IEU2" s="87"/>
      <c r="IEV2" s="87"/>
      <c r="IEW2" s="87"/>
      <c r="IEX2" s="88"/>
      <c r="IEY2" s="87"/>
      <c r="IEZ2" s="87"/>
      <c r="IFA2" s="87"/>
      <c r="IFB2" s="87"/>
      <c r="IFC2" s="88"/>
      <c r="IFD2" s="87"/>
      <c r="IFE2" s="87"/>
      <c r="IFF2" s="87"/>
      <c r="IFG2" s="87"/>
      <c r="IFH2" s="88"/>
      <c r="IFI2" s="87"/>
      <c r="IFJ2" s="87"/>
      <c r="IFK2" s="87"/>
      <c r="IFL2" s="87"/>
      <c r="IFM2" s="88"/>
      <c r="IFN2" s="87"/>
      <c r="IFO2" s="87"/>
      <c r="IFP2" s="87"/>
      <c r="IFQ2" s="87"/>
      <c r="IFR2" s="88"/>
      <c r="IFS2" s="87"/>
      <c r="IFT2" s="87"/>
      <c r="IFU2" s="87"/>
      <c r="IFV2" s="87"/>
      <c r="IFW2" s="88"/>
      <c r="IFX2" s="87"/>
      <c r="IFY2" s="87"/>
      <c r="IFZ2" s="87"/>
      <c r="IGA2" s="87"/>
      <c r="IGB2" s="88"/>
      <c r="IGC2" s="87"/>
      <c r="IGD2" s="87"/>
      <c r="IGE2" s="87"/>
      <c r="IGF2" s="87"/>
      <c r="IGG2" s="88"/>
      <c r="IGH2" s="87"/>
      <c r="IGI2" s="87"/>
      <c r="IGJ2" s="87"/>
      <c r="IGK2" s="87"/>
      <c r="IGL2" s="88"/>
      <c r="IGM2" s="87"/>
      <c r="IGN2" s="87"/>
      <c r="IGO2" s="87"/>
      <c r="IGP2" s="87"/>
      <c r="IGQ2" s="88"/>
      <c r="IGR2" s="87"/>
      <c r="IGS2" s="87"/>
      <c r="IGT2" s="87"/>
      <c r="IGU2" s="87"/>
      <c r="IGV2" s="88"/>
      <c r="IGW2" s="87"/>
      <c r="IGX2" s="87"/>
      <c r="IGY2" s="87"/>
      <c r="IGZ2" s="87"/>
      <c r="IHA2" s="88"/>
      <c r="IHB2" s="87"/>
      <c r="IHC2" s="87"/>
      <c r="IHD2" s="87"/>
      <c r="IHE2" s="87"/>
      <c r="IHF2" s="88"/>
      <c r="IHG2" s="87"/>
      <c r="IHH2" s="87"/>
      <c r="IHI2" s="87"/>
      <c r="IHJ2" s="87"/>
      <c r="IHK2" s="88"/>
      <c r="IHL2" s="87"/>
      <c r="IHM2" s="87"/>
      <c r="IHN2" s="87"/>
      <c r="IHO2" s="87"/>
      <c r="IHP2" s="88"/>
      <c r="IHQ2" s="87"/>
      <c r="IHR2" s="87"/>
      <c r="IHS2" s="87"/>
      <c r="IHT2" s="87"/>
      <c r="IHU2" s="88"/>
      <c r="IHV2" s="87"/>
      <c r="IHW2" s="87"/>
      <c r="IHX2" s="87"/>
      <c r="IHY2" s="87"/>
      <c r="IHZ2" s="88"/>
      <c r="IIA2" s="87"/>
      <c r="IIB2" s="87"/>
      <c r="IIC2" s="87"/>
      <c r="IID2" s="87"/>
      <c r="IIE2" s="88"/>
      <c r="IIF2" s="87"/>
      <c r="IIG2" s="87"/>
      <c r="IIH2" s="87"/>
      <c r="III2" s="87"/>
      <c r="IIJ2" s="88"/>
      <c r="IIK2" s="87"/>
      <c r="IIL2" s="87"/>
      <c r="IIM2" s="87"/>
      <c r="IIN2" s="87"/>
      <c r="IIO2" s="88"/>
      <c r="IIP2" s="87"/>
      <c r="IIQ2" s="87"/>
      <c r="IIR2" s="87"/>
      <c r="IIS2" s="87"/>
      <c r="IIT2" s="88"/>
      <c r="IIU2" s="87"/>
      <c r="IIV2" s="87"/>
      <c r="IIW2" s="87"/>
      <c r="IIX2" s="87"/>
      <c r="IIY2" s="88"/>
      <c r="IIZ2" s="87"/>
      <c r="IJA2" s="87"/>
      <c r="IJB2" s="87"/>
      <c r="IJC2" s="87"/>
      <c r="IJD2" s="88"/>
      <c r="IJE2" s="87"/>
      <c r="IJF2" s="87"/>
      <c r="IJG2" s="87"/>
      <c r="IJH2" s="87"/>
      <c r="IJI2" s="88"/>
      <c r="IJJ2" s="87"/>
      <c r="IJK2" s="87"/>
      <c r="IJL2" s="87"/>
      <c r="IJM2" s="87"/>
      <c r="IJN2" s="88"/>
      <c r="IJO2" s="87"/>
      <c r="IJP2" s="87"/>
      <c r="IJQ2" s="87"/>
      <c r="IJR2" s="87"/>
      <c r="IJS2" s="88"/>
      <c r="IJT2" s="87"/>
      <c r="IJU2" s="87"/>
      <c r="IJV2" s="87"/>
      <c r="IJW2" s="87"/>
      <c r="IJX2" s="88"/>
      <c r="IJY2" s="87"/>
      <c r="IJZ2" s="87"/>
      <c r="IKA2" s="87"/>
      <c r="IKB2" s="87"/>
      <c r="IKC2" s="88"/>
      <c r="IKD2" s="87"/>
      <c r="IKE2" s="87"/>
      <c r="IKF2" s="87"/>
      <c r="IKG2" s="87"/>
      <c r="IKH2" s="88"/>
      <c r="IKI2" s="87"/>
      <c r="IKJ2" s="87"/>
      <c r="IKK2" s="87"/>
      <c r="IKL2" s="87"/>
      <c r="IKM2" s="88"/>
      <c r="IKN2" s="87"/>
      <c r="IKO2" s="87"/>
      <c r="IKP2" s="87"/>
      <c r="IKQ2" s="87"/>
      <c r="IKR2" s="88"/>
      <c r="IKS2" s="87"/>
      <c r="IKT2" s="87"/>
      <c r="IKU2" s="87"/>
      <c r="IKV2" s="87"/>
      <c r="IKW2" s="88"/>
      <c r="IKX2" s="87"/>
      <c r="IKY2" s="87"/>
      <c r="IKZ2" s="87"/>
      <c r="ILA2" s="87"/>
      <c r="ILB2" s="88"/>
      <c r="ILC2" s="87"/>
      <c r="ILD2" s="87"/>
      <c r="ILE2" s="87"/>
      <c r="ILF2" s="87"/>
      <c r="ILG2" s="88"/>
      <c r="ILH2" s="87"/>
      <c r="ILI2" s="87"/>
      <c r="ILJ2" s="87"/>
      <c r="ILK2" s="87"/>
      <c r="ILL2" s="88"/>
      <c r="ILM2" s="87"/>
      <c r="ILN2" s="87"/>
      <c r="ILO2" s="87"/>
      <c r="ILP2" s="87"/>
      <c r="ILQ2" s="88"/>
      <c r="ILR2" s="87"/>
      <c r="ILS2" s="87"/>
      <c r="ILT2" s="87"/>
      <c r="ILU2" s="87"/>
      <c r="ILV2" s="88"/>
      <c r="ILW2" s="87"/>
      <c r="ILX2" s="87"/>
      <c r="ILY2" s="87"/>
      <c r="ILZ2" s="87"/>
      <c r="IMA2" s="88"/>
      <c r="IMB2" s="87"/>
      <c r="IMC2" s="87"/>
      <c r="IMD2" s="87"/>
      <c r="IME2" s="87"/>
      <c r="IMF2" s="88"/>
      <c r="IMG2" s="87"/>
      <c r="IMH2" s="87"/>
      <c r="IMI2" s="87"/>
      <c r="IMJ2" s="87"/>
      <c r="IMK2" s="88"/>
      <c r="IML2" s="87"/>
      <c r="IMM2" s="87"/>
      <c r="IMN2" s="87"/>
      <c r="IMO2" s="87"/>
      <c r="IMP2" s="88"/>
      <c r="IMQ2" s="87"/>
      <c r="IMR2" s="87"/>
      <c r="IMS2" s="87"/>
      <c r="IMT2" s="87"/>
      <c r="IMU2" s="88"/>
      <c r="IMV2" s="87"/>
      <c r="IMW2" s="87"/>
      <c r="IMX2" s="87"/>
      <c r="IMY2" s="87"/>
      <c r="IMZ2" s="88"/>
      <c r="INA2" s="87"/>
      <c r="INB2" s="87"/>
      <c r="INC2" s="87"/>
      <c r="IND2" s="87"/>
      <c r="INE2" s="88"/>
      <c r="INF2" s="87"/>
      <c r="ING2" s="87"/>
      <c r="INH2" s="87"/>
      <c r="INI2" s="87"/>
      <c r="INJ2" s="88"/>
      <c r="INK2" s="87"/>
      <c r="INL2" s="87"/>
      <c r="INM2" s="87"/>
      <c r="INN2" s="87"/>
      <c r="INO2" s="88"/>
      <c r="INP2" s="87"/>
      <c r="INQ2" s="87"/>
      <c r="INR2" s="87"/>
      <c r="INS2" s="87"/>
      <c r="INT2" s="88"/>
      <c r="INU2" s="87"/>
      <c r="INV2" s="87"/>
      <c r="INW2" s="87"/>
      <c r="INX2" s="87"/>
      <c r="INY2" s="88"/>
      <c r="INZ2" s="87"/>
      <c r="IOA2" s="87"/>
      <c r="IOB2" s="87"/>
      <c r="IOC2" s="87"/>
      <c r="IOD2" s="88"/>
      <c r="IOE2" s="87"/>
      <c r="IOF2" s="87"/>
      <c r="IOG2" s="87"/>
      <c r="IOH2" s="87"/>
      <c r="IOI2" s="88"/>
      <c r="IOJ2" s="87"/>
      <c r="IOK2" s="87"/>
      <c r="IOL2" s="87"/>
      <c r="IOM2" s="87"/>
      <c r="ION2" s="88"/>
      <c r="IOO2" s="87"/>
      <c r="IOP2" s="87"/>
      <c r="IOQ2" s="87"/>
      <c r="IOR2" s="87"/>
      <c r="IOS2" s="88"/>
      <c r="IOT2" s="87"/>
      <c r="IOU2" s="87"/>
      <c r="IOV2" s="87"/>
      <c r="IOW2" s="87"/>
      <c r="IOX2" s="88"/>
      <c r="IOY2" s="87"/>
      <c r="IOZ2" s="87"/>
      <c r="IPA2" s="87"/>
      <c r="IPB2" s="87"/>
      <c r="IPC2" s="88"/>
      <c r="IPD2" s="87"/>
      <c r="IPE2" s="87"/>
      <c r="IPF2" s="87"/>
      <c r="IPG2" s="87"/>
      <c r="IPH2" s="88"/>
      <c r="IPI2" s="87"/>
      <c r="IPJ2" s="87"/>
      <c r="IPK2" s="87"/>
      <c r="IPL2" s="87"/>
      <c r="IPM2" s="88"/>
      <c r="IPN2" s="87"/>
      <c r="IPO2" s="87"/>
      <c r="IPP2" s="87"/>
      <c r="IPQ2" s="87"/>
      <c r="IPR2" s="88"/>
      <c r="IPS2" s="87"/>
      <c r="IPT2" s="87"/>
      <c r="IPU2" s="87"/>
      <c r="IPV2" s="87"/>
      <c r="IPW2" s="88"/>
      <c r="IPX2" s="87"/>
      <c r="IPY2" s="87"/>
      <c r="IPZ2" s="87"/>
      <c r="IQA2" s="87"/>
      <c r="IQB2" s="88"/>
      <c r="IQC2" s="87"/>
      <c r="IQD2" s="87"/>
      <c r="IQE2" s="87"/>
      <c r="IQF2" s="87"/>
      <c r="IQG2" s="88"/>
      <c r="IQH2" s="87"/>
      <c r="IQI2" s="87"/>
      <c r="IQJ2" s="87"/>
      <c r="IQK2" s="87"/>
      <c r="IQL2" s="88"/>
      <c r="IQM2" s="87"/>
      <c r="IQN2" s="87"/>
      <c r="IQO2" s="87"/>
      <c r="IQP2" s="87"/>
      <c r="IQQ2" s="88"/>
      <c r="IQR2" s="87"/>
      <c r="IQS2" s="87"/>
      <c r="IQT2" s="87"/>
      <c r="IQU2" s="87"/>
      <c r="IQV2" s="88"/>
      <c r="IQW2" s="87"/>
      <c r="IQX2" s="87"/>
      <c r="IQY2" s="87"/>
      <c r="IQZ2" s="87"/>
      <c r="IRA2" s="88"/>
      <c r="IRB2" s="87"/>
      <c r="IRC2" s="87"/>
      <c r="IRD2" s="87"/>
      <c r="IRE2" s="87"/>
      <c r="IRF2" s="88"/>
      <c r="IRG2" s="87"/>
      <c r="IRH2" s="87"/>
      <c r="IRI2" s="87"/>
      <c r="IRJ2" s="87"/>
      <c r="IRK2" s="88"/>
      <c r="IRL2" s="87"/>
      <c r="IRM2" s="87"/>
      <c r="IRN2" s="87"/>
      <c r="IRO2" s="87"/>
      <c r="IRP2" s="88"/>
      <c r="IRQ2" s="87"/>
      <c r="IRR2" s="87"/>
      <c r="IRS2" s="87"/>
      <c r="IRT2" s="87"/>
      <c r="IRU2" s="88"/>
      <c r="IRV2" s="87"/>
      <c r="IRW2" s="87"/>
      <c r="IRX2" s="87"/>
      <c r="IRY2" s="87"/>
      <c r="IRZ2" s="88"/>
      <c r="ISA2" s="87"/>
      <c r="ISB2" s="87"/>
      <c r="ISC2" s="87"/>
      <c r="ISD2" s="87"/>
      <c r="ISE2" s="88"/>
      <c r="ISF2" s="87"/>
      <c r="ISG2" s="87"/>
      <c r="ISH2" s="87"/>
      <c r="ISI2" s="87"/>
      <c r="ISJ2" s="88"/>
      <c r="ISK2" s="87"/>
      <c r="ISL2" s="87"/>
      <c r="ISM2" s="87"/>
      <c r="ISN2" s="87"/>
      <c r="ISO2" s="88"/>
      <c r="ISP2" s="87"/>
      <c r="ISQ2" s="87"/>
      <c r="ISR2" s="87"/>
      <c r="ISS2" s="87"/>
      <c r="IST2" s="88"/>
      <c r="ISU2" s="87"/>
      <c r="ISV2" s="87"/>
      <c r="ISW2" s="87"/>
      <c r="ISX2" s="87"/>
      <c r="ISY2" s="88"/>
      <c r="ISZ2" s="87"/>
      <c r="ITA2" s="87"/>
      <c r="ITB2" s="87"/>
      <c r="ITC2" s="87"/>
      <c r="ITD2" s="88"/>
      <c r="ITE2" s="87"/>
      <c r="ITF2" s="87"/>
      <c r="ITG2" s="87"/>
      <c r="ITH2" s="87"/>
      <c r="ITI2" s="88"/>
      <c r="ITJ2" s="87"/>
      <c r="ITK2" s="87"/>
      <c r="ITL2" s="87"/>
      <c r="ITM2" s="87"/>
      <c r="ITN2" s="88"/>
      <c r="ITO2" s="87"/>
      <c r="ITP2" s="87"/>
      <c r="ITQ2" s="87"/>
      <c r="ITR2" s="87"/>
      <c r="ITS2" s="88"/>
      <c r="ITT2" s="87"/>
      <c r="ITU2" s="87"/>
      <c r="ITV2" s="87"/>
      <c r="ITW2" s="87"/>
      <c r="ITX2" s="88"/>
      <c r="ITY2" s="87"/>
      <c r="ITZ2" s="87"/>
      <c r="IUA2" s="87"/>
      <c r="IUB2" s="87"/>
      <c r="IUC2" s="88"/>
      <c r="IUD2" s="87"/>
      <c r="IUE2" s="87"/>
      <c r="IUF2" s="87"/>
      <c r="IUG2" s="87"/>
      <c r="IUH2" s="88"/>
      <c r="IUI2" s="87"/>
      <c r="IUJ2" s="87"/>
      <c r="IUK2" s="87"/>
      <c r="IUL2" s="87"/>
      <c r="IUM2" s="88"/>
      <c r="IUN2" s="87"/>
      <c r="IUO2" s="87"/>
      <c r="IUP2" s="87"/>
      <c r="IUQ2" s="87"/>
      <c r="IUR2" s="88"/>
      <c r="IUS2" s="87"/>
      <c r="IUT2" s="87"/>
      <c r="IUU2" s="87"/>
      <c r="IUV2" s="87"/>
      <c r="IUW2" s="88"/>
      <c r="IUX2" s="87"/>
      <c r="IUY2" s="87"/>
      <c r="IUZ2" s="87"/>
      <c r="IVA2" s="87"/>
      <c r="IVB2" s="88"/>
      <c r="IVC2" s="87"/>
      <c r="IVD2" s="87"/>
      <c r="IVE2" s="87"/>
      <c r="IVF2" s="87"/>
      <c r="IVG2" s="88"/>
      <c r="IVH2" s="87"/>
      <c r="IVI2" s="87"/>
      <c r="IVJ2" s="87"/>
      <c r="IVK2" s="87"/>
      <c r="IVL2" s="88"/>
      <c r="IVM2" s="87"/>
      <c r="IVN2" s="87"/>
      <c r="IVO2" s="87"/>
      <c r="IVP2" s="87"/>
      <c r="IVQ2" s="88"/>
      <c r="IVR2" s="87"/>
      <c r="IVS2" s="87"/>
      <c r="IVT2" s="87"/>
      <c r="IVU2" s="87"/>
      <c r="IVV2" s="88"/>
      <c r="IVW2" s="87"/>
      <c r="IVX2" s="87"/>
      <c r="IVY2" s="87"/>
      <c r="IVZ2" s="87"/>
      <c r="IWA2" s="88"/>
      <c r="IWB2" s="87"/>
      <c r="IWC2" s="87"/>
      <c r="IWD2" s="87"/>
      <c r="IWE2" s="87"/>
      <c r="IWF2" s="88"/>
      <c r="IWG2" s="87"/>
      <c r="IWH2" s="87"/>
      <c r="IWI2" s="87"/>
      <c r="IWJ2" s="87"/>
      <c r="IWK2" s="88"/>
      <c r="IWL2" s="87"/>
      <c r="IWM2" s="87"/>
      <c r="IWN2" s="87"/>
      <c r="IWO2" s="87"/>
      <c r="IWP2" s="88"/>
      <c r="IWQ2" s="87"/>
      <c r="IWR2" s="87"/>
      <c r="IWS2" s="87"/>
      <c r="IWT2" s="87"/>
      <c r="IWU2" s="88"/>
      <c r="IWV2" s="87"/>
      <c r="IWW2" s="87"/>
      <c r="IWX2" s="87"/>
      <c r="IWY2" s="87"/>
      <c r="IWZ2" s="88"/>
      <c r="IXA2" s="87"/>
      <c r="IXB2" s="87"/>
      <c r="IXC2" s="87"/>
      <c r="IXD2" s="87"/>
      <c r="IXE2" s="88"/>
      <c r="IXF2" s="87"/>
      <c r="IXG2" s="87"/>
      <c r="IXH2" s="87"/>
      <c r="IXI2" s="87"/>
      <c r="IXJ2" s="88"/>
      <c r="IXK2" s="87"/>
      <c r="IXL2" s="87"/>
      <c r="IXM2" s="87"/>
      <c r="IXN2" s="87"/>
      <c r="IXO2" s="88"/>
      <c r="IXP2" s="87"/>
      <c r="IXQ2" s="87"/>
      <c r="IXR2" s="87"/>
      <c r="IXS2" s="87"/>
      <c r="IXT2" s="88"/>
      <c r="IXU2" s="87"/>
      <c r="IXV2" s="87"/>
      <c r="IXW2" s="87"/>
      <c r="IXX2" s="87"/>
      <c r="IXY2" s="88"/>
      <c r="IXZ2" s="87"/>
      <c r="IYA2" s="87"/>
      <c r="IYB2" s="87"/>
      <c r="IYC2" s="87"/>
      <c r="IYD2" s="88"/>
      <c r="IYE2" s="87"/>
      <c r="IYF2" s="87"/>
      <c r="IYG2" s="87"/>
      <c r="IYH2" s="87"/>
      <c r="IYI2" s="88"/>
      <c r="IYJ2" s="87"/>
      <c r="IYK2" s="87"/>
      <c r="IYL2" s="87"/>
      <c r="IYM2" s="87"/>
      <c r="IYN2" s="88"/>
      <c r="IYO2" s="87"/>
      <c r="IYP2" s="87"/>
      <c r="IYQ2" s="87"/>
      <c r="IYR2" s="87"/>
      <c r="IYS2" s="88"/>
      <c r="IYT2" s="87"/>
      <c r="IYU2" s="87"/>
      <c r="IYV2" s="87"/>
      <c r="IYW2" s="87"/>
      <c r="IYX2" s="88"/>
      <c r="IYY2" s="87"/>
      <c r="IYZ2" s="87"/>
      <c r="IZA2" s="87"/>
      <c r="IZB2" s="87"/>
      <c r="IZC2" s="88"/>
      <c r="IZD2" s="87"/>
      <c r="IZE2" s="87"/>
      <c r="IZF2" s="87"/>
      <c r="IZG2" s="87"/>
      <c r="IZH2" s="88"/>
      <c r="IZI2" s="87"/>
      <c r="IZJ2" s="87"/>
      <c r="IZK2" s="87"/>
      <c r="IZL2" s="87"/>
      <c r="IZM2" s="88"/>
      <c r="IZN2" s="87"/>
      <c r="IZO2" s="87"/>
      <c r="IZP2" s="87"/>
      <c r="IZQ2" s="87"/>
      <c r="IZR2" s="88"/>
      <c r="IZS2" s="87"/>
      <c r="IZT2" s="87"/>
      <c r="IZU2" s="87"/>
      <c r="IZV2" s="87"/>
      <c r="IZW2" s="88"/>
      <c r="IZX2" s="87"/>
      <c r="IZY2" s="87"/>
      <c r="IZZ2" s="87"/>
      <c r="JAA2" s="87"/>
      <c r="JAB2" s="88"/>
      <c r="JAC2" s="87"/>
      <c r="JAD2" s="87"/>
      <c r="JAE2" s="87"/>
      <c r="JAF2" s="87"/>
      <c r="JAG2" s="88"/>
      <c r="JAH2" s="87"/>
      <c r="JAI2" s="87"/>
      <c r="JAJ2" s="87"/>
      <c r="JAK2" s="87"/>
      <c r="JAL2" s="88"/>
      <c r="JAM2" s="87"/>
      <c r="JAN2" s="87"/>
      <c r="JAO2" s="87"/>
      <c r="JAP2" s="87"/>
      <c r="JAQ2" s="88"/>
      <c r="JAR2" s="87"/>
      <c r="JAS2" s="87"/>
      <c r="JAT2" s="87"/>
      <c r="JAU2" s="87"/>
      <c r="JAV2" s="88"/>
      <c r="JAW2" s="87"/>
      <c r="JAX2" s="87"/>
      <c r="JAY2" s="87"/>
      <c r="JAZ2" s="87"/>
      <c r="JBA2" s="88"/>
      <c r="JBB2" s="87"/>
      <c r="JBC2" s="87"/>
      <c r="JBD2" s="87"/>
      <c r="JBE2" s="87"/>
      <c r="JBF2" s="88"/>
      <c r="JBG2" s="87"/>
      <c r="JBH2" s="87"/>
      <c r="JBI2" s="87"/>
      <c r="JBJ2" s="87"/>
      <c r="JBK2" s="88"/>
      <c r="JBL2" s="87"/>
      <c r="JBM2" s="87"/>
      <c r="JBN2" s="87"/>
      <c r="JBO2" s="87"/>
      <c r="JBP2" s="88"/>
      <c r="JBQ2" s="87"/>
      <c r="JBR2" s="87"/>
      <c r="JBS2" s="87"/>
      <c r="JBT2" s="87"/>
      <c r="JBU2" s="88"/>
      <c r="JBV2" s="87"/>
      <c r="JBW2" s="87"/>
      <c r="JBX2" s="87"/>
      <c r="JBY2" s="87"/>
      <c r="JBZ2" s="88"/>
      <c r="JCA2" s="87"/>
      <c r="JCB2" s="87"/>
      <c r="JCC2" s="87"/>
      <c r="JCD2" s="87"/>
      <c r="JCE2" s="88"/>
      <c r="JCF2" s="87"/>
      <c r="JCG2" s="87"/>
      <c r="JCH2" s="87"/>
      <c r="JCI2" s="87"/>
      <c r="JCJ2" s="88"/>
      <c r="JCK2" s="87"/>
      <c r="JCL2" s="87"/>
      <c r="JCM2" s="87"/>
      <c r="JCN2" s="87"/>
      <c r="JCO2" s="88"/>
      <c r="JCP2" s="87"/>
      <c r="JCQ2" s="87"/>
      <c r="JCR2" s="87"/>
      <c r="JCS2" s="87"/>
      <c r="JCT2" s="88"/>
      <c r="JCU2" s="87"/>
      <c r="JCV2" s="87"/>
      <c r="JCW2" s="87"/>
      <c r="JCX2" s="87"/>
      <c r="JCY2" s="88"/>
      <c r="JCZ2" s="87"/>
      <c r="JDA2" s="87"/>
      <c r="JDB2" s="87"/>
      <c r="JDC2" s="87"/>
      <c r="JDD2" s="88"/>
      <c r="JDE2" s="87"/>
      <c r="JDF2" s="87"/>
      <c r="JDG2" s="87"/>
      <c r="JDH2" s="87"/>
      <c r="JDI2" s="88"/>
      <c r="JDJ2" s="87"/>
      <c r="JDK2" s="87"/>
      <c r="JDL2" s="87"/>
      <c r="JDM2" s="87"/>
      <c r="JDN2" s="88"/>
      <c r="JDO2" s="87"/>
      <c r="JDP2" s="87"/>
      <c r="JDQ2" s="87"/>
      <c r="JDR2" s="87"/>
      <c r="JDS2" s="88"/>
      <c r="JDT2" s="87"/>
      <c r="JDU2" s="87"/>
      <c r="JDV2" s="87"/>
      <c r="JDW2" s="87"/>
      <c r="JDX2" s="88"/>
      <c r="JDY2" s="87"/>
      <c r="JDZ2" s="87"/>
      <c r="JEA2" s="87"/>
      <c r="JEB2" s="87"/>
      <c r="JEC2" s="88"/>
      <c r="JED2" s="87"/>
      <c r="JEE2" s="87"/>
      <c r="JEF2" s="87"/>
      <c r="JEG2" s="87"/>
      <c r="JEH2" s="88"/>
      <c r="JEI2" s="87"/>
      <c r="JEJ2" s="87"/>
      <c r="JEK2" s="87"/>
      <c r="JEL2" s="87"/>
      <c r="JEM2" s="88"/>
      <c r="JEN2" s="87"/>
      <c r="JEO2" s="87"/>
      <c r="JEP2" s="87"/>
      <c r="JEQ2" s="87"/>
      <c r="JER2" s="88"/>
      <c r="JES2" s="87"/>
      <c r="JET2" s="87"/>
      <c r="JEU2" s="87"/>
      <c r="JEV2" s="87"/>
      <c r="JEW2" s="88"/>
      <c r="JEX2" s="87"/>
      <c r="JEY2" s="87"/>
      <c r="JEZ2" s="87"/>
      <c r="JFA2" s="87"/>
      <c r="JFB2" s="88"/>
      <c r="JFC2" s="87"/>
      <c r="JFD2" s="87"/>
      <c r="JFE2" s="87"/>
      <c r="JFF2" s="87"/>
      <c r="JFG2" s="88"/>
      <c r="JFH2" s="87"/>
      <c r="JFI2" s="87"/>
      <c r="JFJ2" s="87"/>
      <c r="JFK2" s="87"/>
      <c r="JFL2" s="88"/>
      <c r="JFM2" s="87"/>
      <c r="JFN2" s="87"/>
      <c r="JFO2" s="87"/>
      <c r="JFP2" s="87"/>
      <c r="JFQ2" s="88"/>
      <c r="JFR2" s="87"/>
      <c r="JFS2" s="87"/>
      <c r="JFT2" s="87"/>
      <c r="JFU2" s="87"/>
      <c r="JFV2" s="88"/>
      <c r="JFW2" s="87"/>
      <c r="JFX2" s="87"/>
      <c r="JFY2" s="87"/>
      <c r="JFZ2" s="87"/>
      <c r="JGA2" s="88"/>
      <c r="JGB2" s="87"/>
      <c r="JGC2" s="87"/>
      <c r="JGD2" s="87"/>
      <c r="JGE2" s="87"/>
      <c r="JGF2" s="88"/>
      <c r="JGG2" s="87"/>
      <c r="JGH2" s="87"/>
      <c r="JGI2" s="87"/>
      <c r="JGJ2" s="87"/>
      <c r="JGK2" s="88"/>
      <c r="JGL2" s="87"/>
      <c r="JGM2" s="87"/>
      <c r="JGN2" s="87"/>
      <c r="JGO2" s="87"/>
      <c r="JGP2" s="88"/>
      <c r="JGQ2" s="87"/>
      <c r="JGR2" s="87"/>
      <c r="JGS2" s="87"/>
      <c r="JGT2" s="87"/>
      <c r="JGU2" s="88"/>
      <c r="JGV2" s="87"/>
      <c r="JGW2" s="87"/>
      <c r="JGX2" s="87"/>
      <c r="JGY2" s="87"/>
      <c r="JGZ2" s="88"/>
      <c r="JHA2" s="87"/>
      <c r="JHB2" s="87"/>
      <c r="JHC2" s="87"/>
      <c r="JHD2" s="87"/>
      <c r="JHE2" s="88"/>
      <c r="JHF2" s="87"/>
      <c r="JHG2" s="87"/>
      <c r="JHH2" s="87"/>
      <c r="JHI2" s="87"/>
      <c r="JHJ2" s="88"/>
      <c r="JHK2" s="87"/>
      <c r="JHL2" s="87"/>
      <c r="JHM2" s="87"/>
      <c r="JHN2" s="87"/>
      <c r="JHO2" s="88"/>
      <c r="JHP2" s="87"/>
      <c r="JHQ2" s="87"/>
      <c r="JHR2" s="87"/>
      <c r="JHS2" s="87"/>
      <c r="JHT2" s="88"/>
      <c r="JHU2" s="87"/>
      <c r="JHV2" s="87"/>
      <c r="JHW2" s="87"/>
      <c r="JHX2" s="87"/>
      <c r="JHY2" s="88"/>
      <c r="JHZ2" s="87"/>
      <c r="JIA2" s="87"/>
      <c r="JIB2" s="87"/>
      <c r="JIC2" s="87"/>
      <c r="JID2" s="88"/>
      <c r="JIE2" s="87"/>
      <c r="JIF2" s="87"/>
      <c r="JIG2" s="87"/>
      <c r="JIH2" s="87"/>
      <c r="JII2" s="88"/>
      <c r="JIJ2" s="87"/>
      <c r="JIK2" s="87"/>
      <c r="JIL2" s="87"/>
      <c r="JIM2" s="87"/>
      <c r="JIN2" s="88"/>
      <c r="JIO2" s="87"/>
      <c r="JIP2" s="87"/>
      <c r="JIQ2" s="87"/>
      <c r="JIR2" s="87"/>
      <c r="JIS2" s="88"/>
      <c r="JIT2" s="87"/>
      <c r="JIU2" s="87"/>
      <c r="JIV2" s="87"/>
      <c r="JIW2" s="87"/>
      <c r="JIX2" s="88"/>
      <c r="JIY2" s="87"/>
      <c r="JIZ2" s="87"/>
      <c r="JJA2" s="87"/>
      <c r="JJB2" s="87"/>
      <c r="JJC2" s="88"/>
      <c r="JJD2" s="87"/>
      <c r="JJE2" s="87"/>
      <c r="JJF2" s="87"/>
      <c r="JJG2" s="87"/>
      <c r="JJH2" s="88"/>
      <c r="JJI2" s="87"/>
      <c r="JJJ2" s="87"/>
      <c r="JJK2" s="87"/>
      <c r="JJL2" s="87"/>
      <c r="JJM2" s="88"/>
      <c r="JJN2" s="87"/>
      <c r="JJO2" s="87"/>
      <c r="JJP2" s="87"/>
      <c r="JJQ2" s="87"/>
      <c r="JJR2" s="88"/>
      <c r="JJS2" s="87"/>
      <c r="JJT2" s="87"/>
      <c r="JJU2" s="87"/>
      <c r="JJV2" s="87"/>
      <c r="JJW2" s="88"/>
      <c r="JJX2" s="87"/>
      <c r="JJY2" s="87"/>
      <c r="JJZ2" s="87"/>
      <c r="JKA2" s="87"/>
      <c r="JKB2" s="88"/>
      <c r="JKC2" s="87"/>
      <c r="JKD2" s="87"/>
      <c r="JKE2" s="87"/>
      <c r="JKF2" s="87"/>
      <c r="JKG2" s="88"/>
      <c r="JKH2" s="87"/>
      <c r="JKI2" s="87"/>
      <c r="JKJ2" s="87"/>
      <c r="JKK2" s="87"/>
      <c r="JKL2" s="88"/>
      <c r="JKM2" s="87"/>
      <c r="JKN2" s="87"/>
      <c r="JKO2" s="87"/>
      <c r="JKP2" s="87"/>
      <c r="JKQ2" s="88"/>
      <c r="JKR2" s="87"/>
      <c r="JKS2" s="87"/>
      <c r="JKT2" s="87"/>
      <c r="JKU2" s="87"/>
      <c r="JKV2" s="88"/>
      <c r="JKW2" s="87"/>
      <c r="JKX2" s="87"/>
      <c r="JKY2" s="87"/>
      <c r="JKZ2" s="87"/>
      <c r="JLA2" s="88"/>
      <c r="JLB2" s="87"/>
      <c r="JLC2" s="87"/>
      <c r="JLD2" s="87"/>
      <c r="JLE2" s="87"/>
      <c r="JLF2" s="88"/>
      <c r="JLG2" s="87"/>
      <c r="JLH2" s="87"/>
      <c r="JLI2" s="87"/>
      <c r="JLJ2" s="87"/>
      <c r="JLK2" s="88"/>
      <c r="JLL2" s="87"/>
      <c r="JLM2" s="87"/>
      <c r="JLN2" s="87"/>
      <c r="JLO2" s="87"/>
      <c r="JLP2" s="88"/>
      <c r="JLQ2" s="87"/>
      <c r="JLR2" s="87"/>
      <c r="JLS2" s="87"/>
      <c r="JLT2" s="87"/>
      <c r="JLU2" s="88"/>
      <c r="JLV2" s="87"/>
      <c r="JLW2" s="87"/>
      <c r="JLX2" s="87"/>
      <c r="JLY2" s="87"/>
      <c r="JLZ2" s="88"/>
      <c r="JMA2" s="87"/>
      <c r="JMB2" s="87"/>
      <c r="JMC2" s="87"/>
      <c r="JMD2" s="87"/>
      <c r="JME2" s="88"/>
      <c r="JMF2" s="87"/>
      <c r="JMG2" s="87"/>
      <c r="JMH2" s="87"/>
      <c r="JMI2" s="87"/>
      <c r="JMJ2" s="88"/>
      <c r="JMK2" s="87"/>
      <c r="JML2" s="87"/>
      <c r="JMM2" s="87"/>
      <c r="JMN2" s="87"/>
      <c r="JMO2" s="88"/>
      <c r="JMP2" s="87"/>
      <c r="JMQ2" s="87"/>
      <c r="JMR2" s="87"/>
      <c r="JMS2" s="87"/>
      <c r="JMT2" s="88"/>
      <c r="JMU2" s="87"/>
      <c r="JMV2" s="87"/>
      <c r="JMW2" s="87"/>
      <c r="JMX2" s="87"/>
      <c r="JMY2" s="88"/>
      <c r="JMZ2" s="87"/>
      <c r="JNA2" s="87"/>
      <c r="JNB2" s="87"/>
      <c r="JNC2" s="87"/>
      <c r="JND2" s="88"/>
      <c r="JNE2" s="87"/>
      <c r="JNF2" s="87"/>
      <c r="JNG2" s="87"/>
      <c r="JNH2" s="87"/>
      <c r="JNI2" s="88"/>
      <c r="JNJ2" s="87"/>
      <c r="JNK2" s="87"/>
      <c r="JNL2" s="87"/>
      <c r="JNM2" s="87"/>
      <c r="JNN2" s="88"/>
      <c r="JNO2" s="87"/>
      <c r="JNP2" s="87"/>
      <c r="JNQ2" s="87"/>
      <c r="JNR2" s="87"/>
      <c r="JNS2" s="88"/>
      <c r="JNT2" s="87"/>
      <c r="JNU2" s="87"/>
      <c r="JNV2" s="87"/>
      <c r="JNW2" s="87"/>
      <c r="JNX2" s="88"/>
      <c r="JNY2" s="87"/>
      <c r="JNZ2" s="87"/>
      <c r="JOA2" s="87"/>
      <c r="JOB2" s="87"/>
      <c r="JOC2" s="88"/>
      <c r="JOD2" s="87"/>
      <c r="JOE2" s="87"/>
      <c r="JOF2" s="87"/>
      <c r="JOG2" s="87"/>
      <c r="JOH2" s="88"/>
      <c r="JOI2" s="87"/>
      <c r="JOJ2" s="87"/>
      <c r="JOK2" s="87"/>
      <c r="JOL2" s="87"/>
      <c r="JOM2" s="88"/>
      <c r="JON2" s="87"/>
      <c r="JOO2" s="87"/>
      <c r="JOP2" s="87"/>
      <c r="JOQ2" s="87"/>
      <c r="JOR2" s="88"/>
      <c r="JOS2" s="87"/>
      <c r="JOT2" s="87"/>
      <c r="JOU2" s="87"/>
      <c r="JOV2" s="87"/>
      <c r="JOW2" s="88"/>
      <c r="JOX2" s="87"/>
      <c r="JOY2" s="87"/>
      <c r="JOZ2" s="87"/>
      <c r="JPA2" s="87"/>
      <c r="JPB2" s="88"/>
      <c r="JPC2" s="87"/>
      <c r="JPD2" s="87"/>
      <c r="JPE2" s="87"/>
      <c r="JPF2" s="87"/>
      <c r="JPG2" s="88"/>
      <c r="JPH2" s="87"/>
      <c r="JPI2" s="87"/>
      <c r="JPJ2" s="87"/>
      <c r="JPK2" s="87"/>
      <c r="JPL2" s="88"/>
      <c r="JPM2" s="87"/>
      <c r="JPN2" s="87"/>
      <c r="JPO2" s="87"/>
      <c r="JPP2" s="87"/>
      <c r="JPQ2" s="88"/>
      <c r="JPR2" s="87"/>
      <c r="JPS2" s="87"/>
      <c r="JPT2" s="87"/>
      <c r="JPU2" s="87"/>
      <c r="JPV2" s="88"/>
      <c r="JPW2" s="87"/>
      <c r="JPX2" s="87"/>
      <c r="JPY2" s="87"/>
      <c r="JPZ2" s="87"/>
      <c r="JQA2" s="88"/>
      <c r="JQB2" s="87"/>
      <c r="JQC2" s="87"/>
      <c r="JQD2" s="87"/>
      <c r="JQE2" s="87"/>
      <c r="JQF2" s="88"/>
      <c r="JQG2" s="87"/>
      <c r="JQH2" s="87"/>
      <c r="JQI2" s="87"/>
      <c r="JQJ2" s="87"/>
      <c r="JQK2" s="88"/>
      <c r="JQL2" s="87"/>
      <c r="JQM2" s="87"/>
      <c r="JQN2" s="87"/>
      <c r="JQO2" s="87"/>
      <c r="JQP2" s="88"/>
      <c r="JQQ2" s="87"/>
      <c r="JQR2" s="87"/>
      <c r="JQS2" s="87"/>
      <c r="JQT2" s="87"/>
      <c r="JQU2" s="88"/>
      <c r="JQV2" s="87"/>
      <c r="JQW2" s="87"/>
      <c r="JQX2" s="87"/>
      <c r="JQY2" s="87"/>
      <c r="JQZ2" s="88"/>
      <c r="JRA2" s="87"/>
      <c r="JRB2" s="87"/>
      <c r="JRC2" s="87"/>
      <c r="JRD2" s="87"/>
      <c r="JRE2" s="88"/>
      <c r="JRF2" s="87"/>
      <c r="JRG2" s="87"/>
      <c r="JRH2" s="87"/>
      <c r="JRI2" s="87"/>
      <c r="JRJ2" s="88"/>
      <c r="JRK2" s="87"/>
      <c r="JRL2" s="87"/>
      <c r="JRM2" s="87"/>
      <c r="JRN2" s="87"/>
      <c r="JRO2" s="88"/>
      <c r="JRP2" s="87"/>
      <c r="JRQ2" s="87"/>
      <c r="JRR2" s="87"/>
      <c r="JRS2" s="87"/>
      <c r="JRT2" s="88"/>
      <c r="JRU2" s="87"/>
      <c r="JRV2" s="87"/>
      <c r="JRW2" s="87"/>
      <c r="JRX2" s="87"/>
      <c r="JRY2" s="88"/>
      <c r="JRZ2" s="87"/>
      <c r="JSA2" s="87"/>
      <c r="JSB2" s="87"/>
      <c r="JSC2" s="87"/>
      <c r="JSD2" s="88"/>
      <c r="JSE2" s="87"/>
      <c r="JSF2" s="87"/>
      <c r="JSG2" s="87"/>
      <c r="JSH2" s="87"/>
      <c r="JSI2" s="88"/>
      <c r="JSJ2" s="87"/>
      <c r="JSK2" s="87"/>
      <c r="JSL2" s="87"/>
      <c r="JSM2" s="87"/>
      <c r="JSN2" s="88"/>
      <c r="JSO2" s="87"/>
      <c r="JSP2" s="87"/>
      <c r="JSQ2" s="87"/>
      <c r="JSR2" s="87"/>
      <c r="JSS2" s="88"/>
      <c r="JST2" s="87"/>
      <c r="JSU2" s="87"/>
      <c r="JSV2" s="87"/>
      <c r="JSW2" s="87"/>
      <c r="JSX2" s="88"/>
      <c r="JSY2" s="87"/>
      <c r="JSZ2" s="87"/>
      <c r="JTA2" s="87"/>
      <c r="JTB2" s="87"/>
      <c r="JTC2" s="88"/>
      <c r="JTD2" s="87"/>
      <c r="JTE2" s="87"/>
      <c r="JTF2" s="87"/>
      <c r="JTG2" s="87"/>
      <c r="JTH2" s="88"/>
      <c r="JTI2" s="87"/>
      <c r="JTJ2" s="87"/>
      <c r="JTK2" s="87"/>
      <c r="JTL2" s="87"/>
      <c r="JTM2" s="88"/>
      <c r="JTN2" s="87"/>
      <c r="JTO2" s="87"/>
      <c r="JTP2" s="87"/>
      <c r="JTQ2" s="87"/>
      <c r="JTR2" s="88"/>
      <c r="JTS2" s="87"/>
      <c r="JTT2" s="87"/>
      <c r="JTU2" s="87"/>
      <c r="JTV2" s="87"/>
      <c r="JTW2" s="88"/>
      <c r="JTX2" s="87"/>
      <c r="JTY2" s="87"/>
      <c r="JTZ2" s="87"/>
      <c r="JUA2" s="87"/>
      <c r="JUB2" s="88"/>
      <c r="JUC2" s="87"/>
      <c r="JUD2" s="87"/>
      <c r="JUE2" s="87"/>
      <c r="JUF2" s="87"/>
      <c r="JUG2" s="88"/>
      <c r="JUH2" s="87"/>
      <c r="JUI2" s="87"/>
      <c r="JUJ2" s="87"/>
      <c r="JUK2" s="87"/>
      <c r="JUL2" s="88"/>
      <c r="JUM2" s="87"/>
      <c r="JUN2" s="87"/>
      <c r="JUO2" s="87"/>
      <c r="JUP2" s="87"/>
      <c r="JUQ2" s="88"/>
      <c r="JUR2" s="87"/>
      <c r="JUS2" s="87"/>
      <c r="JUT2" s="87"/>
      <c r="JUU2" s="87"/>
      <c r="JUV2" s="88"/>
      <c r="JUW2" s="87"/>
      <c r="JUX2" s="87"/>
      <c r="JUY2" s="87"/>
      <c r="JUZ2" s="87"/>
      <c r="JVA2" s="88"/>
      <c r="JVB2" s="87"/>
      <c r="JVC2" s="87"/>
      <c r="JVD2" s="87"/>
      <c r="JVE2" s="87"/>
      <c r="JVF2" s="88"/>
      <c r="JVG2" s="87"/>
      <c r="JVH2" s="87"/>
      <c r="JVI2" s="87"/>
      <c r="JVJ2" s="87"/>
      <c r="JVK2" s="88"/>
      <c r="JVL2" s="87"/>
      <c r="JVM2" s="87"/>
      <c r="JVN2" s="87"/>
      <c r="JVO2" s="87"/>
      <c r="JVP2" s="88"/>
      <c r="JVQ2" s="87"/>
      <c r="JVR2" s="87"/>
      <c r="JVS2" s="87"/>
      <c r="JVT2" s="87"/>
      <c r="JVU2" s="88"/>
      <c r="JVV2" s="87"/>
      <c r="JVW2" s="87"/>
      <c r="JVX2" s="87"/>
      <c r="JVY2" s="87"/>
      <c r="JVZ2" s="88"/>
      <c r="JWA2" s="87"/>
      <c r="JWB2" s="87"/>
      <c r="JWC2" s="87"/>
      <c r="JWD2" s="87"/>
      <c r="JWE2" s="88"/>
      <c r="JWF2" s="87"/>
      <c r="JWG2" s="87"/>
      <c r="JWH2" s="87"/>
      <c r="JWI2" s="87"/>
      <c r="JWJ2" s="88"/>
      <c r="JWK2" s="87"/>
      <c r="JWL2" s="87"/>
      <c r="JWM2" s="87"/>
      <c r="JWN2" s="87"/>
      <c r="JWO2" s="88"/>
      <c r="JWP2" s="87"/>
      <c r="JWQ2" s="87"/>
      <c r="JWR2" s="87"/>
      <c r="JWS2" s="87"/>
      <c r="JWT2" s="88"/>
      <c r="JWU2" s="87"/>
      <c r="JWV2" s="87"/>
      <c r="JWW2" s="87"/>
      <c r="JWX2" s="87"/>
      <c r="JWY2" s="88"/>
      <c r="JWZ2" s="87"/>
      <c r="JXA2" s="87"/>
      <c r="JXB2" s="87"/>
      <c r="JXC2" s="87"/>
      <c r="JXD2" s="88"/>
      <c r="JXE2" s="87"/>
      <c r="JXF2" s="87"/>
      <c r="JXG2" s="87"/>
      <c r="JXH2" s="87"/>
      <c r="JXI2" s="88"/>
      <c r="JXJ2" s="87"/>
      <c r="JXK2" s="87"/>
      <c r="JXL2" s="87"/>
      <c r="JXM2" s="87"/>
      <c r="JXN2" s="88"/>
      <c r="JXO2" s="87"/>
      <c r="JXP2" s="87"/>
      <c r="JXQ2" s="87"/>
      <c r="JXR2" s="87"/>
      <c r="JXS2" s="88"/>
      <c r="JXT2" s="87"/>
      <c r="JXU2" s="87"/>
      <c r="JXV2" s="87"/>
      <c r="JXW2" s="87"/>
      <c r="JXX2" s="88"/>
      <c r="JXY2" s="87"/>
      <c r="JXZ2" s="87"/>
      <c r="JYA2" s="87"/>
      <c r="JYB2" s="87"/>
      <c r="JYC2" s="88"/>
      <c r="JYD2" s="87"/>
      <c r="JYE2" s="87"/>
      <c r="JYF2" s="87"/>
      <c r="JYG2" s="87"/>
      <c r="JYH2" s="88"/>
      <c r="JYI2" s="87"/>
      <c r="JYJ2" s="87"/>
      <c r="JYK2" s="87"/>
      <c r="JYL2" s="87"/>
      <c r="JYM2" s="88"/>
      <c r="JYN2" s="87"/>
      <c r="JYO2" s="87"/>
      <c r="JYP2" s="87"/>
      <c r="JYQ2" s="87"/>
      <c r="JYR2" s="88"/>
      <c r="JYS2" s="87"/>
      <c r="JYT2" s="87"/>
      <c r="JYU2" s="87"/>
      <c r="JYV2" s="87"/>
      <c r="JYW2" s="88"/>
      <c r="JYX2" s="87"/>
      <c r="JYY2" s="87"/>
      <c r="JYZ2" s="87"/>
      <c r="JZA2" s="87"/>
      <c r="JZB2" s="88"/>
      <c r="JZC2" s="87"/>
      <c r="JZD2" s="87"/>
      <c r="JZE2" s="87"/>
      <c r="JZF2" s="87"/>
      <c r="JZG2" s="88"/>
      <c r="JZH2" s="87"/>
      <c r="JZI2" s="87"/>
      <c r="JZJ2" s="87"/>
      <c r="JZK2" s="87"/>
      <c r="JZL2" s="88"/>
      <c r="JZM2" s="87"/>
      <c r="JZN2" s="87"/>
      <c r="JZO2" s="87"/>
      <c r="JZP2" s="87"/>
      <c r="JZQ2" s="88"/>
      <c r="JZR2" s="87"/>
      <c r="JZS2" s="87"/>
      <c r="JZT2" s="87"/>
      <c r="JZU2" s="87"/>
      <c r="JZV2" s="88"/>
      <c r="JZW2" s="87"/>
      <c r="JZX2" s="87"/>
      <c r="JZY2" s="87"/>
      <c r="JZZ2" s="87"/>
      <c r="KAA2" s="88"/>
      <c r="KAB2" s="87"/>
      <c r="KAC2" s="87"/>
      <c r="KAD2" s="87"/>
      <c r="KAE2" s="87"/>
      <c r="KAF2" s="88"/>
      <c r="KAG2" s="87"/>
      <c r="KAH2" s="87"/>
      <c r="KAI2" s="87"/>
      <c r="KAJ2" s="87"/>
      <c r="KAK2" s="88"/>
      <c r="KAL2" s="87"/>
      <c r="KAM2" s="87"/>
      <c r="KAN2" s="87"/>
      <c r="KAO2" s="87"/>
      <c r="KAP2" s="88"/>
      <c r="KAQ2" s="87"/>
      <c r="KAR2" s="87"/>
      <c r="KAS2" s="87"/>
      <c r="KAT2" s="87"/>
      <c r="KAU2" s="88"/>
      <c r="KAV2" s="87"/>
      <c r="KAW2" s="87"/>
      <c r="KAX2" s="87"/>
      <c r="KAY2" s="87"/>
      <c r="KAZ2" s="88"/>
      <c r="KBA2" s="87"/>
      <c r="KBB2" s="87"/>
      <c r="KBC2" s="87"/>
      <c r="KBD2" s="87"/>
      <c r="KBE2" s="88"/>
      <c r="KBF2" s="87"/>
      <c r="KBG2" s="87"/>
      <c r="KBH2" s="87"/>
      <c r="KBI2" s="87"/>
      <c r="KBJ2" s="88"/>
      <c r="KBK2" s="87"/>
      <c r="KBL2" s="87"/>
      <c r="KBM2" s="87"/>
      <c r="KBN2" s="87"/>
      <c r="KBO2" s="88"/>
      <c r="KBP2" s="87"/>
      <c r="KBQ2" s="87"/>
      <c r="KBR2" s="87"/>
      <c r="KBS2" s="87"/>
      <c r="KBT2" s="88"/>
      <c r="KBU2" s="87"/>
      <c r="KBV2" s="87"/>
      <c r="KBW2" s="87"/>
      <c r="KBX2" s="87"/>
      <c r="KBY2" s="88"/>
      <c r="KBZ2" s="87"/>
      <c r="KCA2" s="87"/>
      <c r="KCB2" s="87"/>
      <c r="KCC2" s="87"/>
      <c r="KCD2" s="88"/>
      <c r="KCE2" s="87"/>
      <c r="KCF2" s="87"/>
      <c r="KCG2" s="87"/>
      <c r="KCH2" s="87"/>
      <c r="KCI2" s="88"/>
      <c r="KCJ2" s="87"/>
      <c r="KCK2" s="87"/>
      <c r="KCL2" s="87"/>
      <c r="KCM2" s="87"/>
      <c r="KCN2" s="88"/>
      <c r="KCO2" s="87"/>
      <c r="KCP2" s="87"/>
      <c r="KCQ2" s="87"/>
      <c r="KCR2" s="87"/>
      <c r="KCS2" s="88"/>
      <c r="KCT2" s="87"/>
      <c r="KCU2" s="87"/>
      <c r="KCV2" s="87"/>
      <c r="KCW2" s="87"/>
      <c r="KCX2" s="88"/>
      <c r="KCY2" s="87"/>
      <c r="KCZ2" s="87"/>
      <c r="KDA2" s="87"/>
      <c r="KDB2" s="87"/>
      <c r="KDC2" s="88"/>
      <c r="KDD2" s="87"/>
      <c r="KDE2" s="87"/>
      <c r="KDF2" s="87"/>
      <c r="KDG2" s="87"/>
      <c r="KDH2" s="88"/>
      <c r="KDI2" s="87"/>
      <c r="KDJ2" s="87"/>
      <c r="KDK2" s="87"/>
      <c r="KDL2" s="87"/>
      <c r="KDM2" s="88"/>
      <c r="KDN2" s="87"/>
      <c r="KDO2" s="87"/>
      <c r="KDP2" s="87"/>
      <c r="KDQ2" s="87"/>
      <c r="KDR2" s="88"/>
      <c r="KDS2" s="87"/>
      <c r="KDT2" s="87"/>
      <c r="KDU2" s="87"/>
      <c r="KDV2" s="87"/>
      <c r="KDW2" s="88"/>
      <c r="KDX2" s="87"/>
      <c r="KDY2" s="87"/>
      <c r="KDZ2" s="87"/>
      <c r="KEA2" s="87"/>
      <c r="KEB2" s="88"/>
      <c r="KEC2" s="87"/>
      <c r="KED2" s="87"/>
      <c r="KEE2" s="87"/>
      <c r="KEF2" s="87"/>
      <c r="KEG2" s="88"/>
      <c r="KEH2" s="87"/>
      <c r="KEI2" s="87"/>
      <c r="KEJ2" s="87"/>
      <c r="KEK2" s="87"/>
      <c r="KEL2" s="88"/>
      <c r="KEM2" s="87"/>
      <c r="KEN2" s="87"/>
      <c r="KEO2" s="87"/>
      <c r="KEP2" s="87"/>
      <c r="KEQ2" s="88"/>
      <c r="KER2" s="87"/>
      <c r="KES2" s="87"/>
      <c r="KET2" s="87"/>
      <c r="KEU2" s="87"/>
      <c r="KEV2" s="88"/>
      <c r="KEW2" s="87"/>
      <c r="KEX2" s="87"/>
      <c r="KEY2" s="87"/>
      <c r="KEZ2" s="87"/>
      <c r="KFA2" s="88"/>
      <c r="KFB2" s="87"/>
      <c r="KFC2" s="87"/>
      <c r="KFD2" s="87"/>
      <c r="KFE2" s="87"/>
      <c r="KFF2" s="88"/>
      <c r="KFG2" s="87"/>
      <c r="KFH2" s="87"/>
      <c r="KFI2" s="87"/>
      <c r="KFJ2" s="87"/>
      <c r="KFK2" s="88"/>
      <c r="KFL2" s="87"/>
      <c r="KFM2" s="87"/>
      <c r="KFN2" s="87"/>
      <c r="KFO2" s="87"/>
      <c r="KFP2" s="88"/>
      <c r="KFQ2" s="87"/>
      <c r="KFR2" s="87"/>
      <c r="KFS2" s="87"/>
      <c r="KFT2" s="87"/>
      <c r="KFU2" s="88"/>
      <c r="KFV2" s="87"/>
      <c r="KFW2" s="87"/>
      <c r="KFX2" s="87"/>
      <c r="KFY2" s="87"/>
      <c r="KFZ2" s="88"/>
      <c r="KGA2" s="87"/>
      <c r="KGB2" s="87"/>
      <c r="KGC2" s="87"/>
      <c r="KGD2" s="87"/>
      <c r="KGE2" s="88"/>
      <c r="KGF2" s="87"/>
      <c r="KGG2" s="87"/>
      <c r="KGH2" s="87"/>
      <c r="KGI2" s="87"/>
      <c r="KGJ2" s="88"/>
      <c r="KGK2" s="87"/>
      <c r="KGL2" s="87"/>
      <c r="KGM2" s="87"/>
      <c r="KGN2" s="87"/>
      <c r="KGO2" s="88"/>
      <c r="KGP2" s="87"/>
      <c r="KGQ2" s="87"/>
      <c r="KGR2" s="87"/>
      <c r="KGS2" s="87"/>
      <c r="KGT2" s="88"/>
      <c r="KGU2" s="87"/>
      <c r="KGV2" s="87"/>
      <c r="KGW2" s="87"/>
      <c r="KGX2" s="87"/>
      <c r="KGY2" s="88"/>
      <c r="KGZ2" s="87"/>
      <c r="KHA2" s="87"/>
      <c r="KHB2" s="87"/>
      <c r="KHC2" s="87"/>
      <c r="KHD2" s="88"/>
      <c r="KHE2" s="87"/>
      <c r="KHF2" s="87"/>
      <c r="KHG2" s="87"/>
      <c r="KHH2" s="87"/>
      <c r="KHI2" s="88"/>
      <c r="KHJ2" s="87"/>
      <c r="KHK2" s="87"/>
      <c r="KHL2" s="87"/>
      <c r="KHM2" s="87"/>
      <c r="KHN2" s="88"/>
      <c r="KHO2" s="87"/>
      <c r="KHP2" s="87"/>
      <c r="KHQ2" s="87"/>
      <c r="KHR2" s="87"/>
      <c r="KHS2" s="88"/>
      <c r="KHT2" s="87"/>
      <c r="KHU2" s="87"/>
      <c r="KHV2" s="87"/>
      <c r="KHW2" s="87"/>
      <c r="KHX2" s="88"/>
      <c r="KHY2" s="87"/>
      <c r="KHZ2" s="87"/>
      <c r="KIA2" s="87"/>
      <c r="KIB2" s="87"/>
      <c r="KIC2" s="88"/>
      <c r="KID2" s="87"/>
      <c r="KIE2" s="87"/>
      <c r="KIF2" s="87"/>
      <c r="KIG2" s="87"/>
      <c r="KIH2" s="88"/>
      <c r="KII2" s="87"/>
      <c r="KIJ2" s="87"/>
      <c r="KIK2" s="87"/>
      <c r="KIL2" s="87"/>
      <c r="KIM2" s="88"/>
      <c r="KIN2" s="87"/>
      <c r="KIO2" s="87"/>
      <c r="KIP2" s="87"/>
      <c r="KIQ2" s="87"/>
      <c r="KIR2" s="88"/>
      <c r="KIS2" s="87"/>
      <c r="KIT2" s="87"/>
      <c r="KIU2" s="87"/>
      <c r="KIV2" s="87"/>
      <c r="KIW2" s="88"/>
      <c r="KIX2" s="87"/>
      <c r="KIY2" s="87"/>
      <c r="KIZ2" s="87"/>
      <c r="KJA2" s="87"/>
      <c r="KJB2" s="88"/>
      <c r="KJC2" s="87"/>
      <c r="KJD2" s="87"/>
      <c r="KJE2" s="87"/>
      <c r="KJF2" s="87"/>
      <c r="KJG2" s="88"/>
      <c r="KJH2" s="87"/>
      <c r="KJI2" s="87"/>
      <c r="KJJ2" s="87"/>
      <c r="KJK2" s="87"/>
      <c r="KJL2" s="88"/>
      <c r="KJM2" s="87"/>
      <c r="KJN2" s="87"/>
      <c r="KJO2" s="87"/>
      <c r="KJP2" s="87"/>
      <c r="KJQ2" s="88"/>
      <c r="KJR2" s="87"/>
      <c r="KJS2" s="87"/>
      <c r="KJT2" s="87"/>
      <c r="KJU2" s="87"/>
      <c r="KJV2" s="88"/>
      <c r="KJW2" s="87"/>
      <c r="KJX2" s="87"/>
      <c r="KJY2" s="87"/>
      <c r="KJZ2" s="87"/>
      <c r="KKA2" s="88"/>
      <c r="KKB2" s="87"/>
      <c r="KKC2" s="87"/>
      <c r="KKD2" s="87"/>
      <c r="KKE2" s="87"/>
      <c r="KKF2" s="88"/>
      <c r="KKG2" s="87"/>
      <c r="KKH2" s="87"/>
      <c r="KKI2" s="87"/>
      <c r="KKJ2" s="87"/>
      <c r="KKK2" s="88"/>
      <c r="KKL2" s="87"/>
      <c r="KKM2" s="87"/>
      <c r="KKN2" s="87"/>
      <c r="KKO2" s="87"/>
      <c r="KKP2" s="88"/>
      <c r="KKQ2" s="87"/>
      <c r="KKR2" s="87"/>
      <c r="KKS2" s="87"/>
      <c r="KKT2" s="87"/>
      <c r="KKU2" s="88"/>
      <c r="KKV2" s="87"/>
      <c r="KKW2" s="87"/>
      <c r="KKX2" s="87"/>
      <c r="KKY2" s="87"/>
      <c r="KKZ2" s="88"/>
      <c r="KLA2" s="87"/>
      <c r="KLB2" s="87"/>
      <c r="KLC2" s="87"/>
      <c r="KLD2" s="87"/>
      <c r="KLE2" s="88"/>
      <c r="KLF2" s="87"/>
      <c r="KLG2" s="87"/>
      <c r="KLH2" s="87"/>
      <c r="KLI2" s="87"/>
      <c r="KLJ2" s="88"/>
      <c r="KLK2" s="87"/>
      <c r="KLL2" s="87"/>
      <c r="KLM2" s="87"/>
      <c r="KLN2" s="87"/>
      <c r="KLO2" s="88"/>
      <c r="KLP2" s="87"/>
      <c r="KLQ2" s="87"/>
      <c r="KLR2" s="87"/>
      <c r="KLS2" s="87"/>
      <c r="KLT2" s="88"/>
      <c r="KLU2" s="87"/>
      <c r="KLV2" s="87"/>
      <c r="KLW2" s="87"/>
      <c r="KLX2" s="87"/>
      <c r="KLY2" s="88"/>
      <c r="KLZ2" s="87"/>
      <c r="KMA2" s="87"/>
      <c r="KMB2" s="87"/>
      <c r="KMC2" s="87"/>
      <c r="KMD2" s="88"/>
      <c r="KME2" s="87"/>
      <c r="KMF2" s="87"/>
      <c r="KMG2" s="87"/>
      <c r="KMH2" s="87"/>
      <c r="KMI2" s="88"/>
      <c r="KMJ2" s="87"/>
      <c r="KMK2" s="87"/>
      <c r="KML2" s="87"/>
      <c r="KMM2" s="87"/>
      <c r="KMN2" s="88"/>
      <c r="KMO2" s="87"/>
      <c r="KMP2" s="87"/>
      <c r="KMQ2" s="87"/>
      <c r="KMR2" s="87"/>
      <c r="KMS2" s="88"/>
      <c r="KMT2" s="87"/>
      <c r="KMU2" s="87"/>
      <c r="KMV2" s="87"/>
      <c r="KMW2" s="87"/>
      <c r="KMX2" s="88"/>
      <c r="KMY2" s="87"/>
      <c r="KMZ2" s="87"/>
      <c r="KNA2" s="87"/>
      <c r="KNB2" s="87"/>
      <c r="KNC2" s="88"/>
      <c r="KND2" s="87"/>
      <c r="KNE2" s="87"/>
      <c r="KNF2" s="87"/>
      <c r="KNG2" s="87"/>
      <c r="KNH2" s="88"/>
      <c r="KNI2" s="87"/>
      <c r="KNJ2" s="87"/>
      <c r="KNK2" s="87"/>
      <c r="KNL2" s="87"/>
      <c r="KNM2" s="88"/>
      <c r="KNN2" s="87"/>
      <c r="KNO2" s="87"/>
      <c r="KNP2" s="87"/>
      <c r="KNQ2" s="87"/>
      <c r="KNR2" s="88"/>
      <c r="KNS2" s="87"/>
      <c r="KNT2" s="87"/>
      <c r="KNU2" s="87"/>
      <c r="KNV2" s="87"/>
      <c r="KNW2" s="88"/>
      <c r="KNX2" s="87"/>
      <c r="KNY2" s="87"/>
      <c r="KNZ2" s="87"/>
      <c r="KOA2" s="87"/>
      <c r="KOB2" s="88"/>
      <c r="KOC2" s="87"/>
      <c r="KOD2" s="87"/>
      <c r="KOE2" s="87"/>
      <c r="KOF2" s="87"/>
      <c r="KOG2" s="88"/>
      <c r="KOH2" s="87"/>
      <c r="KOI2" s="87"/>
      <c r="KOJ2" s="87"/>
      <c r="KOK2" s="87"/>
      <c r="KOL2" s="88"/>
      <c r="KOM2" s="87"/>
      <c r="KON2" s="87"/>
      <c r="KOO2" s="87"/>
      <c r="KOP2" s="87"/>
      <c r="KOQ2" s="88"/>
      <c r="KOR2" s="87"/>
      <c r="KOS2" s="87"/>
      <c r="KOT2" s="87"/>
      <c r="KOU2" s="87"/>
      <c r="KOV2" s="88"/>
      <c r="KOW2" s="87"/>
      <c r="KOX2" s="87"/>
      <c r="KOY2" s="87"/>
      <c r="KOZ2" s="87"/>
      <c r="KPA2" s="88"/>
      <c r="KPB2" s="87"/>
      <c r="KPC2" s="87"/>
      <c r="KPD2" s="87"/>
      <c r="KPE2" s="87"/>
      <c r="KPF2" s="88"/>
      <c r="KPG2" s="87"/>
      <c r="KPH2" s="87"/>
      <c r="KPI2" s="87"/>
      <c r="KPJ2" s="87"/>
      <c r="KPK2" s="88"/>
      <c r="KPL2" s="87"/>
      <c r="KPM2" s="87"/>
      <c r="KPN2" s="87"/>
      <c r="KPO2" s="87"/>
      <c r="KPP2" s="88"/>
      <c r="KPQ2" s="87"/>
      <c r="KPR2" s="87"/>
      <c r="KPS2" s="87"/>
      <c r="KPT2" s="87"/>
      <c r="KPU2" s="88"/>
      <c r="KPV2" s="87"/>
      <c r="KPW2" s="87"/>
      <c r="KPX2" s="87"/>
      <c r="KPY2" s="87"/>
      <c r="KPZ2" s="88"/>
      <c r="KQA2" s="87"/>
      <c r="KQB2" s="87"/>
      <c r="KQC2" s="87"/>
      <c r="KQD2" s="87"/>
      <c r="KQE2" s="88"/>
      <c r="KQF2" s="87"/>
      <c r="KQG2" s="87"/>
      <c r="KQH2" s="87"/>
      <c r="KQI2" s="87"/>
      <c r="KQJ2" s="88"/>
      <c r="KQK2" s="87"/>
      <c r="KQL2" s="87"/>
      <c r="KQM2" s="87"/>
      <c r="KQN2" s="87"/>
      <c r="KQO2" s="88"/>
      <c r="KQP2" s="87"/>
      <c r="KQQ2" s="87"/>
      <c r="KQR2" s="87"/>
      <c r="KQS2" s="87"/>
      <c r="KQT2" s="88"/>
      <c r="KQU2" s="87"/>
      <c r="KQV2" s="87"/>
      <c r="KQW2" s="87"/>
      <c r="KQX2" s="87"/>
      <c r="KQY2" s="88"/>
      <c r="KQZ2" s="87"/>
      <c r="KRA2" s="87"/>
      <c r="KRB2" s="87"/>
      <c r="KRC2" s="87"/>
      <c r="KRD2" s="88"/>
      <c r="KRE2" s="87"/>
      <c r="KRF2" s="87"/>
      <c r="KRG2" s="87"/>
      <c r="KRH2" s="87"/>
      <c r="KRI2" s="88"/>
      <c r="KRJ2" s="87"/>
      <c r="KRK2" s="87"/>
      <c r="KRL2" s="87"/>
      <c r="KRM2" s="87"/>
      <c r="KRN2" s="88"/>
      <c r="KRO2" s="87"/>
      <c r="KRP2" s="87"/>
      <c r="KRQ2" s="87"/>
      <c r="KRR2" s="87"/>
      <c r="KRS2" s="88"/>
      <c r="KRT2" s="87"/>
      <c r="KRU2" s="87"/>
      <c r="KRV2" s="87"/>
      <c r="KRW2" s="87"/>
      <c r="KRX2" s="88"/>
      <c r="KRY2" s="87"/>
      <c r="KRZ2" s="87"/>
      <c r="KSA2" s="87"/>
      <c r="KSB2" s="87"/>
      <c r="KSC2" s="88"/>
      <c r="KSD2" s="87"/>
      <c r="KSE2" s="87"/>
      <c r="KSF2" s="87"/>
      <c r="KSG2" s="87"/>
      <c r="KSH2" s="88"/>
      <c r="KSI2" s="87"/>
      <c r="KSJ2" s="87"/>
      <c r="KSK2" s="87"/>
      <c r="KSL2" s="87"/>
      <c r="KSM2" s="88"/>
      <c r="KSN2" s="87"/>
      <c r="KSO2" s="87"/>
      <c r="KSP2" s="87"/>
      <c r="KSQ2" s="87"/>
      <c r="KSR2" s="88"/>
      <c r="KSS2" s="87"/>
      <c r="KST2" s="87"/>
      <c r="KSU2" s="87"/>
      <c r="KSV2" s="87"/>
      <c r="KSW2" s="88"/>
      <c r="KSX2" s="87"/>
      <c r="KSY2" s="87"/>
      <c r="KSZ2" s="87"/>
      <c r="KTA2" s="87"/>
      <c r="KTB2" s="88"/>
      <c r="KTC2" s="87"/>
      <c r="KTD2" s="87"/>
      <c r="KTE2" s="87"/>
      <c r="KTF2" s="87"/>
      <c r="KTG2" s="88"/>
      <c r="KTH2" s="87"/>
      <c r="KTI2" s="87"/>
      <c r="KTJ2" s="87"/>
      <c r="KTK2" s="87"/>
      <c r="KTL2" s="88"/>
      <c r="KTM2" s="87"/>
      <c r="KTN2" s="87"/>
      <c r="KTO2" s="87"/>
      <c r="KTP2" s="87"/>
      <c r="KTQ2" s="88"/>
      <c r="KTR2" s="87"/>
      <c r="KTS2" s="87"/>
      <c r="KTT2" s="87"/>
      <c r="KTU2" s="87"/>
      <c r="KTV2" s="88"/>
      <c r="KTW2" s="87"/>
      <c r="KTX2" s="87"/>
      <c r="KTY2" s="87"/>
      <c r="KTZ2" s="87"/>
      <c r="KUA2" s="88"/>
      <c r="KUB2" s="87"/>
      <c r="KUC2" s="87"/>
      <c r="KUD2" s="87"/>
      <c r="KUE2" s="87"/>
      <c r="KUF2" s="88"/>
      <c r="KUG2" s="87"/>
      <c r="KUH2" s="87"/>
      <c r="KUI2" s="87"/>
      <c r="KUJ2" s="87"/>
      <c r="KUK2" s="88"/>
      <c r="KUL2" s="87"/>
      <c r="KUM2" s="87"/>
      <c r="KUN2" s="87"/>
      <c r="KUO2" s="87"/>
      <c r="KUP2" s="88"/>
      <c r="KUQ2" s="87"/>
      <c r="KUR2" s="87"/>
      <c r="KUS2" s="87"/>
      <c r="KUT2" s="87"/>
      <c r="KUU2" s="88"/>
      <c r="KUV2" s="87"/>
      <c r="KUW2" s="87"/>
      <c r="KUX2" s="87"/>
      <c r="KUY2" s="87"/>
      <c r="KUZ2" s="88"/>
      <c r="KVA2" s="87"/>
      <c r="KVB2" s="87"/>
      <c r="KVC2" s="87"/>
      <c r="KVD2" s="87"/>
      <c r="KVE2" s="88"/>
      <c r="KVF2" s="87"/>
      <c r="KVG2" s="87"/>
      <c r="KVH2" s="87"/>
      <c r="KVI2" s="87"/>
      <c r="KVJ2" s="88"/>
      <c r="KVK2" s="87"/>
      <c r="KVL2" s="87"/>
      <c r="KVM2" s="87"/>
      <c r="KVN2" s="87"/>
      <c r="KVO2" s="88"/>
      <c r="KVP2" s="87"/>
      <c r="KVQ2" s="87"/>
      <c r="KVR2" s="87"/>
      <c r="KVS2" s="87"/>
      <c r="KVT2" s="88"/>
      <c r="KVU2" s="87"/>
      <c r="KVV2" s="87"/>
      <c r="KVW2" s="87"/>
      <c r="KVX2" s="87"/>
      <c r="KVY2" s="88"/>
      <c r="KVZ2" s="87"/>
      <c r="KWA2" s="87"/>
      <c r="KWB2" s="87"/>
      <c r="KWC2" s="87"/>
      <c r="KWD2" s="88"/>
      <c r="KWE2" s="87"/>
      <c r="KWF2" s="87"/>
      <c r="KWG2" s="87"/>
      <c r="KWH2" s="87"/>
      <c r="KWI2" s="88"/>
      <c r="KWJ2" s="87"/>
      <c r="KWK2" s="87"/>
      <c r="KWL2" s="87"/>
      <c r="KWM2" s="87"/>
      <c r="KWN2" s="88"/>
      <c r="KWO2" s="87"/>
      <c r="KWP2" s="87"/>
      <c r="KWQ2" s="87"/>
      <c r="KWR2" s="87"/>
      <c r="KWS2" s="88"/>
      <c r="KWT2" s="87"/>
      <c r="KWU2" s="87"/>
      <c r="KWV2" s="87"/>
      <c r="KWW2" s="87"/>
      <c r="KWX2" s="88"/>
      <c r="KWY2" s="87"/>
      <c r="KWZ2" s="87"/>
      <c r="KXA2" s="87"/>
      <c r="KXB2" s="87"/>
      <c r="KXC2" s="88"/>
      <c r="KXD2" s="87"/>
      <c r="KXE2" s="87"/>
      <c r="KXF2" s="87"/>
      <c r="KXG2" s="87"/>
      <c r="KXH2" s="88"/>
      <c r="KXI2" s="87"/>
      <c r="KXJ2" s="87"/>
      <c r="KXK2" s="87"/>
      <c r="KXL2" s="87"/>
      <c r="KXM2" s="88"/>
      <c r="KXN2" s="87"/>
      <c r="KXO2" s="87"/>
      <c r="KXP2" s="87"/>
      <c r="KXQ2" s="87"/>
      <c r="KXR2" s="88"/>
      <c r="KXS2" s="87"/>
      <c r="KXT2" s="87"/>
      <c r="KXU2" s="87"/>
      <c r="KXV2" s="87"/>
      <c r="KXW2" s="88"/>
      <c r="KXX2" s="87"/>
      <c r="KXY2" s="87"/>
      <c r="KXZ2" s="87"/>
      <c r="KYA2" s="87"/>
      <c r="KYB2" s="88"/>
      <c r="KYC2" s="87"/>
      <c r="KYD2" s="87"/>
      <c r="KYE2" s="87"/>
      <c r="KYF2" s="87"/>
      <c r="KYG2" s="88"/>
      <c r="KYH2" s="87"/>
      <c r="KYI2" s="87"/>
      <c r="KYJ2" s="87"/>
      <c r="KYK2" s="87"/>
      <c r="KYL2" s="88"/>
      <c r="KYM2" s="87"/>
      <c r="KYN2" s="87"/>
      <c r="KYO2" s="87"/>
      <c r="KYP2" s="87"/>
      <c r="KYQ2" s="88"/>
      <c r="KYR2" s="87"/>
      <c r="KYS2" s="87"/>
      <c r="KYT2" s="87"/>
      <c r="KYU2" s="87"/>
      <c r="KYV2" s="88"/>
      <c r="KYW2" s="87"/>
      <c r="KYX2" s="87"/>
      <c r="KYY2" s="87"/>
      <c r="KYZ2" s="87"/>
      <c r="KZA2" s="88"/>
      <c r="KZB2" s="87"/>
      <c r="KZC2" s="87"/>
      <c r="KZD2" s="87"/>
      <c r="KZE2" s="87"/>
      <c r="KZF2" s="88"/>
      <c r="KZG2" s="87"/>
      <c r="KZH2" s="87"/>
      <c r="KZI2" s="87"/>
      <c r="KZJ2" s="87"/>
      <c r="KZK2" s="88"/>
      <c r="KZL2" s="87"/>
      <c r="KZM2" s="87"/>
      <c r="KZN2" s="87"/>
      <c r="KZO2" s="87"/>
      <c r="KZP2" s="88"/>
      <c r="KZQ2" s="87"/>
      <c r="KZR2" s="87"/>
      <c r="KZS2" s="87"/>
      <c r="KZT2" s="87"/>
      <c r="KZU2" s="88"/>
      <c r="KZV2" s="87"/>
      <c r="KZW2" s="87"/>
      <c r="KZX2" s="87"/>
      <c r="KZY2" s="87"/>
      <c r="KZZ2" s="88"/>
      <c r="LAA2" s="87"/>
      <c r="LAB2" s="87"/>
      <c r="LAC2" s="87"/>
      <c r="LAD2" s="87"/>
      <c r="LAE2" s="88"/>
      <c r="LAF2" s="87"/>
      <c r="LAG2" s="87"/>
      <c r="LAH2" s="87"/>
      <c r="LAI2" s="87"/>
      <c r="LAJ2" s="88"/>
      <c r="LAK2" s="87"/>
      <c r="LAL2" s="87"/>
      <c r="LAM2" s="87"/>
      <c r="LAN2" s="87"/>
      <c r="LAO2" s="88"/>
      <c r="LAP2" s="87"/>
      <c r="LAQ2" s="87"/>
      <c r="LAR2" s="87"/>
      <c r="LAS2" s="87"/>
      <c r="LAT2" s="88"/>
      <c r="LAU2" s="87"/>
      <c r="LAV2" s="87"/>
      <c r="LAW2" s="87"/>
      <c r="LAX2" s="87"/>
      <c r="LAY2" s="88"/>
      <c r="LAZ2" s="87"/>
      <c r="LBA2" s="87"/>
      <c r="LBB2" s="87"/>
      <c r="LBC2" s="87"/>
      <c r="LBD2" s="88"/>
      <c r="LBE2" s="87"/>
      <c r="LBF2" s="87"/>
      <c r="LBG2" s="87"/>
      <c r="LBH2" s="87"/>
      <c r="LBI2" s="88"/>
      <c r="LBJ2" s="87"/>
      <c r="LBK2" s="87"/>
      <c r="LBL2" s="87"/>
      <c r="LBM2" s="87"/>
      <c r="LBN2" s="88"/>
      <c r="LBO2" s="87"/>
      <c r="LBP2" s="87"/>
      <c r="LBQ2" s="87"/>
      <c r="LBR2" s="87"/>
      <c r="LBS2" s="88"/>
      <c r="LBT2" s="87"/>
      <c r="LBU2" s="87"/>
      <c r="LBV2" s="87"/>
      <c r="LBW2" s="87"/>
      <c r="LBX2" s="88"/>
      <c r="LBY2" s="87"/>
      <c r="LBZ2" s="87"/>
      <c r="LCA2" s="87"/>
      <c r="LCB2" s="87"/>
      <c r="LCC2" s="88"/>
      <c r="LCD2" s="87"/>
      <c r="LCE2" s="87"/>
      <c r="LCF2" s="87"/>
      <c r="LCG2" s="87"/>
      <c r="LCH2" s="88"/>
      <c r="LCI2" s="87"/>
      <c r="LCJ2" s="87"/>
      <c r="LCK2" s="87"/>
      <c r="LCL2" s="87"/>
      <c r="LCM2" s="88"/>
      <c r="LCN2" s="87"/>
      <c r="LCO2" s="87"/>
      <c r="LCP2" s="87"/>
      <c r="LCQ2" s="87"/>
      <c r="LCR2" s="88"/>
      <c r="LCS2" s="87"/>
      <c r="LCT2" s="87"/>
      <c r="LCU2" s="87"/>
      <c r="LCV2" s="87"/>
      <c r="LCW2" s="88"/>
      <c r="LCX2" s="87"/>
      <c r="LCY2" s="87"/>
      <c r="LCZ2" s="87"/>
      <c r="LDA2" s="87"/>
      <c r="LDB2" s="88"/>
      <c r="LDC2" s="87"/>
      <c r="LDD2" s="87"/>
      <c r="LDE2" s="87"/>
      <c r="LDF2" s="87"/>
      <c r="LDG2" s="88"/>
      <c r="LDH2" s="87"/>
      <c r="LDI2" s="87"/>
      <c r="LDJ2" s="87"/>
      <c r="LDK2" s="87"/>
      <c r="LDL2" s="88"/>
      <c r="LDM2" s="87"/>
      <c r="LDN2" s="87"/>
      <c r="LDO2" s="87"/>
      <c r="LDP2" s="87"/>
      <c r="LDQ2" s="88"/>
      <c r="LDR2" s="87"/>
      <c r="LDS2" s="87"/>
      <c r="LDT2" s="87"/>
      <c r="LDU2" s="87"/>
      <c r="LDV2" s="88"/>
      <c r="LDW2" s="87"/>
      <c r="LDX2" s="87"/>
      <c r="LDY2" s="87"/>
      <c r="LDZ2" s="87"/>
      <c r="LEA2" s="88"/>
      <c r="LEB2" s="87"/>
      <c r="LEC2" s="87"/>
      <c r="LED2" s="87"/>
      <c r="LEE2" s="87"/>
      <c r="LEF2" s="88"/>
      <c r="LEG2" s="87"/>
      <c r="LEH2" s="87"/>
      <c r="LEI2" s="87"/>
      <c r="LEJ2" s="87"/>
      <c r="LEK2" s="88"/>
      <c r="LEL2" s="87"/>
      <c r="LEM2" s="87"/>
      <c r="LEN2" s="87"/>
      <c r="LEO2" s="87"/>
      <c r="LEP2" s="88"/>
      <c r="LEQ2" s="87"/>
      <c r="LER2" s="87"/>
      <c r="LES2" s="87"/>
      <c r="LET2" s="87"/>
      <c r="LEU2" s="88"/>
      <c r="LEV2" s="87"/>
      <c r="LEW2" s="87"/>
      <c r="LEX2" s="87"/>
      <c r="LEY2" s="87"/>
      <c r="LEZ2" s="88"/>
      <c r="LFA2" s="87"/>
      <c r="LFB2" s="87"/>
      <c r="LFC2" s="87"/>
      <c r="LFD2" s="87"/>
      <c r="LFE2" s="88"/>
      <c r="LFF2" s="87"/>
      <c r="LFG2" s="87"/>
      <c r="LFH2" s="87"/>
      <c r="LFI2" s="87"/>
      <c r="LFJ2" s="88"/>
      <c r="LFK2" s="87"/>
      <c r="LFL2" s="87"/>
      <c r="LFM2" s="87"/>
      <c r="LFN2" s="87"/>
      <c r="LFO2" s="88"/>
      <c r="LFP2" s="87"/>
      <c r="LFQ2" s="87"/>
      <c r="LFR2" s="87"/>
      <c r="LFS2" s="87"/>
      <c r="LFT2" s="88"/>
      <c r="LFU2" s="87"/>
      <c r="LFV2" s="87"/>
      <c r="LFW2" s="87"/>
      <c r="LFX2" s="87"/>
      <c r="LFY2" s="88"/>
      <c r="LFZ2" s="87"/>
      <c r="LGA2" s="87"/>
      <c r="LGB2" s="87"/>
      <c r="LGC2" s="87"/>
      <c r="LGD2" s="88"/>
      <c r="LGE2" s="87"/>
      <c r="LGF2" s="87"/>
      <c r="LGG2" s="87"/>
      <c r="LGH2" s="87"/>
      <c r="LGI2" s="88"/>
      <c r="LGJ2" s="87"/>
      <c r="LGK2" s="87"/>
      <c r="LGL2" s="87"/>
      <c r="LGM2" s="87"/>
      <c r="LGN2" s="88"/>
      <c r="LGO2" s="87"/>
      <c r="LGP2" s="87"/>
      <c r="LGQ2" s="87"/>
      <c r="LGR2" s="87"/>
      <c r="LGS2" s="88"/>
      <c r="LGT2" s="87"/>
      <c r="LGU2" s="87"/>
      <c r="LGV2" s="87"/>
      <c r="LGW2" s="87"/>
      <c r="LGX2" s="88"/>
      <c r="LGY2" s="87"/>
      <c r="LGZ2" s="87"/>
      <c r="LHA2" s="87"/>
      <c r="LHB2" s="87"/>
      <c r="LHC2" s="88"/>
      <c r="LHD2" s="87"/>
      <c r="LHE2" s="87"/>
      <c r="LHF2" s="87"/>
      <c r="LHG2" s="87"/>
      <c r="LHH2" s="88"/>
      <c r="LHI2" s="87"/>
      <c r="LHJ2" s="87"/>
      <c r="LHK2" s="87"/>
      <c r="LHL2" s="87"/>
      <c r="LHM2" s="88"/>
      <c r="LHN2" s="87"/>
      <c r="LHO2" s="87"/>
      <c r="LHP2" s="87"/>
      <c r="LHQ2" s="87"/>
      <c r="LHR2" s="88"/>
      <c r="LHS2" s="87"/>
      <c r="LHT2" s="87"/>
      <c r="LHU2" s="87"/>
      <c r="LHV2" s="87"/>
      <c r="LHW2" s="88"/>
      <c r="LHX2" s="87"/>
      <c r="LHY2" s="87"/>
      <c r="LHZ2" s="87"/>
      <c r="LIA2" s="87"/>
      <c r="LIB2" s="88"/>
      <c r="LIC2" s="87"/>
      <c r="LID2" s="87"/>
      <c r="LIE2" s="87"/>
      <c r="LIF2" s="87"/>
      <c r="LIG2" s="88"/>
      <c r="LIH2" s="87"/>
      <c r="LII2" s="87"/>
      <c r="LIJ2" s="87"/>
      <c r="LIK2" s="87"/>
      <c r="LIL2" s="88"/>
      <c r="LIM2" s="87"/>
      <c r="LIN2" s="87"/>
      <c r="LIO2" s="87"/>
      <c r="LIP2" s="87"/>
      <c r="LIQ2" s="88"/>
      <c r="LIR2" s="87"/>
      <c r="LIS2" s="87"/>
      <c r="LIT2" s="87"/>
      <c r="LIU2" s="87"/>
      <c r="LIV2" s="88"/>
      <c r="LIW2" s="87"/>
      <c r="LIX2" s="87"/>
      <c r="LIY2" s="87"/>
      <c r="LIZ2" s="87"/>
      <c r="LJA2" s="88"/>
      <c r="LJB2" s="87"/>
      <c r="LJC2" s="87"/>
      <c r="LJD2" s="87"/>
      <c r="LJE2" s="87"/>
      <c r="LJF2" s="88"/>
      <c r="LJG2" s="87"/>
      <c r="LJH2" s="87"/>
      <c r="LJI2" s="87"/>
      <c r="LJJ2" s="87"/>
      <c r="LJK2" s="88"/>
      <c r="LJL2" s="87"/>
      <c r="LJM2" s="87"/>
      <c r="LJN2" s="87"/>
      <c r="LJO2" s="87"/>
      <c r="LJP2" s="88"/>
      <c r="LJQ2" s="87"/>
      <c r="LJR2" s="87"/>
      <c r="LJS2" s="87"/>
      <c r="LJT2" s="87"/>
      <c r="LJU2" s="88"/>
      <c r="LJV2" s="87"/>
      <c r="LJW2" s="87"/>
      <c r="LJX2" s="87"/>
      <c r="LJY2" s="87"/>
      <c r="LJZ2" s="88"/>
      <c r="LKA2" s="87"/>
      <c r="LKB2" s="87"/>
      <c r="LKC2" s="87"/>
      <c r="LKD2" s="87"/>
      <c r="LKE2" s="88"/>
      <c r="LKF2" s="87"/>
      <c r="LKG2" s="87"/>
      <c r="LKH2" s="87"/>
      <c r="LKI2" s="87"/>
      <c r="LKJ2" s="88"/>
      <c r="LKK2" s="87"/>
      <c r="LKL2" s="87"/>
      <c r="LKM2" s="87"/>
      <c r="LKN2" s="87"/>
      <c r="LKO2" s="88"/>
      <c r="LKP2" s="87"/>
      <c r="LKQ2" s="87"/>
      <c r="LKR2" s="87"/>
      <c r="LKS2" s="87"/>
      <c r="LKT2" s="88"/>
      <c r="LKU2" s="87"/>
      <c r="LKV2" s="87"/>
      <c r="LKW2" s="87"/>
      <c r="LKX2" s="87"/>
      <c r="LKY2" s="88"/>
      <c r="LKZ2" s="87"/>
      <c r="LLA2" s="87"/>
      <c r="LLB2" s="87"/>
      <c r="LLC2" s="87"/>
      <c r="LLD2" s="88"/>
      <c r="LLE2" s="87"/>
      <c r="LLF2" s="87"/>
      <c r="LLG2" s="87"/>
      <c r="LLH2" s="87"/>
      <c r="LLI2" s="88"/>
      <c r="LLJ2" s="87"/>
      <c r="LLK2" s="87"/>
      <c r="LLL2" s="87"/>
      <c r="LLM2" s="87"/>
      <c r="LLN2" s="88"/>
      <c r="LLO2" s="87"/>
      <c r="LLP2" s="87"/>
      <c r="LLQ2" s="87"/>
      <c r="LLR2" s="87"/>
      <c r="LLS2" s="88"/>
      <c r="LLT2" s="87"/>
      <c r="LLU2" s="87"/>
      <c r="LLV2" s="87"/>
      <c r="LLW2" s="87"/>
      <c r="LLX2" s="88"/>
      <c r="LLY2" s="87"/>
      <c r="LLZ2" s="87"/>
      <c r="LMA2" s="87"/>
      <c r="LMB2" s="87"/>
      <c r="LMC2" s="88"/>
      <c r="LMD2" s="87"/>
      <c r="LME2" s="87"/>
      <c r="LMF2" s="87"/>
      <c r="LMG2" s="87"/>
      <c r="LMH2" s="88"/>
      <c r="LMI2" s="87"/>
      <c r="LMJ2" s="87"/>
      <c r="LMK2" s="87"/>
      <c r="LML2" s="87"/>
      <c r="LMM2" s="88"/>
      <c r="LMN2" s="87"/>
      <c r="LMO2" s="87"/>
      <c r="LMP2" s="87"/>
      <c r="LMQ2" s="87"/>
      <c r="LMR2" s="88"/>
      <c r="LMS2" s="87"/>
      <c r="LMT2" s="87"/>
      <c r="LMU2" s="87"/>
      <c r="LMV2" s="87"/>
      <c r="LMW2" s="88"/>
      <c r="LMX2" s="87"/>
      <c r="LMY2" s="87"/>
      <c r="LMZ2" s="87"/>
      <c r="LNA2" s="87"/>
      <c r="LNB2" s="88"/>
      <c r="LNC2" s="87"/>
      <c r="LND2" s="87"/>
      <c r="LNE2" s="87"/>
      <c r="LNF2" s="87"/>
      <c r="LNG2" s="88"/>
      <c r="LNH2" s="87"/>
      <c r="LNI2" s="87"/>
      <c r="LNJ2" s="87"/>
      <c r="LNK2" s="87"/>
      <c r="LNL2" s="88"/>
      <c r="LNM2" s="87"/>
      <c r="LNN2" s="87"/>
      <c r="LNO2" s="87"/>
      <c r="LNP2" s="87"/>
      <c r="LNQ2" s="88"/>
      <c r="LNR2" s="87"/>
      <c r="LNS2" s="87"/>
      <c r="LNT2" s="87"/>
      <c r="LNU2" s="87"/>
      <c r="LNV2" s="88"/>
      <c r="LNW2" s="87"/>
      <c r="LNX2" s="87"/>
      <c r="LNY2" s="87"/>
      <c r="LNZ2" s="87"/>
      <c r="LOA2" s="88"/>
      <c r="LOB2" s="87"/>
      <c r="LOC2" s="87"/>
      <c r="LOD2" s="87"/>
      <c r="LOE2" s="87"/>
      <c r="LOF2" s="88"/>
      <c r="LOG2" s="87"/>
      <c r="LOH2" s="87"/>
      <c r="LOI2" s="87"/>
      <c r="LOJ2" s="87"/>
      <c r="LOK2" s="88"/>
      <c r="LOL2" s="87"/>
      <c r="LOM2" s="87"/>
      <c r="LON2" s="87"/>
      <c r="LOO2" s="87"/>
      <c r="LOP2" s="88"/>
      <c r="LOQ2" s="87"/>
      <c r="LOR2" s="87"/>
      <c r="LOS2" s="87"/>
      <c r="LOT2" s="87"/>
      <c r="LOU2" s="88"/>
      <c r="LOV2" s="87"/>
      <c r="LOW2" s="87"/>
      <c r="LOX2" s="87"/>
      <c r="LOY2" s="87"/>
      <c r="LOZ2" s="88"/>
      <c r="LPA2" s="87"/>
      <c r="LPB2" s="87"/>
      <c r="LPC2" s="87"/>
      <c r="LPD2" s="87"/>
      <c r="LPE2" s="88"/>
      <c r="LPF2" s="87"/>
      <c r="LPG2" s="87"/>
      <c r="LPH2" s="87"/>
      <c r="LPI2" s="87"/>
      <c r="LPJ2" s="88"/>
      <c r="LPK2" s="87"/>
      <c r="LPL2" s="87"/>
      <c r="LPM2" s="87"/>
      <c r="LPN2" s="87"/>
      <c r="LPO2" s="88"/>
      <c r="LPP2" s="87"/>
      <c r="LPQ2" s="87"/>
      <c r="LPR2" s="87"/>
      <c r="LPS2" s="87"/>
      <c r="LPT2" s="88"/>
      <c r="LPU2" s="87"/>
      <c r="LPV2" s="87"/>
      <c r="LPW2" s="87"/>
      <c r="LPX2" s="87"/>
      <c r="LPY2" s="88"/>
      <c r="LPZ2" s="87"/>
      <c r="LQA2" s="87"/>
      <c r="LQB2" s="87"/>
      <c r="LQC2" s="87"/>
      <c r="LQD2" s="88"/>
      <c r="LQE2" s="87"/>
      <c r="LQF2" s="87"/>
      <c r="LQG2" s="87"/>
      <c r="LQH2" s="87"/>
      <c r="LQI2" s="88"/>
      <c r="LQJ2" s="87"/>
      <c r="LQK2" s="87"/>
      <c r="LQL2" s="87"/>
      <c r="LQM2" s="87"/>
      <c r="LQN2" s="88"/>
      <c r="LQO2" s="87"/>
      <c r="LQP2" s="87"/>
      <c r="LQQ2" s="87"/>
      <c r="LQR2" s="87"/>
      <c r="LQS2" s="88"/>
      <c r="LQT2" s="87"/>
      <c r="LQU2" s="87"/>
      <c r="LQV2" s="87"/>
      <c r="LQW2" s="87"/>
      <c r="LQX2" s="88"/>
      <c r="LQY2" s="87"/>
      <c r="LQZ2" s="87"/>
      <c r="LRA2" s="87"/>
      <c r="LRB2" s="87"/>
      <c r="LRC2" s="88"/>
      <c r="LRD2" s="87"/>
      <c r="LRE2" s="87"/>
      <c r="LRF2" s="87"/>
      <c r="LRG2" s="87"/>
      <c r="LRH2" s="88"/>
      <c r="LRI2" s="87"/>
      <c r="LRJ2" s="87"/>
      <c r="LRK2" s="87"/>
      <c r="LRL2" s="87"/>
      <c r="LRM2" s="88"/>
      <c r="LRN2" s="87"/>
      <c r="LRO2" s="87"/>
      <c r="LRP2" s="87"/>
      <c r="LRQ2" s="87"/>
      <c r="LRR2" s="88"/>
      <c r="LRS2" s="87"/>
      <c r="LRT2" s="87"/>
      <c r="LRU2" s="87"/>
      <c r="LRV2" s="87"/>
      <c r="LRW2" s="88"/>
      <c r="LRX2" s="87"/>
      <c r="LRY2" s="87"/>
      <c r="LRZ2" s="87"/>
      <c r="LSA2" s="87"/>
      <c r="LSB2" s="88"/>
      <c r="LSC2" s="87"/>
      <c r="LSD2" s="87"/>
      <c r="LSE2" s="87"/>
      <c r="LSF2" s="87"/>
      <c r="LSG2" s="88"/>
      <c r="LSH2" s="87"/>
      <c r="LSI2" s="87"/>
      <c r="LSJ2" s="87"/>
      <c r="LSK2" s="87"/>
      <c r="LSL2" s="88"/>
      <c r="LSM2" s="87"/>
      <c r="LSN2" s="87"/>
      <c r="LSO2" s="87"/>
      <c r="LSP2" s="87"/>
      <c r="LSQ2" s="88"/>
      <c r="LSR2" s="87"/>
      <c r="LSS2" s="87"/>
      <c r="LST2" s="87"/>
      <c r="LSU2" s="87"/>
      <c r="LSV2" s="88"/>
      <c r="LSW2" s="87"/>
      <c r="LSX2" s="87"/>
      <c r="LSY2" s="87"/>
      <c r="LSZ2" s="87"/>
      <c r="LTA2" s="88"/>
      <c r="LTB2" s="87"/>
      <c r="LTC2" s="87"/>
      <c r="LTD2" s="87"/>
      <c r="LTE2" s="87"/>
      <c r="LTF2" s="88"/>
      <c r="LTG2" s="87"/>
      <c r="LTH2" s="87"/>
      <c r="LTI2" s="87"/>
      <c r="LTJ2" s="87"/>
      <c r="LTK2" s="88"/>
      <c r="LTL2" s="87"/>
      <c r="LTM2" s="87"/>
      <c r="LTN2" s="87"/>
      <c r="LTO2" s="87"/>
      <c r="LTP2" s="88"/>
      <c r="LTQ2" s="87"/>
      <c r="LTR2" s="87"/>
      <c r="LTS2" s="87"/>
      <c r="LTT2" s="87"/>
      <c r="LTU2" s="88"/>
      <c r="LTV2" s="87"/>
      <c r="LTW2" s="87"/>
      <c r="LTX2" s="87"/>
      <c r="LTY2" s="87"/>
      <c r="LTZ2" s="88"/>
      <c r="LUA2" s="87"/>
      <c r="LUB2" s="87"/>
      <c r="LUC2" s="87"/>
      <c r="LUD2" s="87"/>
      <c r="LUE2" s="88"/>
      <c r="LUF2" s="87"/>
      <c r="LUG2" s="87"/>
      <c r="LUH2" s="87"/>
      <c r="LUI2" s="87"/>
      <c r="LUJ2" s="88"/>
      <c r="LUK2" s="87"/>
      <c r="LUL2" s="87"/>
      <c r="LUM2" s="87"/>
      <c r="LUN2" s="87"/>
      <c r="LUO2" s="88"/>
      <c r="LUP2" s="87"/>
      <c r="LUQ2" s="87"/>
      <c r="LUR2" s="87"/>
      <c r="LUS2" s="87"/>
      <c r="LUT2" s="88"/>
      <c r="LUU2" s="87"/>
      <c r="LUV2" s="87"/>
      <c r="LUW2" s="87"/>
      <c r="LUX2" s="87"/>
      <c r="LUY2" s="88"/>
      <c r="LUZ2" s="87"/>
      <c r="LVA2" s="87"/>
      <c r="LVB2" s="87"/>
      <c r="LVC2" s="87"/>
      <c r="LVD2" s="88"/>
      <c r="LVE2" s="87"/>
      <c r="LVF2" s="87"/>
      <c r="LVG2" s="87"/>
      <c r="LVH2" s="87"/>
      <c r="LVI2" s="88"/>
      <c r="LVJ2" s="87"/>
      <c r="LVK2" s="87"/>
      <c r="LVL2" s="87"/>
      <c r="LVM2" s="87"/>
      <c r="LVN2" s="88"/>
      <c r="LVO2" s="87"/>
      <c r="LVP2" s="87"/>
      <c r="LVQ2" s="87"/>
      <c r="LVR2" s="87"/>
      <c r="LVS2" s="88"/>
      <c r="LVT2" s="87"/>
      <c r="LVU2" s="87"/>
      <c r="LVV2" s="87"/>
      <c r="LVW2" s="87"/>
      <c r="LVX2" s="88"/>
      <c r="LVY2" s="87"/>
      <c r="LVZ2" s="87"/>
      <c r="LWA2" s="87"/>
      <c r="LWB2" s="87"/>
      <c r="LWC2" s="88"/>
      <c r="LWD2" s="87"/>
      <c r="LWE2" s="87"/>
      <c r="LWF2" s="87"/>
      <c r="LWG2" s="87"/>
      <c r="LWH2" s="88"/>
      <c r="LWI2" s="87"/>
      <c r="LWJ2" s="87"/>
      <c r="LWK2" s="87"/>
      <c r="LWL2" s="87"/>
      <c r="LWM2" s="88"/>
      <c r="LWN2" s="87"/>
      <c r="LWO2" s="87"/>
      <c r="LWP2" s="87"/>
      <c r="LWQ2" s="87"/>
      <c r="LWR2" s="88"/>
      <c r="LWS2" s="87"/>
      <c r="LWT2" s="87"/>
      <c r="LWU2" s="87"/>
      <c r="LWV2" s="87"/>
      <c r="LWW2" s="88"/>
      <c r="LWX2" s="87"/>
      <c r="LWY2" s="87"/>
      <c r="LWZ2" s="87"/>
      <c r="LXA2" s="87"/>
      <c r="LXB2" s="88"/>
      <c r="LXC2" s="87"/>
      <c r="LXD2" s="87"/>
      <c r="LXE2" s="87"/>
      <c r="LXF2" s="87"/>
      <c r="LXG2" s="88"/>
      <c r="LXH2" s="87"/>
      <c r="LXI2" s="87"/>
      <c r="LXJ2" s="87"/>
      <c r="LXK2" s="87"/>
      <c r="LXL2" s="88"/>
      <c r="LXM2" s="87"/>
      <c r="LXN2" s="87"/>
      <c r="LXO2" s="87"/>
      <c r="LXP2" s="87"/>
      <c r="LXQ2" s="88"/>
      <c r="LXR2" s="87"/>
      <c r="LXS2" s="87"/>
      <c r="LXT2" s="87"/>
      <c r="LXU2" s="87"/>
      <c r="LXV2" s="88"/>
      <c r="LXW2" s="87"/>
      <c r="LXX2" s="87"/>
      <c r="LXY2" s="87"/>
      <c r="LXZ2" s="87"/>
      <c r="LYA2" s="88"/>
      <c r="LYB2" s="87"/>
      <c r="LYC2" s="87"/>
      <c r="LYD2" s="87"/>
      <c r="LYE2" s="87"/>
      <c r="LYF2" s="88"/>
      <c r="LYG2" s="87"/>
      <c r="LYH2" s="87"/>
      <c r="LYI2" s="87"/>
      <c r="LYJ2" s="87"/>
      <c r="LYK2" s="88"/>
      <c r="LYL2" s="87"/>
      <c r="LYM2" s="87"/>
      <c r="LYN2" s="87"/>
      <c r="LYO2" s="87"/>
      <c r="LYP2" s="88"/>
      <c r="LYQ2" s="87"/>
      <c r="LYR2" s="87"/>
      <c r="LYS2" s="87"/>
      <c r="LYT2" s="87"/>
      <c r="LYU2" s="88"/>
      <c r="LYV2" s="87"/>
      <c r="LYW2" s="87"/>
      <c r="LYX2" s="87"/>
      <c r="LYY2" s="87"/>
      <c r="LYZ2" s="88"/>
      <c r="LZA2" s="87"/>
      <c r="LZB2" s="87"/>
      <c r="LZC2" s="87"/>
      <c r="LZD2" s="87"/>
      <c r="LZE2" s="88"/>
      <c r="LZF2" s="87"/>
      <c r="LZG2" s="87"/>
      <c r="LZH2" s="87"/>
      <c r="LZI2" s="87"/>
      <c r="LZJ2" s="88"/>
      <c r="LZK2" s="87"/>
      <c r="LZL2" s="87"/>
      <c r="LZM2" s="87"/>
      <c r="LZN2" s="87"/>
      <c r="LZO2" s="88"/>
      <c r="LZP2" s="87"/>
      <c r="LZQ2" s="87"/>
      <c r="LZR2" s="87"/>
      <c r="LZS2" s="87"/>
      <c r="LZT2" s="88"/>
      <c r="LZU2" s="87"/>
      <c r="LZV2" s="87"/>
      <c r="LZW2" s="87"/>
      <c r="LZX2" s="87"/>
      <c r="LZY2" s="88"/>
      <c r="LZZ2" s="87"/>
      <c r="MAA2" s="87"/>
      <c r="MAB2" s="87"/>
      <c r="MAC2" s="87"/>
      <c r="MAD2" s="88"/>
      <c r="MAE2" s="87"/>
      <c r="MAF2" s="87"/>
      <c r="MAG2" s="87"/>
      <c r="MAH2" s="87"/>
      <c r="MAI2" s="88"/>
      <c r="MAJ2" s="87"/>
      <c r="MAK2" s="87"/>
      <c r="MAL2" s="87"/>
      <c r="MAM2" s="87"/>
      <c r="MAN2" s="88"/>
      <c r="MAO2" s="87"/>
      <c r="MAP2" s="87"/>
      <c r="MAQ2" s="87"/>
      <c r="MAR2" s="87"/>
      <c r="MAS2" s="88"/>
      <c r="MAT2" s="87"/>
      <c r="MAU2" s="87"/>
      <c r="MAV2" s="87"/>
      <c r="MAW2" s="87"/>
      <c r="MAX2" s="88"/>
      <c r="MAY2" s="87"/>
      <c r="MAZ2" s="87"/>
      <c r="MBA2" s="87"/>
      <c r="MBB2" s="87"/>
      <c r="MBC2" s="88"/>
      <c r="MBD2" s="87"/>
      <c r="MBE2" s="87"/>
      <c r="MBF2" s="87"/>
      <c r="MBG2" s="87"/>
      <c r="MBH2" s="88"/>
      <c r="MBI2" s="87"/>
      <c r="MBJ2" s="87"/>
      <c r="MBK2" s="87"/>
      <c r="MBL2" s="87"/>
      <c r="MBM2" s="88"/>
      <c r="MBN2" s="87"/>
      <c r="MBO2" s="87"/>
      <c r="MBP2" s="87"/>
      <c r="MBQ2" s="87"/>
      <c r="MBR2" s="88"/>
      <c r="MBS2" s="87"/>
      <c r="MBT2" s="87"/>
      <c r="MBU2" s="87"/>
      <c r="MBV2" s="87"/>
      <c r="MBW2" s="88"/>
      <c r="MBX2" s="87"/>
      <c r="MBY2" s="87"/>
      <c r="MBZ2" s="87"/>
      <c r="MCA2" s="87"/>
      <c r="MCB2" s="88"/>
      <c r="MCC2" s="87"/>
      <c r="MCD2" s="87"/>
      <c r="MCE2" s="87"/>
      <c r="MCF2" s="87"/>
      <c r="MCG2" s="88"/>
      <c r="MCH2" s="87"/>
      <c r="MCI2" s="87"/>
      <c r="MCJ2" s="87"/>
      <c r="MCK2" s="87"/>
      <c r="MCL2" s="88"/>
      <c r="MCM2" s="87"/>
      <c r="MCN2" s="87"/>
      <c r="MCO2" s="87"/>
      <c r="MCP2" s="87"/>
      <c r="MCQ2" s="88"/>
      <c r="MCR2" s="87"/>
      <c r="MCS2" s="87"/>
      <c r="MCT2" s="87"/>
      <c r="MCU2" s="87"/>
      <c r="MCV2" s="88"/>
      <c r="MCW2" s="87"/>
      <c r="MCX2" s="87"/>
      <c r="MCY2" s="87"/>
      <c r="MCZ2" s="87"/>
      <c r="MDA2" s="88"/>
      <c r="MDB2" s="87"/>
      <c r="MDC2" s="87"/>
      <c r="MDD2" s="87"/>
      <c r="MDE2" s="87"/>
      <c r="MDF2" s="88"/>
      <c r="MDG2" s="87"/>
      <c r="MDH2" s="87"/>
      <c r="MDI2" s="87"/>
      <c r="MDJ2" s="87"/>
      <c r="MDK2" s="88"/>
      <c r="MDL2" s="87"/>
      <c r="MDM2" s="87"/>
      <c r="MDN2" s="87"/>
      <c r="MDO2" s="87"/>
      <c r="MDP2" s="88"/>
      <c r="MDQ2" s="87"/>
      <c r="MDR2" s="87"/>
      <c r="MDS2" s="87"/>
      <c r="MDT2" s="87"/>
      <c r="MDU2" s="88"/>
      <c r="MDV2" s="87"/>
      <c r="MDW2" s="87"/>
      <c r="MDX2" s="87"/>
      <c r="MDY2" s="87"/>
      <c r="MDZ2" s="88"/>
      <c r="MEA2" s="87"/>
      <c r="MEB2" s="87"/>
      <c r="MEC2" s="87"/>
      <c r="MED2" s="87"/>
      <c r="MEE2" s="88"/>
      <c r="MEF2" s="87"/>
      <c r="MEG2" s="87"/>
      <c r="MEH2" s="87"/>
      <c r="MEI2" s="87"/>
      <c r="MEJ2" s="88"/>
      <c r="MEK2" s="87"/>
      <c r="MEL2" s="87"/>
      <c r="MEM2" s="87"/>
      <c r="MEN2" s="87"/>
      <c r="MEO2" s="88"/>
      <c r="MEP2" s="87"/>
      <c r="MEQ2" s="87"/>
      <c r="MER2" s="87"/>
      <c r="MES2" s="87"/>
      <c r="MET2" s="88"/>
      <c r="MEU2" s="87"/>
      <c r="MEV2" s="87"/>
      <c r="MEW2" s="87"/>
      <c r="MEX2" s="87"/>
      <c r="MEY2" s="88"/>
      <c r="MEZ2" s="87"/>
      <c r="MFA2" s="87"/>
      <c r="MFB2" s="87"/>
      <c r="MFC2" s="87"/>
      <c r="MFD2" s="88"/>
      <c r="MFE2" s="87"/>
      <c r="MFF2" s="87"/>
      <c r="MFG2" s="87"/>
      <c r="MFH2" s="87"/>
      <c r="MFI2" s="88"/>
      <c r="MFJ2" s="87"/>
      <c r="MFK2" s="87"/>
      <c r="MFL2" s="87"/>
      <c r="MFM2" s="87"/>
      <c r="MFN2" s="88"/>
      <c r="MFO2" s="87"/>
      <c r="MFP2" s="87"/>
      <c r="MFQ2" s="87"/>
      <c r="MFR2" s="87"/>
      <c r="MFS2" s="88"/>
      <c r="MFT2" s="87"/>
      <c r="MFU2" s="87"/>
      <c r="MFV2" s="87"/>
      <c r="MFW2" s="87"/>
      <c r="MFX2" s="88"/>
      <c r="MFY2" s="87"/>
      <c r="MFZ2" s="87"/>
      <c r="MGA2" s="87"/>
      <c r="MGB2" s="87"/>
      <c r="MGC2" s="88"/>
      <c r="MGD2" s="87"/>
      <c r="MGE2" s="87"/>
      <c r="MGF2" s="87"/>
      <c r="MGG2" s="87"/>
      <c r="MGH2" s="88"/>
      <c r="MGI2" s="87"/>
      <c r="MGJ2" s="87"/>
      <c r="MGK2" s="87"/>
      <c r="MGL2" s="87"/>
      <c r="MGM2" s="88"/>
      <c r="MGN2" s="87"/>
      <c r="MGO2" s="87"/>
      <c r="MGP2" s="87"/>
      <c r="MGQ2" s="87"/>
      <c r="MGR2" s="88"/>
      <c r="MGS2" s="87"/>
      <c r="MGT2" s="87"/>
      <c r="MGU2" s="87"/>
      <c r="MGV2" s="87"/>
      <c r="MGW2" s="88"/>
      <c r="MGX2" s="87"/>
      <c r="MGY2" s="87"/>
      <c r="MGZ2" s="87"/>
      <c r="MHA2" s="87"/>
      <c r="MHB2" s="88"/>
      <c r="MHC2" s="87"/>
      <c r="MHD2" s="87"/>
      <c r="MHE2" s="87"/>
      <c r="MHF2" s="87"/>
      <c r="MHG2" s="88"/>
      <c r="MHH2" s="87"/>
      <c r="MHI2" s="87"/>
      <c r="MHJ2" s="87"/>
      <c r="MHK2" s="87"/>
      <c r="MHL2" s="88"/>
      <c r="MHM2" s="87"/>
      <c r="MHN2" s="87"/>
      <c r="MHO2" s="87"/>
      <c r="MHP2" s="87"/>
      <c r="MHQ2" s="88"/>
      <c r="MHR2" s="87"/>
      <c r="MHS2" s="87"/>
      <c r="MHT2" s="87"/>
      <c r="MHU2" s="87"/>
      <c r="MHV2" s="88"/>
      <c r="MHW2" s="87"/>
      <c r="MHX2" s="87"/>
      <c r="MHY2" s="87"/>
      <c r="MHZ2" s="87"/>
      <c r="MIA2" s="88"/>
      <c r="MIB2" s="87"/>
      <c r="MIC2" s="87"/>
      <c r="MID2" s="87"/>
      <c r="MIE2" s="87"/>
      <c r="MIF2" s="88"/>
      <c r="MIG2" s="87"/>
      <c r="MIH2" s="87"/>
      <c r="MII2" s="87"/>
      <c r="MIJ2" s="87"/>
      <c r="MIK2" s="88"/>
      <c r="MIL2" s="87"/>
      <c r="MIM2" s="87"/>
      <c r="MIN2" s="87"/>
      <c r="MIO2" s="87"/>
      <c r="MIP2" s="88"/>
      <c r="MIQ2" s="87"/>
      <c r="MIR2" s="87"/>
      <c r="MIS2" s="87"/>
      <c r="MIT2" s="87"/>
      <c r="MIU2" s="88"/>
      <c r="MIV2" s="87"/>
      <c r="MIW2" s="87"/>
      <c r="MIX2" s="87"/>
      <c r="MIY2" s="87"/>
      <c r="MIZ2" s="88"/>
      <c r="MJA2" s="87"/>
      <c r="MJB2" s="87"/>
      <c r="MJC2" s="87"/>
      <c r="MJD2" s="87"/>
      <c r="MJE2" s="88"/>
      <c r="MJF2" s="87"/>
      <c r="MJG2" s="87"/>
      <c r="MJH2" s="87"/>
      <c r="MJI2" s="87"/>
      <c r="MJJ2" s="88"/>
      <c r="MJK2" s="87"/>
      <c r="MJL2" s="87"/>
      <c r="MJM2" s="87"/>
      <c r="MJN2" s="87"/>
      <c r="MJO2" s="88"/>
      <c r="MJP2" s="87"/>
      <c r="MJQ2" s="87"/>
      <c r="MJR2" s="87"/>
      <c r="MJS2" s="87"/>
      <c r="MJT2" s="88"/>
      <c r="MJU2" s="87"/>
      <c r="MJV2" s="87"/>
      <c r="MJW2" s="87"/>
      <c r="MJX2" s="87"/>
      <c r="MJY2" s="88"/>
      <c r="MJZ2" s="87"/>
      <c r="MKA2" s="87"/>
      <c r="MKB2" s="87"/>
      <c r="MKC2" s="87"/>
      <c r="MKD2" s="88"/>
      <c r="MKE2" s="87"/>
      <c r="MKF2" s="87"/>
      <c r="MKG2" s="87"/>
      <c r="MKH2" s="87"/>
      <c r="MKI2" s="88"/>
      <c r="MKJ2" s="87"/>
      <c r="MKK2" s="87"/>
      <c r="MKL2" s="87"/>
      <c r="MKM2" s="87"/>
      <c r="MKN2" s="88"/>
      <c r="MKO2" s="87"/>
      <c r="MKP2" s="87"/>
      <c r="MKQ2" s="87"/>
      <c r="MKR2" s="87"/>
      <c r="MKS2" s="88"/>
      <c r="MKT2" s="87"/>
      <c r="MKU2" s="87"/>
      <c r="MKV2" s="87"/>
      <c r="MKW2" s="87"/>
      <c r="MKX2" s="88"/>
      <c r="MKY2" s="87"/>
      <c r="MKZ2" s="87"/>
      <c r="MLA2" s="87"/>
      <c r="MLB2" s="87"/>
      <c r="MLC2" s="88"/>
      <c r="MLD2" s="87"/>
      <c r="MLE2" s="87"/>
      <c r="MLF2" s="87"/>
      <c r="MLG2" s="87"/>
      <c r="MLH2" s="88"/>
      <c r="MLI2" s="87"/>
      <c r="MLJ2" s="87"/>
      <c r="MLK2" s="87"/>
      <c r="MLL2" s="87"/>
      <c r="MLM2" s="88"/>
      <c r="MLN2" s="87"/>
      <c r="MLO2" s="87"/>
      <c r="MLP2" s="87"/>
      <c r="MLQ2" s="87"/>
      <c r="MLR2" s="88"/>
      <c r="MLS2" s="87"/>
      <c r="MLT2" s="87"/>
      <c r="MLU2" s="87"/>
      <c r="MLV2" s="87"/>
      <c r="MLW2" s="88"/>
      <c r="MLX2" s="87"/>
      <c r="MLY2" s="87"/>
      <c r="MLZ2" s="87"/>
      <c r="MMA2" s="87"/>
      <c r="MMB2" s="88"/>
      <c r="MMC2" s="87"/>
      <c r="MMD2" s="87"/>
      <c r="MME2" s="87"/>
      <c r="MMF2" s="87"/>
      <c r="MMG2" s="88"/>
      <c r="MMH2" s="87"/>
      <c r="MMI2" s="87"/>
      <c r="MMJ2" s="87"/>
      <c r="MMK2" s="87"/>
      <c r="MML2" s="88"/>
      <c r="MMM2" s="87"/>
      <c r="MMN2" s="87"/>
      <c r="MMO2" s="87"/>
      <c r="MMP2" s="87"/>
      <c r="MMQ2" s="88"/>
      <c r="MMR2" s="87"/>
      <c r="MMS2" s="87"/>
      <c r="MMT2" s="87"/>
      <c r="MMU2" s="87"/>
      <c r="MMV2" s="88"/>
      <c r="MMW2" s="87"/>
      <c r="MMX2" s="87"/>
      <c r="MMY2" s="87"/>
      <c r="MMZ2" s="87"/>
      <c r="MNA2" s="88"/>
      <c r="MNB2" s="87"/>
      <c r="MNC2" s="87"/>
      <c r="MND2" s="87"/>
      <c r="MNE2" s="87"/>
      <c r="MNF2" s="88"/>
      <c r="MNG2" s="87"/>
      <c r="MNH2" s="87"/>
      <c r="MNI2" s="87"/>
      <c r="MNJ2" s="87"/>
      <c r="MNK2" s="88"/>
      <c r="MNL2" s="87"/>
      <c r="MNM2" s="87"/>
      <c r="MNN2" s="87"/>
      <c r="MNO2" s="87"/>
      <c r="MNP2" s="88"/>
      <c r="MNQ2" s="87"/>
      <c r="MNR2" s="87"/>
      <c r="MNS2" s="87"/>
      <c r="MNT2" s="87"/>
      <c r="MNU2" s="88"/>
      <c r="MNV2" s="87"/>
      <c r="MNW2" s="87"/>
      <c r="MNX2" s="87"/>
      <c r="MNY2" s="87"/>
      <c r="MNZ2" s="88"/>
      <c r="MOA2" s="87"/>
      <c r="MOB2" s="87"/>
      <c r="MOC2" s="87"/>
      <c r="MOD2" s="87"/>
      <c r="MOE2" s="88"/>
      <c r="MOF2" s="87"/>
      <c r="MOG2" s="87"/>
      <c r="MOH2" s="87"/>
      <c r="MOI2" s="87"/>
      <c r="MOJ2" s="88"/>
      <c r="MOK2" s="87"/>
      <c r="MOL2" s="87"/>
      <c r="MOM2" s="87"/>
      <c r="MON2" s="87"/>
      <c r="MOO2" s="88"/>
      <c r="MOP2" s="87"/>
      <c r="MOQ2" s="87"/>
      <c r="MOR2" s="87"/>
      <c r="MOS2" s="87"/>
      <c r="MOT2" s="88"/>
      <c r="MOU2" s="87"/>
      <c r="MOV2" s="87"/>
      <c r="MOW2" s="87"/>
      <c r="MOX2" s="87"/>
      <c r="MOY2" s="88"/>
      <c r="MOZ2" s="87"/>
      <c r="MPA2" s="87"/>
      <c r="MPB2" s="87"/>
      <c r="MPC2" s="87"/>
      <c r="MPD2" s="88"/>
      <c r="MPE2" s="87"/>
      <c r="MPF2" s="87"/>
      <c r="MPG2" s="87"/>
      <c r="MPH2" s="87"/>
      <c r="MPI2" s="88"/>
      <c r="MPJ2" s="87"/>
      <c r="MPK2" s="87"/>
      <c r="MPL2" s="87"/>
      <c r="MPM2" s="87"/>
      <c r="MPN2" s="88"/>
      <c r="MPO2" s="87"/>
      <c r="MPP2" s="87"/>
      <c r="MPQ2" s="87"/>
      <c r="MPR2" s="87"/>
      <c r="MPS2" s="88"/>
      <c r="MPT2" s="87"/>
      <c r="MPU2" s="87"/>
      <c r="MPV2" s="87"/>
      <c r="MPW2" s="87"/>
      <c r="MPX2" s="88"/>
      <c r="MPY2" s="87"/>
      <c r="MPZ2" s="87"/>
      <c r="MQA2" s="87"/>
      <c r="MQB2" s="87"/>
      <c r="MQC2" s="88"/>
      <c r="MQD2" s="87"/>
      <c r="MQE2" s="87"/>
      <c r="MQF2" s="87"/>
      <c r="MQG2" s="87"/>
      <c r="MQH2" s="88"/>
      <c r="MQI2" s="87"/>
      <c r="MQJ2" s="87"/>
      <c r="MQK2" s="87"/>
      <c r="MQL2" s="87"/>
      <c r="MQM2" s="88"/>
      <c r="MQN2" s="87"/>
      <c r="MQO2" s="87"/>
      <c r="MQP2" s="87"/>
      <c r="MQQ2" s="87"/>
      <c r="MQR2" s="88"/>
      <c r="MQS2" s="87"/>
      <c r="MQT2" s="87"/>
      <c r="MQU2" s="87"/>
      <c r="MQV2" s="87"/>
      <c r="MQW2" s="88"/>
      <c r="MQX2" s="87"/>
      <c r="MQY2" s="87"/>
      <c r="MQZ2" s="87"/>
      <c r="MRA2" s="87"/>
      <c r="MRB2" s="88"/>
      <c r="MRC2" s="87"/>
      <c r="MRD2" s="87"/>
      <c r="MRE2" s="87"/>
      <c r="MRF2" s="87"/>
      <c r="MRG2" s="88"/>
      <c r="MRH2" s="87"/>
      <c r="MRI2" s="87"/>
      <c r="MRJ2" s="87"/>
      <c r="MRK2" s="87"/>
      <c r="MRL2" s="88"/>
      <c r="MRM2" s="87"/>
      <c r="MRN2" s="87"/>
      <c r="MRO2" s="87"/>
      <c r="MRP2" s="87"/>
      <c r="MRQ2" s="88"/>
      <c r="MRR2" s="87"/>
      <c r="MRS2" s="87"/>
      <c r="MRT2" s="87"/>
      <c r="MRU2" s="87"/>
      <c r="MRV2" s="88"/>
      <c r="MRW2" s="87"/>
      <c r="MRX2" s="87"/>
      <c r="MRY2" s="87"/>
      <c r="MRZ2" s="87"/>
      <c r="MSA2" s="88"/>
      <c r="MSB2" s="87"/>
      <c r="MSC2" s="87"/>
      <c r="MSD2" s="87"/>
      <c r="MSE2" s="87"/>
      <c r="MSF2" s="88"/>
      <c r="MSG2" s="87"/>
      <c r="MSH2" s="87"/>
      <c r="MSI2" s="87"/>
      <c r="MSJ2" s="87"/>
      <c r="MSK2" s="88"/>
      <c r="MSL2" s="87"/>
      <c r="MSM2" s="87"/>
      <c r="MSN2" s="87"/>
      <c r="MSO2" s="87"/>
      <c r="MSP2" s="88"/>
      <c r="MSQ2" s="87"/>
      <c r="MSR2" s="87"/>
      <c r="MSS2" s="87"/>
      <c r="MST2" s="87"/>
      <c r="MSU2" s="88"/>
      <c r="MSV2" s="87"/>
      <c r="MSW2" s="87"/>
      <c r="MSX2" s="87"/>
      <c r="MSY2" s="87"/>
      <c r="MSZ2" s="88"/>
      <c r="MTA2" s="87"/>
      <c r="MTB2" s="87"/>
      <c r="MTC2" s="87"/>
      <c r="MTD2" s="87"/>
      <c r="MTE2" s="88"/>
      <c r="MTF2" s="87"/>
      <c r="MTG2" s="87"/>
      <c r="MTH2" s="87"/>
      <c r="MTI2" s="87"/>
      <c r="MTJ2" s="88"/>
      <c r="MTK2" s="87"/>
      <c r="MTL2" s="87"/>
      <c r="MTM2" s="87"/>
      <c r="MTN2" s="87"/>
      <c r="MTO2" s="88"/>
      <c r="MTP2" s="87"/>
      <c r="MTQ2" s="87"/>
      <c r="MTR2" s="87"/>
      <c r="MTS2" s="87"/>
      <c r="MTT2" s="88"/>
      <c r="MTU2" s="87"/>
      <c r="MTV2" s="87"/>
      <c r="MTW2" s="87"/>
      <c r="MTX2" s="87"/>
      <c r="MTY2" s="88"/>
      <c r="MTZ2" s="87"/>
      <c r="MUA2" s="87"/>
      <c r="MUB2" s="87"/>
      <c r="MUC2" s="87"/>
      <c r="MUD2" s="88"/>
      <c r="MUE2" s="87"/>
      <c r="MUF2" s="87"/>
      <c r="MUG2" s="87"/>
      <c r="MUH2" s="87"/>
      <c r="MUI2" s="88"/>
      <c r="MUJ2" s="87"/>
      <c r="MUK2" s="87"/>
      <c r="MUL2" s="87"/>
      <c r="MUM2" s="87"/>
      <c r="MUN2" s="88"/>
      <c r="MUO2" s="87"/>
      <c r="MUP2" s="87"/>
      <c r="MUQ2" s="87"/>
      <c r="MUR2" s="87"/>
      <c r="MUS2" s="88"/>
      <c r="MUT2" s="87"/>
      <c r="MUU2" s="87"/>
      <c r="MUV2" s="87"/>
      <c r="MUW2" s="87"/>
      <c r="MUX2" s="88"/>
      <c r="MUY2" s="87"/>
      <c r="MUZ2" s="87"/>
      <c r="MVA2" s="87"/>
      <c r="MVB2" s="87"/>
      <c r="MVC2" s="88"/>
      <c r="MVD2" s="87"/>
      <c r="MVE2" s="87"/>
      <c r="MVF2" s="87"/>
      <c r="MVG2" s="87"/>
      <c r="MVH2" s="88"/>
      <c r="MVI2" s="87"/>
      <c r="MVJ2" s="87"/>
      <c r="MVK2" s="87"/>
      <c r="MVL2" s="87"/>
      <c r="MVM2" s="88"/>
      <c r="MVN2" s="87"/>
      <c r="MVO2" s="87"/>
      <c r="MVP2" s="87"/>
      <c r="MVQ2" s="87"/>
      <c r="MVR2" s="88"/>
      <c r="MVS2" s="87"/>
      <c r="MVT2" s="87"/>
      <c r="MVU2" s="87"/>
      <c r="MVV2" s="87"/>
      <c r="MVW2" s="88"/>
      <c r="MVX2" s="87"/>
      <c r="MVY2" s="87"/>
      <c r="MVZ2" s="87"/>
      <c r="MWA2" s="87"/>
      <c r="MWB2" s="88"/>
      <c r="MWC2" s="87"/>
      <c r="MWD2" s="87"/>
      <c r="MWE2" s="87"/>
      <c r="MWF2" s="87"/>
      <c r="MWG2" s="88"/>
      <c r="MWH2" s="87"/>
      <c r="MWI2" s="87"/>
      <c r="MWJ2" s="87"/>
      <c r="MWK2" s="87"/>
      <c r="MWL2" s="88"/>
      <c r="MWM2" s="87"/>
      <c r="MWN2" s="87"/>
      <c r="MWO2" s="87"/>
      <c r="MWP2" s="87"/>
      <c r="MWQ2" s="88"/>
      <c r="MWR2" s="87"/>
      <c r="MWS2" s="87"/>
      <c r="MWT2" s="87"/>
      <c r="MWU2" s="87"/>
      <c r="MWV2" s="88"/>
      <c r="MWW2" s="87"/>
      <c r="MWX2" s="87"/>
      <c r="MWY2" s="87"/>
      <c r="MWZ2" s="87"/>
      <c r="MXA2" s="88"/>
      <c r="MXB2" s="87"/>
      <c r="MXC2" s="87"/>
      <c r="MXD2" s="87"/>
      <c r="MXE2" s="87"/>
      <c r="MXF2" s="88"/>
      <c r="MXG2" s="87"/>
      <c r="MXH2" s="87"/>
      <c r="MXI2" s="87"/>
      <c r="MXJ2" s="87"/>
      <c r="MXK2" s="88"/>
      <c r="MXL2" s="87"/>
      <c r="MXM2" s="87"/>
      <c r="MXN2" s="87"/>
      <c r="MXO2" s="87"/>
      <c r="MXP2" s="88"/>
      <c r="MXQ2" s="87"/>
      <c r="MXR2" s="87"/>
      <c r="MXS2" s="87"/>
      <c r="MXT2" s="87"/>
      <c r="MXU2" s="88"/>
      <c r="MXV2" s="87"/>
      <c r="MXW2" s="87"/>
      <c r="MXX2" s="87"/>
      <c r="MXY2" s="87"/>
      <c r="MXZ2" s="88"/>
      <c r="MYA2" s="87"/>
      <c r="MYB2" s="87"/>
      <c r="MYC2" s="87"/>
      <c r="MYD2" s="87"/>
      <c r="MYE2" s="88"/>
      <c r="MYF2" s="87"/>
      <c r="MYG2" s="87"/>
      <c r="MYH2" s="87"/>
      <c r="MYI2" s="87"/>
      <c r="MYJ2" s="88"/>
      <c r="MYK2" s="87"/>
      <c r="MYL2" s="87"/>
      <c r="MYM2" s="87"/>
      <c r="MYN2" s="87"/>
      <c r="MYO2" s="88"/>
      <c r="MYP2" s="87"/>
      <c r="MYQ2" s="87"/>
      <c r="MYR2" s="87"/>
      <c r="MYS2" s="87"/>
      <c r="MYT2" s="88"/>
      <c r="MYU2" s="87"/>
      <c r="MYV2" s="87"/>
      <c r="MYW2" s="87"/>
      <c r="MYX2" s="87"/>
      <c r="MYY2" s="88"/>
      <c r="MYZ2" s="87"/>
      <c r="MZA2" s="87"/>
      <c r="MZB2" s="87"/>
      <c r="MZC2" s="87"/>
      <c r="MZD2" s="88"/>
      <c r="MZE2" s="87"/>
      <c r="MZF2" s="87"/>
      <c r="MZG2" s="87"/>
      <c r="MZH2" s="87"/>
      <c r="MZI2" s="88"/>
      <c r="MZJ2" s="87"/>
      <c r="MZK2" s="87"/>
      <c r="MZL2" s="87"/>
      <c r="MZM2" s="87"/>
      <c r="MZN2" s="88"/>
      <c r="MZO2" s="87"/>
      <c r="MZP2" s="87"/>
      <c r="MZQ2" s="87"/>
      <c r="MZR2" s="87"/>
      <c r="MZS2" s="88"/>
      <c r="MZT2" s="87"/>
      <c r="MZU2" s="87"/>
      <c r="MZV2" s="87"/>
      <c r="MZW2" s="87"/>
      <c r="MZX2" s="88"/>
      <c r="MZY2" s="87"/>
      <c r="MZZ2" s="87"/>
      <c r="NAA2" s="87"/>
      <c r="NAB2" s="87"/>
      <c r="NAC2" s="88"/>
      <c r="NAD2" s="87"/>
      <c r="NAE2" s="87"/>
      <c r="NAF2" s="87"/>
      <c r="NAG2" s="87"/>
      <c r="NAH2" s="88"/>
      <c r="NAI2" s="87"/>
      <c r="NAJ2" s="87"/>
      <c r="NAK2" s="87"/>
      <c r="NAL2" s="87"/>
      <c r="NAM2" s="88"/>
      <c r="NAN2" s="87"/>
      <c r="NAO2" s="87"/>
      <c r="NAP2" s="87"/>
      <c r="NAQ2" s="87"/>
      <c r="NAR2" s="88"/>
      <c r="NAS2" s="87"/>
      <c r="NAT2" s="87"/>
      <c r="NAU2" s="87"/>
      <c r="NAV2" s="87"/>
      <c r="NAW2" s="88"/>
      <c r="NAX2" s="87"/>
      <c r="NAY2" s="87"/>
      <c r="NAZ2" s="87"/>
      <c r="NBA2" s="87"/>
      <c r="NBB2" s="88"/>
      <c r="NBC2" s="87"/>
      <c r="NBD2" s="87"/>
      <c r="NBE2" s="87"/>
      <c r="NBF2" s="87"/>
      <c r="NBG2" s="88"/>
      <c r="NBH2" s="87"/>
      <c r="NBI2" s="87"/>
      <c r="NBJ2" s="87"/>
      <c r="NBK2" s="87"/>
      <c r="NBL2" s="88"/>
      <c r="NBM2" s="87"/>
      <c r="NBN2" s="87"/>
      <c r="NBO2" s="87"/>
      <c r="NBP2" s="87"/>
      <c r="NBQ2" s="88"/>
      <c r="NBR2" s="87"/>
      <c r="NBS2" s="87"/>
      <c r="NBT2" s="87"/>
      <c r="NBU2" s="87"/>
      <c r="NBV2" s="88"/>
      <c r="NBW2" s="87"/>
      <c r="NBX2" s="87"/>
      <c r="NBY2" s="87"/>
      <c r="NBZ2" s="87"/>
      <c r="NCA2" s="88"/>
      <c r="NCB2" s="87"/>
      <c r="NCC2" s="87"/>
      <c r="NCD2" s="87"/>
      <c r="NCE2" s="87"/>
      <c r="NCF2" s="88"/>
      <c r="NCG2" s="87"/>
      <c r="NCH2" s="87"/>
      <c r="NCI2" s="87"/>
      <c r="NCJ2" s="87"/>
      <c r="NCK2" s="88"/>
      <c r="NCL2" s="87"/>
      <c r="NCM2" s="87"/>
      <c r="NCN2" s="87"/>
      <c r="NCO2" s="87"/>
      <c r="NCP2" s="88"/>
      <c r="NCQ2" s="87"/>
      <c r="NCR2" s="87"/>
      <c r="NCS2" s="87"/>
      <c r="NCT2" s="87"/>
      <c r="NCU2" s="88"/>
      <c r="NCV2" s="87"/>
      <c r="NCW2" s="87"/>
      <c r="NCX2" s="87"/>
      <c r="NCY2" s="87"/>
      <c r="NCZ2" s="88"/>
      <c r="NDA2" s="87"/>
      <c r="NDB2" s="87"/>
      <c r="NDC2" s="87"/>
      <c r="NDD2" s="87"/>
      <c r="NDE2" s="88"/>
      <c r="NDF2" s="87"/>
      <c r="NDG2" s="87"/>
      <c r="NDH2" s="87"/>
      <c r="NDI2" s="87"/>
      <c r="NDJ2" s="88"/>
      <c r="NDK2" s="87"/>
      <c r="NDL2" s="87"/>
      <c r="NDM2" s="87"/>
      <c r="NDN2" s="87"/>
      <c r="NDO2" s="88"/>
      <c r="NDP2" s="87"/>
      <c r="NDQ2" s="87"/>
      <c r="NDR2" s="87"/>
      <c r="NDS2" s="87"/>
      <c r="NDT2" s="88"/>
      <c r="NDU2" s="87"/>
      <c r="NDV2" s="87"/>
      <c r="NDW2" s="87"/>
      <c r="NDX2" s="87"/>
      <c r="NDY2" s="88"/>
      <c r="NDZ2" s="87"/>
      <c r="NEA2" s="87"/>
      <c r="NEB2" s="87"/>
      <c r="NEC2" s="87"/>
      <c r="NED2" s="88"/>
      <c r="NEE2" s="87"/>
      <c r="NEF2" s="87"/>
      <c r="NEG2" s="87"/>
      <c r="NEH2" s="87"/>
      <c r="NEI2" s="88"/>
      <c r="NEJ2" s="87"/>
      <c r="NEK2" s="87"/>
      <c r="NEL2" s="87"/>
      <c r="NEM2" s="87"/>
      <c r="NEN2" s="88"/>
      <c r="NEO2" s="87"/>
      <c r="NEP2" s="87"/>
      <c r="NEQ2" s="87"/>
      <c r="NER2" s="87"/>
      <c r="NES2" s="88"/>
      <c r="NET2" s="87"/>
      <c r="NEU2" s="87"/>
      <c r="NEV2" s="87"/>
      <c r="NEW2" s="87"/>
      <c r="NEX2" s="88"/>
      <c r="NEY2" s="87"/>
      <c r="NEZ2" s="87"/>
      <c r="NFA2" s="87"/>
      <c r="NFB2" s="87"/>
      <c r="NFC2" s="88"/>
      <c r="NFD2" s="87"/>
      <c r="NFE2" s="87"/>
      <c r="NFF2" s="87"/>
      <c r="NFG2" s="87"/>
      <c r="NFH2" s="88"/>
      <c r="NFI2" s="87"/>
      <c r="NFJ2" s="87"/>
      <c r="NFK2" s="87"/>
      <c r="NFL2" s="87"/>
      <c r="NFM2" s="88"/>
      <c r="NFN2" s="87"/>
      <c r="NFO2" s="87"/>
      <c r="NFP2" s="87"/>
      <c r="NFQ2" s="87"/>
      <c r="NFR2" s="88"/>
      <c r="NFS2" s="87"/>
      <c r="NFT2" s="87"/>
      <c r="NFU2" s="87"/>
      <c r="NFV2" s="87"/>
      <c r="NFW2" s="88"/>
      <c r="NFX2" s="87"/>
      <c r="NFY2" s="87"/>
      <c r="NFZ2" s="87"/>
      <c r="NGA2" s="87"/>
      <c r="NGB2" s="88"/>
      <c r="NGC2" s="87"/>
      <c r="NGD2" s="87"/>
      <c r="NGE2" s="87"/>
      <c r="NGF2" s="87"/>
      <c r="NGG2" s="88"/>
      <c r="NGH2" s="87"/>
      <c r="NGI2" s="87"/>
      <c r="NGJ2" s="87"/>
      <c r="NGK2" s="87"/>
      <c r="NGL2" s="88"/>
      <c r="NGM2" s="87"/>
      <c r="NGN2" s="87"/>
      <c r="NGO2" s="87"/>
      <c r="NGP2" s="87"/>
      <c r="NGQ2" s="88"/>
      <c r="NGR2" s="87"/>
      <c r="NGS2" s="87"/>
      <c r="NGT2" s="87"/>
      <c r="NGU2" s="87"/>
      <c r="NGV2" s="88"/>
      <c r="NGW2" s="87"/>
      <c r="NGX2" s="87"/>
      <c r="NGY2" s="87"/>
      <c r="NGZ2" s="87"/>
      <c r="NHA2" s="88"/>
      <c r="NHB2" s="87"/>
      <c r="NHC2" s="87"/>
      <c r="NHD2" s="87"/>
      <c r="NHE2" s="87"/>
      <c r="NHF2" s="88"/>
      <c r="NHG2" s="87"/>
      <c r="NHH2" s="87"/>
      <c r="NHI2" s="87"/>
      <c r="NHJ2" s="87"/>
      <c r="NHK2" s="88"/>
      <c r="NHL2" s="87"/>
      <c r="NHM2" s="87"/>
      <c r="NHN2" s="87"/>
      <c r="NHO2" s="87"/>
      <c r="NHP2" s="88"/>
      <c r="NHQ2" s="87"/>
      <c r="NHR2" s="87"/>
      <c r="NHS2" s="87"/>
      <c r="NHT2" s="87"/>
      <c r="NHU2" s="88"/>
      <c r="NHV2" s="87"/>
      <c r="NHW2" s="87"/>
      <c r="NHX2" s="87"/>
      <c r="NHY2" s="87"/>
      <c r="NHZ2" s="88"/>
      <c r="NIA2" s="87"/>
      <c r="NIB2" s="87"/>
      <c r="NIC2" s="87"/>
      <c r="NID2" s="87"/>
      <c r="NIE2" s="88"/>
      <c r="NIF2" s="87"/>
      <c r="NIG2" s="87"/>
      <c r="NIH2" s="87"/>
      <c r="NII2" s="87"/>
      <c r="NIJ2" s="88"/>
      <c r="NIK2" s="87"/>
      <c r="NIL2" s="87"/>
      <c r="NIM2" s="87"/>
      <c r="NIN2" s="87"/>
      <c r="NIO2" s="88"/>
      <c r="NIP2" s="87"/>
      <c r="NIQ2" s="87"/>
      <c r="NIR2" s="87"/>
      <c r="NIS2" s="87"/>
      <c r="NIT2" s="88"/>
      <c r="NIU2" s="87"/>
      <c r="NIV2" s="87"/>
      <c r="NIW2" s="87"/>
      <c r="NIX2" s="87"/>
      <c r="NIY2" s="88"/>
      <c r="NIZ2" s="87"/>
      <c r="NJA2" s="87"/>
      <c r="NJB2" s="87"/>
      <c r="NJC2" s="87"/>
      <c r="NJD2" s="88"/>
      <c r="NJE2" s="87"/>
      <c r="NJF2" s="87"/>
      <c r="NJG2" s="87"/>
      <c r="NJH2" s="87"/>
      <c r="NJI2" s="88"/>
      <c r="NJJ2" s="87"/>
      <c r="NJK2" s="87"/>
      <c r="NJL2" s="87"/>
      <c r="NJM2" s="87"/>
      <c r="NJN2" s="88"/>
      <c r="NJO2" s="87"/>
      <c r="NJP2" s="87"/>
      <c r="NJQ2" s="87"/>
      <c r="NJR2" s="87"/>
      <c r="NJS2" s="88"/>
      <c r="NJT2" s="87"/>
      <c r="NJU2" s="87"/>
      <c r="NJV2" s="87"/>
      <c r="NJW2" s="87"/>
      <c r="NJX2" s="88"/>
      <c r="NJY2" s="87"/>
      <c r="NJZ2" s="87"/>
      <c r="NKA2" s="87"/>
      <c r="NKB2" s="87"/>
      <c r="NKC2" s="88"/>
      <c r="NKD2" s="87"/>
      <c r="NKE2" s="87"/>
      <c r="NKF2" s="87"/>
      <c r="NKG2" s="87"/>
      <c r="NKH2" s="88"/>
      <c r="NKI2" s="87"/>
      <c r="NKJ2" s="87"/>
      <c r="NKK2" s="87"/>
      <c r="NKL2" s="87"/>
      <c r="NKM2" s="88"/>
      <c r="NKN2" s="87"/>
      <c r="NKO2" s="87"/>
      <c r="NKP2" s="87"/>
      <c r="NKQ2" s="87"/>
      <c r="NKR2" s="88"/>
      <c r="NKS2" s="87"/>
      <c r="NKT2" s="87"/>
      <c r="NKU2" s="87"/>
      <c r="NKV2" s="87"/>
      <c r="NKW2" s="88"/>
      <c r="NKX2" s="87"/>
      <c r="NKY2" s="87"/>
      <c r="NKZ2" s="87"/>
      <c r="NLA2" s="87"/>
      <c r="NLB2" s="88"/>
      <c r="NLC2" s="87"/>
      <c r="NLD2" s="87"/>
      <c r="NLE2" s="87"/>
      <c r="NLF2" s="87"/>
      <c r="NLG2" s="88"/>
      <c r="NLH2" s="87"/>
      <c r="NLI2" s="87"/>
      <c r="NLJ2" s="87"/>
      <c r="NLK2" s="87"/>
      <c r="NLL2" s="88"/>
      <c r="NLM2" s="87"/>
      <c r="NLN2" s="87"/>
      <c r="NLO2" s="87"/>
      <c r="NLP2" s="87"/>
      <c r="NLQ2" s="88"/>
      <c r="NLR2" s="87"/>
      <c r="NLS2" s="87"/>
      <c r="NLT2" s="87"/>
      <c r="NLU2" s="87"/>
      <c r="NLV2" s="88"/>
      <c r="NLW2" s="87"/>
      <c r="NLX2" s="87"/>
      <c r="NLY2" s="87"/>
      <c r="NLZ2" s="87"/>
      <c r="NMA2" s="88"/>
      <c r="NMB2" s="87"/>
      <c r="NMC2" s="87"/>
      <c r="NMD2" s="87"/>
      <c r="NME2" s="87"/>
      <c r="NMF2" s="88"/>
      <c r="NMG2" s="87"/>
      <c r="NMH2" s="87"/>
      <c r="NMI2" s="87"/>
      <c r="NMJ2" s="87"/>
      <c r="NMK2" s="88"/>
      <c r="NML2" s="87"/>
      <c r="NMM2" s="87"/>
      <c r="NMN2" s="87"/>
      <c r="NMO2" s="87"/>
      <c r="NMP2" s="88"/>
      <c r="NMQ2" s="87"/>
      <c r="NMR2" s="87"/>
      <c r="NMS2" s="87"/>
      <c r="NMT2" s="87"/>
      <c r="NMU2" s="88"/>
      <c r="NMV2" s="87"/>
      <c r="NMW2" s="87"/>
      <c r="NMX2" s="87"/>
      <c r="NMY2" s="87"/>
      <c r="NMZ2" s="88"/>
      <c r="NNA2" s="87"/>
      <c r="NNB2" s="87"/>
      <c r="NNC2" s="87"/>
      <c r="NND2" s="87"/>
      <c r="NNE2" s="88"/>
      <c r="NNF2" s="87"/>
      <c r="NNG2" s="87"/>
      <c r="NNH2" s="87"/>
      <c r="NNI2" s="87"/>
      <c r="NNJ2" s="88"/>
      <c r="NNK2" s="87"/>
      <c r="NNL2" s="87"/>
      <c r="NNM2" s="87"/>
      <c r="NNN2" s="87"/>
      <c r="NNO2" s="88"/>
      <c r="NNP2" s="87"/>
      <c r="NNQ2" s="87"/>
      <c r="NNR2" s="87"/>
      <c r="NNS2" s="87"/>
      <c r="NNT2" s="88"/>
      <c r="NNU2" s="87"/>
      <c r="NNV2" s="87"/>
      <c r="NNW2" s="87"/>
      <c r="NNX2" s="87"/>
      <c r="NNY2" s="88"/>
      <c r="NNZ2" s="87"/>
      <c r="NOA2" s="87"/>
      <c r="NOB2" s="87"/>
      <c r="NOC2" s="87"/>
      <c r="NOD2" s="88"/>
      <c r="NOE2" s="87"/>
      <c r="NOF2" s="87"/>
      <c r="NOG2" s="87"/>
      <c r="NOH2" s="87"/>
      <c r="NOI2" s="88"/>
      <c r="NOJ2" s="87"/>
      <c r="NOK2" s="87"/>
      <c r="NOL2" s="87"/>
      <c r="NOM2" s="87"/>
      <c r="NON2" s="88"/>
      <c r="NOO2" s="87"/>
      <c r="NOP2" s="87"/>
      <c r="NOQ2" s="87"/>
      <c r="NOR2" s="87"/>
      <c r="NOS2" s="88"/>
      <c r="NOT2" s="87"/>
      <c r="NOU2" s="87"/>
      <c r="NOV2" s="87"/>
      <c r="NOW2" s="87"/>
      <c r="NOX2" s="88"/>
      <c r="NOY2" s="87"/>
      <c r="NOZ2" s="87"/>
      <c r="NPA2" s="87"/>
      <c r="NPB2" s="87"/>
      <c r="NPC2" s="88"/>
      <c r="NPD2" s="87"/>
      <c r="NPE2" s="87"/>
      <c r="NPF2" s="87"/>
      <c r="NPG2" s="87"/>
      <c r="NPH2" s="88"/>
      <c r="NPI2" s="87"/>
      <c r="NPJ2" s="87"/>
      <c r="NPK2" s="87"/>
      <c r="NPL2" s="87"/>
      <c r="NPM2" s="88"/>
      <c r="NPN2" s="87"/>
      <c r="NPO2" s="87"/>
      <c r="NPP2" s="87"/>
      <c r="NPQ2" s="87"/>
      <c r="NPR2" s="88"/>
      <c r="NPS2" s="87"/>
      <c r="NPT2" s="87"/>
      <c r="NPU2" s="87"/>
      <c r="NPV2" s="87"/>
      <c r="NPW2" s="88"/>
      <c r="NPX2" s="87"/>
      <c r="NPY2" s="87"/>
      <c r="NPZ2" s="87"/>
      <c r="NQA2" s="87"/>
      <c r="NQB2" s="88"/>
      <c r="NQC2" s="87"/>
      <c r="NQD2" s="87"/>
      <c r="NQE2" s="87"/>
      <c r="NQF2" s="87"/>
      <c r="NQG2" s="88"/>
      <c r="NQH2" s="87"/>
      <c r="NQI2" s="87"/>
      <c r="NQJ2" s="87"/>
      <c r="NQK2" s="87"/>
      <c r="NQL2" s="88"/>
      <c r="NQM2" s="87"/>
      <c r="NQN2" s="87"/>
      <c r="NQO2" s="87"/>
      <c r="NQP2" s="87"/>
      <c r="NQQ2" s="88"/>
      <c r="NQR2" s="87"/>
      <c r="NQS2" s="87"/>
      <c r="NQT2" s="87"/>
      <c r="NQU2" s="87"/>
      <c r="NQV2" s="88"/>
      <c r="NQW2" s="87"/>
      <c r="NQX2" s="87"/>
      <c r="NQY2" s="87"/>
      <c r="NQZ2" s="87"/>
      <c r="NRA2" s="88"/>
      <c r="NRB2" s="87"/>
      <c r="NRC2" s="87"/>
      <c r="NRD2" s="87"/>
      <c r="NRE2" s="87"/>
      <c r="NRF2" s="88"/>
      <c r="NRG2" s="87"/>
      <c r="NRH2" s="87"/>
      <c r="NRI2" s="87"/>
      <c r="NRJ2" s="87"/>
      <c r="NRK2" s="88"/>
      <c r="NRL2" s="87"/>
      <c r="NRM2" s="87"/>
      <c r="NRN2" s="87"/>
      <c r="NRO2" s="87"/>
      <c r="NRP2" s="88"/>
      <c r="NRQ2" s="87"/>
      <c r="NRR2" s="87"/>
      <c r="NRS2" s="87"/>
      <c r="NRT2" s="87"/>
      <c r="NRU2" s="88"/>
      <c r="NRV2" s="87"/>
      <c r="NRW2" s="87"/>
      <c r="NRX2" s="87"/>
      <c r="NRY2" s="87"/>
      <c r="NRZ2" s="88"/>
      <c r="NSA2" s="87"/>
      <c r="NSB2" s="87"/>
      <c r="NSC2" s="87"/>
      <c r="NSD2" s="87"/>
      <c r="NSE2" s="88"/>
      <c r="NSF2" s="87"/>
      <c r="NSG2" s="87"/>
      <c r="NSH2" s="87"/>
      <c r="NSI2" s="87"/>
      <c r="NSJ2" s="88"/>
      <c r="NSK2" s="87"/>
      <c r="NSL2" s="87"/>
      <c r="NSM2" s="87"/>
      <c r="NSN2" s="87"/>
      <c r="NSO2" s="88"/>
      <c r="NSP2" s="87"/>
      <c r="NSQ2" s="87"/>
      <c r="NSR2" s="87"/>
      <c r="NSS2" s="87"/>
      <c r="NST2" s="88"/>
      <c r="NSU2" s="87"/>
      <c r="NSV2" s="87"/>
      <c r="NSW2" s="87"/>
      <c r="NSX2" s="87"/>
      <c r="NSY2" s="88"/>
      <c r="NSZ2" s="87"/>
      <c r="NTA2" s="87"/>
      <c r="NTB2" s="87"/>
      <c r="NTC2" s="87"/>
      <c r="NTD2" s="88"/>
      <c r="NTE2" s="87"/>
      <c r="NTF2" s="87"/>
      <c r="NTG2" s="87"/>
      <c r="NTH2" s="87"/>
      <c r="NTI2" s="88"/>
      <c r="NTJ2" s="87"/>
      <c r="NTK2" s="87"/>
      <c r="NTL2" s="87"/>
      <c r="NTM2" s="87"/>
      <c r="NTN2" s="88"/>
      <c r="NTO2" s="87"/>
      <c r="NTP2" s="87"/>
      <c r="NTQ2" s="87"/>
      <c r="NTR2" s="87"/>
      <c r="NTS2" s="88"/>
      <c r="NTT2" s="87"/>
      <c r="NTU2" s="87"/>
      <c r="NTV2" s="87"/>
      <c r="NTW2" s="87"/>
      <c r="NTX2" s="88"/>
      <c r="NTY2" s="87"/>
      <c r="NTZ2" s="87"/>
      <c r="NUA2" s="87"/>
      <c r="NUB2" s="87"/>
      <c r="NUC2" s="88"/>
      <c r="NUD2" s="87"/>
      <c r="NUE2" s="87"/>
      <c r="NUF2" s="87"/>
      <c r="NUG2" s="87"/>
      <c r="NUH2" s="88"/>
      <c r="NUI2" s="87"/>
      <c r="NUJ2" s="87"/>
      <c r="NUK2" s="87"/>
      <c r="NUL2" s="87"/>
      <c r="NUM2" s="88"/>
      <c r="NUN2" s="87"/>
      <c r="NUO2" s="87"/>
      <c r="NUP2" s="87"/>
      <c r="NUQ2" s="87"/>
      <c r="NUR2" s="88"/>
      <c r="NUS2" s="87"/>
      <c r="NUT2" s="87"/>
      <c r="NUU2" s="87"/>
      <c r="NUV2" s="87"/>
      <c r="NUW2" s="88"/>
      <c r="NUX2" s="87"/>
      <c r="NUY2" s="87"/>
      <c r="NUZ2" s="87"/>
      <c r="NVA2" s="87"/>
      <c r="NVB2" s="88"/>
      <c r="NVC2" s="87"/>
      <c r="NVD2" s="87"/>
      <c r="NVE2" s="87"/>
      <c r="NVF2" s="87"/>
      <c r="NVG2" s="88"/>
      <c r="NVH2" s="87"/>
      <c r="NVI2" s="87"/>
      <c r="NVJ2" s="87"/>
      <c r="NVK2" s="87"/>
      <c r="NVL2" s="88"/>
      <c r="NVM2" s="87"/>
      <c r="NVN2" s="87"/>
      <c r="NVO2" s="87"/>
      <c r="NVP2" s="87"/>
      <c r="NVQ2" s="88"/>
      <c r="NVR2" s="87"/>
      <c r="NVS2" s="87"/>
      <c r="NVT2" s="87"/>
      <c r="NVU2" s="87"/>
      <c r="NVV2" s="88"/>
      <c r="NVW2" s="87"/>
      <c r="NVX2" s="87"/>
      <c r="NVY2" s="87"/>
      <c r="NVZ2" s="87"/>
      <c r="NWA2" s="88"/>
      <c r="NWB2" s="87"/>
      <c r="NWC2" s="87"/>
      <c r="NWD2" s="87"/>
      <c r="NWE2" s="87"/>
      <c r="NWF2" s="88"/>
      <c r="NWG2" s="87"/>
      <c r="NWH2" s="87"/>
      <c r="NWI2" s="87"/>
      <c r="NWJ2" s="87"/>
      <c r="NWK2" s="88"/>
      <c r="NWL2" s="87"/>
      <c r="NWM2" s="87"/>
      <c r="NWN2" s="87"/>
      <c r="NWO2" s="87"/>
      <c r="NWP2" s="88"/>
      <c r="NWQ2" s="87"/>
      <c r="NWR2" s="87"/>
      <c r="NWS2" s="87"/>
      <c r="NWT2" s="87"/>
      <c r="NWU2" s="88"/>
      <c r="NWV2" s="87"/>
      <c r="NWW2" s="87"/>
      <c r="NWX2" s="87"/>
      <c r="NWY2" s="87"/>
      <c r="NWZ2" s="88"/>
      <c r="NXA2" s="87"/>
      <c r="NXB2" s="87"/>
      <c r="NXC2" s="87"/>
      <c r="NXD2" s="87"/>
      <c r="NXE2" s="88"/>
      <c r="NXF2" s="87"/>
      <c r="NXG2" s="87"/>
      <c r="NXH2" s="87"/>
      <c r="NXI2" s="87"/>
      <c r="NXJ2" s="88"/>
      <c r="NXK2" s="87"/>
      <c r="NXL2" s="87"/>
      <c r="NXM2" s="87"/>
      <c r="NXN2" s="87"/>
      <c r="NXO2" s="88"/>
      <c r="NXP2" s="87"/>
      <c r="NXQ2" s="87"/>
      <c r="NXR2" s="87"/>
      <c r="NXS2" s="87"/>
      <c r="NXT2" s="88"/>
      <c r="NXU2" s="87"/>
      <c r="NXV2" s="87"/>
      <c r="NXW2" s="87"/>
      <c r="NXX2" s="87"/>
      <c r="NXY2" s="88"/>
      <c r="NXZ2" s="87"/>
      <c r="NYA2" s="87"/>
      <c r="NYB2" s="87"/>
      <c r="NYC2" s="87"/>
      <c r="NYD2" s="88"/>
      <c r="NYE2" s="87"/>
      <c r="NYF2" s="87"/>
      <c r="NYG2" s="87"/>
      <c r="NYH2" s="87"/>
      <c r="NYI2" s="88"/>
      <c r="NYJ2" s="87"/>
      <c r="NYK2" s="87"/>
      <c r="NYL2" s="87"/>
      <c r="NYM2" s="87"/>
      <c r="NYN2" s="88"/>
      <c r="NYO2" s="87"/>
      <c r="NYP2" s="87"/>
      <c r="NYQ2" s="87"/>
      <c r="NYR2" s="87"/>
      <c r="NYS2" s="88"/>
      <c r="NYT2" s="87"/>
      <c r="NYU2" s="87"/>
      <c r="NYV2" s="87"/>
      <c r="NYW2" s="87"/>
      <c r="NYX2" s="88"/>
      <c r="NYY2" s="87"/>
      <c r="NYZ2" s="87"/>
      <c r="NZA2" s="87"/>
      <c r="NZB2" s="87"/>
      <c r="NZC2" s="88"/>
      <c r="NZD2" s="87"/>
      <c r="NZE2" s="87"/>
      <c r="NZF2" s="87"/>
      <c r="NZG2" s="87"/>
      <c r="NZH2" s="88"/>
      <c r="NZI2" s="87"/>
      <c r="NZJ2" s="87"/>
      <c r="NZK2" s="87"/>
      <c r="NZL2" s="87"/>
      <c r="NZM2" s="88"/>
      <c r="NZN2" s="87"/>
      <c r="NZO2" s="87"/>
      <c r="NZP2" s="87"/>
      <c r="NZQ2" s="87"/>
      <c r="NZR2" s="88"/>
      <c r="NZS2" s="87"/>
      <c r="NZT2" s="87"/>
      <c r="NZU2" s="87"/>
      <c r="NZV2" s="87"/>
      <c r="NZW2" s="88"/>
      <c r="NZX2" s="87"/>
      <c r="NZY2" s="87"/>
      <c r="NZZ2" s="87"/>
      <c r="OAA2" s="87"/>
      <c r="OAB2" s="88"/>
      <c r="OAC2" s="87"/>
      <c r="OAD2" s="87"/>
      <c r="OAE2" s="87"/>
      <c r="OAF2" s="87"/>
      <c r="OAG2" s="88"/>
      <c r="OAH2" s="87"/>
      <c r="OAI2" s="87"/>
      <c r="OAJ2" s="87"/>
      <c r="OAK2" s="87"/>
      <c r="OAL2" s="88"/>
      <c r="OAM2" s="87"/>
      <c r="OAN2" s="87"/>
      <c r="OAO2" s="87"/>
      <c r="OAP2" s="87"/>
      <c r="OAQ2" s="88"/>
      <c r="OAR2" s="87"/>
      <c r="OAS2" s="87"/>
      <c r="OAT2" s="87"/>
      <c r="OAU2" s="87"/>
      <c r="OAV2" s="88"/>
      <c r="OAW2" s="87"/>
      <c r="OAX2" s="87"/>
      <c r="OAY2" s="87"/>
      <c r="OAZ2" s="87"/>
      <c r="OBA2" s="88"/>
      <c r="OBB2" s="87"/>
      <c r="OBC2" s="87"/>
      <c r="OBD2" s="87"/>
      <c r="OBE2" s="87"/>
      <c r="OBF2" s="88"/>
      <c r="OBG2" s="87"/>
      <c r="OBH2" s="87"/>
      <c r="OBI2" s="87"/>
      <c r="OBJ2" s="87"/>
      <c r="OBK2" s="88"/>
      <c r="OBL2" s="87"/>
      <c r="OBM2" s="87"/>
      <c r="OBN2" s="87"/>
      <c r="OBO2" s="87"/>
      <c r="OBP2" s="88"/>
      <c r="OBQ2" s="87"/>
      <c r="OBR2" s="87"/>
      <c r="OBS2" s="87"/>
      <c r="OBT2" s="87"/>
      <c r="OBU2" s="88"/>
      <c r="OBV2" s="87"/>
      <c r="OBW2" s="87"/>
      <c r="OBX2" s="87"/>
      <c r="OBY2" s="87"/>
      <c r="OBZ2" s="88"/>
      <c r="OCA2" s="87"/>
      <c r="OCB2" s="87"/>
      <c r="OCC2" s="87"/>
      <c r="OCD2" s="87"/>
      <c r="OCE2" s="88"/>
      <c r="OCF2" s="87"/>
      <c r="OCG2" s="87"/>
      <c r="OCH2" s="87"/>
      <c r="OCI2" s="87"/>
      <c r="OCJ2" s="88"/>
      <c r="OCK2" s="87"/>
      <c r="OCL2" s="87"/>
      <c r="OCM2" s="87"/>
      <c r="OCN2" s="87"/>
      <c r="OCO2" s="88"/>
      <c r="OCP2" s="87"/>
      <c r="OCQ2" s="87"/>
      <c r="OCR2" s="87"/>
      <c r="OCS2" s="87"/>
      <c r="OCT2" s="88"/>
      <c r="OCU2" s="87"/>
      <c r="OCV2" s="87"/>
      <c r="OCW2" s="87"/>
      <c r="OCX2" s="87"/>
      <c r="OCY2" s="88"/>
      <c r="OCZ2" s="87"/>
      <c r="ODA2" s="87"/>
      <c r="ODB2" s="87"/>
      <c r="ODC2" s="87"/>
      <c r="ODD2" s="88"/>
      <c r="ODE2" s="87"/>
      <c r="ODF2" s="87"/>
      <c r="ODG2" s="87"/>
      <c r="ODH2" s="87"/>
      <c r="ODI2" s="88"/>
      <c r="ODJ2" s="87"/>
      <c r="ODK2" s="87"/>
      <c r="ODL2" s="87"/>
      <c r="ODM2" s="87"/>
      <c r="ODN2" s="88"/>
      <c r="ODO2" s="87"/>
      <c r="ODP2" s="87"/>
      <c r="ODQ2" s="87"/>
      <c r="ODR2" s="87"/>
      <c r="ODS2" s="88"/>
      <c r="ODT2" s="87"/>
      <c r="ODU2" s="87"/>
      <c r="ODV2" s="87"/>
      <c r="ODW2" s="87"/>
      <c r="ODX2" s="88"/>
      <c r="ODY2" s="87"/>
      <c r="ODZ2" s="87"/>
      <c r="OEA2" s="87"/>
      <c r="OEB2" s="87"/>
      <c r="OEC2" s="88"/>
      <c r="OED2" s="87"/>
      <c r="OEE2" s="87"/>
      <c r="OEF2" s="87"/>
      <c r="OEG2" s="87"/>
      <c r="OEH2" s="88"/>
      <c r="OEI2" s="87"/>
      <c r="OEJ2" s="87"/>
      <c r="OEK2" s="87"/>
      <c r="OEL2" s="87"/>
      <c r="OEM2" s="88"/>
      <c r="OEN2" s="87"/>
      <c r="OEO2" s="87"/>
      <c r="OEP2" s="87"/>
      <c r="OEQ2" s="87"/>
      <c r="OER2" s="88"/>
      <c r="OES2" s="87"/>
      <c r="OET2" s="87"/>
      <c r="OEU2" s="87"/>
      <c r="OEV2" s="87"/>
      <c r="OEW2" s="88"/>
      <c r="OEX2" s="87"/>
      <c r="OEY2" s="87"/>
      <c r="OEZ2" s="87"/>
      <c r="OFA2" s="87"/>
      <c r="OFB2" s="88"/>
      <c r="OFC2" s="87"/>
      <c r="OFD2" s="87"/>
      <c r="OFE2" s="87"/>
      <c r="OFF2" s="87"/>
      <c r="OFG2" s="88"/>
      <c r="OFH2" s="87"/>
      <c r="OFI2" s="87"/>
      <c r="OFJ2" s="87"/>
      <c r="OFK2" s="87"/>
      <c r="OFL2" s="88"/>
      <c r="OFM2" s="87"/>
      <c r="OFN2" s="87"/>
      <c r="OFO2" s="87"/>
      <c r="OFP2" s="87"/>
      <c r="OFQ2" s="88"/>
      <c r="OFR2" s="87"/>
      <c r="OFS2" s="87"/>
      <c r="OFT2" s="87"/>
      <c r="OFU2" s="87"/>
      <c r="OFV2" s="88"/>
      <c r="OFW2" s="87"/>
      <c r="OFX2" s="87"/>
      <c r="OFY2" s="87"/>
      <c r="OFZ2" s="87"/>
      <c r="OGA2" s="88"/>
      <c r="OGB2" s="87"/>
      <c r="OGC2" s="87"/>
      <c r="OGD2" s="87"/>
      <c r="OGE2" s="87"/>
      <c r="OGF2" s="88"/>
      <c r="OGG2" s="87"/>
      <c r="OGH2" s="87"/>
      <c r="OGI2" s="87"/>
      <c r="OGJ2" s="87"/>
      <c r="OGK2" s="88"/>
      <c r="OGL2" s="87"/>
      <c r="OGM2" s="87"/>
      <c r="OGN2" s="87"/>
      <c r="OGO2" s="87"/>
      <c r="OGP2" s="88"/>
      <c r="OGQ2" s="87"/>
      <c r="OGR2" s="87"/>
      <c r="OGS2" s="87"/>
      <c r="OGT2" s="87"/>
      <c r="OGU2" s="88"/>
      <c r="OGV2" s="87"/>
      <c r="OGW2" s="87"/>
      <c r="OGX2" s="87"/>
      <c r="OGY2" s="87"/>
      <c r="OGZ2" s="88"/>
      <c r="OHA2" s="87"/>
      <c r="OHB2" s="87"/>
      <c r="OHC2" s="87"/>
      <c r="OHD2" s="87"/>
      <c r="OHE2" s="88"/>
      <c r="OHF2" s="87"/>
      <c r="OHG2" s="87"/>
      <c r="OHH2" s="87"/>
      <c r="OHI2" s="87"/>
      <c r="OHJ2" s="88"/>
      <c r="OHK2" s="87"/>
      <c r="OHL2" s="87"/>
      <c r="OHM2" s="87"/>
      <c r="OHN2" s="87"/>
      <c r="OHO2" s="88"/>
      <c r="OHP2" s="87"/>
      <c r="OHQ2" s="87"/>
      <c r="OHR2" s="87"/>
      <c r="OHS2" s="87"/>
      <c r="OHT2" s="88"/>
      <c r="OHU2" s="87"/>
      <c r="OHV2" s="87"/>
      <c r="OHW2" s="87"/>
      <c r="OHX2" s="87"/>
      <c r="OHY2" s="88"/>
      <c r="OHZ2" s="87"/>
      <c r="OIA2" s="87"/>
      <c r="OIB2" s="87"/>
      <c r="OIC2" s="87"/>
      <c r="OID2" s="88"/>
      <c r="OIE2" s="87"/>
      <c r="OIF2" s="87"/>
      <c r="OIG2" s="87"/>
      <c r="OIH2" s="87"/>
      <c r="OII2" s="88"/>
      <c r="OIJ2" s="87"/>
      <c r="OIK2" s="87"/>
      <c r="OIL2" s="87"/>
      <c r="OIM2" s="87"/>
      <c r="OIN2" s="88"/>
      <c r="OIO2" s="87"/>
      <c r="OIP2" s="87"/>
      <c r="OIQ2" s="87"/>
      <c r="OIR2" s="87"/>
      <c r="OIS2" s="88"/>
      <c r="OIT2" s="87"/>
      <c r="OIU2" s="87"/>
      <c r="OIV2" s="87"/>
      <c r="OIW2" s="87"/>
      <c r="OIX2" s="88"/>
      <c r="OIY2" s="87"/>
      <c r="OIZ2" s="87"/>
      <c r="OJA2" s="87"/>
      <c r="OJB2" s="87"/>
      <c r="OJC2" s="88"/>
      <c r="OJD2" s="87"/>
      <c r="OJE2" s="87"/>
      <c r="OJF2" s="87"/>
      <c r="OJG2" s="87"/>
      <c r="OJH2" s="88"/>
      <c r="OJI2" s="87"/>
      <c r="OJJ2" s="87"/>
      <c r="OJK2" s="87"/>
      <c r="OJL2" s="87"/>
      <c r="OJM2" s="88"/>
      <c r="OJN2" s="87"/>
      <c r="OJO2" s="87"/>
      <c r="OJP2" s="87"/>
      <c r="OJQ2" s="87"/>
      <c r="OJR2" s="88"/>
      <c r="OJS2" s="87"/>
      <c r="OJT2" s="87"/>
      <c r="OJU2" s="87"/>
      <c r="OJV2" s="87"/>
      <c r="OJW2" s="88"/>
      <c r="OJX2" s="87"/>
      <c r="OJY2" s="87"/>
      <c r="OJZ2" s="87"/>
      <c r="OKA2" s="87"/>
      <c r="OKB2" s="88"/>
      <c r="OKC2" s="87"/>
      <c r="OKD2" s="87"/>
      <c r="OKE2" s="87"/>
      <c r="OKF2" s="87"/>
      <c r="OKG2" s="88"/>
      <c r="OKH2" s="87"/>
      <c r="OKI2" s="87"/>
      <c r="OKJ2" s="87"/>
      <c r="OKK2" s="87"/>
      <c r="OKL2" s="88"/>
      <c r="OKM2" s="87"/>
      <c r="OKN2" s="87"/>
      <c r="OKO2" s="87"/>
      <c r="OKP2" s="87"/>
      <c r="OKQ2" s="88"/>
      <c r="OKR2" s="87"/>
      <c r="OKS2" s="87"/>
      <c r="OKT2" s="87"/>
      <c r="OKU2" s="87"/>
      <c r="OKV2" s="88"/>
      <c r="OKW2" s="87"/>
      <c r="OKX2" s="87"/>
      <c r="OKY2" s="87"/>
      <c r="OKZ2" s="87"/>
      <c r="OLA2" s="88"/>
      <c r="OLB2" s="87"/>
      <c r="OLC2" s="87"/>
      <c r="OLD2" s="87"/>
      <c r="OLE2" s="87"/>
      <c r="OLF2" s="88"/>
      <c r="OLG2" s="87"/>
      <c r="OLH2" s="87"/>
      <c r="OLI2" s="87"/>
      <c r="OLJ2" s="87"/>
      <c r="OLK2" s="88"/>
      <c r="OLL2" s="87"/>
      <c r="OLM2" s="87"/>
      <c r="OLN2" s="87"/>
      <c r="OLO2" s="87"/>
      <c r="OLP2" s="88"/>
      <c r="OLQ2" s="87"/>
      <c r="OLR2" s="87"/>
      <c r="OLS2" s="87"/>
      <c r="OLT2" s="87"/>
      <c r="OLU2" s="88"/>
      <c r="OLV2" s="87"/>
      <c r="OLW2" s="87"/>
      <c r="OLX2" s="87"/>
      <c r="OLY2" s="87"/>
      <c r="OLZ2" s="88"/>
      <c r="OMA2" s="87"/>
      <c r="OMB2" s="87"/>
      <c r="OMC2" s="87"/>
      <c r="OMD2" s="87"/>
      <c r="OME2" s="88"/>
      <c r="OMF2" s="87"/>
      <c r="OMG2" s="87"/>
      <c r="OMH2" s="87"/>
      <c r="OMI2" s="87"/>
      <c r="OMJ2" s="88"/>
      <c r="OMK2" s="87"/>
      <c r="OML2" s="87"/>
      <c r="OMM2" s="87"/>
      <c r="OMN2" s="87"/>
      <c r="OMO2" s="88"/>
      <c r="OMP2" s="87"/>
      <c r="OMQ2" s="87"/>
      <c r="OMR2" s="87"/>
      <c r="OMS2" s="87"/>
      <c r="OMT2" s="88"/>
      <c r="OMU2" s="87"/>
      <c r="OMV2" s="87"/>
      <c r="OMW2" s="87"/>
      <c r="OMX2" s="87"/>
      <c r="OMY2" s="88"/>
      <c r="OMZ2" s="87"/>
      <c r="ONA2" s="87"/>
      <c r="ONB2" s="87"/>
      <c r="ONC2" s="87"/>
      <c r="OND2" s="88"/>
      <c r="ONE2" s="87"/>
      <c r="ONF2" s="87"/>
      <c r="ONG2" s="87"/>
      <c r="ONH2" s="87"/>
      <c r="ONI2" s="88"/>
      <c r="ONJ2" s="87"/>
      <c r="ONK2" s="87"/>
      <c r="ONL2" s="87"/>
      <c r="ONM2" s="87"/>
      <c r="ONN2" s="88"/>
      <c r="ONO2" s="87"/>
      <c r="ONP2" s="87"/>
      <c r="ONQ2" s="87"/>
      <c r="ONR2" s="87"/>
      <c r="ONS2" s="88"/>
      <c r="ONT2" s="87"/>
      <c r="ONU2" s="87"/>
      <c r="ONV2" s="87"/>
      <c r="ONW2" s="87"/>
      <c r="ONX2" s="88"/>
      <c r="ONY2" s="87"/>
      <c r="ONZ2" s="87"/>
      <c r="OOA2" s="87"/>
      <c r="OOB2" s="87"/>
      <c r="OOC2" s="88"/>
      <c r="OOD2" s="87"/>
      <c r="OOE2" s="87"/>
      <c r="OOF2" s="87"/>
      <c r="OOG2" s="87"/>
      <c r="OOH2" s="88"/>
      <c r="OOI2" s="87"/>
      <c r="OOJ2" s="87"/>
      <c r="OOK2" s="87"/>
      <c r="OOL2" s="87"/>
      <c r="OOM2" s="88"/>
      <c r="OON2" s="87"/>
      <c r="OOO2" s="87"/>
      <c r="OOP2" s="87"/>
      <c r="OOQ2" s="87"/>
      <c r="OOR2" s="88"/>
      <c r="OOS2" s="87"/>
      <c r="OOT2" s="87"/>
      <c r="OOU2" s="87"/>
      <c r="OOV2" s="87"/>
      <c r="OOW2" s="88"/>
      <c r="OOX2" s="87"/>
      <c r="OOY2" s="87"/>
      <c r="OOZ2" s="87"/>
      <c r="OPA2" s="87"/>
      <c r="OPB2" s="88"/>
      <c r="OPC2" s="87"/>
      <c r="OPD2" s="87"/>
      <c r="OPE2" s="87"/>
      <c r="OPF2" s="87"/>
      <c r="OPG2" s="88"/>
      <c r="OPH2" s="87"/>
      <c r="OPI2" s="87"/>
      <c r="OPJ2" s="87"/>
      <c r="OPK2" s="87"/>
      <c r="OPL2" s="88"/>
      <c r="OPM2" s="87"/>
      <c r="OPN2" s="87"/>
      <c r="OPO2" s="87"/>
      <c r="OPP2" s="87"/>
      <c r="OPQ2" s="88"/>
      <c r="OPR2" s="87"/>
      <c r="OPS2" s="87"/>
      <c r="OPT2" s="87"/>
      <c r="OPU2" s="87"/>
      <c r="OPV2" s="88"/>
      <c r="OPW2" s="87"/>
      <c r="OPX2" s="87"/>
      <c r="OPY2" s="87"/>
      <c r="OPZ2" s="87"/>
      <c r="OQA2" s="88"/>
      <c r="OQB2" s="87"/>
      <c r="OQC2" s="87"/>
      <c r="OQD2" s="87"/>
      <c r="OQE2" s="87"/>
      <c r="OQF2" s="88"/>
      <c r="OQG2" s="87"/>
      <c r="OQH2" s="87"/>
      <c r="OQI2" s="87"/>
      <c r="OQJ2" s="87"/>
      <c r="OQK2" s="88"/>
      <c r="OQL2" s="87"/>
      <c r="OQM2" s="87"/>
      <c r="OQN2" s="87"/>
      <c r="OQO2" s="87"/>
      <c r="OQP2" s="88"/>
      <c r="OQQ2" s="87"/>
      <c r="OQR2" s="87"/>
      <c r="OQS2" s="87"/>
      <c r="OQT2" s="87"/>
      <c r="OQU2" s="88"/>
      <c r="OQV2" s="87"/>
      <c r="OQW2" s="87"/>
      <c r="OQX2" s="87"/>
      <c r="OQY2" s="87"/>
      <c r="OQZ2" s="88"/>
      <c r="ORA2" s="87"/>
      <c r="ORB2" s="87"/>
      <c r="ORC2" s="87"/>
      <c r="ORD2" s="87"/>
      <c r="ORE2" s="88"/>
      <c r="ORF2" s="87"/>
      <c r="ORG2" s="87"/>
      <c r="ORH2" s="87"/>
      <c r="ORI2" s="87"/>
      <c r="ORJ2" s="88"/>
      <c r="ORK2" s="87"/>
      <c r="ORL2" s="87"/>
      <c r="ORM2" s="87"/>
      <c r="ORN2" s="87"/>
      <c r="ORO2" s="88"/>
      <c r="ORP2" s="87"/>
      <c r="ORQ2" s="87"/>
      <c r="ORR2" s="87"/>
      <c r="ORS2" s="87"/>
      <c r="ORT2" s="88"/>
      <c r="ORU2" s="87"/>
      <c r="ORV2" s="87"/>
      <c r="ORW2" s="87"/>
      <c r="ORX2" s="87"/>
      <c r="ORY2" s="88"/>
      <c r="ORZ2" s="87"/>
      <c r="OSA2" s="87"/>
      <c r="OSB2" s="87"/>
      <c r="OSC2" s="87"/>
      <c r="OSD2" s="88"/>
      <c r="OSE2" s="87"/>
      <c r="OSF2" s="87"/>
      <c r="OSG2" s="87"/>
      <c r="OSH2" s="87"/>
      <c r="OSI2" s="88"/>
      <c r="OSJ2" s="87"/>
      <c r="OSK2" s="87"/>
      <c r="OSL2" s="87"/>
      <c r="OSM2" s="87"/>
      <c r="OSN2" s="88"/>
      <c r="OSO2" s="87"/>
      <c r="OSP2" s="87"/>
      <c r="OSQ2" s="87"/>
      <c r="OSR2" s="87"/>
      <c r="OSS2" s="88"/>
      <c r="OST2" s="87"/>
      <c r="OSU2" s="87"/>
      <c r="OSV2" s="87"/>
      <c r="OSW2" s="87"/>
      <c r="OSX2" s="88"/>
      <c r="OSY2" s="87"/>
      <c r="OSZ2" s="87"/>
      <c r="OTA2" s="87"/>
      <c r="OTB2" s="87"/>
      <c r="OTC2" s="88"/>
      <c r="OTD2" s="87"/>
      <c r="OTE2" s="87"/>
      <c r="OTF2" s="87"/>
      <c r="OTG2" s="87"/>
      <c r="OTH2" s="88"/>
      <c r="OTI2" s="87"/>
      <c r="OTJ2" s="87"/>
      <c r="OTK2" s="87"/>
      <c r="OTL2" s="87"/>
      <c r="OTM2" s="88"/>
      <c r="OTN2" s="87"/>
      <c r="OTO2" s="87"/>
      <c r="OTP2" s="87"/>
      <c r="OTQ2" s="87"/>
      <c r="OTR2" s="88"/>
      <c r="OTS2" s="87"/>
      <c r="OTT2" s="87"/>
      <c r="OTU2" s="87"/>
      <c r="OTV2" s="87"/>
      <c r="OTW2" s="88"/>
      <c r="OTX2" s="87"/>
      <c r="OTY2" s="87"/>
      <c r="OTZ2" s="87"/>
      <c r="OUA2" s="87"/>
      <c r="OUB2" s="88"/>
      <c r="OUC2" s="87"/>
      <c r="OUD2" s="87"/>
      <c r="OUE2" s="87"/>
      <c r="OUF2" s="87"/>
      <c r="OUG2" s="88"/>
      <c r="OUH2" s="87"/>
      <c r="OUI2" s="87"/>
      <c r="OUJ2" s="87"/>
      <c r="OUK2" s="87"/>
      <c r="OUL2" s="88"/>
      <c r="OUM2" s="87"/>
      <c r="OUN2" s="87"/>
      <c r="OUO2" s="87"/>
      <c r="OUP2" s="87"/>
      <c r="OUQ2" s="88"/>
      <c r="OUR2" s="87"/>
      <c r="OUS2" s="87"/>
      <c r="OUT2" s="87"/>
      <c r="OUU2" s="87"/>
      <c r="OUV2" s="88"/>
      <c r="OUW2" s="87"/>
      <c r="OUX2" s="87"/>
      <c r="OUY2" s="87"/>
      <c r="OUZ2" s="87"/>
      <c r="OVA2" s="88"/>
      <c r="OVB2" s="87"/>
      <c r="OVC2" s="87"/>
      <c r="OVD2" s="87"/>
      <c r="OVE2" s="87"/>
      <c r="OVF2" s="88"/>
      <c r="OVG2" s="87"/>
      <c r="OVH2" s="87"/>
      <c r="OVI2" s="87"/>
      <c r="OVJ2" s="87"/>
      <c r="OVK2" s="88"/>
      <c r="OVL2" s="87"/>
      <c r="OVM2" s="87"/>
      <c r="OVN2" s="87"/>
      <c r="OVO2" s="87"/>
      <c r="OVP2" s="88"/>
      <c r="OVQ2" s="87"/>
      <c r="OVR2" s="87"/>
      <c r="OVS2" s="87"/>
      <c r="OVT2" s="87"/>
      <c r="OVU2" s="88"/>
      <c r="OVV2" s="87"/>
      <c r="OVW2" s="87"/>
      <c r="OVX2" s="87"/>
      <c r="OVY2" s="87"/>
      <c r="OVZ2" s="88"/>
      <c r="OWA2" s="87"/>
      <c r="OWB2" s="87"/>
      <c r="OWC2" s="87"/>
      <c r="OWD2" s="87"/>
      <c r="OWE2" s="88"/>
      <c r="OWF2" s="87"/>
      <c r="OWG2" s="87"/>
      <c r="OWH2" s="87"/>
      <c r="OWI2" s="87"/>
      <c r="OWJ2" s="88"/>
      <c r="OWK2" s="87"/>
      <c r="OWL2" s="87"/>
      <c r="OWM2" s="87"/>
      <c r="OWN2" s="87"/>
      <c r="OWO2" s="88"/>
      <c r="OWP2" s="87"/>
      <c r="OWQ2" s="87"/>
      <c r="OWR2" s="87"/>
      <c r="OWS2" s="87"/>
      <c r="OWT2" s="88"/>
      <c r="OWU2" s="87"/>
      <c r="OWV2" s="87"/>
      <c r="OWW2" s="87"/>
      <c r="OWX2" s="87"/>
      <c r="OWY2" s="88"/>
      <c r="OWZ2" s="87"/>
      <c r="OXA2" s="87"/>
      <c r="OXB2" s="87"/>
      <c r="OXC2" s="87"/>
      <c r="OXD2" s="88"/>
      <c r="OXE2" s="87"/>
      <c r="OXF2" s="87"/>
      <c r="OXG2" s="87"/>
      <c r="OXH2" s="87"/>
      <c r="OXI2" s="88"/>
      <c r="OXJ2" s="87"/>
      <c r="OXK2" s="87"/>
      <c r="OXL2" s="87"/>
      <c r="OXM2" s="87"/>
      <c r="OXN2" s="88"/>
      <c r="OXO2" s="87"/>
      <c r="OXP2" s="87"/>
      <c r="OXQ2" s="87"/>
      <c r="OXR2" s="87"/>
      <c r="OXS2" s="88"/>
      <c r="OXT2" s="87"/>
      <c r="OXU2" s="87"/>
      <c r="OXV2" s="87"/>
      <c r="OXW2" s="87"/>
      <c r="OXX2" s="88"/>
      <c r="OXY2" s="87"/>
      <c r="OXZ2" s="87"/>
      <c r="OYA2" s="87"/>
      <c r="OYB2" s="87"/>
      <c r="OYC2" s="88"/>
      <c r="OYD2" s="87"/>
      <c r="OYE2" s="87"/>
      <c r="OYF2" s="87"/>
      <c r="OYG2" s="87"/>
      <c r="OYH2" s="88"/>
      <c r="OYI2" s="87"/>
      <c r="OYJ2" s="87"/>
      <c r="OYK2" s="87"/>
      <c r="OYL2" s="87"/>
      <c r="OYM2" s="88"/>
      <c r="OYN2" s="87"/>
      <c r="OYO2" s="87"/>
      <c r="OYP2" s="87"/>
      <c r="OYQ2" s="87"/>
      <c r="OYR2" s="88"/>
      <c r="OYS2" s="87"/>
      <c r="OYT2" s="87"/>
      <c r="OYU2" s="87"/>
      <c r="OYV2" s="87"/>
      <c r="OYW2" s="88"/>
      <c r="OYX2" s="87"/>
      <c r="OYY2" s="87"/>
      <c r="OYZ2" s="87"/>
      <c r="OZA2" s="87"/>
      <c r="OZB2" s="88"/>
      <c r="OZC2" s="87"/>
      <c r="OZD2" s="87"/>
      <c r="OZE2" s="87"/>
      <c r="OZF2" s="87"/>
      <c r="OZG2" s="88"/>
      <c r="OZH2" s="87"/>
      <c r="OZI2" s="87"/>
      <c r="OZJ2" s="87"/>
      <c r="OZK2" s="87"/>
      <c r="OZL2" s="88"/>
      <c r="OZM2" s="87"/>
      <c r="OZN2" s="87"/>
      <c r="OZO2" s="87"/>
      <c r="OZP2" s="87"/>
      <c r="OZQ2" s="88"/>
      <c r="OZR2" s="87"/>
      <c r="OZS2" s="87"/>
      <c r="OZT2" s="87"/>
      <c r="OZU2" s="87"/>
      <c r="OZV2" s="88"/>
      <c r="OZW2" s="87"/>
      <c r="OZX2" s="87"/>
      <c r="OZY2" s="87"/>
      <c r="OZZ2" s="87"/>
      <c r="PAA2" s="88"/>
      <c r="PAB2" s="87"/>
      <c r="PAC2" s="87"/>
      <c r="PAD2" s="87"/>
      <c r="PAE2" s="87"/>
      <c r="PAF2" s="88"/>
      <c r="PAG2" s="87"/>
      <c r="PAH2" s="87"/>
      <c r="PAI2" s="87"/>
      <c r="PAJ2" s="87"/>
      <c r="PAK2" s="88"/>
      <c r="PAL2" s="87"/>
      <c r="PAM2" s="87"/>
      <c r="PAN2" s="87"/>
      <c r="PAO2" s="87"/>
      <c r="PAP2" s="88"/>
      <c r="PAQ2" s="87"/>
      <c r="PAR2" s="87"/>
      <c r="PAS2" s="87"/>
      <c r="PAT2" s="87"/>
      <c r="PAU2" s="88"/>
      <c r="PAV2" s="87"/>
      <c r="PAW2" s="87"/>
      <c r="PAX2" s="87"/>
      <c r="PAY2" s="87"/>
      <c r="PAZ2" s="88"/>
      <c r="PBA2" s="87"/>
      <c r="PBB2" s="87"/>
      <c r="PBC2" s="87"/>
      <c r="PBD2" s="87"/>
      <c r="PBE2" s="88"/>
      <c r="PBF2" s="87"/>
      <c r="PBG2" s="87"/>
      <c r="PBH2" s="87"/>
      <c r="PBI2" s="87"/>
      <c r="PBJ2" s="88"/>
      <c r="PBK2" s="87"/>
      <c r="PBL2" s="87"/>
      <c r="PBM2" s="87"/>
      <c r="PBN2" s="87"/>
      <c r="PBO2" s="88"/>
      <c r="PBP2" s="87"/>
      <c r="PBQ2" s="87"/>
      <c r="PBR2" s="87"/>
      <c r="PBS2" s="87"/>
      <c r="PBT2" s="88"/>
      <c r="PBU2" s="87"/>
      <c r="PBV2" s="87"/>
      <c r="PBW2" s="87"/>
      <c r="PBX2" s="87"/>
      <c r="PBY2" s="88"/>
      <c r="PBZ2" s="87"/>
      <c r="PCA2" s="87"/>
      <c r="PCB2" s="87"/>
      <c r="PCC2" s="87"/>
      <c r="PCD2" s="88"/>
      <c r="PCE2" s="87"/>
      <c r="PCF2" s="87"/>
      <c r="PCG2" s="87"/>
      <c r="PCH2" s="87"/>
      <c r="PCI2" s="88"/>
      <c r="PCJ2" s="87"/>
      <c r="PCK2" s="87"/>
      <c r="PCL2" s="87"/>
      <c r="PCM2" s="87"/>
      <c r="PCN2" s="88"/>
      <c r="PCO2" s="87"/>
      <c r="PCP2" s="87"/>
      <c r="PCQ2" s="87"/>
      <c r="PCR2" s="87"/>
      <c r="PCS2" s="88"/>
      <c r="PCT2" s="87"/>
      <c r="PCU2" s="87"/>
      <c r="PCV2" s="87"/>
      <c r="PCW2" s="87"/>
      <c r="PCX2" s="88"/>
      <c r="PCY2" s="87"/>
      <c r="PCZ2" s="87"/>
      <c r="PDA2" s="87"/>
      <c r="PDB2" s="87"/>
      <c r="PDC2" s="88"/>
      <c r="PDD2" s="87"/>
      <c r="PDE2" s="87"/>
      <c r="PDF2" s="87"/>
      <c r="PDG2" s="87"/>
      <c r="PDH2" s="88"/>
      <c r="PDI2" s="87"/>
      <c r="PDJ2" s="87"/>
      <c r="PDK2" s="87"/>
      <c r="PDL2" s="87"/>
      <c r="PDM2" s="88"/>
      <c r="PDN2" s="87"/>
      <c r="PDO2" s="87"/>
      <c r="PDP2" s="87"/>
      <c r="PDQ2" s="87"/>
      <c r="PDR2" s="88"/>
      <c r="PDS2" s="87"/>
      <c r="PDT2" s="87"/>
      <c r="PDU2" s="87"/>
      <c r="PDV2" s="87"/>
      <c r="PDW2" s="88"/>
      <c r="PDX2" s="87"/>
      <c r="PDY2" s="87"/>
      <c r="PDZ2" s="87"/>
      <c r="PEA2" s="87"/>
      <c r="PEB2" s="88"/>
      <c r="PEC2" s="87"/>
      <c r="PED2" s="87"/>
      <c r="PEE2" s="87"/>
      <c r="PEF2" s="87"/>
      <c r="PEG2" s="88"/>
      <c r="PEH2" s="87"/>
      <c r="PEI2" s="87"/>
      <c r="PEJ2" s="87"/>
      <c r="PEK2" s="87"/>
      <c r="PEL2" s="88"/>
      <c r="PEM2" s="87"/>
      <c r="PEN2" s="87"/>
      <c r="PEO2" s="87"/>
      <c r="PEP2" s="87"/>
      <c r="PEQ2" s="88"/>
      <c r="PER2" s="87"/>
      <c r="PES2" s="87"/>
      <c r="PET2" s="87"/>
      <c r="PEU2" s="87"/>
      <c r="PEV2" s="88"/>
      <c r="PEW2" s="87"/>
      <c r="PEX2" s="87"/>
      <c r="PEY2" s="87"/>
      <c r="PEZ2" s="87"/>
      <c r="PFA2" s="88"/>
      <c r="PFB2" s="87"/>
      <c r="PFC2" s="87"/>
      <c r="PFD2" s="87"/>
      <c r="PFE2" s="87"/>
      <c r="PFF2" s="88"/>
      <c r="PFG2" s="87"/>
      <c r="PFH2" s="87"/>
      <c r="PFI2" s="87"/>
      <c r="PFJ2" s="87"/>
      <c r="PFK2" s="88"/>
      <c r="PFL2" s="87"/>
      <c r="PFM2" s="87"/>
      <c r="PFN2" s="87"/>
      <c r="PFO2" s="87"/>
      <c r="PFP2" s="88"/>
      <c r="PFQ2" s="87"/>
      <c r="PFR2" s="87"/>
      <c r="PFS2" s="87"/>
      <c r="PFT2" s="87"/>
      <c r="PFU2" s="88"/>
      <c r="PFV2" s="87"/>
      <c r="PFW2" s="87"/>
      <c r="PFX2" s="87"/>
      <c r="PFY2" s="87"/>
      <c r="PFZ2" s="88"/>
      <c r="PGA2" s="87"/>
      <c r="PGB2" s="87"/>
      <c r="PGC2" s="87"/>
      <c r="PGD2" s="87"/>
      <c r="PGE2" s="88"/>
      <c r="PGF2" s="87"/>
      <c r="PGG2" s="87"/>
      <c r="PGH2" s="87"/>
      <c r="PGI2" s="87"/>
      <c r="PGJ2" s="88"/>
      <c r="PGK2" s="87"/>
      <c r="PGL2" s="87"/>
      <c r="PGM2" s="87"/>
      <c r="PGN2" s="87"/>
      <c r="PGO2" s="88"/>
      <c r="PGP2" s="87"/>
      <c r="PGQ2" s="87"/>
      <c r="PGR2" s="87"/>
      <c r="PGS2" s="87"/>
      <c r="PGT2" s="88"/>
      <c r="PGU2" s="87"/>
      <c r="PGV2" s="87"/>
      <c r="PGW2" s="87"/>
      <c r="PGX2" s="87"/>
      <c r="PGY2" s="88"/>
      <c r="PGZ2" s="87"/>
      <c r="PHA2" s="87"/>
      <c r="PHB2" s="87"/>
      <c r="PHC2" s="87"/>
      <c r="PHD2" s="88"/>
      <c r="PHE2" s="87"/>
      <c r="PHF2" s="87"/>
      <c r="PHG2" s="87"/>
      <c r="PHH2" s="87"/>
      <c r="PHI2" s="88"/>
      <c r="PHJ2" s="87"/>
      <c r="PHK2" s="87"/>
      <c r="PHL2" s="87"/>
      <c r="PHM2" s="87"/>
      <c r="PHN2" s="88"/>
      <c r="PHO2" s="87"/>
      <c r="PHP2" s="87"/>
      <c r="PHQ2" s="87"/>
      <c r="PHR2" s="87"/>
      <c r="PHS2" s="88"/>
      <c r="PHT2" s="87"/>
      <c r="PHU2" s="87"/>
      <c r="PHV2" s="87"/>
      <c r="PHW2" s="87"/>
      <c r="PHX2" s="88"/>
      <c r="PHY2" s="87"/>
      <c r="PHZ2" s="87"/>
      <c r="PIA2" s="87"/>
      <c r="PIB2" s="87"/>
      <c r="PIC2" s="88"/>
      <c r="PID2" s="87"/>
      <c r="PIE2" s="87"/>
      <c r="PIF2" s="87"/>
      <c r="PIG2" s="87"/>
      <c r="PIH2" s="88"/>
      <c r="PII2" s="87"/>
      <c r="PIJ2" s="87"/>
      <c r="PIK2" s="87"/>
      <c r="PIL2" s="87"/>
      <c r="PIM2" s="88"/>
      <c r="PIN2" s="87"/>
      <c r="PIO2" s="87"/>
      <c r="PIP2" s="87"/>
      <c r="PIQ2" s="87"/>
      <c r="PIR2" s="88"/>
      <c r="PIS2" s="87"/>
      <c r="PIT2" s="87"/>
      <c r="PIU2" s="87"/>
      <c r="PIV2" s="87"/>
      <c r="PIW2" s="88"/>
      <c r="PIX2" s="87"/>
      <c r="PIY2" s="87"/>
      <c r="PIZ2" s="87"/>
      <c r="PJA2" s="87"/>
      <c r="PJB2" s="88"/>
      <c r="PJC2" s="87"/>
      <c r="PJD2" s="87"/>
      <c r="PJE2" s="87"/>
      <c r="PJF2" s="87"/>
      <c r="PJG2" s="88"/>
      <c r="PJH2" s="87"/>
      <c r="PJI2" s="87"/>
      <c r="PJJ2" s="87"/>
      <c r="PJK2" s="87"/>
      <c r="PJL2" s="88"/>
      <c r="PJM2" s="87"/>
      <c r="PJN2" s="87"/>
      <c r="PJO2" s="87"/>
      <c r="PJP2" s="87"/>
      <c r="PJQ2" s="88"/>
      <c r="PJR2" s="87"/>
      <c r="PJS2" s="87"/>
      <c r="PJT2" s="87"/>
      <c r="PJU2" s="87"/>
      <c r="PJV2" s="88"/>
      <c r="PJW2" s="87"/>
      <c r="PJX2" s="87"/>
      <c r="PJY2" s="87"/>
      <c r="PJZ2" s="87"/>
      <c r="PKA2" s="88"/>
      <c r="PKB2" s="87"/>
      <c r="PKC2" s="87"/>
      <c r="PKD2" s="87"/>
      <c r="PKE2" s="87"/>
      <c r="PKF2" s="88"/>
      <c r="PKG2" s="87"/>
      <c r="PKH2" s="87"/>
      <c r="PKI2" s="87"/>
      <c r="PKJ2" s="87"/>
      <c r="PKK2" s="88"/>
      <c r="PKL2" s="87"/>
      <c r="PKM2" s="87"/>
      <c r="PKN2" s="87"/>
      <c r="PKO2" s="87"/>
      <c r="PKP2" s="88"/>
      <c r="PKQ2" s="87"/>
      <c r="PKR2" s="87"/>
      <c r="PKS2" s="87"/>
      <c r="PKT2" s="87"/>
      <c r="PKU2" s="88"/>
      <c r="PKV2" s="87"/>
      <c r="PKW2" s="87"/>
      <c r="PKX2" s="87"/>
      <c r="PKY2" s="87"/>
      <c r="PKZ2" s="88"/>
      <c r="PLA2" s="87"/>
      <c r="PLB2" s="87"/>
      <c r="PLC2" s="87"/>
      <c r="PLD2" s="87"/>
      <c r="PLE2" s="88"/>
      <c r="PLF2" s="87"/>
      <c r="PLG2" s="87"/>
      <c r="PLH2" s="87"/>
      <c r="PLI2" s="87"/>
      <c r="PLJ2" s="88"/>
      <c r="PLK2" s="87"/>
      <c r="PLL2" s="87"/>
      <c r="PLM2" s="87"/>
      <c r="PLN2" s="87"/>
      <c r="PLO2" s="88"/>
      <c r="PLP2" s="87"/>
      <c r="PLQ2" s="87"/>
      <c r="PLR2" s="87"/>
      <c r="PLS2" s="87"/>
      <c r="PLT2" s="88"/>
      <c r="PLU2" s="87"/>
      <c r="PLV2" s="87"/>
      <c r="PLW2" s="87"/>
      <c r="PLX2" s="87"/>
      <c r="PLY2" s="88"/>
      <c r="PLZ2" s="87"/>
      <c r="PMA2" s="87"/>
      <c r="PMB2" s="87"/>
      <c r="PMC2" s="87"/>
      <c r="PMD2" s="88"/>
      <c r="PME2" s="87"/>
      <c r="PMF2" s="87"/>
      <c r="PMG2" s="87"/>
      <c r="PMH2" s="87"/>
      <c r="PMI2" s="88"/>
      <c r="PMJ2" s="87"/>
      <c r="PMK2" s="87"/>
      <c r="PML2" s="87"/>
      <c r="PMM2" s="87"/>
      <c r="PMN2" s="88"/>
      <c r="PMO2" s="87"/>
      <c r="PMP2" s="87"/>
      <c r="PMQ2" s="87"/>
      <c r="PMR2" s="87"/>
      <c r="PMS2" s="88"/>
      <c r="PMT2" s="87"/>
      <c r="PMU2" s="87"/>
      <c r="PMV2" s="87"/>
      <c r="PMW2" s="87"/>
      <c r="PMX2" s="88"/>
      <c r="PMY2" s="87"/>
      <c r="PMZ2" s="87"/>
      <c r="PNA2" s="87"/>
      <c r="PNB2" s="87"/>
      <c r="PNC2" s="88"/>
      <c r="PND2" s="87"/>
      <c r="PNE2" s="87"/>
      <c r="PNF2" s="87"/>
      <c r="PNG2" s="87"/>
      <c r="PNH2" s="88"/>
      <c r="PNI2" s="87"/>
      <c r="PNJ2" s="87"/>
      <c r="PNK2" s="87"/>
      <c r="PNL2" s="87"/>
      <c r="PNM2" s="88"/>
      <c r="PNN2" s="87"/>
      <c r="PNO2" s="87"/>
      <c r="PNP2" s="87"/>
      <c r="PNQ2" s="87"/>
      <c r="PNR2" s="88"/>
      <c r="PNS2" s="87"/>
      <c r="PNT2" s="87"/>
      <c r="PNU2" s="87"/>
      <c r="PNV2" s="87"/>
      <c r="PNW2" s="88"/>
      <c r="PNX2" s="87"/>
      <c r="PNY2" s="87"/>
      <c r="PNZ2" s="87"/>
      <c r="POA2" s="87"/>
      <c r="POB2" s="88"/>
      <c r="POC2" s="87"/>
      <c r="POD2" s="87"/>
      <c r="POE2" s="87"/>
      <c r="POF2" s="87"/>
      <c r="POG2" s="88"/>
      <c r="POH2" s="87"/>
      <c r="POI2" s="87"/>
      <c r="POJ2" s="87"/>
      <c r="POK2" s="87"/>
      <c r="POL2" s="88"/>
      <c r="POM2" s="87"/>
      <c r="PON2" s="87"/>
      <c r="POO2" s="87"/>
      <c r="POP2" s="87"/>
      <c r="POQ2" s="88"/>
      <c r="POR2" s="87"/>
      <c r="POS2" s="87"/>
      <c r="POT2" s="87"/>
      <c r="POU2" s="87"/>
      <c r="POV2" s="88"/>
      <c r="POW2" s="87"/>
      <c r="POX2" s="87"/>
      <c r="POY2" s="87"/>
      <c r="POZ2" s="87"/>
      <c r="PPA2" s="88"/>
      <c r="PPB2" s="87"/>
      <c r="PPC2" s="87"/>
      <c r="PPD2" s="87"/>
      <c r="PPE2" s="87"/>
      <c r="PPF2" s="88"/>
      <c r="PPG2" s="87"/>
      <c r="PPH2" s="87"/>
      <c r="PPI2" s="87"/>
      <c r="PPJ2" s="87"/>
      <c r="PPK2" s="88"/>
      <c r="PPL2" s="87"/>
      <c r="PPM2" s="87"/>
      <c r="PPN2" s="87"/>
      <c r="PPO2" s="87"/>
      <c r="PPP2" s="88"/>
      <c r="PPQ2" s="87"/>
      <c r="PPR2" s="87"/>
      <c r="PPS2" s="87"/>
      <c r="PPT2" s="87"/>
      <c r="PPU2" s="88"/>
      <c r="PPV2" s="87"/>
      <c r="PPW2" s="87"/>
      <c r="PPX2" s="87"/>
      <c r="PPY2" s="87"/>
      <c r="PPZ2" s="88"/>
      <c r="PQA2" s="87"/>
      <c r="PQB2" s="87"/>
      <c r="PQC2" s="87"/>
      <c r="PQD2" s="87"/>
      <c r="PQE2" s="88"/>
      <c r="PQF2" s="87"/>
      <c r="PQG2" s="87"/>
      <c r="PQH2" s="87"/>
      <c r="PQI2" s="87"/>
      <c r="PQJ2" s="88"/>
      <c r="PQK2" s="87"/>
      <c r="PQL2" s="87"/>
      <c r="PQM2" s="87"/>
      <c r="PQN2" s="87"/>
      <c r="PQO2" s="88"/>
      <c r="PQP2" s="87"/>
      <c r="PQQ2" s="87"/>
      <c r="PQR2" s="87"/>
      <c r="PQS2" s="87"/>
      <c r="PQT2" s="88"/>
      <c r="PQU2" s="87"/>
      <c r="PQV2" s="87"/>
      <c r="PQW2" s="87"/>
      <c r="PQX2" s="87"/>
      <c r="PQY2" s="88"/>
      <c r="PQZ2" s="87"/>
      <c r="PRA2" s="87"/>
      <c r="PRB2" s="87"/>
      <c r="PRC2" s="87"/>
      <c r="PRD2" s="88"/>
      <c r="PRE2" s="87"/>
      <c r="PRF2" s="87"/>
      <c r="PRG2" s="87"/>
      <c r="PRH2" s="87"/>
      <c r="PRI2" s="88"/>
      <c r="PRJ2" s="87"/>
      <c r="PRK2" s="87"/>
      <c r="PRL2" s="87"/>
      <c r="PRM2" s="87"/>
      <c r="PRN2" s="88"/>
      <c r="PRO2" s="87"/>
      <c r="PRP2" s="87"/>
      <c r="PRQ2" s="87"/>
      <c r="PRR2" s="87"/>
      <c r="PRS2" s="88"/>
      <c r="PRT2" s="87"/>
      <c r="PRU2" s="87"/>
      <c r="PRV2" s="87"/>
      <c r="PRW2" s="87"/>
      <c r="PRX2" s="88"/>
      <c r="PRY2" s="87"/>
      <c r="PRZ2" s="87"/>
      <c r="PSA2" s="87"/>
      <c r="PSB2" s="87"/>
      <c r="PSC2" s="88"/>
      <c r="PSD2" s="87"/>
      <c r="PSE2" s="87"/>
      <c r="PSF2" s="87"/>
      <c r="PSG2" s="87"/>
      <c r="PSH2" s="88"/>
      <c r="PSI2" s="87"/>
      <c r="PSJ2" s="87"/>
      <c r="PSK2" s="87"/>
      <c r="PSL2" s="87"/>
      <c r="PSM2" s="88"/>
      <c r="PSN2" s="87"/>
      <c r="PSO2" s="87"/>
      <c r="PSP2" s="87"/>
      <c r="PSQ2" s="87"/>
      <c r="PSR2" s="88"/>
      <c r="PSS2" s="87"/>
      <c r="PST2" s="87"/>
      <c r="PSU2" s="87"/>
      <c r="PSV2" s="87"/>
      <c r="PSW2" s="88"/>
      <c r="PSX2" s="87"/>
      <c r="PSY2" s="87"/>
      <c r="PSZ2" s="87"/>
      <c r="PTA2" s="87"/>
      <c r="PTB2" s="88"/>
      <c r="PTC2" s="87"/>
      <c r="PTD2" s="87"/>
      <c r="PTE2" s="87"/>
      <c r="PTF2" s="87"/>
      <c r="PTG2" s="88"/>
      <c r="PTH2" s="87"/>
      <c r="PTI2" s="87"/>
      <c r="PTJ2" s="87"/>
      <c r="PTK2" s="87"/>
      <c r="PTL2" s="88"/>
      <c r="PTM2" s="87"/>
      <c r="PTN2" s="87"/>
      <c r="PTO2" s="87"/>
      <c r="PTP2" s="87"/>
      <c r="PTQ2" s="88"/>
      <c r="PTR2" s="87"/>
      <c r="PTS2" s="87"/>
      <c r="PTT2" s="87"/>
      <c r="PTU2" s="87"/>
      <c r="PTV2" s="88"/>
      <c r="PTW2" s="87"/>
      <c r="PTX2" s="87"/>
      <c r="PTY2" s="87"/>
      <c r="PTZ2" s="87"/>
      <c r="PUA2" s="88"/>
      <c r="PUB2" s="87"/>
      <c r="PUC2" s="87"/>
      <c r="PUD2" s="87"/>
      <c r="PUE2" s="87"/>
      <c r="PUF2" s="88"/>
      <c r="PUG2" s="87"/>
      <c r="PUH2" s="87"/>
      <c r="PUI2" s="87"/>
      <c r="PUJ2" s="87"/>
      <c r="PUK2" s="88"/>
      <c r="PUL2" s="87"/>
      <c r="PUM2" s="87"/>
      <c r="PUN2" s="87"/>
      <c r="PUO2" s="87"/>
      <c r="PUP2" s="88"/>
      <c r="PUQ2" s="87"/>
      <c r="PUR2" s="87"/>
      <c r="PUS2" s="87"/>
      <c r="PUT2" s="87"/>
      <c r="PUU2" s="88"/>
      <c r="PUV2" s="87"/>
      <c r="PUW2" s="87"/>
      <c r="PUX2" s="87"/>
      <c r="PUY2" s="87"/>
      <c r="PUZ2" s="88"/>
      <c r="PVA2" s="87"/>
      <c r="PVB2" s="87"/>
      <c r="PVC2" s="87"/>
      <c r="PVD2" s="87"/>
      <c r="PVE2" s="88"/>
      <c r="PVF2" s="87"/>
      <c r="PVG2" s="87"/>
      <c r="PVH2" s="87"/>
      <c r="PVI2" s="87"/>
      <c r="PVJ2" s="88"/>
      <c r="PVK2" s="87"/>
      <c r="PVL2" s="87"/>
      <c r="PVM2" s="87"/>
      <c r="PVN2" s="87"/>
      <c r="PVO2" s="88"/>
      <c r="PVP2" s="87"/>
      <c r="PVQ2" s="87"/>
      <c r="PVR2" s="87"/>
      <c r="PVS2" s="87"/>
      <c r="PVT2" s="88"/>
      <c r="PVU2" s="87"/>
      <c r="PVV2" s="87"/>
      <c r="PVW2" s="87"/>
      <c r="PVX2" s="87"/>
      <c r="PVY2" s="88"/>
      <c r="PVZ2" s="87"/>
      <c r="PWA2" s="87"/>
      <c r="PWB2" s="87"/>
      <c r="PWC2" s="87"/>
      <c r="PWD2" s="88"/>
      <c r="PWE2" s="87"/>
      <c r="PWF2" s="87"/>
      <c r="PWG2" s="87"/>
      <c r="PWH2" s="87"/>
      <c r="PWI2" s="88"/>
      <c r="PWJ2" s="87"/>
      <c r="PWK2" s="87"/>
      <c r="PWL2" s="87"/>
      <c r="PWM2" s="87"/>
      <c r="PWN2" s="88"/>
      <c r="PWO2" s="87"/>
      <c r="PWP2" s="87"/>
      <c r="PWQ2" s="87"/>
      <c r="PWR2" s="87"/>
      <c r="PWS2" s="88"/>
      <c r="PWT2" s="87"/>
      <c r="PWU2" s="87"/>
      <c r="PWV2" s="87"/>
      <c r="PWW2" s="87"/>
      <c r="PWX2" s="88"/>
      <c r="PWY2" s="87"/>
      <c r="PWZ2" s="87"/>
      <c r="PXA2" s="87"/>
      <c r="PXB2" s="87"/>
      <c r="PXC2" s="88"/>
      <c r="PXD2" s="87"/>
      <c r="PXE2" s="87"/>
      <c r="PXF2" s="87"/>
      <c r="PXG2" s="87"/>
      <c r="PXH2" s="88"/>
      <c r="PXI2" s="87"/>
      <c r="PXJ2" s="87"/>
      <c r="PXK2" s="87"/>
      <c r="PXL2" s="87"/>
      <c r="PXM2" s="88"/>
      <c r="PXN2" s="87"/>
      <c r="PXO2" s="87"/>
      <c r="PXP2" s="87"/>
      <c r="PXQ2" s="87"/>
      <c r="PXR2" s="88"/>
      <c r="PXS2" s="87"/>
      <c r="PXT2" s="87"/>
      <c r="PXU2" s="87"/>
      <c r="PXV2" s="87"/>
      <c r="PXW2" s="88"/>
      <c r="PXX2" s="87"/>
      <c r="PXY2" s="87"/>
      <c r="PXZ2" s="87"/>
      <c r="PYA2" s="87"/>
      <c r="PYB2" s="88"/>
      <c r="PYC2" s="87"/>
      <c r="PYD2" s="87"/>
      <c r="PYE2" s="87"/>
      <c r="PYF2" s="87"/>
      <c r="PYG2" s="88"/>
      <c r="PYH2" s="87"/>
      <c r="PYI2" s="87"/>
      <c r="PYJ2" s="87"/>
      <c r="PYK2" s="87"/>
      <c r="PYL2" s="88"/>
      <c r="PYM2" s="87"/>
      <c r="PYN2" s="87"/>
      <c r="PYO2" s="87"/>
      <c r="PYP2" s="87"/>
      <c r="PYQ2" s="88"/>
      <c r="PYR2" s="87"/>
      <c r="PYS2" s="87"/>
      <c r="PYT2" s="87"/>
      <c r="PYU2" s="87"/>
      <c r="PYV2" s="88"/>
      <c r="PYW2" s="87"/>
      <c r="PYX2" s="87"/>
      <c r="PYY2" s="87"/>
      <c r="PYZ2" s="87"/>
      <c r="PZA2" s="88"/>
      <c r="PZB2" s="87"/>
      <c r="PZC2" s="87"/>
      <c r="PZD2" s="87"/>
      <c r="PZE2" s="87"/>
      <c r="PZF2" s="88"/>
      <c r="PZG2" s="87"/>
      <c r="PZH2" s="87"/>
      <c r="PZI2" s="87"/>
      <c r="PZJ2" s="87"/>
      <c r="PZK2" s="88"/>
      <c r="PZL2" s="87"/>
      <c r="PZM2" s="87"/>
      <c r="PZN2" s="87"/>
      <c r="PZO2" s="87"/>
      <c r="PZP2" s="88"/>
      <c r="PZQ2" s="87"/>
      <c r="PZR2" s="87"/>
      <c r="PZS2" s="87"/>
      <c r="PZT2" s="87"/>
      <c r="PZU2" s="88"/>
      <c r="PZV2" s="87"/>
      <c r="PZW2" s="87"/>
      <c r="PZX2" s="87"/>
      <c r="PZY2" s="87"/>
      <c r="PZZ2" s="88"/>
      <c r="QAA2" s="87"/>
      <c r="QAB2" s="87"/>
      <c r="QAC2" s="87"/>
      <c r="QAD2" s="87"/>
      <c r="QAE2" s="88"/>
      <c r="QAF2" s="87"/>
      <c r="QAG2" s="87"/>
      <c r="QAH2" s="87"/>
      <c r="QAI2" s="87"/>
      <c r="QAJ2" s="88"/>
      <c r="QAK2" s="87"/>
      <c r="QAL2" s="87"/>
      <c r="QAM2" s="87"/>
      <c r="QAN2" s="87"/>
      <c r="QAO2" s="88"/>
      <c r="QAP2" s="87"/>
      <c r="QAQ2" s="87"/>
      <c r="QAR2" s="87"/>
      <c r="QAS2" s="87"/>
      <c r="QAT2" s="88"/>
      <c r="QAU2" s="87"/>
      <c r="QAV2" s="87"/>
      <c r="QAW2" s="87"/>
      <c r="QAX2" s="87"/>
      <c r="QAY2" s="88"/>
      <c r="QAZ2" s="87"/>
      <c r="QBA2" s="87"/>
      <c r="QBB2" s="87"/>
      <c r="QBC2" s="87"/>
      <c r="QBD2" s="88"/>
      <c r="QBE2" s="87"/>
      <c r="QBF2" s="87"/>
      <c r="QBG2" s="87"/>
      <c r="QBH2" s="87"/>
      <c r="QBI2" s="88"/>
      <c r="QBJ2" s="87"/>
      <c r="QBK2" s="87"/>
      <c r="QBL2" s="87"/>
      <c r="QBM2" s="87"/>
      <c r="QBN2" s="88"/>
      <c r="QBO2" s="87"/>
      <c r="QBP2" s="87"/>
      <c r="QBQ2" s="87"/>
      <c r="QBR2" s="87"/>
      <c r="QBS2" s="88"/>
      <c r="QBT2" s="87"/>
      <c r="QBU2" s="87"/>
      <c r="QBV2" s="87"/>
      <c r="QBW2" s="87"/>
      <c r="QBX2" s="88"/>
      <c r="QBY2" s="87"/>
      <c r="QBZ2" s="87"/>
      <c r="QCA2" s="87"/>
      <c r="QCB2" s="87"/>
      <c r="QCC2" s="88"/>
      <c r="QCD2" s="87"/>
      <c r="QCE2" s="87"/>
      <c r="QCF2" s="87"/>
      <c r="QCG2" s="87"/>
      <c r="QCH2" s="88"/>
      <c r="QCI2" s="87"/>
      <c r="QCJ2" s="87"/>
      <c r="QCK2" s="87"/>
      <c r="QCL2" s="87"/>
      <c r="QCM2" s="88"/>
      <c r="QCN2" s="87"/>
      <c r="QCO2" s="87"/>
      <c r="QCP2" s="87"/>
      <c r="QCQ2" s="87"/>
      <c r="QCR2" s="88"/>
      <c r="QCS2" s="87"/>
      <c r="QCT2" s="87"/>
      <c r="QCU2" s="87"/>
      <c r="QCV2" s="87"/>
      <c r="QCW2" s="88"/>
      <c r="QCX2" s="87"/>
      <c r="QCY2" s="87"/>
      <c r="QCZ2" s="87"/>
      <c r="QDA2" s="87"/>
      <c r="QDB2" s="88"/>
      <c r="QDC2" s="87"/>
      <c r="QDD2" s="87"/>
      <c r="QDE2" s="87"/>
      <c r="QDF2" s="87"/>
      <c r="QDG2" s="88"/>
      <c r="QDH2" s="87"/>
      <c r="QDI2" s="87"/>
      <c r="QDJ2" s="87"/>
      <c r="QDK2" s="87"/>
      <c r="QDL2" s="88"/>
      <c r="QDM2" s="87"/>
      <c r="QDN2" s="87"/>
      <c r="QDO2" s="87"/>
      <c r="QDP2" s="87"/>
      <c r="QDQ2" s="88"/>
      <c r="QDR2" s="87"/>
      <c r="QDS2" s="87"/>
      <c r="QDT2" s="87"/>
      <c r="QDU2" s="87"/>
      <c r="QDV2" s="88"/>
      <c r="QDW2" s="87"/>
      <c r="QDX2" s="87"/>
      <c r="QDY2" s="87"/>
      <c r="QDZ2" s="87"/>
      <c r="QEA2" s="88"/>
      <c r="QEB2" s="87"/>
      <c r="QEC2" s="87"/>
      <c r="QED2" s="87"/>
      <c r="QEE2" s="87"/>
      <c r="QEF2" s="88"/>
      <c r="QEG2" s="87"/>
      <c r="QEH2" s="87"/>
      <c r="QEI2" s="87"/>
      <c r="QEJ2" s="87"/>
      <c r="QEK2" s="88"/>
      <c r="QEL2" s="87"/>
      <c r="QEM2" s="87"/>
      <c r="QEN2" s="87"/>
      <c r="QEO2" s="87"/>
      <c r="QEP2" s="88"/>
      <c r="QEQ2" s="87"/>
      <c r="QER2" s="87"/>
      <c r="QES2" s="87"/>
      <c r="QET2" s="87"/>
      <c r="QEU2" s="88"/>
      <c r="QEV2" s="87"/>
      <c r="QEW2" s="87"/>
      <c r="QEX2" s="87"/>
      <c r="QEY2" s="87"/>
      <c r="QEZ2" s="88"/>
      <c r="QFA2" s="87"/>
      <c r="QFB2" s="87"/>
      <c r="QFC2" s="87"/>
      <c r="QFD2" s="87"/>
      <c r="QFE2" s="88"/>
      <c r="QFF2" s="87"/>
      <c r="QFG2" s="87"/>
      <c r="QFH2" s="87"/>
      <c r="QFI2" s="87"/>
      <c r="QFJ2" s="88"/>
      <c r="QFK2" s="87"/>
      <c r="QFL2" s="87"/>
      <c r="QFM2" s="87"/>
      <c r="QFN2" s="87"/>
      <c r="QFO2" s="88"/>
      <c r="QFP2" s="87"/>
      <c r="QFQ2" s="87"/>
      <c r="QFR2" s="87"/>
      <c r="QFS2" s="87"/>
      <c r="QFT2" s="88"/>
      <c r="QFU2" s="87"/>
      <c r="QFV2" s="87"/>
      <c r="QFW2" s="87"/>
      <c r="QFX2" s="87"/>
      <c r="QFY2" s="88"/>
      <c r="QFZ2" s="87"/>
      <c r="QGA2" s="87"/>
      <c r="QGB2" s="87"/>
      <c r="QGC2" s="87"/>
      <c r="QGD2" s="88"/>
      <c r="QGE2" s="87"/>
      <c r="QGF2" s="87"/>
      <c r="QGG2" s="87"/>
      <c r="QGH2" s="87"/>
      <c r="QGI2" s="88"/>
      <c r="QGJ2" s="87"/>
      <c r="QGK2" s="87"/>
      <c r="QGL2" s="87"/>
      <c r="QGM2" s="87"/>
      <c r="QGN2" s="88"/>
      <c r="QGO2" s="87"/>
      <c r="QGP2" s="87"/>
      <c r="QGQ2" s="87"/>
      <c r="QGR2" s="87"/>
      <c r="QGS2" s="88"/>
      <c r="QGT2" s="87"/>
      <c r="QGU2" s="87"/>
      <c r="QGV2" s="87"/>
      <c r="QGW2" s="87"/>
      <c r="QGX2" s="88"/>
      <c r="QGY2" s="87"/>
      <c r="QGZ2" s="87"/>
      <c r="QHA2" s="87"/>
      <c r="QHB2" s="87"/>
      <c r="QHC2" s="88"/>
      <c r="QHD2" s="87"/>
      <c r="QHE2" s="87"/>
      <c r="QHF2" s="87"/>
      <c r="QHG2" s="87"/>
      <c r="QHH2" s="88"/>
      <c r="QHI2" s="87"/>
      <c r="QHJ2" s="87"/>
      <c r="QHK2" s="87"/>
      <c r="QHL2" s="87"/>
      <c r="QHM2" s="88"/>
      <c r="QHN2" s="87"/>
      <c r="QHO2" s="87"/>
      <c r="QHP2" s="87"/>
      <c r="QHQ2" s="87"/>
      <c r="QHR2" s="88"/>
      <c r="QHS2" s="87"/>
      <c r="QHT2" s="87"/>
      <c r="QHU2" s="87"/>
      <c r="QHV2" s="87"/>
      <c r="QHW2" s="88"/>
      <c r="QHX2" s="87"/>
      <c r="QHY2" s="87"/>
      <c r="QHZ2" s="87"/>
      <c r="QIA2" s="87"/>
      <c r="QIB2" s="88"/>
      <c r="QIC2" s="87"/>
      <c r="QID2" s="87"/>
      <c r="QIE2" s="87"/>
      <c r="QIF2" s="87"/>
      <c r="QIG2" s="88"/>
      <c r="QIH2" s="87"/>
      <c r="QII2" s="87"/>
      <c r="QIJ2" s="87"/>
      <c r="QIK2" s="87"/>
      <c r="QIL2" s="88"/>
      <c r="QIM2" s="87"/>
      <c r="QIN2" s="87"/>
      <c r="QIO2" s="87"/>
      <c r="QIP2" s="87"/>
      <c r="QIQ2" s="88"/>
      <c r="QIR2" s="87"/>
      <c r="QIS2" s="87"/>
      <c r="QIT2" s="87"/>
      <c r="QIU2" s="87"/>
      <c r="QIV2" s="88"/>
      <c r="QIW2" s="87"/>
      <c r="QIX2" s="87"/>
      <c r="QIY2" s="87"/>
      <c r="QIZ2" s="87"/>
      <c r="QJA2" s="88"/>
      <c r="QJB2" s="87"/>
      <c r="QJC2" s="87"/>
      <c r="QJD2" s="87"/>
      <c r="QJE2" s="87"/>
      <c r="QJF2" s="88"/>
      <c r="QJG2" s="87"/>
      <c r="QJH2" s="87"/>
      <c r="QJI2" s="87"/>
      <c r="QJJ2" s="87"/>
      <c r="QJK2" s="88"/>
      <c r="QJL2" s="87"/>
      <c r="QJM2" s="87"/>
      <c r="QJN2" s="87"/>
      <c r="QJO2" s="87"/>
      <c r="QJP2" s="88"/>
      <c r="QJQ2" s="87"/>
      <c r="QJR2" s="87"/>
      <c r="QJS2" s="87"/>
      <c r="QJT2" s="87"/>
      <c r="QJU2" s="88"/>
      <c r="QJV2" s="87"/>
      <c r="QJW2" s="87"/>
      <c r="QJX2" s="87"/>
      <c r="QJY2" s="87"/>
      <c r="QJZ2" s="88"/>
      <c r="QKA2" s="87"/>
      <c r="QKB2" s="87"/>
      <c r="QKC2" s="87"/>
      <c r="QKD2" s="87"/>
      <c r="QKE2" s="88"/>
      <c r="QKF2" s="87"/>
      <c r="QKG2" s="87"/>
      <c r="QKH2" s="87"/>
      <c r="QKI2" s="87"/>
      <c r="QKJ2" s="88"/>
      <c r="QKK2" s="87"/>
      <c r="QKL2" s="87"/>
      <c r="QKM2" s="87"/>
      <c r="QKN2" s="87"/>
      <c r="QKO2" s="88"/>
      <c r="QKP2" s="87"/>
      <c r="QKQ2" s="87"/>
      <c r="QKR2" s="87"/>
      <c r="QKS2" s="87"/>
      <c r="QKT2" s="88"/>
      <c r="QKU2" s="87"/>
      <c r="QKV2" s="87"/>
      <c r="QKW2" s="87"/>
      <c r="QKX2" s="87"/>
      <c r="QKY2" s="88"/>
      <c r="QKZ2" s="87"/>
      <c r="QLA2" s="87"/>
      <c r="QLB2" s="87"/>
      <c r="QLC2" s="87"/>
      <c r="QLD2" s="88"/>
      <c r="QLE2" s="87"/>
      <c r="QLF2" s="87"/>
      <c r="QLG2" s="87"/>
      <c r="QLH2" s="87"/>
      <c r="QLI2" s="88"/>
      <c r="QLJ2" s="87"/>
      <c r="QLK2" s="87"/>
      <c r="QLL2" s="87"/>
      <c r="QLM2" s="87"/>
      <c r="QLN2" s="88"/>
      <c r="QLO2" s="87"/>
      <c r="QLP2" s="87"/>
      <c r="QLQ2" s="87"/>
      <c r="QLR2" s="87"/>
      <c r="QLS2" s="88"/>
      <c r="QLT2" s="87"/>
      <c r="QLU2" s="87"/>
      <c r="QLV2" s="87"/>
      <c r="QLW2" s="87"/>
      <c r="QLX2" s="88"/>
      <c r="QLY2" s="87"/>
      <c r="QLZ2" s="87"/>
      <c r="QMA2" s="87"/>
      <c r="QMB2" s="87"/>
      <c r="QMC2" s="88"/>
      <c r="QMD2" s="87"/>
      <c r="QME2" s="87"/>
      <c r="QMF2" s="87"/>
      <c r="QMG2" s="87"/>
      <c r="QMH2" s="88"/>
      <c r="QMI2" s="87"/>
      <c r="QMJ2" s="87"/>
      <c r="QMK2" s="87"/>
      <c r="QML2" s="87"/>
      <c r="QMM2" s="88"/>
      <c r="QMN2" s="87"/>
      <c r="QMO2" s="87"/>
      <c r="QMP2" s="87"/>
      <c r="QMQ2" s="87"/>
      <c r="QMR2" s="88"/>
      <c r="QMS2" s="87"/>
      <c r="QMT2" s="87"/>
      <c r="QMU2" s="87"/>
      <c r="QMV2" s="87"/>
      <c r="QMW2" s="88"/>
      <c r="QMX2" s="87"/>
      <c r="QMY2" s="87"/>
      <c r="QMZ2" s="87"/>
      <c r="QNA2" s="87"/>
      <c r="QNB2" s="88"/>
      <c r="QNC2" s="87"/>
      <c r="QND2" s="87"/>
      <c r="QNE2" s="87"/>
      <c r="QNF2" s="87"/>
      <c r="QNG2" s="88"/>
      <c r="QNH2" s="87"/>
      <c r="QNI2" s="87"/>
      <c r="QNJ2" s="87"/>
      <c r="QNK2" s="87"/>
      <c r="QNL2" s="88"/>
      <c r="QNM2" s="87"/>
      <c r="QNN2" s="87"/>
      <c r="QNO2" s="87"/>
      <c r="QNP2" s="87"/>
      <c r="QNQ2" s="88"/>
      <c r="QNR2" s="87"/>
      <c r="QNS2" s="87"/>
      <c r="QNT2" s="87"/>
      <c r="QNU2" s="87"/>
      <c r="QNV2" s="88"/>
      <c r="QNW2" s="87"/>
      <c r="QNX2" s="87"/>
      <c r="QNY2" s="87"/>
      <c r="QNZ2" s="87"/>
      <c r="QOA2" s="88"/>
      <c r="QOB2" s="87"/>
      <c r="QOC2" s="87"/>
      <c r="QOD2" s="87"/>
      <c r="QOE2" s="87"/>
      <c r="QOF2" s="88"/>
      <c r="QOG2" s="87"/>
      <c r="QOH2" s="87"/>
      <c r="QOI2" s="87"/>
      <c r="QOJ2" s="87"/>
      <c r="QOK2" s="88"/>
      <c r="QOL2" s="87"/>
      <c r="QOM2" s="87"/>
      <c r="QON2" s="87"/>
      <c r="QOO2" s="87"/>
      <c r="QOP2" s="88"/>
      <c r="QOQ2" s="87"/>
      <c r="QOR2" s="87"/>
      <c r="QOS2" s="87"/>
      <c r="QOT2" s="87"/>
      <c r="QOU2" s="88"/>
      <c r="QOV2" s="87"/>
      <c r="QOW2" s="87"/>
      <c r="QOX2" s="87"/>
      <c r="QOY2" s="87"/>
      <c r="QOZ2" s="88"/>
      <c r="QPA2" s="87"/>
      <c r="QPB2" s="87"/>
      <c r="QPC2" s="87"/>
      <c r="QPD2" s="87"/>
      <c r="QPE2" s="88"/>
      <c r="QPF2" s="87"/>
      <c r="QPG2" s="87"/>
      <c r="QPH2" s="87"/>
      <c r="QPI2" s="87"/>
      <c r="QPJ2" s="88"/>
      <c r="QPK2" s="87"/>
      <c r="QPL2" s="87"/>
      <c r="QPM2" s="87"/>
      <c r="QPN2" s="87"/>
      <c r="QPO2" s="88"/>
      <c r="QPP2" s="87"/>
      <c r="QPQ2" s="87"/>
      <c r="QPR2" s="87"/>
      <c r="QPS2" s="87"/>
      <c r="QPT2" s="88"/>
      <c r="QPU2" s="87"/>
      <c r="QPV2" s="87"/>
      <c r="QPW2" s="87"/>
      <c r="QPX2" s="87"/>
      <c r="QPY2" s="88"/>
      <c r="QPZ2" s="87"/>
      <c r="QQA2" s="87"/>
      <c r="QQB2" s="87"/>
      <c r="QQC2" s="87"/>
      <c r="QQD2" s="88"/>
      <c r="QQE2" s="87"/>
      <c r="QQF2" s="87"/>
      <c r="QQG2" s="87"/>
      <c r="QQH2" s="87"/>
      <c r="QQI2" s="88"/>
      <c r="QQJ2" s="87"/>
      <c r="QQK2" s="87"/>
      <c r="QQL2" s="87"/>
      <c r="QQM2" s="87"/>
      <c r="QQN2" s="88"/>
      <c r="QQO2" s="87"/>
      <c r="QQP2" s="87"/>
      <c r="QQQ2" s="87"/>
      <c r="QQR2" s="87"/>
      <c r="QQS2" s="88"/>
      <c r="QQT2" s="87"/>
      <c r="QQU2" s="87"/>
      <c r="QQV2" s="87"/>
      <c r="QQW2" s="87"/>
      <c r="QQX2" s="88"/>
      <c r="QQY2" s="87"/>
      <c r="QQZ2" s="87"/>
      <c r="QRA2" s="87"/>
      <c r="QRB2" s="87"/>
      <c r="QRC2" s="88"/>
      <c r="QRD2" s="87"/>
      <c r="QRE2" s="87"/>
      <c r="QRF2" s="87"/>
      <c r="QRG2" s="87"/>
      <c r="QRH2" s="88"/>
      <c r="QRI2" s="87"/>
      <c r="QRJ2" s="87"/>
      <c r="QRK2" s="87"/>
      <c r="QRL2" s="87"/>
      <c r="QRM2" s="88"/>
      <c r="QRN2" s="87"/>
      <c r="QRO2" s="87"/>
      <c r="QRP2" s="87"/>
      <c r="QRQ2" s="87"/>
      <c r="QRR2" s="88"/>
      <c r="QRS2" s="87"/>
      <c r="QRT2" s="87"/>
      <c r="QRU2" s="87"/>
      <c r="QRV2" s="87"/>
      <c r="QRW2" s="88"/>
      <c r="QRX2" s="87"/>
      <c r="QRY2" s="87"/>
      <c r="QRZ2" s="87"/>
      <c r="QSA2" s="87"/>
      <c r="QSB2" s="88"/>
      <c r="QSC2" s="87"/>
      <c r="QSD2" s="87"/>
      <c r="QSE2" s="87"/>
      <c r="QSF2" s="87"/>
      <c r="QSG2" s="88"/>
      <c r="QSH2" s="87"/>
      <c r="QSI2" s="87"/>
      <c r="QSJ2" s="87"/>
      <c r="QSK2" s="87"/>
      <c r="QSL2" s="88"/>
      <c r="QSM2" s="87"/>
      <c r="QSN2" s="87"/>
      <c r="QSO2" s="87"/>
      <c r="QSP2" s="87"/>
      <c r="QSQ2" s="88"/>
      <c r="QSR2" s="87"/>
      <c r="QSS2" s="87"/>
      <c r="QST2" s="87"/>
      <c r="QSU2" s="87"/>
      <c r="QSV2" s="88"/>
      <c r="QSW2" s="87"/>
      <c r="QSX2" s="87"/>
      <c r="QSY2" s="87"/>
      <c r="QSZ2" s="87"/>
      <c r="QTA2" s="88"/>
      <c r="QTB2" s="87"/>
      <c r="QTC2" s="87"/>
      <c r="QTD2" s="87"/>
      <c r="QTE2" s="87"/>
      <c r="QTF2" s="88"/>
      <c r="QTG2" s="87"/>
      <c r="QTH2" s="87"/>
      <c r="QTI2" s="87"/>
      <c r="QTJ2" s="87"/>
      <c r="QTK2" s="88"/>
      <c r="QTL2" s="87"/>
      <c r="QTM2" s="87"/>
      <c r="QTN2" s="87"/>
      <c r="QTO2" s="87"/>
      <c r="QTP2" s="88"/>
      <c r="QTQ2" s="87"/>
      <c r="QTR2" s="87"/>
      <c r="QTS2" s="87"/>
      <c r="QTT2" s="87"/>
      <c r="QTU2" s="88"/>
      <c r="QTV2" s="87"/>
      <c r="QTW2" s="87"/>
      <c r="QTX2" s="87"/>
      <c r="QTY2" s="87"/>
      <c r="QTZ2" s="88"/>
      <c r="QUA2" s="87"/>
      <c r="QUB2" s="87"/>
      <c r="QUC2" s="87"/>
      <c r="QUD2" s="87"/>
      <c r="QUE2" s="88"/>
      <c r="QUF2" s="87"/>
      <c r="QUG2" s="87"/>
      <c r="QUH2" s="87"/>
      <c r="QUI2" s="87"/>
      <c r="QUJ2" s="88"/>
      <c r="QUK2" s="87"/>
      <c r="QUL2" s="87"/>
      <c r="QUM2" s="87"/>
      <c r="QUN2" s="87"/>
      <c r="QUO2" s="88"/>
      <c r="QUP2" s="87"/>
      <c r="QUQ2" s="87"/>
      <c r="QUR2" s="87"/>
      <c r="QUS2" s="87"/>
      <c r="QUT2" s="88"/>
      <c r="QUU2" s="87"/>
      <c r="QUV2" s="87"/>
      <c r="QUW2" s="87"/>
      <c r="QUX2" s="87"/>
      <c r="QUY2" s="88"/>
      <c r="QUZ2" s="87"/>
      <c r="QVA2" s="87"/>
      <c r="QVB2" s="87"/>
      <c r="QVC2" s="87"/>
      <c r="QVD2" s="88"/>
      <c r="QVE2" s="87"/>
      <c r="QVF2" s="87"/>
      <c r="QVG2" s="87"/>
      <c r="QVH2" s="87"/>
      <c r="QVI2" s="88"/>
      <c r="QVJ2" s="87"/>
      <c r="QVK2" s="87"/>
      <c r="QVL2" s="87"/>
      <c r="QVM2" s="87"/>
      <c r="QVN2" s="88"/>
      <c r="QVO2" s="87"/>
      <c r="QVP2" s="87"/>
      <c r="QVQ2" s="87"/>
      <c r="QVR2" s="87"/>
      <c r="QVS2" s="88"/>
      <c r="QVT2" s="87"/>
      <c r="QVU2" s="87"/>
      <c r="QVV2" s="87"/>
      <c r="QVW2" s="87"/>
      <c r="QVX2" s="88"/>
      <c r="QVY2" s="87"/>
      <c r="QVZ2" s="87"/>
      <c r="QWA2" s="87"/>
      <c r="QWB2" s="87"/>
      <c r="QWC2" s="88"/>
      <c r="QWD2" s="87"/>
      <c r="QWE2" s="87"/>
      <c r="QWF2" s="87"/>
      <c r="QWG2" s="87"/>
      <c r="QWH2" s="88"/>
      <c r="QWI2" s="87"/>
      <c r="QWJ2" s="87"/>
      <c r="QWK2" s="87"/>
      <c r="QWL2" s="87"/>
      <c r="QWM2" s="88"/>
      <c r="QWN2" s="87"/>
      <c r="QWO2" s="87"/>
      <c r="QWP2" s="87"/>
      <c r="QWQ2" s="87"/>
      <c r="QWR2" s="88"/>
      <c r="QWS2" s="87"/>
      <c r="QWT2" s="87"/>
      <c r="QWU2" s="87"/>
      <c r="QWV2" s="87"/>
      <c r="QWW2" s="88"/>
      <c r="QWX2" s="87"/>
      <c r="QWY2" s="87"/>
      <c r="QWZ2" s="87"/>
      <c r="QXA2" s="87"/>
      <c r="QXB2" s="88"/>
      <c r="QXC2" s="87"/>
      <c r="QXD2" s="87"/>
      <c r="QXE2" s="87"/>
      <c r="QXF2" s="87"/>
      <c r="QXG2" s="88"/>
      <c r="QXH2" s="87"/>
      <c r="QXI2" s="87"/>
      <c r="QXJ2" s="87"/>
      <c r="QXK2" s="87"/>
      <c r="QXL2" s="88"/>
      <c r="QXM2" s="87"/>
      <c r="QXN2" s="87"/>
      <c r="QXO2" s="87"/>
      <c r="QXP2" s="87"/>
      <c r="QXQ2" s="88"/>
      <c r="QXR2" s="87"/>
      <c r="QXS2" s="87"/>
      <c r="QXT2" s="87"/>
      <c r="QXU2" s="87"/>
      <c r="QXV2" s="88"/>
      <c r="QXW2" s="87"/>
      <c r="QXX2" s="87"/>
      <c r="QXY2" s="87"/>
      <c r="QXZ2" s="87"/>
      <c r="QYA2" s="88"/>
      <c r="QYB2" s="87"/>
      <c r="QYC2" s="87"/>
      <c r="QYD2" s="87"/>
      <c r="QYE2" s="87"/>
      <c r="QYF2" s="88"/>
      <c r="QYG2" s="87"/>
      <c r="QYH2" s="87"/>
      <c r="QYI2" s="87"/>
      <c r="QYJ2" s="87"/>
      <c r="QYK2" s="88"/>
      <c r="QYL2" s="87"/>
      <c r="QYM2" s="87"/>
      <c r="QYN2" s="87"/>
      <c r="QYO2" s="87"/>
      <c r="QYP2" s="88"/>
      <c r="QYQ2" s="87"/>
      <c r="QYR2" s="87"/>
      <c r="QYS2" s="87"/>
      <c r="QYT2" s="87"/>
      <c r="QYU2" s="88"/>
      <c r="QYV2" s="87"/>
      <c r="QYW2" s="87"/>
      <c r="QYX2" s="87"/>
      <c r="QYY2" s="87"/>
      <c r="QYZ2" s="88"/>
      <c r="QZA2" s="87"/>
      <c r="QZB2" s="87"/>
      <c r="QZC2" s="87"/>
      <c r="QZD2" s="87"/>
      <c r="QZE2" s="88"/>
      <c r="QZF2" s="87"/>
      <c r="QZG2" s="87"/>
      <c r="QZH2" s="87"/>
      <c r="QZI2" s="87"/>
      <c r="QZJ2" s="88"/>
      <c r="QZK2" s="87"/>
      <c r="QZL2" s="87"/>
      <c r="QZM2" s="87"/>
      <c r="QZN2" s="87"/>
      <c r="QZO2" s="88"/>
      <c r="QZP2" s="87"/>
      <c r="QZQ2" s="87"/>
      <c r="QZR2" s="87"/>
      <c r="QZS2" s="87"/>
      <c r="QZT2" s="88"/>
      <c r="QZU2" s="87"/>
      <c r="QZV2" s="87"/>
      <c r="QZW2" s="87"/>
      <c r="QZX2" s="87"/>
      <c r="QZY2" s="88"/>
      <c r="QZZ2" s="87"/>
      <c r="RAA2" s="87"/>
      <c r="RAB2" s="87"/>
      <c r="RAC2" s="87"/>
      <c r="RAD2" s="88"/>
      <c r="RAE2" s="87"/>
      <c r="RAF2" s="87"/>
      <c r="RAG2" s="87"/>
      <c r="RAH2" s="87"/>
      <c r="RAI2" s="88"/>
      <c r="RAJ2" s="87"/>
      <c r="RAK2" s="87"/>
      <c r="RAL2" s="87"/>
      <c r="RAM2" s="87"/>
      <c r="RAN2" s="88"/>
      <c r="RAO2" s="87"/>
      <c r="RAP2" s="87"/>
      <c r="RAQ2" s="87"/>
      <c r="RAR2" s="87"/>
      <c r="RAS2" s="88"/>
      <c r="RAT2" s="87"/>
      <c r="RAU2" s="87"/>
      <c r="RAV2" s="87"/>
      <c r="RAW2" s="87"/>
      <c r="RAX2" s="88"/>
      <c r="RAY2" s="87"/>
      <c r="RAZ2" s="87"/>
      <c r="RBA2" s="87"/>
      <c r="RBB2" s="87"/>
      <c r="RBC2" s="88"/>
      <c r="RBD2" s="87"/>
      <c r="RBE2" s="87"/>
      <c r="RBF2" s="87"/>
      <c r="RBG2" s="87"/>
      <c r="RBH2" s="88"/>
      <c r="RBI2" s="87"/>
      <c r="RBJ2" s="87"/>
      <c r="RBK2" s="87"/>
      <c r="RBL2" s="87"/>
      <c r="RBM2" s="88"/>
      <c r="RBN2" s="87"/>
      <c r="RBO2" s="87"/>
      <c r="RBP2" s="87"/>
      <c r="RBQ2" s="87"/>
      <c r="RBR2" s="88"/>
      <c r="RBS2" s="87"/>
      <c r="RBT2" s="87"/>
      <c r="RBU2" s="87"/>
      <c r="RBV2" s="87"/>
      <c r="RBW2" s="88"/>
      <c r="RBX2" s="87"/>
      <c r="RBY2" s="87"/>
      <c r="RBZ2" s="87"/>
      <c r="RCA2" s="87"/>
      <c r="RCB2" s="88"/>
      <c r="RCC2" s="87"/>
      <c r="RCD2" s="87"/>
      <c r="RCE2" s="87"/>
      <c r="RCF2" s="87"/>
      <c r="RCG2" s="88"/>
      <c r="RCH2" s="87"/>
      <c r="RCI2" s="87"/>
      <c r="RCJ2" s="87"/>
      <c r="RCK2" s="87"/>
      <c r="RCL2" s="88"/>
      <c r="RCM2" s="87"/>
      <c r="RCN2" s="87"/>
      <c r="RCO2" s="87"/>
      <c r="RCP2" s="87"/>
      <c r="RCQ2" s="88"/>
      <c r="RCR2" s="87"/>
      <c r="RCS2" s="87"/>
      <c r="RCT2" s="87"/>
      <c r="RCU2" s="87"/>
      <c r="RCV2" s="88"/>
      <c r="RCW2" s="87"/>
      <c r="RCX2" s="87"/>
      <c r="RCY2" s="87"/>
      <c r="RCZ2" s="87"/>
      <c r="RDA2" s="88"/>
      <c r="RDB2" s="87"/>
      <c r="RDC2" s="87"/>
      <c r="RDD2" s="87"/>
      <c r="RDE2" s="87"/>
      <c r="RDF2" s="88"/>
      <c r="RDG2" s="87"/>
      <c r="RDH2" s="87"/>
      <c r="RDI2" s="87"/>
      <c r="RDJ2" s="87"/>
      <c r="RDK2" s="88"/>
      <c r="RDL2" s="87"/>
      <c r="RDM2" s="87"/>
      <c r="RDN2" s="87"/>
      <c r="RDO2" s="87"/>
      <c r="RDP2" s="88"/>
      <c r="RDQ2" s="87"/>
      <c r="RDR2" s="87"/>
      <c r="RDS2" s="87"/>
      <c r="RDT2" s="87"/>
      <c r="RDU2" s="88"/>
      <c r="RDV2" s="87"/>
      <c r="RDW2" s="87"/>
      <c r="RDX2" s="87"/>
      <c r="RDY2" s="87"/>
      <c r="RDZ2" s="88"/>
      <c r="REA2" s="87"/>
      <c r="REB2" s="87"/>
      <c r="REC2" s="87"/>
      <c r="RED2" s="87"/>
      <c r="REE2" s="88"/>
      <c r="REF2" s="87"/>
      <c r="REG2" s="87"/>
      <c r="REH2" s="87"/>
      <c r="REI2" s="87"/>
      <c r="REJ2" s="88"/>
      <c r="REK2" s="87"/>
      <c r="REL2" s="87"/>
      <c r="REM2" s="87"/>
      <c r="REN2" s="87"/>
      <c r="REO2" s="88"/>
      <c r="REP2" s="87"/>
      <c r="REQ2" s="87"/>
      <c r="RER2" s="87"/>
      <c r="RES2" s="87"/>
      <c r="RET2" s="88"/>
      <c r="REU2" s="87"/>
      <c r="REV2" s="87"/>
      <c r="REW2" s="87"/>
      <c r="REX2" s="87"/>
      <c r="REY2" s="88"/>
      <c r="REZ2" s="87"/>
      <c r="RFA2" s="87"/>
      <c r="RFB2" s="87"/>
      <c r="RFC2" s="87"/>
      <c r="RFD2" s="88"/>
      <c r="RFE2" s="87"/>
      <c r="RFF2" s="87"/>
      <c r="RFG2" s="87"/>
      <c r="RFH2" s="87"/>
      <c r="RFI2" s="88"/>
      <c r="RFJ2" s="87"/>
      <c r="RFK2" s="87"/>
      <c r="RFL2" s="87"/>
      <c r="RFM2" s="87"/>
      <c r="RFN2" s="88"/>
      <c r="RFO2" s="87"/>
      <c r="RFP2" s="87"/>
      <c r="RFQ2" s="87"/>
      <c r="RFR2" s="87"/>
      <c r="RFS2" s="88"/>
      <c r="RFT2" s="87"/>
      <c r="RFU2" s="87"/>
      <c r="RFV2" s="87"/>
      <c r="RFW2" s="87"/>
      <c r="RFX2" s="88"/>
      <c r="RFY2" s="87"/>
      <c r="RFZ2" s="87"/>
      <c r="RGA2" s="87"/>
      <c r="RGB2" s="87"/>
      <c r="RGC2" s="88"/>
      <c r="RGD2" s="87"/>
      <c r="RGE2" s="87"/>
      <c r="RGF2" s="87"/>
      <c r="RGG2" s="87"/>
      <c r="RGH2" s="88"/>
      <c r="RGI2" s="87"/>
      <c r="RGJ2" s="87"/>
      <c r="RGK2" s="87"/>
      <c r="RGL2" s="87"/>
      <c r="RGM2" s="88"/>
      <c r="RGN2" s="87"/>
      <c r="RGO2" s="87"/>
      <c r="RGP2" s="87"/>
      <c r="RGQ2" s="87"/>
      <c r="RGR2" s="88"/>
      <c r="RGS2" s="87"/>
      <c r="RGT2" s="87"/>
      <c r="RGU2" s="87"/>
      <c r="RGV2" s="87"/>
      <c r="RGW2" s="88"/>
      <c r="RGX2" s="87"/>
      <c r="RGY2" s="87"/>
      <c r="RGZ2" s="87"/>
      <c r="RHA2" s="87"/>
      <c r="RHB2" s="88"/>
      <c r="RHC2" s="87"/>
      <c r="RHD2" s="87"/>
      <c r="RHE2" s="87"/>
      <c r="RHF2" s="87"/>
      <c r="RHG2" s="88"/>
      <c r="RHH2" s="87"/>
      <c r="RHI2" s="87"/>
      <c r="RHJ2" s="87"/>
      <c r="RHK2" s="87"/>
      <c r="RHL2" s="88"/>
      <c r="RHM2" s="87"/>
      <c r="RHN2" s="87"/>
      <c r="RHO2" s="87"/>
      <c r="RHP2" s="87"/>
      <c r="RHQ2" s="88"/>
      <c r="RHR2" s="87"/>
      <c r="RHS2" s="87"/>
      <c r="RHT2" s="87"/>
      <c r="RHU2" s="87"/>
      <c r="RHV2" s="88"/>
      <c r="RHW2" s="87"/>
      <c r="RHX2" s="87"/>
      <c r="RHY2" s="87"/>
      <c r="RHZ2" s="87"/>
      <c r="RIA2" s="88"/>
      <c r="RIB2" s="87"/>
      <c r="RIC2" s="87"/>
      <c r="RID2" s="87"/>
      <c r="RIE2" s="87"/>
      <c r="RIF2" s="88"/>
      <c r="RIG2" s="87"/>
      <c r="RIH2" s="87"/>
      <c r="RII2" s="87"/>
      <c r="RIJ2" s="87"/>
      <c r="RIK2" s="88"/>
      <c r="RIL2" s="87"/>
      <c r="RIM2" s="87"/>
      <c r="RIN2" s="87"/>
      <c r="RIO2" s="87"/>
      <c r="RIP2" s="88"/>
      <c r="RIQ2" s="87"/>
      <c r="RIR2" s="87"/>
      <c r="RIS2" s="87"/>
      <c r="RIT2" s="87"/>
      <c r="RIU2" s="88"/>
      <c r="RIV2" s="87"/>
      <c r="RIW2" s="87"/>
      <c r="RIX2" s="87"/>
      <c r="RIY2" s="87"/>
      <c r="RIZ2" s="88"/>
      <c r="RJA2" s="87"/>
      <c r="RJB2" s="87"/>
      <c r="RJC2" s="87"/>
      <c r="RJD2" s="87"/>
      <c r="RJE2" s="88"/>
      <c r="RJF2" s="87"/>
      <c r="RJG2" s="87"/>
      <c r="RJH2" s="87"/>
      <c r="RJI2" s="87"/>
      <c r="RJJ2" s="88"/>
      <c r="RJK2" s="87"/>
      <c r="RJL2" s="87"/>
      <c r="RJM2" s="87"/>
      <c r="RJN2" s="87"/>
      <c r="RJO2" s="88"/>
      <c r="RJP2" s="87"/>
      <c r="RJQ2" s="87"/>
      <c r="RJR2" s="87"/>
      <c r="RJS2" s="87"/>
      <c r="RJT2" s="88"/>
      <c r="RJU2" s="87"/>
      <c r="RJV2" s="87"/>
      <c r="RJW2" s="87"/>
      <c r="RJX2" s="87"/>
      <c r="RJY2" s="88"/>
      <c r="RJZ2" s="87"/>
      <c r="RKA2" s="87"/>
      <c r="RKB2" s="87"/>
      <c r="RKC2" s="87"/>
      <c r="RKD2" s="88"/>
      <c r="RKE2" s="87"/>
      <c r="RKF2" s="87"/>
      <c r="RKG2" s="87"/>
      <c r="RKH2" s="87"/>
      <c r="RKI2" s="88"/>
      <c r="RKJ2" s="87"/>
      <c r="RKK2" s="87"/>
      <c r="RKL2" s="87"/>
      <c r="RKM2" s="87"/>
      <c r="RKN2" s="88"/>
      <c r="RKO2" s="87"/>
      <c r="RKP2" s="87"/>
      <c r="RKQ2" s="87"/>
      <c r="RKR2" s="87"/>
      <c r="RKS2" s="88"/>
      <c r="RKT2" s="87"/>
      <c r="RKU2" s="87"/>
      <c r="RKV2" s="87"/>
      <c r="RKW2" s="87"/>
      <c r="RKX2" s="88"/>
      <c r="RKY2" s="87"/>
      <c r="RKZ2" s="87"/>
      <c r="RLA2" s="87"/>
      <c r="RLB2" s="87"/>
      <c r="RLC2" s="88"/>
      <c r="RLD2" s="87"/>
      <c r="RLE2" s="87"/>
      <c r="RLF2" s="87"/>
      <c r="RLG2" s="87"/>
      <c r="RLH2" s="88"/>
      <c r="RLI2" s="87"/>
      <c r="RLJ2" s="87"/>
      <c r="RLK2" s="87"/>
      <c r="RLL2" s="87"/>
      <c r="RLM2" s="88"/>
      <c r="RLN2" s="87"/>
      <c r="RLO2" s="87"/>
      <c r="RLP2" s="87"/>
      <c r="RLQ2" s="87"/>
      <c r="RLR2" s="88"/>
      <c r="RLS2" s="87"/>
      <c r="RLT2" s="87"/>
      <c r="RLU2" s="87"/>
      <c r="RLV2" s="87"/>
      <c r="RLW2" s="88"/>
      <c r="RLX2" s="87"/>
      <c r="RLY2" s="87"/>
      <c r="RLZ2" s="87"/>
      <c r="RMA2" s="87"/>
      <c r="RMB2" s="88"/>
      <c r="RMC2" s="87"/>
      <c r="RMD2" s="87"/>
      <c r="RME2" s="87"/>
      <c r="RMF2" s="87"/>
      <c r="RMG2" s="88"/>
      <c r="RMH2" s="87"/>
      <c r="RMI2" s="87"/>
      <c r="RMJ2" s="87"/>
      <c r="RMK2" s="87"/>
      <c r="RML2" s="88"/>
      <c r="RMM2" s="87"/>
      <c r="RMN2" s="87"/>
      <c r="RMO2" s="87"/>
      <c r="RMP2" s="87"/>
      <c r="RMQ2" s="88"/>
      <c r="RMR2" s="87"/>
      <c r="RMS2" s="87"/>
      <c r="RMT2" s="87"/>
      <c r="RMU2" s="87"/>
      <c r="RMV2" s="88"/>
      <c r="RMW2" s="87"/>
      <c r="RMX2" s="87"/>
      <c r="RMY2" s="87"/>
      <c r="RMZ2" s="87"/>
      <c r="RNA2" s="88"/>
      <c r="RNB2" s="87"/>
      <c r="RNC2" s="87"/>
      <c r="RND2" s="87"/>
      <c r="RNE2" s="87"/>
      <c r="RNF2" s="88"/>
      <c r="RNG2" s="87"/>
      <c r="RNH2" s="87"/>
      <c r="RNI2" s="87"/>
      <c r="RNJ2" s="87"/>
      <c r="RNK2" s="88"/>
      <c r="RNL2" s="87"/>
      <c r="RNM2" s="87"/>
      <c r="RNN2" s="87"/>
      <c r="RNO2" s="87"/>
      <c r="RNP2" s="88"/>
      <c r="RNQ2" s="87"/>
      <c r="RNR2" s="87"/>
      <c r="RNS2" s="87"/>
      <c r="RNT2" s="87"/>
      <c r="RNU2" s="88"/>
      <c r="RNV2" s="87"/>
      <c r="RNW2" s="87"/>
      <c r="RNX2" s="87"/>
      <c r="RNY2" s="87"/>
      <c r="RNZ2" s="88"/>
      <c r="ROA2" s="87"/>
      <c r="ROB2" s="87"/>
      <c r="ROC2" s="87"/>
      <c r="ROD2" s="87"/>
      <c r="ROE2" s="88"/>
      <c r="ROF2" s="87"/>
      <c r="ROG2" s="87"/>
      <c r="ROH2" s="87"/>
      <c r="ROI2" s="87"/>
      <c r="ROJ2" s="88"/>
      <c r="ROK2" s="87"/>
      <c r="ROL2" s="87"/>
      <c r="ROM2" s="87"/>
      <c r="RON2" s="87"/>
      <c r="ROO2" s="88"/>
      <c r="ROP2" s="87"/>
      <c r="ROQ2" s="87"/>
      <c r="ROR2" s="87"/>
      <c r="ROS2" s="87"/>
      <c r="ROT2" s="88"/>
      <c r="ROU2" s="87"/>
      <c r="ROV2" s="87"/>
      <c r="ROW2" s="87"/>
      <c r="ROX2" s="87"/>
      <c r="ROY2" s="88"/>
      <c r="ROZ2" s="87"/>
      <c r="RPA2" s="87"/>
      <c r="RPB2" s="87"/>
      <c r="RPC2" s="87"/>
      <c r="RPD2" s="88"/>
      <c r="RPE2" s="87"/>
      <c r="RPF2" s="87"/>
      <c r="RPG2" s="87"/>
      <c r="RPH2" s="87"/>
      <c r="RPI2" s="88"/>
      <c r="RPJ2" s="87"/>
      <c r="RPK2" s="87"/>
      <c r="RPL2" s="87"/>
      <c r="RPM2" s="87"/>
      <c r="RPN2" s="88"/>
      <c r="RPO2" s="87"/>
      <c r="RPP2" s="87"/>
      <c r="RPQ2" s="87"/>
      <c r="RPR2" s="87"/>
      <c r="RPS2" s="88"/>
      <c r="RPT2" s="87"/>
      <c r="RPU2" s="87"/>
      <c r="RPV2" s="87"/>
      <c r="RPW2" s="87"/>
      <c r="RPX2" s="88"/>
      <c r="RPY2" s="87"/>
      <c r="RPZ2" s="87"/>
      <c r="RQA2" s="87"/>
      <c r="RQB2" s="87"/>
      <c r="RQC2" s="88"/>
      <c r="RQD2" s="87"/>
      <c r="RQE2" s="87"/>
      <c r="RQF2" s="87"/>
      <c r="RQG2" s="87"/>
      <c r="RQH2" s="88"/>
      <c r="RQI2" s="87"/>
      <c r="RQJ2" s="87"/>
      <c r="RQK2" s="87"/>
      <c r="RQL2" s="87"/>
      <c r="RQM2" s="88"/>
      <c r="RQN2" s="87"/>
      <c r="RQO2" s="87"/>
      <c r="RQP2" s="87"/>
      <c r="RQQ2" s="87"/>
      <c r="RQR2" s="88"/>
      <c r="RQS2" s="87"/>
      <c r="RQT2" s="87"/>
      <c r="RQU2" s="87"/>
      <c r="RQV2" s="87"/>
      <c r="RQW2" s="88"/>
      <c r="RQX2" s="87"/>
      <c r="RQY2" s="87"/>
      <c r="RQZ2" s="87"/>
      <c r="RRA2" s="87"/>
      <c r="RRB2" s="88"/>
      <c r="RRC2" s="87"/>
      <c r="RRD2" s="87"/>
      <c r="RRE2" s="87"/>
      <c r="RRF2" s="87"/>
      <c r="RRG2" s="88"/>
      <c r="RRH2" s="87"/>
      <c r="RRI2" s="87"/>
      <c r="RRJ2" s="87"/>
      <c r="RRK2" s="87"/>
      <c r="RRL2" s="88"/>
      <c r="RRM2" s="87"/>
      <c r="RRN2" s="87"/>
      <c r="RRO2" s="87"/>
      <c r="RRP2" s="87"/>
      <c r="RRQ2" s="88"/>
      <c r="RRR2" s="87"/>
      <c r="RRS2" s="87"/>
      <c r="RRT2" s="87"/>
      <c r="RRU2" s="87"/>
      <c r="RRV2" s="88"/>
      <c r="RRW2" s="87"/>
      <c r="RRX2" s="87"/>
      <c r="RRY2" s="87"/>
      <c r="RRZ2" s="87"/>
      <c r="RSA2" s="88"/>
      <c r="RSB2" s="87"/>
      <c r="RSC2" s="87"/>
      <c r="RSD2" s="87"/>
      <c r="RSE2" s="87"/>
      <c r="RSF2" s="88"/>
      <c r="RSG2" s="87"/>
      <c r="RSH2" s="87"/>
      <c r="RSI2" s="87"/>
      <c r="RSJ2" s="87"/>
      <c r="RSK2" s="88"/>
      <c r="RSL2" s="87"/>
      <c r="RSM2" s="87"/>
      <c r="RSN2" s="87"/>
      <c r="RSO2" s="87"/>
      <c r="RSP2" s="88"/>
      <c r="RSQ2" s="87"/>
      <c r="RSR2" s="87"/>
      <c r="RSS2" s="87"/>
      <c r="RST2" s="87"/>
      <c r="RSU2" s="88"/>
      <c r="RSV2" s="87"/>
      <c r="RSW2" s="87"/>
      <c r="RSX2" s="87"/>
      <c r="RSY2" s="87"/>
      <c r="RSZ2" s="88"/>
      <c r="RTA2" s="87"/>
      <c r="RTB2" s="87"/>
      <c r="RTC2" s="87"/>
      <c r="RTD2" s="87"/>
      <c r="RTE2" s="88"/>
      <c r="RTF2" s="87"/>
      <c r="RTG2" s="87"/>
      <c r="RTH2" s="87"/>
      <c r="RTI2" s="87"/>
      <c r="RTJ2" s="88"/>
      <c r="RTK2" s="87"/>
      <c r="RTL2" s="87"/>
      <c r="RTM2" s="87"/>
      <c r="RTN2" s="87"/>
      <c r="RTO2" s="88"/>
      <c r="RTP2" s="87"/>
      <c r="RTQ2" s="87"/>
      <c r="RTR2" s="87"/>
      <c r="RTS2" s="87"/>
      <c r="RTT2" s="88"/>
      <c r="RTU2" s="87"/>
      <c r="RTV2" s="87"/>
      <c r="RTW2" s="87"/>
      <c r="RTX2" s="87"/>
      <c r="RTY2" s="88"/>
      <c r="RTZ2" s="87"/>
      <c r="RUA2" s="87"/>
      <c r="RUB2" s="87"/>
      <c r="RUC2" s="87"/>
      <c r="RUD2" s="88"/>
      <c r="RUE2" s="87"/>
      <c r="RUF2" s="87"/>
      <c r="RUG2" s="87"/>
      <c r="RUH2" s="87"/>
      <c r="RUI2" s="88"/>
      <c r="RUJ2" s="87"/>
      <c r="RUK2" s="87"/>
      <c r="RUL2" s="87"/>
      <c r="RUM2" s="87"/>
      <c r="RUN2" s="88"/>
      <c r="RUO2" s="87"/>
      <c r="RUP2" s="87"/>
      <c r="RUQ2" s="87"/>
      <c r="RUR2" s="87"/>
      <c r="RUS2" s="88"/>
      <c r="RUT2" s="87"/>
      <c r="RUU2" s="87"/>
      <c r="RUV2" s="87"/>
      <c r="RUW2" s="87"/>
      <c r="RUX2" s="88"/>
      <c r="RUY2" s="87"/>
      <c r="RUZ2" s="87"/>
      <c r="RVA2" s="87"/>
      <c r="RVB2" s="87"/>
      <c r="RVC2" s="88"/>
      <c r="RVD2" s="87"/>
      <c r="RVE2" s="87"/>
      <c r="RVF2" s="87"/>
      <c r="RVG2" s="87"/>
      <c r="RVH2" s="88"/>
      <c r="RVI2" s="87"/>
      <c r="RVJ2" s="87"/>
      <c r="RVK2" s="87"/>
      <c r="RVL2" s="87"/>
      <c r="RVM2" s="88"/>
      <c r="RVN2" s="87"/>
      <c r="RVO2" s="87"/>
      <c r="RVP2" s="87"/>
      <c r="RVQ2" s="87"/>
      <c r="RVR2" s="88"/>
      <c r="RVS2" s="87"/>
      <c r="RVT2" s="87"/>
      <c r="RVU2" s="87"/>
      <c r="RVV2" s="87"/>
      <c r="RVW2" s="88"/>
      <c r="RVX2" s="87"/>
      <c r="RVY2" s="87"/>
      <c r="RVZ2" s="87"/>
      <c r="RWA2" s="87"/>
      <c r="RWB2" s="88"/>
      <c r="RWC2" s="87"/>
      <c r="RWD2" s="87"/>
      <c r="RWE2" s="87"/>
      <c r="RWF2" s="87"/>
      <c r="RWG2" s="88"/>
      <c r="RWH2" s="87"/>
      <c r="RWI2" s="87"/>
      <c r="RWJ2" s="87"/>
      <c r="RWK2" s="87"/>
      <c r="RWL2" s="88"/>
      <c r="RWM2" s="87"/>
      <c r="RWN2" s="87"/>
      <c r="RWO2" s="87"/>
      <c r="RWP2" s="87"/>
      <c r="RWQ2" s="88"/>
      <c r="RWR2" s="87"/>
      <c r="RWS2" s="87"/>
      <c r="RWT2" s="87"/>
      <c r="RWU2" s="87"/>
      <c r="RWV2" s="88"/>
      <c r="RWW2" s="87"/>
      <c r="RWX2" s="87"/>
      <c r="RWY2" s="87"/>
      <c r="RWZ2" s="87"/>
      <c r="RXA2" s="88"/>
      <c r="RXB2" s="87"/>
      <c r="RXC2" s="87"/>
      <c r="RXD2" s="87"/>
      <c r="RXE2" s="87"/>
      <c r="RXF2" s="88"/>
      <c r="RXG2" s="87"/>
      <c r="RXH2" s="87"/>
      <c r="RXI2" s="87"/>
      <c r="RXJ2" s="87"/>
      <c r="RXK2" s="88"/>
      <c r="RXL2" s="87"/>
      <c r="RXM2" s="87"/>
      <c r="RXN2" s="87"/>
      <c r="RXO2" s="87"/>
      <c r="RXP2" s="88"/>
      <c r="RXQ2" s="87"/>
      <c r="RXR2" s="87"/>
      <c r="RXS2" s="87"/>
      <c r="RXT2" s="87"/>
      <c r="RXU2" s="88"/>
      <c r="RXV2" s="87"/>
      <c r="RXW2" s="87"/>
      <c r="RXX2" s="87"/>
      <c r="RXY2" s="87"/>
      <c r="RXZ2" s="88"/>
      <c r="RYA2" s="87"/>
      <c r="RYB2" s="87"/>
      <c r="RYC2" s="87"/>
      <c r="RYD2" s="87"/>
      <c r="RYE2" s="88"/>
      <c r="RYF2" s="87"/>
      <c r="RYG2" s="87"/>
      <c r="RYH2" s="87"/>
      <c r="RYI2" s="87"/>
      <c r="RYJ2" s="88"/>
      <c r="RYK2" s="87"/>
      <c r="RYL2" s="87"/>
      <c r="RYM2" s="87"/>
      <c r="RYN2" s="87"/>
      <c r="RYO2" s="88"/>
      <c r="RYP2" s="87"/>
      <c r="RYQ2" s="87"/>
      <c r="RYR2" s="87"/>
      <c r="RYS2" s="87"/>
      <c r="RYT2" s="88"/>
      <c r="RYU2" s="87"/>
      <c r="RYV2" s="87"/>
      <c r="RYW2" s="87"/>
      <c r="RYX2" s="87"/>
      <c r="RYY2" s="88"/>
      <c r="RYZ2" s="87"/>
      <c r="RZA2" s="87"/>
      <c r="RZB2" s="87"/>
      <c r="RZC2" s="87"/>
      <c r="RZD2" s="88"/>
      <c r="RZE2" s="87"/>
      <c r="RZF2" s="87"/>
      <c r="RZG2" s="87"/>
      <c r="RZH2" s="87"/>
      <c r="RZI2" s="88"/>
      <c r="RZJ2" s="87"/>
      <c r="RZK2" s="87"/>
      <c r="RZL2" s="87"/>
      <c r="RZM2" s="87"/>
      <c r="RZN2" s="88"/>
      <c r="RZO2" s="87"/>
      <c r="RZP2" s="87"/>
      <c r="RZQ2" s="87"/>
      <c r="RZR2" s="87"/>
      <c r="RZS2" s="88"/>
      <c r="RZT2" s="87"/>
      <c r="RZU2" s="87"/>
      <c r="RZV2" s="87"/>
      <c r="RZW2" s="87"/>
      <c r="RZX2" s="88"/>
      <c r="RZY2" s="87"/>
      <c r="RZZ2" s="87"/>
      <c r="SAA2" s="87"/>
      <c r="SAB2" s="87"/>
      <c r="SAC2" s="88"/>
      <c r="SAD2" s="87"/>
      <c r="SAE2" s="87"/>
      <c r="SAF2" s="87"/>
      <c r="SAG2" s="87"/>
      <c r="SAH2" s="88"/>
      <c r="SAI2" s="87"/>
      <c r="SAJ2" s="87"/>
      <c r="SAK2" s="87"/>
      <c r="SAL2" s="87"/>
      <c r="SAM2" s="88"/>
      <c r="SAN2" s="87"/>
      <c r="SAO2" s="87"/>
      <c r="SAP2" s="87"/>
      <c r="SAQ2" s="87"/>
      <c r="SAR2" s="88"/>
      <c r="SAS2" s="87"/>
      <c r="SAT2" s="87"/>
      <c r="SAU2" s="87"/>
      <c r="SAV2" s="87"/>
      <c r="SAW2" s="88"/>
      <c r="SAX2" s="87"/>
      <c r="SAY2" s="87"/>
      <c r="SAZ2" s="87"/>
      <c r="SBA2" s="87"/>
      <c r="SBB2" s="88"/>
      <c r="SBC2" s="87"/>
      <c r="SBD2" s="87"/>
      <c r="SBE2" s="87"/>
      <c r="SBF2" s="87"/>
      <c r="SBG2" s="88"/>
      <c r="SBH2" s="87"/>
      <c r="SBI2" s="87"/>
      <c r="SBJ2" s="87"/>
      <c r="SBK2" s="87"/>
      <c r="SBL2" s="88"/>
      <c r="SBM2" s="87"/>
      <c r="SBN2" s="87"/>
      <c r="SBO2" s="87"/>
      <c r="SBP2" s="87"/>
      <c r="SBQ2" s="88"/>
      <c r="SBR2" s="87"/>
      <c r="SBS2" s="87"/>
      <c r="SBT2" s="87"/>
      <c r="SBU2" s="87"/>
      <c r="SBV2" s="88"/>
      <c r="SBW2" s="87"/>
      <c r="SBX2" s="87"/>
      <c r="SBY2" s="87"/>
      <c r="SBZ2" s="87"/>
      <c r="SCA2" s="88"/>
      <c r="SCB2" s="87"/>
      <c r="SCC2" s="87"/>
      <c r="SCD2" s="87"/>
      <c r="SCE2" s="87"/>
      <c r="SCF2" s="88"/>
      <c r="SCG2" s="87"/>
      <c r="SCH2" s="87"/>
      <c r="SCI2" s="87"/>
      <c r="SCJ2" s="87"/>
      <c r="SCK2" s="88"/>
      <c r="SCL2" s="87"/>
      <c r="SCM2" s="87"/>
      <c r="SCN2" s="87"/>
      <c r="SCO2" s="87"/>
      <c r="SCP2" s="88"/>
      <c r="SCQ2" s="87"/>
      <c r="SCR2" s="87"/>
      <c r="SCS2" s="87"/>
      <c r="SCT2" s="87"/>
      <c r="SCU2" s="88"/>
      <c r="SCV2" s="87"/>
      <c r="SCW2" s="87"/>
      <c r="SCX2" s="87"/>
      <c r="SCY2" s="87"/>
      <c r="SCZ2" s="88"/>
      <c r="SDA2" s="87"/>
      <c r="SDB2" s="87"/>
      <c r="SDC2" s="87"/>
      <c r="SDD2" s="87"/>
      <c r="SDE2" s="88"/>
      <c r="SDF2" s="87"/>
      <c r="SDG2" s="87"/>
      <c r="SDH2" s="87"/>
      <c r="SDI2" s="87"/>
      <c r="SDJ2" s="88"/>
      <c r="SDK2" s="87"/>
      <c r="SDL2" s="87"/>
      <c r="SDM2" s="87"/>
      <c r="SDN2" s="87"/>
      <c r="SDO2" s="88"/>
      <c r="SDP2" s="87"/>
      <c r="SDQ2" s="87"/>
      <c r="SDR2" s="87"/>
      <c r="SDS2" s="87"/>
      <c r="SDT2" s="88"/>
      <c r="SDU2" s="87"/>
      <c r="SDV2" s="87"/>
      <c r="SDW2" s="87"/>
      <c r="SDX2" s="87"/>
      <c r="SDY2" s="88"/>
      <c r="SDZ2" s="87"/>
      <c r="SEA2" s="87"/>
      <c r="SEB2" s="87"/>
      <c r="SEC2" s="87"/>
      <c r="SED2" s="88"/>
      <c r="SEE2" s="87"/>
      <c r="SEF2" s="87"/>
      <c r="SEG2" s="87"/>
      <c r="SEH2" s="87"/>
      <c r="SEI2" s="88"/>
      <c r="SEJ2" s="87"/>
      <c r="SEK2" s="87"/>
      <c r="SEL2" s="87"/>
      <c r="SEM2" s="87"/>
      <c r="SEN2" s="88"/>
      <c r="SEO2" s="87"/>
      <c r="SEP2" s="87"/>
      <c r="SEQ2" s="87"/>
      <c r="SER2" s="87"/>
      <c r="SES2" s="88"/>
      <c r="SET2" s="87"/>
      <c r="SEU2" s="87"/>
      <c r="SEV2" s="87"/>
      <c r="SEW2" s="87"/>
      <c r="SEX2" s="88"/>
      <c r="SEY2" s="87"/>
      <c r="SEZ2" s="87"/>
      <c r="SFA2" s="87"/>
      <c r="SFB2" s="87"/>
      <c r="SFC2" s="88"/>
      <c r="SFD2" s="87"/>
      <c r="SFE2" s="87"/>
      <c r="SFF2" s="87"/>
      <c r="SFG2" s="87"/>
      <c r="SFH2" s="88"/>
      <c r="SFI2" s="87"/>
      <c r="SFJ2" s="87"/>
      <c r="SFK2" s="87"/>
      <c r="SFL2" s="87"/>
      <c r="SFM2" s="88"/>
      <c r="SFN2" s="87"/>
      <c r="SFO2" s="87"/>
      <c r="SFP2" s="87"/>
      <c r="SFQ2" s="87"/>
      <c r="SFR2" s="88"/>
      <c r="SFS2" s="87"/>
      <c r="SFT2" s="87"/>
      <c r="SFU2" s="87"/>
      <c r="SFV2" s="87"/>
      <c r="SFW2" s="88"/>
      <c r="SFX2" s="87"/>
      <c r="SFY2" s="87"/>
      <c r="SFZ2" s="87"/>
      <c r="SGA2" s="87"/>
      <c r="SGB2" s="88"/>
      <c r="SGC2" s="87"/>
      <c r="SGD2" s="87"/>
      <c r="SGE2" s="87"/>
      <c r="SGF2" s="87"/>
      <c r="SGG2" s="88"/>
      <c r="SGH2" s="87"/>
      <c r="SGI2" s="87"/>
      <c r="SGJ2" s="87"/>
      <c r="SGK2" s="87"/>
      <c r="SGL2" s="88"/>
      <c r="SGM2" s="87"/>
      <c r="SGN2" s="87"/>
      <c r="SGO2" s="87"/>
      <c r="SGP2" s="87"/>
      <c r="SGQ2" s="88"/>
      <c r="SGR2" s="87"/>
      <c r="SGS2" s="87"/>
      <c r="SGT2" s="87"/>
      <c r="SGU2" s="87"/>
      <c r="SGV2" s="88"/>
      <c r="SGW2" s="87"/>
      <c r="SGX2" s="87"/>
      <c r="SGY2" s="87"/>
      <c r="SGZ2" s="87"/>
      <c r="SHA2" s="88"/>
      <c r="SHB2" s="87"/>
      <c r="SHC2" s="87"/>
      <c r="SHD2" s="87"/>
      <c r="SHE2" s="87"/>
      <c r="SHF2" s="88"/>
      <c r="SHG2" s="87"/>
      <c r="SHH2" s="87"/>
      <c r="SHI2" s="87"/>
      <c r="SHJ2" s="87"/>
      <c r="SHK2" s="88"/>
      <c r="SHL2" s="87"/>
      <c r="SHM2" s="87"/>
      <c r="SHN2" s="87"/>
      <c r="SHO2" s="87"/>
      <c r="SHP2" s="88"/>
      <c r="SHQ2" s="87"/>
      <c r="SHR2" s="87"/>
      <c r="SHS2" s="87"/>
      <c r="SHT2" s="87"/>
      <c r="SHU2" s="88"/>
      <c r="SHV2" s="87"/>
      <c r="SHW2" s="87"/>
      <c r="SHX2" s="87"/>
      <c r="SHY2" s="87"/>
      <c r="SHZ2" s="88"/>
      <c r="SIA2" s="87"/>
      <c r="SIB2" s="87"/>
      <c r="SIC2" s="87"/>
      <c r="SID2" s="87"/>
      <c r="SIE2" s="88"/>
      <c r="SIF2" s="87"/>
      <c r="SIG2" s="87"/>
      <c r="SIH2" s="87"/>
      <c r="SII2" s="87"/>
      <c r="SIJ2" s="88"/>
      <c r="SIK2" s="87"/>
      <c r="SIL2" s="87"/>
      <c r="SIM2" s="87"/>
      <c r="SIN2" s="87"/>
      <c r="SIO2" s="88"/>
      <c r="SIP2" s="87"/>
      <c r="SIQ2" s="87"/>
      <c r="SIR2" s="87"/>
      <c r="SIS2" s="87"/>
      <c r="SIT2" s="88"/>
      <c r="SIU2" s="87"/>
      <c r="SIV2" s="87"/>
      <c r="SIW2" s="87"/>
      <c r="SIX2" s="87"/>
      <c r="SIY2" s="88"/>
      <c r="SIZ2" s="87"/>
      <c r="SJA2" s="87"/>
      <c r="SJB2" s="87"/>
      <c r="SJC2" s="87"/>
      <c r="SJD2" s="88"/>
      <c r="SJE2" s="87"/>
      <c r="SJF2" s="87"/>
      <c r="SJG2" s="87"/>
      <c r="SJH2" s="87"/>
      <c r="SJI2" s="88"/>
      <c r="SJJ2" s="87"/>
      <c r="SJK2" s="87"/>
      <c r="SJL2" s="87"/>
      <c r="SJM2" s="87"/>
      <c r="SJN2" s="88"/>
      <c r="SJO2" s="87"/>
      <c r="SJP2" s="87"/>
      <c r="SJQ2" s="87"/>
      <c r="SJR2" s="87"/>
      <c r="SJS2" s="88"/>
      <c r="SJT2" s="87"/>
      <c r="SJU2" s="87"/>
      <c r="SJV2" s="87"/>
      <c r="SJW2" s="87"/>
      <c r="SJX2" s="88"/>
      <c r="SJY2" s="87"/>
      <c r="SJZ2" s="87"/>
      <c r="SKA2" s="87"/>
      <c r="SKB2" s="87"/>
      <c r="SKC2" s="88"/>
      <c r="SKD2" s="87"/>
      <c r="SKE2" s="87"/>
      <c r="SKF2" s="87"/>
      <c r="SKG2" s="87"/>
      <c r="SKH2" s="88"/>
      <c r="SKI2" s="87"/>
      <c r="SKJ2" s="87"/>
      <c r="SKK2" s="87"/>
      <c r="SKL2" s="87"/>
      <c r="SKM2" s="88"/>
      <c r="SKN2" s="87"/>
      <c r="SKO2" s="87"/>
      <c r="SKP2" s="87"/>
      <c r="SKQ2" s="87"/>
      <c r="SKR2" s="88"/>
      <c r="SKS2" s="87"/>
      <c r="SKT2" s="87"/>
      <c r="SKU2" s="87"/>
      <c r="SKV2" s="87"/>
      <c r="SKW2" s="88"/>
      <c r="SKX2" s="87"/>
      <c r="SKY2" s="87"/>
      <c r="SKZ2" s="87"/>
      <c r="SLA2" s="87"/>
      <c r="SLB2" s="88"/>
      <c r="SLC2" s="87"/>
      <c r="SLD2" s="87"/>
      <c r="SLE2" s="87"/>
      <c r="SLF2" s="87"/>
      <c r="SLG2" s="88"/>
      <c r="SLH2" s="87"/>
      <c r="SLI2" s="87"/>
      <c r="SLJ2" s="87"/>
      <c r="SLK2" s="87"/>
      <c r="SLL2" s="88"/>
      <c r="SLM2" s="87"/>
      <c r="SLN2" s="87"/>
      <c r="SLO2" s="87"/>
      <c r="SLP2" s="87"/>
      <c r="SLQ2" s="88"/>
      <c r="SLR2" s="87"/>
      <c r="SLS2" s="87"/>
      <c r="SLT2" s="87"/>
      <c r="SLU2" s="87"/>
      <c r="SLV2" s="88"/>
      <c r="SLW2" s="87"/>
      <c r="SLX2" s="87"/>
      <c r="SLY2" s="87"/>
      <c r="SLZ2" s="87"/>
      <c r="SMA2" s="88"/>
      <c r="SMB2" s="87"/>
      <c r="SMC2" s="87"/>
      <c r="SMD2" s="87"/>
      <c r="SME2" s="87"/>
      <c r="SMF2" s="88"/>
      <c r="SMG2" s="87"/>
      <c r="SMH2" s="87"/>
      <c r="SMI2" s="87"/>
      <c r="SMJ2" s="87"/>
      <c r="SMK2" s="88"/>
      <c r="SML2" s="87"/>
      <c r="SMM2" s="87"/>
      <c r="SMN2" s="87"/>
      <c r="SMO2" s="87"/>
      <c r="SMP2" s="88"/>
      <c r="SMQ2" s="87"/>
      <c r="SMR2" s="87"/>
      <c r="SMS2" s="87"/>
      <c r="SMT2" s="87"/>
      <c r="SMU2" s="88"/>
      <c r="SMV2" s="87"/>
      <c r="SMW2" s="87"/>
      <c r="SMX2" s="87"/>
      <c r="SMY2" s="87"/>
      <c r="SMZ2" s="88"/>
      <c r="SNA2" s="87"/>
      <c r="SNB2" s="87"/>
      <c r="SNC2" s="87"/>
      <c r="SND2" s="87"/>
      <c r="SNE2" s="88"/>
      <c r="SNF2" s="87"/>
      <c r="SNG2" s="87"/>
      <c r="SNH2" s="87"/>
      <c r="SNI2" s="87"/>
      <c r="SNJ2" s="88"/>
      <c r="SNK2" s="87"/>
      <c r="SNL2" s="87"/>
      <c r="SNM2" s="87"/>
      <c r="SNN2" s="87"/>
      <c r="SNO2" s="88"/>
      <c r="SNP2" s="87"/>
      <c r="SNQ2" s="87"/>
      <c r="SNR2" s="87"/>
      <c r="SNS2" s="87"/>
      <c r="SNT2" s="88"/>
      <c r="SNU2" s="87"/>
      <c r="SNV2" s="87"/>
      <c r="SNW2" s="87"/>
      <c r="SNX2" s="87"/>
      <c r="SNY2" s="88"/>
      <c r="SNZ2" s="87"/>
      <c r="SOA2" s="87"/>
      <c r="SOB2" s="87"/>
      <c r="SOC2" s="87"/>
      <c r="SOD2" s="88"/>
      <c r="SOE2" s="87"/>
      <c r="SOF2" s="87"/>
      <c r="SOG2" s="87"/>
      <c r="SOH2" s="87"/>
      <c r="SOI2" s="88"/>
      <c r="SOJ2" s="87"/>
      <c r="SOK2" s="87"/>
      <c r="SOL2" s="87"/>
      <c r="SOM2" s="87"/>
      <c r="SON2" s="88"/>
      <c r="SOO2" s="87"/>
      <c r="SOP2" s="87"/>
      <c r="SOQ2" s="87"/>
      <c r="SOR2" s="87"/>
      <c r="SOS2" s="88"/>
      <c r="SOT2" s="87"/>
      <c r="SOU2" s="87"/>
      <c r="SOV2" s="87"/>
      <c r="SOW2" s="87"/>
      <c r="SOX2" s="88"/>
      <c r="SOY2" s="87"/>
      <c r="SOZ2" s="87"/>
      <c r="SPA2" s="87"/>
      <c r="SPB2" s="87"/>
      <c r="SPC2" s="88"/>
      <c r="SPD2" s="87"/>
      <c r="SPE2" s="87"/>
      <c r="SPF2" s="87"/>
      <c r="SPG2" s="87"/>
      <c r="SPH2" s="88"/>
      <c r="SPI2" s="87"/>
      <c r="SPJ2" s="87"/>
      <c r="SPK2" s="87"/>
      <c r="SPL2" s="87"/>
      <c r="SPM2" s="88"/>
      <c r="SPN2" s="87"/>
      <c r="SPO2" s="87"/>
      <c r="SPP2" s="87"/>
      <c r="SPQ2" s="87"/>
      <c r="SPR2" s="88"/>
      <c r="SPS2" s="87"/>
      <c r="SPT2" s="87"/>
      <c r="SPU2" s="87"/>
      <c r="SPV2" s="87"/>
      <c r="SPW2" s="88"/>
      <c r="SPX2" s="87"/>
      <c r="SPY2" s="87"/>
      <c r="SPZ2" s="87"/>
      <c r="SQA2" s="87"/>
      <c r="SQB2" s="88"/>
      <c r="SQC2" s="87"/>
      <c r="SQD2" s="87"/>
      <c r="SQE2" s="87"/>
      <c r="SQF2" s="87"/>
      <c r="SQG2" s="88"/>
      <c r="SQH2" s="87"/>
      <c r="SQI2" s="87"/>
      <c r="SQJ2" s="87"/>
      <c r="SQK2" s="87"/>
      <c r="SQL2" s="88"/>
      <c r="SQM2" s="87"/>
      <c r="SQN2" s="87"/>
      <c r="SQO2" s="87"/>
      <c r="SQP2" s="87"/>
      <c r="SQQ2" s="88"/>
      <c r="SQR2" s="87"/>
      <c r="SQS2" s="87"/>
      <c r="SQT2" s="87"/>
      <c r="SQU2" s="87"/>
      <c r="SQV2" s="88"/>
      <c r="SQW2" s="87"/>
      <c r="SQX2" s="87"/>
      <c r="SQY2" s="87"/>
      <c r="SQZ2" s="87"/>
      <c r="SRA2" s="88"/>
      <c r="SRB2" s="87"/>
      <c r="SRC2" s="87"/>
      <c r="SRD2" s="87"/>
      <c r="SRE2" s="87"/>
      <c r="SRF2" s="88"/>
      <c r="SRG2" s="87"/>
      <c r="SRH2" s="87"/>
      <c r="SRI2" s="87"/>
      <c r="SRJ2" s="87"/>
      <c r="SRK2" s="88"/>
      <c r="SRL2" s="87"/>
      <c r="SRM2" s="87"/>
      <c r="SRN2" s="87"/>
      <c r="SRO2" s="87"/>
      <c r="SRP2" s="88"/>
      <c r="SRQ2" s="87"/>
      <c r="SRR2" s="87"/>
      <c r="SRS2" s="87"/>
      <c r="SRT2" s="87"/>
      <c r="SRU2" s="88"/>
      <c r="SRV2" s="87"/>
      <c r="SRW2" s="87"/>
      <c r="SRX2" s="87"/>
      <c r="SRY2" s="87"/>
      <c r="SRZ2" s="88"/>
      <c r="SSA2" s="87"/>
      <c r="SSB2" s="87"/>
      <c r="SSC2" s="87"/>
      <c r="SSD2" s="87"/>
      <c r="SSE2" s="88"/>
      <c r="SSF2" s="87"/>
      <c r="SSG2" s="87"/>
      <c r="SSH2" s="87"/>
      <c r="SSI2" s="87"/>
      <c r="SSJ2" s="88"/>
      <c r="SSK2" s="87"/>
      <c r="SSL2" s="87"/>
      <c r="SSM2" s="87"/>
      <c r="SSN2" s="87"/>
      <c r="SSO2" s="88"/>
      <c r="SSP2" s="87"/>
      <c r="SSQ2" s="87"/>
      <c r="SSR2" s="87"/>
      <c r="SSS2" s="87"/>
      <c r="SST2" s="88"/>
      <c r="SSU2" s="87"/>
      <c r="SSV2" s="87"/>
      <c r="SSW2" s="87"/>
      <c r="SSX2" s="87"/>
      <c r="SSY2" s="88"/>
      <c r="SSZ2" s="87"/>
      <c r="STA2" s="87"/>
      <c r="STB2" s="87"/>
      <c r="STC2" s="87"/>
      <c r="STD2" s="88"/>
      <c r="STE2" s="87"/>
      <c r="STF2" s="87"/>
      <c r="STG2" s="87"/>
      <c r="STH2" s="87"/>
      <c r="STI2" s="88"/>
      <c r="STJ2" s="87"/>
      <c r="STK2" s="87"/>
      <c r="STL2" s="87"/>
      <c r="STM2" s="87"/>
      <c r="STN2" s="88"/>
      <c r="STO2" s="87"/>
      <c r="STP2" s="87"/>
      <c r="STQ2" s="87"/>
      <c r="STR2" s="87"/>
      <c r="STS2" s="88"/>
      <c r="STT2" s="87"/>
      <c r="STU2" s="87"/>
      <c r="STV2" s="87"/>
      <c r="STW2" s="87"/>
      <c r="STX2" s="88"/>
      <c r="STY2" s="87"/>
      <c r="STZ2" s="87"/>
      <c r="SUA2" s="87"/>
      <c r="SUB2" s="87"/>
      <c r="SUC2" s="88"/>
      <c r="SUD2" s="87"/>
      <c r="SUE2" s="87"/>
      <c r="SUF2" s="87"/>
      <c r="SUG2" s="87"/>
      <c r="SUH2" s="88"/>
      <c r="SUI2" s="87"/>
      <c r="SUJ2" s="87"/>
      <c r="SUK2" s="87"/>
      <c r="SUL2" s="87"/>
      <c r="SUM2" s="88"/>
      <c r="SUN2" s="87"/>
      <c r="SUO2" s="87"/>
      <c r="SUP2" s="87"/>
      <c r="SUQ2" s="87"/>
      <c r="SUR2" s="88"/>
      <c r="SUS2" s="87"/>
      <c r="SUT2" s="87"/>
      <c r="SUU2" s="87"/>
      <c r="SUV2" s="87"/>
      <c r="SUW2" s="88"/>
      <c r="SUX2" s="87"/>
      <c r="SUY2" s="87"/>
      <c r="SUZ2" s="87"/>
      <c r="SVA2" s="87"/>
      <c r="SVB2" s="88"/>
      <c r="SVC2" s="87"/>
      <c r="SVD2" s="87"/>
      <c r="SVE2" s="87"/>
      <c r="SVF2" s="87"/>
      <c r="SVG2" s="88"/>
      <c r="SVH2" s="87"/>
      <c r="SVI2" s="87"/>
      <c r="SVJ2" s="87"/>
      <c r="SVK2" s="87"/>
      <c r="SVL2" s="88"/>
      <c r="SVM2" s="87"/>
      <c r="SVN2" s="87"/>
      <c r="SVO2" s="87"/>
      <c r="SVP2" s="87"/>
      <c r="SVQ2" s="88"/>
      <c r="SVR2" s="87"/>
      <c r="SVS2" s="87"/>
      <c r="SVT2" s="87"/>
      <c r="SVU2" s="87"/>
      <c r="SVV2" s="88"/>
      <c r="SVW2" s="87"/>
      <c r="SVX2" s="87"/>
      <c r="SVY2" s="87"/>
      <c r="SVZ2" s="87"/>
      <c r="SWA2" s="88"/>
      <c r="SWB2" s="87"/>
      <c r="SWC2" s="87"/>
      <c r="SWD2" s="87"/>
      <c r="SWE2" s="87"/>
      <c r="SWF2" s="88"/>
      <c r="SWG2" s="87"/>
      <c r="SWH2" s="87"/>
      <c r="SWI2" s="87"/>
      <c r="SWJ2" s="87"/>
      <c r="SWK2" s="88"/>
      <c r="SWL2" s="87"/>
      <c r="SWM2" s="87"/>
      <c r="SWN2" s="87"/>
      <c r="SWO2" s="87"/>
      <c r="SWP2" s="88"/>
      <c r="SWQ2" s="87"/>
      <c r="SWR2" s="87"/>
      <c r="SWS2" s="87"/>
      <c r="SWT2" s="87"/>
      <c r="SWU2" s="88"/>
      <c r="SWV2" s="87"/>
      <c r="SWW2" s="87"/>
      <c r="SWX2" s="87"/>
      <c r="SWY2" s="87"/>
      <c r="SWZ2" s="88"/>
      <c r="SXA2" s="87"/>
      <c r="SXB2" s="87"/>
      <c r="SXC2" s="87"/>
      <c r="SXD2" s="87"/>
      <c r="SXE2" s="88"/>
      <c r="SXF2" s="87"/>
      <c r="SXG2" s="87"/>
      <c r="SXH2" s="87"/>
      <c r="SXI2" s="87"/>
      <c r="SXJ2" s="88"/>
      <c r="SXK2" s="87"/>
      <c r="SXL2" s="87"/>
      <c r="SXM2" s="87"/>
      <c r="SXN2" s="87"/>
      <c r="SXO2" s="88"/>
      <c r="SXP2" s="87"/>
      <c r="SXQ2" s="87"/>
      <c r="SXR2" s="87"/>
      <c r="SXS2" s="87"/>
      <c r="SXT2" s="88"/>
      <c r="SXU2" s="87"/>
      <c r="SXV2" s="87"/>
      <c r="SXW2" s="87"/>
      <c r="SXX2" s="87"/>
      <c r="SXY2" s="88"/>
      <c r="SXZ2" s="87"/>
      <c r="SYA2" s="87"/>
      <c r="SYB2" s="87"/>
      <c r="SYC2" s="87"/>
      <c r="SYD2" s="88"/>
      <c r="SYE2" s="87"/>
      <c r="SYF2" s="87"/>
      <c r="SYG2" s="87"/>
      <c r="SYH2" s="87"/>
      <c r="SYI2" s="88"/>
      <c r="SYJ2" s="87"/>
      <c r="SYK2" s="87"/>
      <c r="SYL2" s="87"/>
      <c r="SYM2" s="87"/>
      <c r="SYN2" s="88"/>
      <c r="SYO2" s="87"/>
      <c r="SYP2" s="87"/>
      <c r="SYQ2" s="87"/>
      <c r="SYR2" s="87"/>
      <c r="SYS2" s="88"/>
      <c r="SYT2" s="87"/>
      <c r="SYU2" s="87"/>
      <c r="SYV2" s="87"/>
      <c r="SYW2" s="87"/>
      <c r="SYX2" s="88"/>
      <c r="SYY2" s="87"/>
      <c r="SYZ2" s="87"/>
      <c r="SZA2" s="87"/>
      <c r="SZB2" s="87"/>
      <c r="SZC2" s="88"/>
      <c r="SZD2" s="87"/>
      <c r="SZE2" s="87"/>
      <c r="SZF2" s="87"/>
      <c r="SZG2" s="87"/>
      <c r="SZH2" s="88"/>
      <c r="SZI2" s="87"/>
      <c r="SZJ2" s="87"/>
      <c r="SZK2" s="87"/>
      <c r="SZL2" s="87"/>
      <c r="SZM2" s="88"/>
      <c r="SZN2" s="87"/>
      <c r="SZO2" s="87"/>
      <c r="SZP2" s="87"/>
      <c r="SZQ2" s="87"/>
      <c r="SZR2" s="88"/>
      <c r="SZS2" s="87"/>
      <c r="SZT2" s="87"/>
      <c r="SZU2" s="87"/>
      <c r="SZV2" s="87"/>
      <c r="SZW2" s="88"/>
      <c r="SZX2" s="87"/>
      <c r="SZY2" s="87"/>
      <c r="SZZ2" s="87"/>
      <c r="TAA2" s="87"/>
      <c r="TAB2" s="88"/>
      <c r="TAC2" s="87"/>
      <c r="TAD2" s="87"/>
      <c r="TAE2" s="87"/>
      <c r="TAF2" s="87"/>
      <c r="TAG2" s="88"/>
      <c r="TAH2" s="87"/>
      <c r="TAI2" s="87"/>
      <c r="TAJ2" s="87"/>
      <c r="TAK2" s="87"/>
      <c r="TAL2" s="88"/>
      <c r="TAM2" s="87"/>
      <c r="TAN2" s="87"/>
      <c r="TAO2" s="87"/>
      <c r="TAP2" s="87"/>
      <c r="TAQ2" s="88"/>
      <c r="TAR2" s="87"/>
      <c r="TAS2" s="87"/>
      <c r="TAT2" s="87"/>
      <c r="TAU2" s="87"/>
      <c r="TAV2" s="88"/>
      <c r="TAW2" s="87"/>
      <c r="TAX2" s="87"/>
      <c r="TAY2" s="87"/>
      <c r="TAZ2" s="87"/>
      <c r="TBA2" s="88"/>
      <c r="TBB2" s="87"/>
      <c r="TBC2" s="87"/>
      <c r="TBD2" s="87"/>
      <c r="TBE2" s="87"/>
      <c r="TBF2" s="88"/>
      <c r="TBG2" s="87"/>
      <c r="TBH2" s="87"/>
      <c r="TBI2" s="87"/>
      <c r="TBJ2" s="87"/>
      <c r="TBK2" s="88"/>
      <c r="TBL2" s="87"/>
      <c r="TBM2" s="87"/>
      <c r="TBN2" s="87"/>
      <c r="TBO2" s="87"/>
      <c r="TBP2" s="88"/>
      <c r="TBQ2" s="87"/>
      <c r="TBR2" s="87"/>
      <c r="TBS2" s="87"/>
      <c r="TBT2" s="87"/>
      <c r="TBU2" s="88"/>
      <c r="TBV2" s="87"/>
      <c r="TBW2" s="87"/>
      <c r="TBX2" s="87"/>
      <c r="TBY2" s="87"/>
      <c r="TBZ2" s="88"/>
      <c r="TCA2" s="87"/>
      <c r="TCB2" s="87"/>
      <c r="TCC2" s="87"/>
      <c r="TCD2" s="87"/>
      <c r="TCE2" s="88"/>
      <c r="TCF2" s="87"/>
      <c r="TCG2" s="87"/>
      <c r="TCH2" s="87"/>
      <c r="TCI2" s="87"/>
      <c r="TCJ2" s="88"/>
      <c r="TCK2" s="87"/>
      <c r="TCL2" s="87"/>
      <c r="TCM2" s="87"/>
      <c r="TCN2" s="87"/>
      <c r="TCO2" s="88"/>
      <c r="TCP2" s="87"/>
      <c r="TCQ2" s="87"/>
      <c r="TCR2" s="87"/>
      <c r="TCS2" s="87"/>
      <c r="TCT2" s="88"/>
      <c r="TCU2" s="87"/>
      <c r="TCV2" s="87"/>
      <c r="TCW2" s="87"/>
      <c r="TCX2" s="87"/>
      <c r="TCY2" s="88"/>
      <c r="TCZ2" s="87"/>
      <c r="TDA2" s="87"/>
      <c r="TDB2" s="87"/>
      <c r="TDC2" s="87"/>
      <c r="TDD2" s="88"/>
      <c r="TDE2" s="87"/>
      <c r="TDF2" s="87"/>
      <c r="TDG2" s="87"/>
      <c r="TDH2" s="87"/>
      <c r="TDI2" s="88"/>
      <c r="TDJ2" s="87"/>
      <c r="TDK2" s="87"/>
      <c r="TDL2" s="87"/>
      <c r="TDM2" s="87"/>
      <c r="TDN2" s="88"/>
      <c r="TDO2" s="87"/>
      <c r="TDP2" s="87"/>
      <c r="TDQ2" s="87"/>
      <c r="TDR2" s="87"/>
      <c r="TDS2" s="88"/>
      <c r="TDT2" s="87"/>
      <c r="TDU2" s="87"/>
      <c r="TDV2" s="87"/>
      <c r="TDW2" s="87"/>
      <c r="TDX2" s="88"/>
      <c r="TDY2" s="87"/>
      <c r="TDZ2" s="87"/>
      <c r="TEA2" s="87"/>
      <c r="TEB2" s="87"/>
      <c r="TEC2" s="88"/>
      <c r="TED2" s="87"/>
      <c r="TEE2" s="87"/>
      <c r="TEF2" s="87"/>
      <c r="TEG2" s="87"/>
      <c r="TEH2" s="88"/>
      <c r="TEI2" s="87"/>
      <c r="TEJ2" s="87"/>
      <c r="TEK2" s="87"/>
      <c r="TEL2" s="87"/>
      <c r="TEM2" s="88"/>
      <c r="TEN2" s="87"/>
      <c r="TEO2" s="87"/>
      <c r="TEP2" s="87"/>
      <c r="TEQ2" s="87"/>
      <c r="TER2" s="88"/>
      <c r="TES2" s="87"/>
      <c r="TET2" s="87"/>
      <c r="TEU2" s="87"/>
      <c r="TEV2" s="87"/>
      <c r="TEW2" s="88"/>
      <c r="TEX2" s="87"/>
      <c r="TEY2" s="87"/>
      <c r="TEZ2" s="87"/>
      <c r="TFA2" s="87"/>
      <c r="TFB2" s="88"/>
      <c r="TFC2" s="87"/>
      <c r="TFD2" s="87"/>
      <c r="TFE2" s="87"/>
      <c r="TFF2" s="87"/>
      <c r="TFG2" s="88"/>
      <c r="TFH2" s="87"/>
      <c r="TFI2" s="87"/>
      <c r="TFJ2" s="87"/>
      <c r="TFK2" s="87"/>
      <c r="TFL2" s="88"/>
      <c r="TFM2" s="87"/>
      <c r="TFN2" s="87"/>
      <c r="TFO2" s="87"/>
      <c r="TFP2" s="87"/>
      <c r="TFQ2" s="88"/>
      <c r="TFR2" s="87"/>
      <c r="TFS2" s="87"/>
      <c r="TFT2" s="87"/>
      <c r="TFU2" s="87"/>
      <c r="TFV2" s="88"/>
      <c r="TFW2" s="87"/>
      <c r="TFX2" s="87"/>
      <c r="TFY2" s="87"/>
      <c r="TFZ2" s="87"/>
      <c r="TGA2" s="88"/>
      <c r="TGB2" s="87"/>
      <c r="TGC2" s="87"/>
      <c r="TGD2" s="87"/>
      <c r="TGE2" s="87"/>
      <c r="TGF2" s="88"/>
      <c r="TGG2" s="87"/>
      <c r="TGH2" s="87"/>
      <c r="TGI2" s="87"/>
      <c r="TGJ2" s="87"/>
      <c r="TGK2" s="88"/>
      <c r="TGL2" s="87"/>
      <c r="TGM2" s="87"/>
      <c r="TGN2" s="87"/>
      <c r="TGO2" s="87"/>
      <c r="TGP2" s="88"/>
      <c r="TGQ2" s="87"/>
      <c r="TGR2" s="87"/>
      <c r="TGS2" s="87"/>
      <c r="TGT2" s="87"/>
      <c r="TGU2" s="88"/>
      <c r="TGV2" s="87"/>
      <c r="TGW2" s="87"/>
      <c r="TGX2" s="87"/>
      <c r="TGY2" s="87"/>
      <c r="TGZ2" s="88"/>
      <c r="THA2" s="87"/>
      <c r="THB2" s="87"/>
      <c r="THC2" s="87"/>
      <c r="THD2" s="87"/>
      <c r="THE2" s="88"/>
      <c r="THF2" s="87"/>
      <c r="THG2" s="87"/>
      <c r="THH2" s="87"/>
      <c r="THI2" s="87"/>
      <c r="THJ2" s="88"/>
      <c r="THK2" s="87"/>
      <c r="THL2" s="87"/>
      <c r="THM2" s="87"/>
      <c r="THN2" s="87"/>
      <c r="THO2" s="88"/>
      <c r="THP2" s="87"/>
      <c r="THQ2" s="87"/>
      <c r="THR2" s="87"/>
      <c r="THS2" s="87"/>
      <c r="THT2" s="88"/>
      <c r="THU2" s="87"/>
      <c r="THV2" s="87"/>
      <c r="THW2" s="87"/>
      <c r="THX2" s="87"/>
      <c r="THY2" s="88"/>
      <c r="THZ2" s="87"/>
      <c r="TIA2" s="87"/>
      <c r="TIB2" s="87"/>
      <c r="TIC2" s="87"/>
      <c r="TID2" s="88"/>
      <c r="TIE2" s="87"/>
      <c r="TIF2" s="87"/>
      <c r="TIG2" s="87"/>
      <c r="TIH2" s="87"/>
      <c r="TII2" s="88"/>
      <c r="TIJ2" s="87"/>
      <c r="TIK2" s="87"/>
      <c r="TIL2" s="87"/>
      <c r="TIM2" s="87"/>
      <c r="TIN2" s="88"/>
      <c r="TIO2" s="87"/>
      <c r="TIP2" s="87"/>
      <c r="TIQ2" s="87"/>
      <c r="TIR2" s="87"/>
      <c r="TIS2" s="88"/>
      <c r="TIT2" s="87"/>
      <c r="TIU2" s="87"/>
      <c r="TIV2" s="87"/>
      <c r="TIW2" s="87"/>
      <c r="TIX2" s="88"/>
      <c r="TIY2" s="87"/>
      <c r="TIZ2" s="87"/>
      <c r="TJA2" s="87"/>
      <c r="TJB2" s="87"/>
      <c r="TJC2" s="88"/>
      <c r="TJD2" s="87"/>
      <c r="TJE2" s="87"/>
      <c r="TJF2" s="87"/>
      <c r="TJG2" s="87"/>
      <c r="TJH2" s="88"/>
      <c r="TJI2" s="87"/>
      <c r="TJJ2" s="87"/>
      <c r="TJK2" s="87"/>
      <c r="TJL2" s="87"/>
      <c r="TJM2" s="88"/>
      <c r="TJN2" s="87"/>
      <c r="TJO2" s="87"/>
      <c r="TJP2" s="87"/>
      <c r="TJQ2" s="87"/>
      <c r="TJR2" s="88"/>
      <c r="TJS2" s="87"/>
      <c r="TJT2" s="87"/>
      <c r="TJU2" s="87"/>
      <c r="TJV2" s="87"/>
      <c r="TJW2" s="88"/>
      <c r="TJX2" s="87"/>
      <c r="TJY2" s="87"/>
      <c r="TJZ2" s="87"/>
      <c r="TKA2" s="87"/>
      <c r="TKB2" s="88"/>
      <c r="TKC2" s="87"/>
      <c r="TKD2" s="87"/>
      <c r="TKE2" s="87"/>
      <c r="TKF2" s="87"/>
      <c r="TKG2" s="88"/>
      <c r="TKH2" s="87"/>
      <c r="TKI2" s="87"/>
      <c r="TKJ2" s="87"/>
      <c r="TKK2" s="87"/>
      <c r="TKL2" s="88"/>
      <c r="TKM2" s="87"/>
      <c r="TKN2" s="87"/>
      <c r="TKO2" s="87"/>
      <c r="TKP2" s="87"/>
      <c r="TKQ2" s="88"/>
      <c r="TKR2" s="87"/>
      <c r="TKS2" s="87"/>
      <c r="TKT2" s="87"/>
      <c r="TKU2" s="87"/>
      <c r="TKV2" s="88"/>
      <c r="TKW2" s="87"/>
      <c r="TKX2" s="87"/>
      <c r="TKY2" s="87"/>
      <c r="TKZ2" s="87"/>
      <c r="TLA2" s="88"/>
      <c r="TLB2" s="87"/>
      <c r="TLC2" s="87"/>
      <c r="TLD2" s="87"/>
      <c r="TLE2" s="87"/>
      <c r="TLF2" s="88"/>
      <c r="TLG2" s="87"/>
      <c r="TLH2" s="87"/>
      <c r="TLI2" s="87"/>
      <c r="TLJ2" s="87"/>
      <c r="TLK2" s="88"/>
      <c r="TLL2" s="87"/>
      <c r="TLM2" s="87"/>
      <c r="TLN2" s="87"/>
      <c r="TLO2" s="87"/>
      <c r="TLP2" s="88"/>
      <c r="TLQ2" s="87"/>
      <c r="TLR2" s="87"/>
      <c r="TLS2" s="87"/>
      <c r="TLT2" s="87"/>
      <c r="TLU2" s="88"/>
      <c r="TLV2" s="87"/>
      <c r="TLW2" s="87"/>
      <c r="TLX2" s="87"/>
      <c r="TLY2" s="87"/>
      <c r="TLZ2" s="88"/>
      <c r="TMA2" s="87"/>
      <c r="TMB2" s="87"/>
      <c r="TMC2" s="87"/>
      <c r="TMD2" s="87"/>
      <c r="TME2" s="88"/>
      <c r="TMF2" s="87"/>
      <c r="TMG2" s="87"/>
      <c r="TMH2" s="87"/>
      <c r="TMI2" s="87"/>
      <c r="TMJ2" s="88"/>
      <c r="TMK2" s="87"/>
      <c r="TML2" s="87"/>
      <c r="TMM2" s="87"/>
      <c r="TMN2" s="87"/>
      <c r="TMO2" s="88"/>
      <c r="TMP2" s="87"/>
      <c r="TMQ2" s="87"/>
      <c r="TMR2" s="87"/>
      <c r="TMS2" s="87"/>
      <c r="TMT2" s="88"/>
      <c r="TMU2" s="87"/>
      <c r="TMV2" s="87"/>
      <c r="TMW2" s="87"/>
      <c r="TMX2" s="87"/>
      <c r="TMY2" s="88"/>
      <c r="TMZ2" s="87"/>
      <c r="TNA2" s="87"/>
      <c r="TNB2" s="87"/>
      <c r="TNC2" s="87"/>
      <c r="TND2" s="88"/>
      <c r="TNE2" s="87"/>
      <c r="TNF2" s="87"/>
      <c r="TNG2" s="87"/>
      <c r="TNH2" s="87"/>
      <c r="TNI2" s="88"/>
      <c r="TNJ2" s="87"/>
      <c r="TNK2" s="87"/>
      <c r="TNL2" s="87"/>
      <c r="TNM2" s="87"/>
      <c r="TNN2" s="88"/>
      <c r="TNO2" s="87"/>
      <c r="TNP2" s="87"/>
      <c r="TNQ2" s="87"/>
      <c r="TNR2" s="87"/>
      <c r="TNS2" s="88"/>
      <c r="TNT2" s="87"/>
      <c r="TNU2" s="87"/>
      <c r="TNV2" s="87"/>
      <c r="TNW2" s="87"/>
      <c r="TNX2" s="88"/>
      <c r="TNY2" s="87"/>
      <c r="TNZ2" s="87"/>
      <c r="TOA2" s="87"/>
      <c r="TOB2" s="87"/>
      <c r="TOC2" s="88"/>
      <c r="TOD2" s="87"/>
      <c r="TOE2" s="87"/>
      <c r="TOF2" s="87"/>
      <c r="TOG2" s="87"/>
      <c r="TOH2" s="88"/>
      <c r="TOI2" s="87"/>
      <c r="TOJ2" s="87"/>
      <c r="TOK2" s="87"/>
      <c r="TOL2" s="87"/>
      <c r="TOM2" s="88"/>
      <c r="TON2" s="87"/>
      <c r="TOO2" s="87"/>
      <c r="TOP2" s="87"/>
      <c r="TOQ2" s="87"/>
      <c r="TOR2" s="88"/>
      <c r="TOS2" s="87"/>
      <c r="TOT2" s="87"/>
      <c r="TOU2" s="87"/>
      <c r="TOV2" s="87"/>
      <c r="TOW2" s="88"/>
      <c r="TOX2" s="87"/>
      <c r="TOY2" s="87"/>
      <c r="TOZ2" s="87"/>
      <c r="TPA2" s="87"/>
      <c r="TPB2" s="88"/>
      <c r="TPC2" s="87"/>
      <c r="TPD2" s="87"/>
      <c r="TPE2" s="87"/>
      <c r="TPF2" s="87"/>
      <c r="TPG2" s="88"/>
      <c r="TPH2" s="87"/>
      <c r="TPI2" s="87"/>
      <c r="TPJ2" s="87"/>
      <c r="TPK2" s="87"/>
      <c r="TPL2" s="88"/>
      <c r="TPM2" s="87"/>
      <c r="TPN2" s="87"/>
      <c r="TPO2" s="87"/>
      <c r="TPP2" s="87"/>
      <c r="TPQ2" s="88"/>
      <c r="TPR2" s="87"/>
      <c r="TPS2" s="87"/>
      <c r="TPT2" s="87"/>
      <c r="TPU2" s="87"/>
      <c r="TPV2" s="88"/>
      <c r="TPW2" s="87"/>
      <c r="TPX2" s="87"/>
      <c r="TPY2" s="87"/>
      <c r="TPZ2" s="87"/>
      <c r="TQA2" s="88"/>
      <c r="TQB2" s="87"/>
      <c r="TQC2" s="87"/>
      <c r="TQD2" s="87"/>
      <c r="TQE2" s="87"/>
      <c r="TQF2" s="88"/>
      <c r="TQG2" s="87"/>
      <c r="TQH2" s="87"/>
      <c r="TQI2" s="87"/>
      <c r="TQJ2" s="87"/>
      <c r="TQK2" s="88"/>
      <c r="TQL2" s="87"/>
      <c r="TQM2" s="87"/>
      <c r="TQN2" s="87"/>
      <c r="TQO2" s="87"/>
      <c r="TQP2" s="88"/>
      <c r="TQQ2" s="87"/>
      <c r="TQR2" s="87"/>
      <c r="TQS2" s="87"/>
      <c r="TQT2" s="87"/>
      <c r="TQU2" s="88"/>
      <c r="TQV2" s="87"/>
      <c r="TQW2" s="87"/>
      <c r="TQX2" s="87"/>
      <c r="TQY2" s="87"/>
      <c r="TQZ2" s="88"/>
      <c r="TRA2" s="87"/>
      <c r="TRB2" s="87"/>
      <c r="TRC2" s="87"/>
      <c r="TRD2" s="87"/>
      <c r="TRE2" s="88"/>
      <c r="TRF2" s="87"/>
      <c r="TRG2" s="87"/>
      <c r="TRH2" s="87"/>
      <c r="TRI2" s="87"/>
      <c r="TRJ2" s="88"/>
      <c r="TRK2" s="87"/>
      <c r="TRL2" s="87"/>
      <c r="TRM2" s="87"/>
      <c r="TRN2" s="87"/>
      <c r="TRO2" s="88"/>
      <c r="TRP2" s="87"/>
      <c r="TRQ2" s="87"/>
      <c r="TRR2" s="87"/>
      <c r="TRS2" s="87"/>
      <c r="TRT2" s="88"/>
      <c r="TRU2" s="87"/>
      <c r="TRV2" s="87"/>
      <c r="TRW2" s="87"/>
      <c r="TRX2" s="87"/>
      <c r="TRY2" s="88"/>
      <c r="TRZ2" s="87"/>
      <c r="TSA2" s="87"/>
      <c r="TSB2" s="87"/>
      <c r="TSC2" s="87"/>
      <c r="TSD2" s="88"/>
      <c r="TSE2" s="87"/>
      <c r="TSF2" s="87"/>
      <c r="TSG2" s="87"/>
      <c r="TSH2" s="87"/>
      <c r="TSI2" s="88"/>
      <c r="TSJ2" s="87"/>
      <c r="TSK2" s="87"/>
      <c r="TSL2" s="87"/>
      <c r="TSM2" s="87"/>
      <c r="TSN2" s="88"/>
      <c r="TSO2" s="87"/>
      <c r="TSP2" s="87"/>
      <c r="TSQ2" s="87"/>
      <c r="TSR2" s="87"/>
      <c r="TSS2" s="88"/>
      <c r="TST2" s="87"/>
      <c r="TSU2" s="87"/>
      <c r="TSV2" s="87"/>
      <c r="TSW2" s="87"/>
      <c r="TSX2" s="88"/>
      <c r="TSY2" s="87"/>
      <c r="TSZ2" s="87"/>
      <c r="TTA2" s="87"/>
      <c r="TTB2" s="87"/>
      <c r="TTC2" s="88"/>
      <c r="TTD2" s="87"/>
      <c r="TTE2" s="87"/>
      <c r="TTF2" s="87"/>
      <c r="TTG2" s="87"/>
      <c r="TTH2" s="88"/>
      <c r="TTI2" s="87"/>
      <c r="TTJ2" s="87"/>
      <c r="TTK2" s="87"/>
      <c r="TTL2" s="87"/>
      <c r="TTM2" s="88"/>
      <c r="TTN2" s="87"/>
      <c r="TTO2" s="87"/>
      <c r="TTP2" s="87"/>
      <c r="TTQ2" s="87"/>
      <c r="TTR2" s="88"/>
      <c r="TTS2" s="87"/>
      <c r="TTT2" s="87"/>
      <c r="TTU2" s="87"/>
      <c r="TTV2" s="87"/>
      <c r="TTW2" s="88"/>
      <c r="TTX2" s="87"/>
      <c r="TTY2" s="87"/>
      <c r="TTZ2" s="87"/>
      <c r="TUA2" s="87"/>
      <c r="TUB2" s="88"/>
      <c r="TUC2" s="87"/>
      <c r="TUD2" s="87"/>
      <c r="TUE2" s="87"/>
      <c r="TUF2" s="87"/>
      <c r="TUG2" s="88"/>
      <c r="TUH2" s="87"/>
      <c r="TUI2" s="87"/>
      <c r="TUJ2" s="87"/>
      <c r="TUK2" s="87"/>
      <c r="TUL2" s="88"/>
      <c r="TUM2" s="87"/>
      <c r="TUN2" s="87"/>
      <c r="TUO2" s="87"/>
      <c r="TUP2" s="87"/>
      <c r="TUQ2" s="88"/>
      <c r="TUR2" s="87"/>
      <c r="TUS2" s="87"/>
      <c r="TUT2" s="87"/>
      <c r="TUU2" s="87"/>
      <c r="TUV2" s="88"/>
      <c r="TUW2" s="87"/>
      <c r="TUX2" s="87"/>
      <c r="TUY2" s="87"/>
      <c r="TUZ2" s="87"/>
      <c r="TVA2" s="88"/>
      <c r="TVB2" s="87"/>
      <c r="TVC2" s="87"/>
      <c r="TVD2" s="87"/>
      <c r="TVE2" s="87"/>
      <c r="TVF2" s="88"/>
      <c r="TVG2" s="87"/>
      <c r="TVH2" s="87"/>
      <c r="TVI2" s="87"/>
      <c r="TVJ2" s="87"/>
      <c r="TVK2" s="88"/>
      <c r="TVL2" s="87"/>
      <c r="TVM2" s="87"/>
      <c r="TVN2" s="87"/>
      <c r="TVO2" s="87"/>
      <c r="TVP2" s="88"/>
      <c r="TVQ2" s="87"/>
      <c r="TVR2" s="87"/>
      <c r="TVS2" s="87"/>
      <c r="TVT2" s="87"/>
      <c r="TVU2" s="88"/>
      <c r="TVV2" s="87"/>
      <c r="TVW2" s="87"/>
      <c r="TVX2" s="87"/>
      <c r="TVY2" s="87"/>
      <c r="TVZ2" s="88"/>
      <c r="TWA2" s="87"/>
      <c r="TWB2" s="87"/>
      <c r="TWC2" s="87"/>
      <c r="TWD2" s="87"/>
      <c r="TWE2" s="88"/>
      <c r="TWF2" s="87"/>
      <c r="TWG2" s="87"/>
      <c r="TWH2" s="87"/>
      <c r="TWI2" s="87"/>
      <c r="TWJ2" s="88"/>
      <c r="TWK2" s="87"/>
      <c r="TWL2" s="87"/>
      <c r="TWM2" s="87"/>
      <c r="TWN2" s="87"/>
      <c r="TWO2" s="88"/>
      <c r="TWP2" s="87"/>
      <c r="TWQ2" s="87"/>
      <c r="TWR2" s="87"/>
      <c r="TWS2" s="87"/>
      <c r="TWT2" s="88"/>
      <c r="TWU2" s="87"/>
      <c r="TWV2" s="87"/>
      <c r="TWW2" s="87"/>
      <c r="TWX2" s="87"/>
      <c r="TWY2" s="88"/>
      <c r="TWZ2" s="87"/>
      <c r="TXA2" s="87"/>
      <c r="TXB2" s="87"/>
      <c r="TXC2" s="87"/>
      <c r="TXD2" s="88"/>
      <c r="TXE2" s="87"/>
      <c r="TXF2" s="87"/>
      <c r="TXG2" s="87"/>
      <c r="TXH2" s="87"/>
      <c r="TXI2" s="88"/>
      <c r="TXJ2" s="87"/>
      <c r="TXK2" s="87"/>
      <c r="TXL2" s="87"/>
      <c r="TXM2" s="87"/>
      <c r="TXN2" s="88"/>
      <c r="TXO2" s="87"/>
      <c r="TXP2" s="87"/>
      <c r="TXQ2" s="87"/>
      <c r="TXR2" s="87"/>
      <c r="TXS2" s="88"/>
      <c r="TXT2" s="87"/>
      <c r="TXU2" s="87"/>
      <c r="TXV2" s="87"/>
      <c r="TXW2" s="87"/>
      <c r="TXX2" s="88"/>
      <c r="TXY2" s="87"/>
      <c r="TXZ2" s="87"/>
      <c r="TYA2" s="87"/>
      <c r="TYB2" s="87"/>
      <c r="TYC2" s="88"/>
      <c r="TYD2" s="87"/>
      <c r="TYE2" s="87"/>
      <c r="TYF2" s="87"/>
      <c r="TYG2" s="87"/>
      <c r="TYH2" s="88"/>
      <c r="TYI2" s="87"/>
      <c r="TYJ2" s="87"/>
      <c r="TYK2" s="87"/>
      <c r="TYL2" s="87"/>
      <c r="TYM2" s="88"/>
      <c r="TYN2" s="87"/>
      <c r="TYO2" s="87"/>
      <c r="TYP2" s="87"/>
      <c r="TYQ2" s="87"/>
      <c r="TYR2" s="88"/>
      <c r="TYS2" s="87"/>
      <c r="TYT2" s="87"/>
      <c r="TYU2" s="87"/>
      <c r="TYV2" s="87"/>
      <c r="TYW2" s="88"/>
      <c r="TYX2" s="87"/>
      <c r="TYY2" s="87"/>
      <c r="TYZ2" s="87"/>
      <c r="TZA2" s="87"/>
      <c r="TZB2" s="88"/>
      <c r="TZC2" s="87"/>
      <c r="TZD2" s="87"/>
      <c r="TZE2" s="87"/>
      <c r="TZF2" s="87"/>
      <c r="TZG2" s="88"/>
      <c r="TZH2" s="87"/>
      <c r="TZI2" s="87"/>
      <c r="TZJ2" s="87"/>
      <c r="TZK2" s="87"/>
      <c r="TZL2" s="88"/>
      <c r="TZM2" s="87"/>
      <c r="TZN2" s="87"/>
      <c r="TZO2" s="87"/>
      <c r="TZP2" s="87"/>
      <c r="TZQ2" s="88"/>
      <c r="TZR2" s="87"/>
      <c r="TZS2" s="87"/>
      <c r="TZT2" s="87"/>
      <c r="TZU2" s="87"/>
      <c r="TZV2" s="88"/>
      <c r="TZW2" s="87"/>
      <c r="TZX2" s="87"/>
      <c r="TZY2" s="87"/>
      <c r="TZZ2" s="87"/>
      <c r="UAA2" s="88"/>
      <c r="UAB2" s="87"/>
      <c r="UAC2" s="87"/>
      <c r="UAD2" s="87"/>
      <c r="UAE2" s="87"/>
      <c r="UAF2" s="88"/>
      <c r="UAG2" s="87"/>
      <c r="UAH2" s="87"/>
      <c r="UAI2" s="87"/>
      <c r="UAJ2" s="87"/>
      <c r="UAK2" s="88"/>
      <c r="UAL2" s="87"/>
      <c r="UAM2" s="87"/>
      <c r="UAN2" s="87"/>
      <c r="UAO2" s="87"/>
      <c r="UAP2" s="88"/>
      <c r="UAQ2" s="87"/>
      <c r="UAR2" s="87"/>
      <c r="UAS2" s="87"/>
      <c r="UAT2" s="87"/>
      <c r="UAU2" s="88"/>
      <c r="UAV2" s="87"/>
      <c r="UAW2" s="87"/>
      <c r="UAX2" s="87"/>
      <c r="UAY2" s="87"/>
      <c r="UAZ2" s="88"/>
      <c r="UBA2" s="87"/>
      <c r="UBB2" s="87"/>
      <c r="UBC2" s="87"/>
      <c r="UBD2" s="87"/>
      <c r="UBE2" s="88"/>
      <c r="UBF2" s="87"/>
      <c r="UBG2" s="87"/>
      <c r="UBH2" s="87"/>
      <c r="UBI2" s="87"/>
      <c r="UBJ2" s="88"/>
      <c r="UBK2" s="87"/>
      <c r="UBL2" s="87"/>
      <c r="UBM2" s="87"/>
      <c r="UBN2" s="87"/>
      <c r="UBO2" s="88"/>
      <c r="UBP2" s="87"/>
      <c r="UBQ2" s="87"/>
      <c r="UBR2" s="87"/>
      <c r="UBS2" s="87"/>
      <c r="UBT2" s="88"/>
      <c r="UBU2" s="87"/>
      <c r="UBV2" s="87"/>
      <c r="UBW2" s="87"/>
      <c r="UBX2" s="87"/>
      <c r="UBY2" s="88"/>
      <c r="UBZ2" s="87"/>
      <c r="UCA2" s="87"/>
      <c r="UCB2" s="87"/>
      <c r="UCC2" s="87"/>
      <c r="UCD2" s="88"/>
      <c r="UCE2" s="87"/>
      <c r="UCF2" s="87"/>
      <c r="UCG2" s="87"/>
      <c r="UCH2" s="87"/>
      <c r="UCI2" s="88"/>
      <c r="UCJ2" s="87"/>
      <c r="UCK2" s="87"/>
      <c r="UCL2" s="87"/>
      <c r="UCM2" s="87"/>
      <c r="UCN2" s="88"/>
      <c r="UCO2" s="87"/>
      <c r="UCP2" s="87"/>
      <c r="UCQ2" s="87"/>
      <c r="UCR2" s="87"/>
      <c r="UCS2" s="88"/>
      <c r="UCT2" s="87"/>
      <c r="UCU2" s="87"/>
      <c r="UCV2" s="87"/>
      <c r="UCW2" s="87"/>
      <c r="UCX2" s="88"/>
      <c r="UCY2" s="87"/>
      <c r="UCZ2" s="87"/>
      <c r="UDA2" s="87"/>
      <c r="UDB2" s="87"/>
      <c r="UDC2" s="88"/>
      <c r="UDD2" s="87"/>
      <c r="UDE2" s="87"/>
      <c r="UDF2" s="87"/>
      <c r="UDG2" s="87"/>
      <c r="UDH2" s="88"/>
      <c r="UDI2" s="87"/>
      <c r="UDJ2" s="87"/>
      <c r="UDK2" s="87"/>
      <c r="UDL2" s="87"/>
      <c r="UDM2" s="88"/>
      <c r="UDN2" s="87"/>
      <c r="UDO2" s="87"/>
      <c r="UDP2" s="87"/>
      <c r="UDQ2" s="87"/>
      <c r="UDR2" s="88"/>
      <c r="UDS2" s="87"/>
      <c r="UDT2" s="87"/>
      <c r="UDU2" s="87"/>
      <c r="UDV2" s="87"/>
      <c r="UDW2" s="88"/>
      <c r="UDX2" s="87"/>
      <c r="UDY2" s="87"/>
      <c r="UDZ2" s="87"/>
      <c r="UEA2" s="87"/>
      <c r="UEB2" s="88"/>
      <c r="UEC2" s="87"/>
      <c r="UED2" s="87"/>
      <c r="UEE2" s="87"/>
      <c r="UEF2" s="87"/>
      <c r="UEG2" s="88"/>
      <c r="UEH2" s="87"/>
      <c r="UEI2" s="87"/>
      <c r="UEJ2" s="87"/>
      <c r="UEK2" s="87"/>
      <c r="UEL2" s="88"/>
      <c r="UEM2" s="87"/>
      <c r="UEN2" s="87"/>
      <c r="UEO2" s="87"/>
      <c r="UEP2" s="87"/>
      <c r="UEQ2" s="88"/>
      <c r="UER2" s="87"/>
      <c r="UES2" s="87"/>
      <c r="UET2" s="87"/>
      <c r="UEU2" s="87"/>
      <c r="UEV2" s="88"/>
      <c r="UEW2" s="87"/>
      <c r="UEX2" s="87"/>
      <c r="UEY2" s="87"/>
      <c r="UEZ2" s="87"/>
      <c r="UFA2" s="88"/>
      <c r="UFB2" s="87"/>
      <c r="UFC2" s="87"/>
      <c r="UFD2" s="87"/>
      <c r="UFE2" s="87"/>
      <c r="UFF2" s="88"/>
      <c r="UFG2" s="87"/>
      <c r="UFH2" s="87"/>
      <c r="UFI2" s="87"/>
      <c r="UFJ2" s="87"/>
      <c r="UFK2" s="88"/>
      <c r="UFL2" s="87"/>
      <c r="UFM2" s="87"/>
      <c r="UFN2" s="87"/>
      <c r="UFO2" s="87"/>
      <c r="UFP2" s="88"/>
      <c r="UFQ2" s="87"/>
      <c r="UFR2" s="87"/>
      <c r="UFS2" s="87"/>
      <c r="UFT2" s="87"/>
      <c r="UFU2" s="88"/>
      <c r="UFV2" s="87"/>
      <c r="UFW2" s="87"/>
      <c r="UFX2" s="87"/>
      <c r="UFY2" s="87"/>
      <c r="UFZ2" s="88"/>
      <c r="UGA2" s="87"/>
      <c r="UGB2" s="87"/>
      <c r="UGC2" s="87"/>
      <c r="UGD2" s="87"/>
      <c r="UGE2" s="88"/>
      <c r="UGF2" s="87"/>
      <c r="UGG2" s="87"/>
      <c r="UGH2" s="87"/>
      <c r="UGI2" s="87"/>
      <c r="UGJ2" s="88"/>
      <c r="UGK2" s="87"/>
      <c r="UGL2" s="87"/>
      <c r="UGM2" s="87"/>
      <c r="UGN2" s="87"/>
      <c r="UGO2" s="88"/>
      <c r="UGP2" s="87"/>
      <c r="UGQ2" s="87"/>
      <c r="UGR2" s="87"/>
      <c r="UGS2" s="87"/>
      <c r="UGT2" s="88"/>
      <c r="UGU2" s="87"/>
      <c r="UGV2" s="87"/>
      <c r="UGW2" s="87"/>
      <c r="UGX2" s="87"/>
      <c r="UGY2" s="88"/>
      <c r="UGZ2" s="87"/>
      <c r="UHA2" s="87"/>
      <c r="UHB2" s="87"/>
      <c r="UHC2" s="87"/>
      <c r="UHD2" s="88"/>
      <c r="UHE2" s="87"/>
      <c r="UHF2" s="87"/>
      <c r="UHG2" s="87"/>
      <c r="UHH2" s="87"/>
      <c r="UHI2" s="88"/>
      <c r="UHJ2" s="87"/>
      <c r="UHK2" s="87"/>
      <c r="UHL2" s="87"/>
      <c r="UHM2" s="87"/>
      <c r="UHN2" s="88"/>
      <c r="UHO2" s="87"/>
      <c r="UHP2" s="87"/>
      <c r="UHQ2" s="87"/>
      <c r="UHR2" s="87"/>
      <c r="UHS2" s="88"/>
      <c r="UHT2" s="87"/>
      <c r="UHU2" s="87"/>
      <c r="UHV2" s="87"/>
      <c r="UHW2" s="87"/>
      <c r="UHX2" s="88"/>
      <c r="UHY2" s="87"/>
      <c r="UHZ2" s="87"/>
      <c r="UIA2" s="87"/>
      <c r="UIB2" s="87"/>
      <c r="UIC2" s="88"/>
      <c r="UID2" s="87"/>
      <c r="UIE2" s="87"/>
      <c r="UIF2" s="87"/>
      <c r="UIG2" s="87"/>
      <c r="UIH2" s="88"/>
      <c r="UII2" s="87"/>
      <c r="UIJ2" s="87"/>
      <c r="UIK2" s="87"/>
      <c r="UIL2" s="87"/>
      <c r="UIM2" s="88"/>
      <c r="UIN2" s="87"/>
      <c r="UIO2" s="87"/>
      <c r="UIP2" s="87"/>
      <c r="UIQ2" s="87"/>
      <c r="UIR2" s="88"/>
      <c r="UIS2" s="87"/>
      <c r="UIT2" s="87"/>
      <c r="UIU2" s="87"/>
      <c r="UIV2" s="87"/>
      <c r="UIW2" s="88"/>
      <c r="UIX2" s="87"/>
      <c r="UIY2" s="87"/>
      <c r="UIZ2" s="87"/>
      <c r="UJA2" s="87"/>
      <c r="UJB2" s="88"/>
      <c r="UJC2" s="87"/>
      <c r="UJD2" s="87"/>
      <c r="UJE2" s="87"/>
      <c r="UJF2" s="87"/>
      <c r="UJG2" s="88"/>
      <c r="UJH2" s="87"/>
      <c r="UJI2" s="87"/>
      <c r="UJJ2" s="87"/>
      <c r="UJK2" s="87"/>
      <c r="UJL2" s="88"/>
      <c r="UJM2" s="87"/>
      <c r="UJN2" s="87"/>
      <c r="UJO2" s="87"/>
      <c r="UJP2" s="87"/>
      <c r="UJQ2" s="88"/>
      <c r="UJR2" s="87"/>
      <c r="UJS2" s="87"/>
      <c r="UJT2" s="87"/>
      <c r="UJU2" s="87"/>
      <c r="UJV2" s="88"/>
      <c r="UJW2" s="87"/>
      <c r="UJX2" s="87"/>
      <c r="UJY2" s="87"/>
      <c r="UJZ2" s="87"/>
      <c r="UKA2" s="88"/>
      <c r="UKB2" s="87"/>
      <c r="UKC2" s="87"/>
      <c r="UKD2" s="87"/>
      <c r="UKE2" s="87"/>
      <c r="UKF2" s="88"/>
      <c r="UKG2" s="87"/>
      <c r="UKH2" s="87"/>
      <c r="UKI2" s="87"/>
      <c r="UKJ2" s="87"/>
      <c r="UKK2" s="88"/>
      <c r="UKL2" s="87"/>
      <c r="UKM2" s="87"/>
      <c r="UKN2" s="87"/>
      <c r="UKO2" s="87"/>
      <c r="UKP2" s="88"/>
      <c r="UKQ2" s="87"/>
      <c r="UKR2" s="87"/>
      <c r="UKS2" s="87"/>
      <c r="UKT2" s="87"/>
      <c r="UKU2" s="88"/>
      <c r="UKV2" s="87"/>
      <c r="UKW2" s="87"/>
      <c r="UKX2" s="87"/>
      <c r="UKY2" s="87"/>
      <c r="UKZ2" s="88"/>
      <c r="ULA2" s="87"/>
      <c r="ULB2" s="87"/>
      <c r="ULC2" s="87"/>
      <c r="ULD2" s="87"/>
      <c r="ULE2" s="88"/>
      <c r="ULF2" s="87"/>
      <c r="ULG2" s="87"/>
      <c r="ULH2" s="87"/>
      <c r="ULI2" s="87"/>
      <c r="ULJ2" s="88"/>
      <c r="ULK2" s="87"/>
      <c r="ULL2" s="87"/>
      <c r="ULM2" s="87"/>
      <c r="ULN2" s="87"/>
      <c r="ULO2" s="88"/>
      <c r="ULP2" s="87"/>
      <c r="ULQ2" s="87"/>
      <c r="ULR2" s="87"/>
      <c r="ULS2" s="87"/>
      <c r="ULT2" s="88"/>
      <c r="ULU2" s="87"/>
      <c r="ULV2" s="87"/>
      <c r="ULW2" s="87"/>
      <c r="ULX2" s="87"/>
      <c r="ULY2" s="88"/>
      <c r="ULZ2" s="87"/>
      <c r="UMA2" s="87"/>
      <c r="UMB2" s="87"/>
      <c r="UMC2" s="87"/>
      <c r="UMD2" s="88"/>
      <c r="UME2" s="87"/>
      <c r="UMF2" s="87"/>
      <c r="UMG2" s="87"/>
      <c r="UMH2" s="87"/>
      <c r="UMI2" s="88"/>
      <c r="UMJ2" s="87"/>
      <c r="UMK2" s="87"/>
      <c r="UML2" s="87"/>
      <c r="UMM2" s="87"/>
      <c r="UMN2" s="88"/>
      <c r="UMO2" s="87"/>
      <c r="UMP2" s="87"/>
      <c r="UMQ2" s="87"/>
      <c r="UMR2" s="87"/>
      <c r="UMS2" s="88"/>
      <c r="UMT2" s="87"/>
      <c r="UMU2" s="87"/>
      <c r="UMV2" s="87"/>
      <c r="UMW2" s="87"/>
      <c r="UMX2" s="88"/>
      <c r="UMY2" s="87"/>
      <c r="UMZ2" s="87"/>
      <c r="UNA2" s="87"/>
      <c r="UNB2" s="87"/>
      <c r="UNC2" s="88"/>
      <c r="UND2" s="87"/>
      <c r="UNE2" s="87"/>
      <c r="UNF2" s="87"/>
      <c r="UNG2" s="87"/>
      <c r="UNH2" s="88"/>
      <c r="UNI2" s="87"/>
      <c r="UNJ2" s="87"/>
      <c r="UNK2" s="87"/>
      <c r="UNL2" s="87"/>
      <c r="UNM2" s="88"/>
      <c r="UNN2" s="87"/>
      <c r="UNO2" s="87"/>
      <c r="UNP2" s="87"/>
      <c r="UNQ2" s="87"/>
      <c r="UNR2" s="88"/>
      <c r="UNS2" s="87"/>
      <c r="UNT2" s="87"/>
      <c r="UNU2" s="87"/>
      <c r="UNV2" s="87"/>
      <c r="UNW2" s="88"/>
      <c r="UNX2" s="87"/>
      <c r="UNY2" s="87"/>
      <c r="UNZ2" s="87"/>
      <c r="UOA2" s="87"/>
      <c r="UOB2" s="88"/>
      <c r="UOC2" s="87"/>
      <c r="UOD2" s="87"/>
      <c r="UOE2" s="87"/>
      <c r="UOF2" s="87"/>
      <c r="UOG2" s="88"/>
      <c r="UOH2" s="87"/>
      <c r="UOI2" s="87"/>
      <c r="UOJ2" s="87"/>
      <c r="UOK2" s="87"/>
      <c r="UOL2" s="88"/>
      <c r="UOM2" s="87"/>
      <c r="UON2" s="87"/>
      <c r="UOO2" s="87"/>
      <c r="UOP2" s="87"/>
      <c r="UOQ2" s="88"/>
      <c r="UOR2" s="87"/>
      <c r="UOS2" s="87"/>
      <c r="UOT2" s="87"/>
      <c r="UOU2" s="87"/>
      <c r="UOV2" s="88"/>
      <c r="UOW2" s="87"/>
      <c r="UOX2" s="87"/>
      <c r="UOY2" s="87"/>
      <c r="UOZ2" s="87"/>
      <c r="UPA2" s="88"/>
      <c r="UPB2" s="87"/>
      <c r="UPC2" s="87"/>
      <c r="UPD2" s="87"/>
      <c r="UPE2" s="87"/>
      <c r="UPF2" s="88"/>
      <c r="UPG2" s="87"/>
      <c r="UPH2" s="87"/>
      <c r="UPI2" s="87"/>
      <c r="UPJ2" s="87"/>
      <c r="UPK2" s="88"/>
      <c r="UPL2" s="87"/>
      <c r="UPM2" s="87"/>
      <c r="UPN2" s="87"/>
      <c r="UPO2" s="87"/>
      <c r="UPP2" s="88"/>
      <c r="UPQ2" s="87"/>
      <c r="UPR2" s="87"/>
      <c r="UPS2" s="87"/>
      <c r="UPT2" s="87"/>
      <c r="UPU2" s="88"/>
      <c r="UPV2" s="87"/>
      <c r="UPW2" s="87"/>
      <c r="UPX2" s="87"/>
      <c r="UPY2" s="87"/>
      <c r="UPZ2" s="88"/>
      <c r="UQA2" s="87"/>
      <c r="UQB2" s="87"/>
      <c r="UQC2" s="87"/>
      <c r="UQD2" s="87"/>
      <c r="UQE2" s="88"/>
      <c r="UQF2" s="87"/>
      <c r="UQG2" s="87"/>
      <c r="UQH2" s="87"/>
      <c r="UQI2" s="87"/>
      <c r="UQJ2" s="88"/>
      <c r="UQK2" s="87"/>
      <c r="UQL2" s="87"/>
      <c r="UQM2" s="87"/>
      <c r="UQN2" s="87"/>
      <c r="UQO2" s="88"/>
      <c r="UQP2" s="87"/>
      <c r="UQQ2" s="87"/>
      <c r="UQR2" s="87"/>
      <c r="UQS2" s="87"/>
      <c r="UQT2" s="88"/>
      <c r="UQU2" s="87"/>
      <c r="UQV2" s="87"/>
      <c r="UQW2" s="87"/>
      <c r="UQX2" s="87"/>
      <c r="UQY2" s="88"/>
      <c r="UQZ2" s="87"/>
      <c r="URA2" s="87"/>
      <c r="URB2" s="87"/>
      <c r="URC2" s="87"/>
      <c r="URD2" s="88"/>
      <c r="URE2" s="87"/>
      <c r="URF2" s="87"/>
      <c r="URG2" s="87"/>
      <c r="URH2" s="87"/>
      <c r="URI2" s="88"/>
      <c r="URJ2" s="87"/>
      <c r="URK2" s="87"/>
      <c r="URL2" s="87"/>
      <c r="URM2" s="87"/>
      <c r="URN2" s="88"/>
      <c r="URO2" s="87"/>
      <c r="URP2" s="87"/>
      <c r="URQ2" s="87"/>
      <c r="URR2" s="87"/>
      <c r="URS2" s="88"/>
      <c r="URT2" s="87"/>
      <c r="URU2" s="87"/>
      <c r="URV2" s="87"/>
      <c r="URW2" s="87"/>
      <c r="URX2" s="88"/>
      <c r="URY2" s="87"/>
      <c r="URZ2" s="87"/>
      <c r="USA2" s="87"/>
      <c r="USB2" s="87"/>
      <c r="USC2" s="88"/>
      <c r="USD2" s="87"/>
      <c r="USE2" s="87"/>
      <c r="USF2" s="87"/>
      <c r="USG2" s="87"/>
      <c r="USH2" s="88"/>
      <c r="USI2" s="87"/>
      <c r="USJ2" s="87"/>
      <c r="USK2" s="87"/>
      <c r="USL2" s="87"/>
      <c r="USM2" s="88"/>
      <c r="USN2" s="87"/>
      <c r="USO2" s="87"/>
      <c r="USP2" s="87"/>
      <c r="USQ2" s="87"/>
      <c r="USR2" s="88"/>
      <c r="USS2" s="87"/>
      <c r="UST2" s="87"/>
      <c r="USU2" s="87"/>
      <c r="USV2" s="87"/>
      <c r="USW2" s="88"/>
      <c r="USX2" s="87"/>
      <c r="USY2" s="87"/>
      <c r="USZ2" s="87"/>
      <c r="UTA2" s="87"/>
      <c r="UTB2" s="88"/>
      <c r="UTC2" s="87"/>
      <c r="UTD2" s="87"/>
      <c r="UTE2" s="87"/>
      <c r="UTF2" s="87"/>
      <c r="UTG2" s="88"/>
      <c r="UTH2" s="87"/>
      <c r="UTI2" s="87"/>
      <c r="UTJ2" s="87"/>
      <c r="UTK2" s="87"/>
      <c r="UTL2" s="88"/>
      <c r="UTM2" s="87"/>
      <c r="UTN2" s="87"/>
      <c r="UTO2" s="87"/>
      <c r="UTP2" s="87"/>
      <c r="UTQ2" s="88"/>
      <c r="UTR2" s="87"/>
      <c r="UTS2" s="87"/>
      <c r="UTT2" s="87"/>
      <c r="UTU2" s="87"/>
      <c r="UTV2" s="88"/>
      <c r="UTW2" s="87"/>
      <c r="UTX2" s="87"/>
      <c r="UTY2" s="87"/>
      <c r="UTZ2" s="87"/>
      <c r="UUA2" s="88"/>
      <c r="UUB2" s="87"/>
      <c r="UUC2" s="87"/>
      <c r="UUD2" s="87"/>
      <c r="UUE2" s="87"/>
      <c r="UUF2" s="88"/>
      <c r="UUG2" s="87"/>
      <c r="UUH2" s="87"/>
      <c r="UUI2" s="87"/>
      <c r="UUJ2" s="87"/>
      <c r="UUK2" s="88"/>
      <c r="UUL2" s="87"/>
      <c r="UUM2" s="87"/>
      <c r="UUN2" s="87"/>
      <c r="UUO2" s="87"/>
      <c r="UUP2" s="88"/>
      <c r="UUQ2" s="87"/>
      <c r="UUR2" s="87"/>
      <c r="UUS2" s="87"/>
      <c r="UUT2" s="87"/>
      <c r="UUU2" s="88"/>
      <c r="UUV2" s="87"/>
      <c r="UUW2" s="87"/>
      <c r="UUX2" s="87"/>
      <c r="UUY2" s="87"/>
      <c r="UUZ2" s="88"/>
      <c r="UVA2" s="87"/>
      <c r="UVB2" s="87"/>
      <c r="UVC2" s="87"/>
      <c r="UVD2" s="87"/>
      <c r="UVE2" s="88"/>
      <c r="UVF2" s="87"/>
      <c r="UVG2" s="87"/>
      <c r="UVH2" s="87"/>
      <c r="UVI2" s="87"/>
      <c r="UVJ2" s="88"/>
      <c r="UVK2" s="87"/>
      <c r="UVL2" s="87"/>
      <c r="UVM2" s="87"/>
      <c r="UVN2" s="87"/>
      <c r="UVO2" s="88"/>
      <c r="UVP2" s="87"/>
      <c r="UVQ2" s="87"/>
      <c r="UVR2" s="87"/>
      <c r="UVS2" s="87"/>
      <c r="UVT2" s="88"/>
      <c r="UVU2" s="87"/>
      <c r="UVV2" s="87"/>
      <c r="UVW2" s="87"/>
      <c r="UVX2" s="87"/>
      <c r="UVY2" s="88"/>
      <c r="UVZ2" s="87"/>
      <c r="UWA2" s="87"/>
      <c r="UWB2" s="87"/>
      <c r="UWC2" s="87"/>
      <c r="UWD2" s="88"/>
      <c r="UWE2" s="87"/>
      <c r="UWF2" s="87"/>
      <c r="UWG2" s="87"/>
      <c r="UWH2" s="87"/>
      <c r="UWI2" s="88"/>
      <c r="UWJ2" s="87"/>
      <c r="UWK2" s="87"/>
      <c r="UWL2" s="87"/>
      <c r="UWM2" s="87"/>
      <c r="UWN2" s="88"/>
      <c r="UWO2" s="87"/>
      <c r="UWP2" s="87"/>
      <c r="UWQ2" s="87"/>
      <c r="UWR2" s="87"/>
      <c r="UWS2" s="88"/>
      <c r="UWT2" s="87"/>
      <c r="UWU2" s="87"/>
      <c r="UWV2" s="87"/>
      <c r="UWW2" s="87"/>
      <c r="UWX2" s="88"/>
      <c r="UWY2" s="87"/>
      <c r="UWZ2" s="87"/>
      <c r="UXA2" s="87"/>
      <c r="UXB2" s="87"/>
      <c r="UXC2" s="88"/>
      <c r="UXD2" s="87"/>
      <c r="UXE2" s="87"/>
      <c r="UXF2" s="87"/>
      <c r="UXG2" s="87"/>
      <c r="UXH2" s="88"/>
      <c r="UXI2" s="87"/>
      <c r="UXJ2" s="87"/>
      <c r="UXK2" s="87"/>
      <c r="UXL2" s="87"/>
      <c r="UXM2" s="88"/>
      <c r="UXN2" s="87"/>
      <c r="UXO2" s="87"/>
      <c r="UXP2" s="87"/>
      <c r="UXQ2" s="87"/>
      <c r="UXR2" s="88"/>
      <c r="UXS2" s="87"/>
      <c r="UXT2" s="87"/>
      <c r="UXU2" s="87"/>
      <c r="UXV2" s="87"/>
      <c r="UXW2" s="88"/>
      <c r="UXX2" s="87"/>
      <c r="UXY2" s="87"/>
      <c r="UXZ2" s="87"/>
      <c r="UYA2" s="87"/>
      <c r="UYB2" s="88"/>
      <c r="UYC2" s="87"/>
      <c r="UYD2" s="87"/>
      <c r="UYE2" s="87"/>
      <c r="UYF2" s="87"/>
      <c r="UYG2" s="88"/>
      <c r="UYH2" s="87"/>
      <c r="UYI2" s="87"/>
      <c r="UYJ2" s="87"/>
      <c r="UYK2" s="87"/>
      <c r="UYL2" s="88"/>
      <c r="UYM2" s="87"/>
      <c r="UYN2" s="87"/>
      <c r="UYO2" s="87"/>
      <c r="UYP2" s="87"/>
      <c r="UYQ2" s="88"/>
      <c r="UYR2" s="87"/>
      <c r="UYS2" s="87"/>
      <c r="UYT2" s="87"/>
      <c r="UYU2" s="87"/>
      <c r="UYV2" s="88"/>
      <c r="UYW2" s="87"/>
      <c r="UYX2" s="87"/>
      <c r="UYY2" s="87"/>
      <c r="UYZ2" s="87"/>
      <c r="UZA2" s="88"/>
      <c r="UZB2" s="87"/>
      <c r="UZC2" s="87"/>
      <c r="UZD2" s="87"/>
      <c r="UZE2" s="87"/>
      <c r="UZF2" s="88"/>
      <c r="UZG2" s="87"/>
      <c r="UZH2" s="87"/>
      <c r="UZI2" s="87"/>
      <c r="UZJ2" s="87"/>
      <c r="UZK2" s="88"/>
      <c r="UZL2" s="87"/>
      <c r="UZM2" s="87"/>
      <c r="UZN2" s="87"/>
      <c r="UZO2" s="87"/>
      <c r="UZP2" s="88"/>
      <c r="UZQ2" s="87"/>
      <c r="UZR2" s="87"/>
      <c r="UZS2" s="87"/>
      <c r="UZT2" s="87"/>
      <c r="UZU2" s="88"/>
      <c r="UZV2" s="87"/>
      <c r="UZW2" s="87"/>
      <c r="UZX2" s="87"/>
      <c r="UZY2" s="87"/>
      <c r="UZZ2" s="88"/>
      <c r="VAA2" s="87"/>
      <c r="VAB2" s="87"/>
      <c r="VAC2" s="87"/>
      <c r="VAD2" s="87"/>
      <c r="VAE2" s="88"/>
      <c r="VAF2" s="87"/>
      <c r="VAG2" s="87"/>
      <c r="VAH2" s="87"/>
      <c r="VAI2" s="87"/>
      <c r="VAJ2" s="88"/>
      <c r="VAK2" s="87"/>
      <c r="VAL2" s="87"/>
      <c r="VAM2" s="87"/>
      <c r="VAN2" s="87"/>
      <c r="VAO2" s="88"/>
      <c r="VAP2" s="87"/>
      <c r="VAQ2" s="87"/>
      <c r="VAR2" s="87"/>
      <c r="VAS2" s="87"/>
      <c r="VAT2" s="88"/>
      <c r="VAU2" s="87"/>
      <c r="VAV2" s="87"/>
      <c r="VAW2" s="87"/>
      <c r="VAX2" s="87"/>
      <c r="VAY2" s="88"/>
      <c r="VAZ2" s="87"/>
      <c r="VBA2" s="87"/>
      <c r="VBB2" s="87"/>
      <c r="VBC2" s="87"/>
      <c r="VBD2" s="88"/>
      <c r="VBE2" s="87"/>
      <c r="VBF2" s="87"/>
      <c r="VBG2" s="87"/>
      <c r="VBH2" s="87"/>
      <c r="VBI2" s="88"/>
      <c r="VBJ2" s="87"/>
      <c r="VBK2" s="87"/>
      <c r="VBL2" s="87"/>
      <c r="VBM2" s="87"/>
      <c r="VBN2" s="88"/>
      <c r="VBO2" s="87"/>
      <c r="VBP2" s="87"/>
      <c r="VBQ2" s="87"/>
      <c r="VBR2" s="87"/>
      <c r="VBS2" s="88"/>
      <c r="VBT2" s="87"/>
      <c r="VBU2" s="87"/>
      <c r="VBV2" s="87"/>
      <c r="VBW2" s="87"/>
      <c r="VBX2" s="88"/>
      <c r="VBY2" s="87"/>
      <c r="VBZ2" s="87"/>
      <c r="VCA2" s="87"/>
      <c r="VCB2" s="87"/>
      <c r="VCC2" s="88"/>
      <c r="VCD2" s="87"/>
      <c r="VCE2" s="87"/>
      <c r="VCF2" s="87"/>
      <c r="VCG2" s="87"/>
      <c r="VCH2" s="88"/>
      <c r="VCI2" s="87"/>
      <c r="VCJ2" s="87"/>
      <c r="VCK2" s="87"/>
      <c r="VCL2" s="87"/>
      <c r="VCM2" s="88"/>
      <c r="VCN2" s="87"/>
      <c r="VCO2" s="87"/>
      <c r="VCP2" s="87"/>
      <c r="VCQ2" s="87"/>
      <c r="VCR2" s="88"/>
      <c r="VCS2" s="87"/>
      <c r="VCT2" s="87"/>
      <c r="VCU2" s="87"/>
      <c r="VCV2" s="87"/>
      <c r="VCW2" s="88"/>
      <c r="VCX2" s="87"/>
      <c r="VCY2" s="87"/>
      <c r="VCZ2" s="87"/>
      <c r="VDA2" s="87"/>
      <c r="VDB2" s="88"/>
      <c r="VDC2" s="87"/>
      <c r="VDD2" s="87"/>
      <c r="VDE2" s="87"/>
      <c r="VDF2" s="87"/>
      <c r="VDG2" s="88"/>
      <c r="VDH2" s="87"/>
      <c r="VDI2" s="87"/>
      <c r="VDJ2" s="87"/>
      <c r="VDK2" s="87"/>
      <c r="VDL2" s="88"/>
      <c r="VDM2" s="87"/>
      <c r="VDN2" s="87"/>
      <c r="VDO2" s="87"/>
      <c r="VDP2" s="87"/>
      <c r="VDQ2" s="88"/>
      <c r="VDR2" s="87"/>
      <c r="VDS2" s="87"/>
      <c r="VDT2" s="87"/>
      <c r="VDU2" s="87"/>
      <c r="VDV2" s="88"/>
      <c r="VDW2" s="87"/>
      <c r="VDX2" s="87"/>
      <c r="VDY2" s="87"/>
      <c r="VDZ2" s="87"/>
      <c r="VEA2" s="88"/>
      <c r="VEB2" s="87"/>
      <c r="VEC2" s="87"/>
      <c r="VED2" s="87"/>
      <c r="VEE2" s="87"/>
      <c r="VEF2" s="88"/>
      <c r="VEG2" s="87"/>
      <c r="VEH2" s="87"/>
      <c r="VEI2" s="87"/>
      <c r="VEJ2" s="87"/>
      <c r="VEK2" s="88"/>
      <c r="VEL2" s="87"/>
      <c r="VEM2" s="87"/>
      <c r="VEN2" s="87"/>
      <c r="VEO2" s="87"/>
      <c r="VEP2" s="88"/>
      <c r="VEQ2" s="87"/>
      <c r="VER2" s="87"/>
      <c r="VES2" s="87"/>
      <c r="VET2" s="87"/>
      <c r="VEU2" s="88"/>
      <c r="VEV2" s="87"/>
      <c r="VEW2" s="87"/>
      <c r="VEX2" s="87"/>
      <c r="VEY2" s="87"/>
      <c r="VEZ2" s="88"/>
      <c r="VFA2" s="87"/>
      <c r="VFB2" s="87"/>
      <c r="VFC2" s="87"/>
      <c r="VFD2" s="87"/>
      <c r="VFE2" s="88"/>
      <c r="VFF2" s="87"/>
      <c r="VFG2" s="87"/>
      <c r="VFH2" s="87"/>
      <c r="VFI2" s="87"/>
      <c r="VFJ2" s="88"/>
      <c r="VFK2" s="87"/>
      <c r="VFL2" s="87"/>
      <c r="VFM2" s="87"/>
      <c r="VFN2" s="87"/>
      <c r="VFO2" s="88"/>
      <c r="VFP2" s="87"/>
      <c r="VFQ2" s="87"/>
      <c r="VFR2" s="87"/>
      <c r="VFS2" s="87"/>
      <c r="VFT2" s="88"/>
      <c r="VFU2" s="87"/>
      <c r="VFV2" s="87"/>
      <c r="VFW2" s="87"/>
      <c r="VFX2" s="87"/>
      <c r="VFY2" s="88"/>
      <c r="VFZ2" s="87"/>
      <c r="VGA2" s="87"/>
      <c r="VGB2" s="87"/>
      <c r="VGC2" s="87"/>
      <c r="VGD2" s="88"/>
      <c r="VGE2" s="87"/>
      <c r="VGF2" s="87"/>
      <c r="VGG2" s="87"/>
      <c r="VGH2" s="87"/>
      <c r="VGI2" s="88"/>
      <c r="VGJ2" s="87"/>
      <c r="VGK2" s="87"/>
      <c r="VGL2" s="87"/>
      <c r="VGM2" s="87"/>
      <c r="VGN2" s="88"/>
      <c r="VGO2" s="87"/>
      <c r="VGP2" s="87"/>
      <c r="VGQ2" s="87"/>
      <c r="VGR2" s="87"/>
      <c r="VGS2" s="88"/>
      <c r="VGT2" s="87"/>
      <c r="VGU2" s="87"/>
      <c r="VGV2" s="87"/>
      <c r="VGW2" s="87"/>
      <c r="VGX2" s="88"/>
      <c r="VGY2" s="87"/>
      <c r="VGZ2" s="87"/>
      <c r="VHA2" s="87"/>
      <c r="VHB2" s="87"/>
      <c r="VHC2" s="88"/>
      <c r="VHD2" s="87"/>
      <c r="VHE2" s="87"/>
      <c r="VHF2" s="87"/>
      <c r="VHG2" s="87"/>
      <c r="VHH2" s="88"/>
      <c r="VHI2" s="87"/>
      <c r="VHJ2" s="87"/>
      <c r="VHK2" s="87"/>
      <c r="VHL2" s="87"/>
      <c r="VHM2" s="88"/>
      <c r="VHN2" s="87"/>
      <c r="VHO2" s="87"/>
      <c r="VHP2" s="87"/>
      <c r="VHQ2" s="87"/>
      <c r="VHR2" s="88"/>
      <c r="VHS2" s="87"/>
      <c r="VHT2" s="87"/>
      <c r="VHU2" s="87"/>
      <c r="VHV2" s="87"/>
      <c r="VHW2" s="88"/>
      <c r="VHX2" s="87"/>
      <c r="VHY2" s="87"/>
      <c r="VHZ2" s="87"/>
      <c r="VIA2" s="87"/>
      <c r="VIB2" s="88"/>
      <c r="VIC2" s="87"/>
      <c r="VID2" s="87"/>
      <c r="VIE2" s="87"/>
      <c r="VIF2" s="87"/>
      <c r="VIG2" s="88"/>
      <c r="VIH2" s="87"/>
      <c r="VII2" s="87"/>
      <c r="VIJ2" s="87"/>
      <c r="VIK2" s="87"/>
      <c r="VIL2" s="88"/>
      <c r="VIM2" s="87"/>
      <c r="VIN2" s="87"/>
      <c r="VIO2" s="87"/>
      <c r="VIP2" s="87"/>
      <c r="VIQ2" s="88"/>
      <c r="VIR2" s="87"/>
      <c r="VIS2" s="87"/>
      <c r="VIT2" s="87"/>
      <c r="VIU2" s="87"/>
      <c r="VIV2" s="88"/>
      <c r="VIW2" s="87"/>
      <c r="VIX2" s="87"/>
      <c r="VIY2" s="87"/>
      <c r="VIZ2" s="87"/>
      <c r="VJA2" s="88"/>
      <c r="VJB2" s="87"/>
      <c r="VJC2" s="87"/>
      <c r="VJD2" s="87"/>
      <c r="VJE2" s="87"/>
      <c r="VJF2" s="88"/>
      <c r="VJG2" s="87"/>
      <c r="VJH2" s="87"/>
      <c r="VJI2" s="87"/>
      <c r="VJJ2" s="87"/>
      <c r="VJK2" s="88"/>
      <c r="VJL2" s="87"/>
      <c r="VJM2" s="87"/>
      <c r="VJN2" s="87"/>
      <c r="VJO2" s="87"/>
      <c r="VJP2" s="88"/>
      <c r="VJQ2" s="87"/>
      <c r="VJR2" s="87"/>
      <c r="VJS2" s="87"/>
      <c r="VJT2" s="87"/>
      <c r="VJU2" s="88"/>
      <c r="VJV2" s="87"/>
      <c r="VJW2" s="87"/>
      <c r="VJX2" s="87"/>
      <c r="VJY2" s="87"/>
      <c r="VJZ2" s="88"/>
      <c r="VKA2" s="87"/>
      <c r="VKB2" s="87"/>
      <c r="VKC2" s="87"/>
      <c r="VKD2" s="87"/>
      <c r="VKE2" s="88"/>
      <c r="VKF2" s="87"/>
      <c r="VKG2" s="87"/>
      <c r="VKH2" s="87"/>
      <c r="VKI2" s="87"/>
      <c r="VKJ2" s="88"/>
      <c r="VKK2" s="87"/>
      <c r="VKL2" s="87"/>
      <c r="VKM2" s="87"/>
      <c r="VKN2" s="87"/>
      <c r="VKO2" s="88"/>
      <c r="VKP2" s="87"/>
      <c r="VKQ2" s="87"/>
      <c r="VKR2" s="87"/>
      <c r="VKS2" s="87"/>
      <c r="VKT2" s="88"/>
      <c r="VKU2" s="87"/>
      <c r="VKV2" s="87"/>
      <c r="VKW2" s="87"/>
      <c r="VKX2" s="87"/>
      <c r="VKY2" s="88"/>
      <c r="VKZ2" s="87"/>
      <c r="VLA2" s="87"/>
      <c r="VLB2" s="87"/>
      <c r="VLC2" s="87"/>
      <c r="VLD2" s="88"/>
      <c r="VLE2" s="87"/>
      <c r="VLF2" s="87"/>
      <c r="VLG2" s="87"/>
      <c r="VLH2" s="87"/>
      <c r="VLI2" s="88"/>
      <c r="VLJ2" s="87"/>
      <c r="VLK2" s="87"/>
      <c r="VLL2" s="87"/>
      <c r="VLM2" s="87"/>
      <c r="VLN2" s="88"/>
      <c r="VLO2" s="87"/>
      <c r="VLP2" s="87"/>
      <c r="VLQ2" s="87"/>
      <c r="VLR2" s="87"/>
      <c r="VLS2" s="88"/>
      <c r="VLT2" s="87"/>
      <c r="VLU2" s="87"/>
      <c r="VLV2" s="87"/>
      <c r="VLW2" s="87"/>
      <c r="VLX2" s="88"/>
      <c r="VLY2" s="87"/>
      <c r="VLZ2" s="87"/>
      <c r="VMA2" s="87"/>
      <c r="VMB2" s="87"/>
      <c r="VMC2" s="88"/>
      <c r="VMD2" s="87"/>
      <c r="VME2" s="87"/>
      <c r="VMF2" s="87"/>
      <c r="VMG2" s="87"/>
      <c r="VMH2" s="88"/>
      <c r="VMI2" s="87"/>
      <c r="VMJ2" s="87"/>
      <c r="VMK2" s="87"/>
      <c r="VML2" s="87"/>
      <c r="VMM2" s="88"/>
      <c r="VMN2" s="87"/>
      <c r="VMO2" s="87"/>
      <c r="VMP2" s="87"/>
      <c r="VMQ2" s="87"/>
      <c r="VMR2" s="88"/>
      <c r="VMS2" s="87"/>
      <c r="VMT2" s="87"/>
      <c r="VMU2" s="87"/>
      <c r="VMV2" s="87"/>
      <c r="VMW2" s="88"/>
      <c r="VMX2" s="87"/>
      <c r="VMY2" s="87"/>
      <c r="VMZ2" s="87"/>
      <c r="VNA2" s="87"/>
      <c r="VNB2" s="88"/>
      <c r="VNC2" s="87"/>
      <c r="VND2" s="87"/>
      <c r="VNE2" s="87"/>
      <c r="VNF2" s="87"/>
      <c r="VNG2" s="88"/>
      <c r="VNH2" s="87"/>
      <c r="VNI2" s="87"/>
      <c r="VNJ2" s="87"/>
      <c r="VNK2" s="87"/>
      <c r="VNL2" s="88"/>
      <c r="VNM2" s="87"/>
      <c r="VNN2" s="87"/>
      <c r="VNO2" s="87"/>
      <c r="VNP2" s="87"/>
      <c r="VNQ2" s="88"/>
      <c r="VNR2" s="87"/>
      <c r="VNS2" s="87"/>
      <c r="VNT2" s="87"/>
      <c r="VNU2" s="87"/>
      <c r="VNV2" s="88"/>
      <c r="VNW2" s="87"/>
      <c r="VNX2" s="87"/>
      <c r="VNY2" s="87"/>
      <c r="VNZ2" s="87"/>
      <c r="VOA2" s="88"/>
      <c r="VOB2" s="87"/>
      <c r="VOC2" s="87"/>
      <c r="VOD2" s="87"/>
      <c r="VOE2" s="87"/>
      <c r="VOF2" s="88"/>
      <c r="VOG2" s="87"/>
      <c r="VOH2" s="87"/>
      <c r="VOI2" s="87"/>
      <c r="VOJ2" s="87"/>
      <c r="VOK2" s="88"/>
      <c r="VOL2" s="87"/>
      <c r="VOM2" s="87"/>
      <c r="VON2" s="87"/>
      <c r="VOO2" s="87"/>
      <c r="VOP2" s="88"/>
      <c r="VOQ2" s="87"/>
      <c r="VOR2" s="87"/>
      <c r="VOS2" s="87"/>
      <c r="VOT2" s="87"/>
      <c r="VOU2" s="88"/>
      <c r="VOV2" s="87"/>
      <c r="VOW2" s="87"/>
      <c r="VOX2" s="87"/>
      <c r="VOY2" s="87"/>
      <c r="VOZ2" s="88"/>
      <c r="VPA2" s="87"/>
      <c r="VPB2" s="87"/>
      <c r="VPC2" s="87"/>
      <c r="VPD2" s="87"/>
      <c r="VPE2" s="88"/>
      <c r="VPF2" s="87"/>
      <c r="VPG2" s="87"/>
      <c r="VPH2" s="87"/>
      <c r="VPI2" s="87"/>
      <c r="VPJ2" s="88"/>
      <c r="VPK2" s="87"/>
      <c r="VPL2" s="87"/>
      <c r="VPM2" s="87"/>
      <c r="VPN2" s="87"/>
      <c r="VPO2" s="88"/>
      <c r="VPP2" s="87"/>
      <c r="VPQ2" s="87"/>
      <c r="VPR2" s="87"/>
      <c r="VPS2" s="87"/>
      <c r="VPT2" s="88"/>
      <c r="VPU2" s="87"/>
      <c r="VPV2" s="87"/>
      <c r="VPW2" s="87"/>
      <c r="VPX2" s="87"/>
      <c r="VPY2" s="88"/>
      <c r="VPZ2" s="87"/>
      <c r="VQA2" s="87"/>
      <c r="VQB2" s="87"/>
      <c r="VQC2" s="87"/>
      <c r="VQD2" s="88"/>
      <c r="VQE2" s="87"/>
      <c r="VQF2" s="87"/>
      <c r="VQG2" s="87"/>
      <c r="VQH2" s="87"/>
      <c r="VQI2" s="88"/>
      <c r="VQJ2" s="87"/>
      <c r="VQK2" s="87"/>
      <c r="VQL2" s="87"/>
      <c r="VQM2" s="87"/>
      <c r="VQN2" s="88"/>
      <c r="VQO2" s="87"/>
      <c r="VQP2" s="87"/>
      <c r="VQQ2" s="87"/>
      <c r="VQR2" s="87"/>
      <c r="VQS2" s="88"/>
      <c r="VQT2" s="87"/>
      <c r="VQU2" s="87"/>
      <c r="VQV2" s="87"/>
      <c r="VQW2" s="87"/>
      <c r="VQX2" s="88"/>
      <c r="VQY2" s="87"/>
      <c r="VQZ2" s="87"/>
      <c r="VRA2" s="87"/>
      <c r="VRB2" s="87"/>
      <c r="VRC2" s="88"/>
      <c r="VRD2" s="87"/>
      <c r="VRE2" s="87"/>
      <c r="VRF2" s="87"/>
      <c r="VRG2" s="87"/>
      <c r="VRH2" s="88"/>
      <c r="VRI2" s="87"/>
      <c r="VRJ2" s="87"/>
      <c r="VRK2" s="87"/>
      <c r="VRL2" s="87"/>
      <c r="VRM2" s="88"/>
      <c r="VRN2" s="87"/>
      <c r="VRO2" s="87"/>
      <c r="VRP2" s="87"/>
      <c r="VRQ2" s="87"/>
      <c r="VRR2" s="88"/>
      <c r="VRS2" s="87"/>
      <c r="VRT2" s="87"/>
      <c r="VRU2" s="87"/>
      <c r="VRV2" s="87"/>
      <c r="VRW2" s="88"/>
      <c r="VRX2" s="87"/>
      <c r="VRY2" s="87"/>
      <c r="VRZ2" s="87"/>
      <c r="VSA2" s="87"/>
      <c r="VSB2" s="88"/>
      <c r="VSC2" s="87"/>
      <c r="VSD2" s="87"/>
      <c r="VSE2" s="87"/>
      <c r="VSF2" s="87"/>
      <c r="VSG2" s="88"/>
      <c r="VSH2" s="87"/>
      <c r="VSI2" s="87"/>
      <c r="VSJ2" s="87"/>
      <c r="VSK2" s="87"/>
      <c r="VSL2" s="88"/>
      <c r="VSM2" s="87"/>
      <c r="VSN2" s="87"/>
      <c r="VSO2" s="87"/>
      <c r="VSP2" s="87"/>
      <c r="VSQ2" s="88"/>
      <c r="VSR2" s="87"/>
      <c r="VSS2" s="87"/>
      <c r="VST2" s="87"/>
      <c r="VSU2" s="87"/>
      <c r="VSV2" s="88"/>
      <c r="VSW2" s="87"/>
      <c r="VSX2" s="87"/>
      <c r="VSY2" s="87"/>
      <c r="VSZ2" s="87"/>
      <c r="VTA2" s="88"/>
      <c r="VTB2" s="87"/>
      <c r="VTC2" s="87"/>
      <c r="VTD2" s="87"/>
      <c r="VTE2" s="87"/>
      <c r="VTF2" s="88"/>
      <c r="VTG2" s="87"/>
      <c r="VTH2" s="87"/>
      <c r="VTI2" s="87"/>
      <c r="VTJ2" s="87"/>
      <c r="VTK2" s="88"/>
      <c r="VTL2" s="87"/>
      <c r="VTM2" s="87"/>
      <c r="VTN2" s="87"/>
      <c r="VTO2" s="87"/>
      <c r="VTP2" s="88"/>
      <c r="VTQ2" s="87"/>
      <c r="VTR2" s="87"/>
      <c r="VTS2" s="87"/>
      <c r="VTT2" s="87"/>
      <c r="VTU2" s="88"/>
      <c r="VTV2" s="87"/>
      <c r="VTW2" s="87"/>
      <c r="VTX2" s="87"/>
      <c r="VTY2" s="87"/>
      <c r="VTZ2" s="88"/>
      <c r="VUA2" s="87"/>
      <c r="VUB2" s="87"/>
      <c r="VUC2" s="87"/>
      <c r="VUD2" s="87"/>
      <c r="VUE2" s="88"/>
      <c r="VUF2" s="87"/>
      <c r="VUG2" s="87"/>
      <c r="VUH2" s="87"/>
      <c r="VUI2" s="87"/>
      <c r="VUJ2" s="88"/>
      <c r="VUK2" s="87"/>
      <c r="VUL2" s="87"/>
      <c r="VUM2" s="87"/>
      <c r="VUN2" s="87"/>
      <c r="VUO2" s="88"/>
      <c r="VUP2" s="87"/>
      <c r="VUQ2" s="87"/>
      <c r="VUR2" s="87"/>
      <c r="VUS2" s="87"/>
      <c r="VUT2" s="88"/>
      <c r="VUU2" s="87"/>
      <c r="VUV2" s="87"/>
      <c r="VUW2" s="87"/>
      <c r="VUX2" s="87"/>
      <c r="VUY2" s="88"/>
      <c r="VUZ2" s="87"/>
      <c r="VVA2" s="87"/>
      <c r="VVB2" s="87"/>
      <c r="VVC2" s="87"/>
      <c r="VVD2" s="88"/>
      <c r="VVE2" s="87"/>
      <c r="VVF2" s="87"/>
      <c r="VVG2" s="87"/>
      <c r="VVH2" s="87"/>
      <c r="VVI2" s="88"/>
      <c r="VVJ2" s="87"/>
      <c r="VVK2" s="87"/>
      <c r="VVL2" s="87"/>
      <c r="VVM2" s="87"/>
      <c r="VVN2" s="88"/>
      <c r="VVO2" s="87"/>
      <c r="VVP2" s="87"/>
      <c r="VVQ2" s="87"/>
      <c r="VVR2" s="87"/>
      <c r="VVS2" s="88"/>
      <c r="VVT2" s="87"/>
      <c r="VVU2" s="87"/>
      <c r="VVV2" s="87"/>
      <c r="VVW2" s="87"/>
      <c r="VVX2" s="88"/>
      <c r="VVY2" s="87"/>
      <c r="VVZ2" s="87"/>
      <c r="VWA2" s="87"/>
      <c r="VWB2" s="87"/>
      <c r="VWC2" s="88"/>
      <c r="VWD2" s="87"/>
      <c r="VWE2" s="87"/>
      <c r="VWF2" s="87"/>
      <c r="VWG2" s="87"/>
      <c r="VWH2" s="88"/>
      <c r="VWI2" s="87"/>
      <c r="VWJ2" s="87"/>
      <c r="VWK2" s="87"/>
      <c r="VWL2" s="87"/>
      <c r="VWM2" s="88"/>
      <c r="VWN2" s="87"/>
      <c r="VWO2" s="87"/>
      <c r="VWP2" s="87"/>
      <c r="VWQ2" s="87"/>
      <c r="VWR2" s="88"/>
      <c r="VWS2" s="87"/>
      <c r="VWT2" s="87"/>
      <c r="VWU2" s="87"/>
      <c r="VWV2" s="87"/>
      <c r="VWW2" s="88"/>
      <c r="VWX2" s="87"/>
      <c r="VWY2" s="87"/>
      <c r="VWZ2" s="87"/>
      <c r="VXA2" s="87"/>
      <c r="VXB2" s="88"/>
      <c r="VXC2" s="87"/>
      <c r="VXD2" s="87"/>
      <c r="VXE2" s="87"/>
      <c r="VXF2" s="87"/>
      <c r="VXG2" s="88"/>
      <c r="VXH2" s="87"/>
      <c r="VXI2" s="87"/>
      <c r="VXJ2" s="87"/>
      <c r="VXK2" s="87"/>
      <c r="VXL2" s="88"/>
      <c r="VXM2" s="87"/>
      <c r="VXN2" s="87"/>
      <c r="VXO2" s="87"/>
      <c r="VXP2" s="87"/>
      <c r="VXQ2" s="88"/>
      <c r="VXR2" s="87"/>
      <c r="VXS2" s="87"/>
      <c r="VXT2" s="87"/>
      <c r="VXU2" s="87"/>
      <c r="VXV2" s="88"/>
      <c r="VXW2" s="87"/>
      <c r="VXX2" s="87"/>
      <c r="VXY2" s="87"/>
      <c r="VXZ2" s="87"/>
      <c r="VYA2" s="88"/>
      <c r="VYB2" s="87"/>
      <c r="VYC2" s="87"/>
      <c r="VYD2" s="87"/>
      <c r="VYE2" s="87"/>
      <c r="VYF2" s="88"/>
      <c r="VYG2" s="87"/>
      <c r="VYH2" s="87"/>
      <c r="VYI2" s="87"/>
      <c r="VYJ2" s="87"/>
      <c r="VYK2" s="88"/>
      <c r="VYL2" s="87"/>
      <c r="VYM2" s="87"/>
      <c r="VYN2" s="87"/>
      <c r="VYO2" s="87"/>
      <c r="VYP2" s="88"/>
      <c r="VYQ2" s="87"/>
      <c r="VYR2" s="87"/>
      <c r="VYS2" s="87"/>
      <c r="VYT2" s="87"/>
      <c r="VYU2" s="88"/>
      <c r="VYV2" s="87"/>
      <c r="VYW2" s="87"/>
      <c r="VYX2" s="87"/>
      <c r="VYY2" s="87"/>
      <c r="VYZ2" s="88"/>
      <c r="VZA2" s="87"/>
      <c r="VZB2" s="87"/>
      <c r="VZC2" s="87"/>
      <c r="VZD2" s="87"/>
      <c r="VZE2" s="88"/>
      <c r="VZF2" s="87"/>
      <c r="VZG2" s="87"/>
      <c r="VZH2" s="87"/>
      <c r="VZI2" s="87"/>
      <c r="VZJ2" s="88"/>
      <c r="VZK2" s="87"/>
      <c r="VZL2" s="87"/>
      <c r="VZM2" s="87"/>
      <c r="VZN2" s="87"/>
      <c r="VZO2" s="88"/>
      <c r="VZP2" s="87"/>
      <c r="VZQ2" s="87"/>
      <c r="VZR2" s="87"/>
      <c r="VZS2" s="87"/>
      <c r="VZT2" s="88"/>
      <c r="VZU2" s="87"/>
      <c r="VZV2" s="87"/>
      <c r="VZW2" s="87"/>
      <c r="VZX2" s="87"/>
      <c r="VZY2" s="88"/>
      <c r="VZZ2" s="87"/>
      <c r="WAA2" s="87"/>
      <c r="WAB2" s="87"/>
      <c r="WAC2" s="87"/>
      <c r="WAD2" s="88"/>
      <c r="WAE2" s="87"/>
      <c r="WAF2" s="87"/>
      <c r="WAG2" s="87"/>
      <c r="WAH2" s="87"/>
      <c r="WAI2" s="88"/>
      <c r="WAJ2" s="87"/>
      <c r="WAK2" s="87"/>
      <c r="WAL2" s="87"/>
      <c r="WAM2" s="87"/>
      <c r="WAN2" s="88"/>
      <c r="WAO2" s="87"/>
      <c r="WAP2" s="87"/>
      <c r="WAQ2" s="87"/>
      <c r="WAR2" s="87"/>
      <c r="WAS2" s="88"/>
      <c r="WAT2" s="87"/>
      <c r="WAU2" s="87"/>
      <c r="WAV2" s="87"/>
      <c r="WAW2" s="87"/>
      <c r="WAX2" s="88"/>
      <c r="WAY2" s="87"/>
      <c r="WAZ2" s="87"/>
      <c r="WBA2" s="87"/>
      <c r="WBB2" s="87"/>
      <c r="WBC2" s="88"/>
      <c r="WBD2" s="87"/>
      <c r="WBE2" s="87"/>
      <c r="WBF2" s="87"/>
      <c r="WBG2" s="87"/>
      <c r="WBH2" s="88"/>
      <c r="WBI2" s="87"/>
      <c r="WBJ2" s="87"/>
      <c r="WBK2" s="87"/>
      <c r="WBL2" s="87"/>
      <c r="WBM2" s="88"/>
      <c r="WBN2" s="87"/>
      <c r="WBO2" s="87"/>
      <c r="WBP2" s="87"/>
      <c r="WBQ2" s="87"/>
      <c r="WBR2" s="88"/>
      <c r="WBS2" s="87"/>
      <c r="WBT2" s="87"/>
      <c r="WBU2" s="87"/>
      <c r="WBV2" s="87"/>
      <c r="WBW2" s="88"/>
      <c r="WBX2" s="87"/>
      <c r="WBY2" s="87"/>
      <c r="WBZ2" s="87"/>
      <c r="WCA2" s="87"/>
      <c r="WCB2" s="88"/>
      <c r="WCC2" s="87"/>
      <c r="WCD2" s="87"/>
      <c r="WCE2" s="87"/>
      <c r="WCF2" s="87"/>
      <c r="WCG2" s="88"/>
      <c r="WCH2" s="87"/>
      <c r="WCI2" s="87"/>
      <c r="WCJ2" s="87"/>
      <c r="WCK2" s="87"/>
      <c r="WCL2" s="88"/>
      <c r="WCM2" s="87"/>
      <c r="WCN2" s="87"/>
      <c r="WCO2" s="87"/>
      <c r="WCP2" s="87"/>
      <c r="WCQ2" s="88"/>
      <c r="WCR2" s="87"/>
      <c r="WCS2" s="87"/>
      <c r="WCT2" s="87"/>
      <c r="WCU2" s="87"/>
      <c r="WCV2" s="88"/>
      <c r="WCW2" s="87"/>
      <c r="WCX2" s="87"/>
      <c r="WCY2" s="87"/>
      <c r="WCZ2" s="87"/>
      <c r="WDA2" s="88"/>
      <c r="WDB2" s="87"/>
      <c r="WDC2" s="87"/>
      <c r="WDD2" s="87"/>
      <c r="WDE2" s="87"/>
      <c r="WDF2" s="88"/>
      <c r="WDG2" s="87"/>
      <c r="WDH2" s="87"/>
      <c r="WDI2" s="87"/>
      <c r="WDJ2" s="87"/>
      <c r="WDK2" s="88"/>
      <c r="WDL2" s="87"/>
      <c r="WDM2" s="87"/>
      <c r="WDN2" s="87"/>
      <c r="WDO2" s="87"/>
      <c r="WDP2" s="88"/>
      <c r="WDQ2" s="87"/>
      <c r="WDR2" s="87"/>
      <c r="WDS2" s="87"/>
      <c r="WDT2" s="87"/>
      <c r="WDU2" s="88"/>
      <c r="WDV2" s="87"/>
      <c r="WDW2" s="87"/>
      <c r="WDX2" s="87"/>
      <c r="WDY2" s="87"/>
      <c r="WDZ2" s="88"/>
      <c r="WEA2" s="87"/>
      <c r="WEB2" s="87"/>
      <c r="WEC2" s="87"/>
      <c r="WED2" s="87"/>
      <c r="WEE2" s="88"/>
      <c r="WEF2" s="87"/>
      <c r="WEG2" s="87"/>
      <c r="WEH2" s="87"/>
      <c r="WEI2" s="87"/>
      <c r="WEJ2" s="88"/>
      <c r="WEK2" s="87"/>
      <c r="WEL2" s="87"/>
      <c r="WEM2" s="87"/>
      <c r="WEN2" s="87"/>
      <c r="WEO2" s="88"/>
      <c r="WEP2" s="87"/>
      <c r="WEQ2" s="87"/>
      <c r="WER2" s="87"/>
      <c r="WES2" s="87"/>
      <c r="WET2" s="88"/>
      <c r="WEU2" s="87"/>
      <c r="WEV2" s="87"/>
      <c r="WEW2" s="87"/>
      <c r="WEX2" s="87"/>
      <c r="WEY2" s="88"/>
      <c r="WEZ2" s="87"/>
      <c r="WFA2" s="87"/>
      <c r="WFB2" s="87"/>
      <c r="WFC2" s="87"/>
      <c r="WFD2" s="88"/>
      <c r="WFE2" s="87"/>
      <c r="WFF2" s="87"/>
      <c r="WFG2" s="87"/>
      <c r="WFH2" s="87"/>
      <c r="WFI2" s="88"/>
      <c r="WFJ2" s="87"/>
      <c r="WFK2" s="87"/>
      <c r="WFL2" s="87"/>
      <c r="WFM2" s="87"/>
      <c r="WFN2" s="88"/>
      <c r="WFO2" s="87"/>
      <c r="WFP2" s="87"/>
      <c r="WFQ2" s="87"/>
      <c r="WFR2" s="87"/>
      <c r="WFS2" s="88"/>
      <c r="WFT2" s="87"/>
      <c r="WFU2" s="87"/>
      <c r="WFV2" s="87"/>
      <c r="WFW2" s="87"/>
      <c r="WFX2" s="88"/>
      <c r="WFY2" s="87"/>
      <c r="WFZ2" s="87"/>
      <c r="WGA2" s="87"/>
      <c r="WGB2" s="87"/>
      <c r="WGC2" s="88"/>
      <c r="WGD2" s="87"/>
      <c r="WGE2" s="87"/>
      <c r="WGF2" s="87"/>
      <c r="WGG2" s="87"/>
      <c r="WGH2" s="88"/>
      <c r="WGI2" s="87"/>
      <c r="WGJ2" s="87"/>
      <c r="WGK2" s="87"/>
      <c r="WGL2" s="87"/>
      <c r="WGM2" s="88"/>
      <c r="WGN2" s="87"/>
      <c r="WGO2" s="87"/>
      <c r="WGP2" s="87"/>
      <c r="WGQ2" s="87"/>
      <c r="WGR2" s="88"/>
      <c r="WGS2" s="87"/>
      <c r="WGT2" s="87"/>
      <c r="WGU2" s="87"/>
      <c r="WGV2" s="87"/>
      <c r="WGW2" s="88"/>
      <c r="WGX2" s="87"/>
      <c r="WGY2" s="87"/>
      <c r="WGZ2" s="87"/>
      <c r="WHA2" s="87"/>
      <c r="WHB2" s="88"/>
      <c r="WHC2" s="87"/>
      <c r="WHD2" s="87"/>
      <c r="WHE2" s="87"/>
      <c r="WHF2" s="87"/>
      <c r="WHG2" s="88"/>
      <c r="WHH2" s="87"/>
      <c r="WHI2" s="87"/>
      <c r="WHJ2" s="87"/>
      <c r="WHK2" s="87"/>
      <c r="WHL2" s="88"/>
      <c r="WHM2" s="87"/>
      <c r="WHN2" s="87"/>
      <c r="WHO2" s="87"/>
      <c r="WHP2" s="87"/>
      <c r="WHQ2" s="88"/>
      <c r="WHR2" s="87"/>
      <c r="WHS2" s="87"/>
      <c r="WHT2" s="87"/>
      <c r="WHU2" s="87"/>
      <c r="WHV2" s="88"/>
      <c r="WHW2" s="87"/>
      <c r="WHX2" s="87"/>
      <c r="WHY2" s="87"/>
      <c r="WHZ2" s="87"/>
      <c r="WIA2" s="88"/>
      <c r="WIB2" s="87"/>
      <c r="WIC2" s="87"/>
      <c r="WID2" s="87"/>
      <c r="WIE2" s="87"/>
      <c r="WIF2" s="88"/>
      <c r="WIG2" s="87"/>
      <c r="WIH2" s="87"/>
      <c r="WII2" s="87"/>
      <c r="WIJ2" s="87"/>
      <c r="WIK2" s="88"/>
      <c r="WIL2" s="87"/>
      <c r="WIM2" s="87"/>
      <c r="WIN2" s="87"/>
      <c r="WIO2" s="87"/>
      <c r="WIP2" s="88"/>
      <c r="WIQ2" s="87"/>
      <c r="WIR2" s="87"/>
      <c r="WIS2" s="87"/>
      <c r="WIT2" s="87"/>
      <c r="WIU2" s="88"/>
      <c r="WIV2" s="87"/>
      <c r="WIW2" s="87"/>
      <c r="WIX2" s="87"/>
      <c r="WIY2" s="87"/>
      <c r="WIZ2" s="88"/>
      <c r="WJA2" s="87"/>
      <c r="WJB2" s="87"/>
      <c r="WJC2" s="87"/>
      <c r="WJD2" s="87"/>
      <c r="WJE2" s="88"/>
      <c r="WJF2" s="87"/>
      <c r="WJG2" s="87"/>
      <c r="WJH2" s="87"/>
      <c r="WJI2" s="87"/>
      <c r="WJJ2" s="88"/>
      <c r="WJK2" s="87"/>
      <c r="WJL2" s="87"/>
      <c r="WJM2" s="87"/>
      <c r="WJN2" s="87"/>
      <c r="WJO2" s="88"/>
      <c r="WJP2" s="87"/>
      <c r="WJQ2" s="87"/>
      <c r="WJR2" s="87"/>
      <c r="WJS2" s="87"/>
      <c r="WJT2" s="88"/>
      <c r="WJU2" s="87"/>
      <c r="WJV2" s="87"/>
      <c r="WJW2" s="87"/>
      <c r="WJX2" s="87"/>
      <c r="WJY2" s="88"/>
      <c r="WJZ2" s="87"/>
      <c r="WKA2" s="87"/>
      <c r="WKB2" s="87"/>
      <c r="WKC2" s="87"/>
      <c r="WKD2" s="88"/>
      <c r="WKE2" s="87"/>
      <c r="WKF2" s="87"/>
      <c r="WKG2" s="87"/>
      <c r="WKH2" s="87"/>
      <c r="WKI2" s="88"/>
      <c r="WKJ2" s="87"/>
      <c r="WKK2" s="87"/>
      <c r="WKL2" s="87"/>
      <c r="WKM2" s="87"/>
      <c r="WKN2" s="88"/>
      <c r="WKO2" s="87"/>
      <c r="WKP2" s="87"/>
      <c r="WKQ2" s="87"/>
      <c r="WKR2" s="87"/>
      <c r="WKS2" s="88"/>
      <c r="WKT2" s="87"/>
      <c r="WKU2" s="87"/>
      <c r="WKV2" s="87"/>
      <c r="WKW2" s="87"/>
      <c r="WKX2" s="88"/>
      <c r="WKY2" s="87"/>
      <c r="WKZ2" s="87"/>
      <c r="WLA2" s="87"/>
      <c r="WLB2" s="87"/>
      <c r="WLC2" s="88"/>
      <c r="WLD2" s="87"/>
      <c r="WLE2" s="87"/>
      <c r="WLF2" s="87"/>
      <c r="WLG2" s="87"/>
      <c r="WLH2" s="88"/>
      <c r="WLI2" s="87"/>
      <c r="WLJ2" s="87"/>
      <c r="WLK2" s="87"/>
      <c r="WLL2" s="87"/>
      <c r="WLM2" s="88"/>
      <c r="WLN2" s="87"/>
      <c r="WLO2" s="87"/>
      <c r="WLP2" s="87"/>
      <c r="WLQ2" s="87"/>
      <c r="WLR2" s="88"/>
      <c r="WLS2" s="87"/>
      <c r="WLT2" s="87"/>
      <c r="WLU2" s="87"/>
      <c r="WLV2" s="87"/>
      <c r="WLW2" s="88"/>
      <c r="WLX2" s="87"/>
      <c r="WLY2" s="87"/>
      <c r="WLZ2" s="87"/>
      <c r="WMA2" s="87"/>
      <c r="WMB2" s="88"/>
      <c r="WMC2" s="87"/>
      <c r="WMD2" s="87"/>
      <c r="WME2" s="87"/>
      <c r="WMF2" s="87"/>
      <c r="WMG2" s="88"/>
      <c r="WMH2" s="87"/>
      <c r="WMI2" s="87"/>
      <c r="WMJ2" s="87"/>
      <c r="WMK2" s="87"/>
      <c r="WML2" s="88"/>
      <c r="WMM2" s="87"/>
      <c r="WMN2" s="87"/>
      <c r="WMO2" s="87"/>
      <c r="WMP2" s="87"/>
      <c r="WMQ2" s="88"/>
      <c r="WMR2" s="87"/>
      <c r="WMS2" s="87"/>
      <c r="WMT2" s="87"/>
      <c r="WMU2" s="87"/>
      <c r="WMV2" s="88"/>
      <c r="WMW2" s="87"/>
      <c r="WMX2" s="87"/>
      <c r="WMY2" s="87"/>
      <c r="WMZ2" s="87"/>
      <c r="WNA2" s="88"/>
      <c r="WNB2" s="87"/>
      <c r="WNC2" s="87"/>
      <c r="WND2" s="87"/>
      <c r="WNE2" s="87"/>
      <c r="WNF2" s="88"/>
      <c r="WNG2" s="87"/>
      <c r="WNH2" s="87"/>
      <c r="WNI2" s="87"/>
      <c r="WNJ2" s="87"/>
      <c r="WNK2" s="88"/>
      <c r="WNL2" s="87"/>
      <c r="WNM2" s="87"/>
      <c r="WNN2" s="87"/>
      <c r="WNO2" s="87"/>
      <c r="WNP2" s="88"/>
      <c r="WNQ2" s="87"/>
      <c r="WNR2" s="87"/>
      <c r="WNS2" s="87"/>
      <c r="WNT2" s="87"/>
      <c r="WNU2" s="88"/>
      <c r="WNV2" s="87"/>
      <c r="WNW2" s="87"/>
      <c r="WNX2" s="87"/>
      <c r="WNY2" s="87"/>
      <c r="WNZ2" s="88"/>
      <c r="WOA2" s="87"/>
      <c r="WOB2" s="87"/>
      <c r="WOC2" s="87"/>
      <c r="WOD2" s="87"/>
      <c r="WOE2" s="88"/>
      <c r="WOF2" s="87"/>
      <c r="WOG2" s="87"/>
      <c r="WOH2" s="87"/>
      <c r="WOI2" s="87"/>
      <c r="WOJ2" s="88"/>
      <c r="WOK2" s="87"/>
      <c r="WOL2" s="87"/>
      <c r="WOM2" s="87"/>
      <c r="WON2" s="87"/>
      <c r="WOO2" s="88"/>
      <c r="WOP2" s="87"/>
      <c r="WOQ2" s="87"/>
      <c r="WOR2" s="87"/>
      <c r="WOS2" s="87"/>
      <c r="WOT2" s="88"/>
      <c r="WOU2" s="87"/>
      <c r="WOV2" s="87"/>
      <c r="WOW2" s="87"/>
      <c r="WOX2" s="87"/>
      <c r="WOY2" s="88"/>
      <c r="WOZ2" s="87"/>
      <c r="WPA2" s="87"/>
      <c r="WPB2" s="87"/>
      <c r="WPC2" s="87"/>
      <c r="WPD2" s="88"/>
      <c r="WPE2" s="87"/>
      <c r="WPF2" s="87"/>
      <c r="WPG2" s="87"/>
      <c r="WPH2" s="87"/>
      <c r="WPI2" s="88"/>
      <c r="WPJ2" s="87"/>
      <c r="WPK2" s="87"/>
      <c r="WPL2" s="87"/>
      <c r="WPM2" s="87"/>
      <c r="WPN2" s="88"/>
      <c r="WPO2" s="87"/>
      <c r="WPP2" s="87"/>
      <c r="WPQ2" s="87"/>
      <c r="WPR2" s="87"/>
      <c r="WPS2" s="88"/>
      <c r="WPT2" s="87"/>
      <c r="WPU2" s="87"/>
      <c r="WPV2" s="87"/>
      <c r="WPW2" s="87"/>
      <c r="WPX2" s="88"/>
      <c r="WPY2" s="87"/>
      <c r="WPZ2" s="87"/>
      <c r="WQA2" s="87"/>
      <c r="WQB2" s="87"/>
      <c r="WQC2" s="88"/>
      <c r="WQD2" s="87"/>
      <c r="WQE2" s="87"/>
      <c r="WQF2" s="87"/>
      <c r="WQG2" s="87"/>
      <c r="WQH2" s="88"/>
      <c r="WQI2" s="87"/>
      <c r="WQJ2" s="87"/>
      <c r="WQK2" s="87"/>
      <c r="WQL2" s="87"/>
      <c r="WQM2" s="88"/>
      <c r="WQN2" s="87"/>
      <c r="WQO2" s="87"/>
      <c r="WQP2" s="87"/>
      <c r="WQQ2" s="87"/>
      <c r="WQR2" s="88"/>
      <c r="WQS2" s="87"/>
      <c r="WQT2" s="87"/>
      <c r="WQU2" s="87"/>
      <c r="WQV2" s="87"/>
      <c r="WQW2" s="88"/>
      <c r="WQX2" s="87"/>
      <c r="WQY2" s="87"/>
      <c r="WQZ2" s="87"/>
      <c r="WRA2" s="87"/>
      <c r="WRB2" s="88"/>
      <c r="WRC2" s="87"/>
      <c r="WRD2" s="87"/>
      <c r="WRE2" s="87"/>
      <c r="WRF2" s="87"/>
      <c r="WRG2" s="88"/>
      <c r="WRH2" s="87"/>
      <c r="WRI2" s="87"/>
      <c r="WRJ2" s="87"/>
      <c r="WRK2" s="87"/>
      <c r="WRL2" s="88"/>
      <c r="WRM2" s="87"/>
      <c r="WRN2" s="87"/>
      <c r="WRO2" s="87"/>
      <c r="WRP2" s="87"/>
      <c r="WRQ2" s="88"/>
      <c r="WRR2" s="87"/>
      <c r="WRS2" s="87"/>
      <c r="WRT2" s="87"/>
      <c r="WRU2" s="87"/>
      <c r="WRV2" s="88"/>
      <c r="WRW2" s="87"/>
      <c r="WRX2" s="87"/>
      <c r="WRY2" s="87"/>
      <c r="WRZ2" s="87"/>
      <c r="WSA2" s="88"/>
      <c r="WSB2" s="87"/>
      <c r="WSC2" s="87"/>
      <c r="WSD2" s="87"/>
      <c r="WSE2" s="87"/>
      <c r="WSF2" s="88"/>
      <c r="WSG2" s="87"/>
      <c r="WSH2" s="87"/>
      <c r="WSI2" s="87"/>
      <c r="WSJ2" s="87"/>
      <c r="WSK2" s="88"/>
      <c r="WSL2" s="87"/>
      <c r="WSM2" s="87"/>
      <c r="WSN2" s="87"/>
      <c r="WSO2" s="87"/>
      <c r="WSP2" s="88"/>
      <c r="WSQ2" s="87"/>
      <c r="WSR2" s="87"/>
      <c r="WSS2" s="87"/>
      <c r="WST2" s="87"/>
      <c r="WSU2" s="88"/>
      <c r="WSV2" s="87"/>
      <c r="WSW2" s="87"/>
      <c r="WSX2" s="87"/>
      <c r="WSY2" s="87"/>
      <c r="WSZ2" s="88"/>
      <c r="WTA2" s="87"/>
      <c r="WTB2" s="87"/>
      <c r="WTC2" s="87"/>
      <c r="WTD2" s="87"/>
      <c r="WTE2" s="88"/>
      <c r="WTF2" s="87"/>
      <c r="WTG2" s="87"/>
      <c r="WTH2" s="87"/>
      <c r="WTI2" s="87"/>
      <c r="WTJ2" s="88"/>
      <c r="WTK2" s="87"/>
      <c r="WTL2" s="87"/>
      <c r="WTM2" s="87"/>
      <c r="WTN2" s="87"/>
      <c r="WTO2" s="88"/>
      <c r="WTP2" s="87"/>
      <c r="WTQ2" s="87"/>
      <c r="WTR2" s="87"/>
      <c r="WTS2" s="87"/>
      <c r="WTT2" s="88"/>
      <c r="WTU2" s="87"/>
      <c r="WTV2" s="87"/>
      <c r="WTW2" s="87"/>
      <c r="WTX2" s="87"/>
      <c r="WTY2" s="88"/>
      <c r="WTZ2" s="87"/>
      <c r="WUA2" s="87"/>
      <c r="WUB2" s="87"/>
      <c r="WUC2" s="87"/>
      <c r="WUD2" s="88"/>
      <c r="WUE2" s="87"/>
      <c r="WUF2" s="87"/>
      <c r="WUG2" s="87"/>
      <c r="WUH2" s="87"/>
      <c r="WUI2" s="88"/>
      <c r="WUJ2" s="87"/>
      <c r="WUK2" s="87"/>
      <c r="WUL2" s="87"/>
      <c r="WUM2" s="87"/>
      <c r="WUN2" s="88"/>
      <c r="WUO2" s="87"/>
      <c r="WUP2" s="87"/>
      <c r="WUQ2" s="87"/>
      <c r="WUR2" s="87"/>
      <c r="WUS2" s="88"/>
      <c r="WUT2" s="87"/>
      <c r="WUU2" s="87"/>
      <c r="WUV2" s="87"/>
      <c r="WUW2" s="87"/>
      <c r="WUX2" s="88"/>
      <c r="WUY2" s="87"/>
      <c r="WUZ2" s="87"/>
      <c r="WVA2" s="87"/>
      <c r="WVB2" s="87"/>
      <c r="WVC2" s="88"/>
      <c r="WVD2" s="87"/>
      <c r="WVE2" s="87"/>
      <c r="WVF2" s="87"/>
      <c r="WVG2" s="87"/>
      <c r="WVH2" s="88"/>
      <c r="WVI2" s="87"/>
      <c r="WVJ2" s="87"/>
      <c r="WVK2" s="87"/>
      <c r="WVL2" s="87"/>
      <c r="WVM2" s="88"/>
      <c r="WVN2" s="87"/>
      <c r="WVO2" s="87"/>
      <c r="WVP2" s="87"/>
      <c r="WVQ2" s="87"/>
      <c r="WVR2" s="88"/>
      <c r="WVS2" s="87"/>
      <c r="WVT2" s="87"/>
      <c r="WVU2" s="87"/>
      <c r="WVV2" s="87"/>
      <c r="WVW2" s="88"/>
      <c r="WVX2" s="87"/>
      <c r="WVY2" s="87"/>
      <c r="WVZ2" s="87"/>
      <c r="WWA2" s="87"/>
      <c r="WWB2" s="88"/>
      <c r="WWC2" s="87"/>
      <c r="WWD2" s="87"/>
      <c r="WWE2" s="87"/>
      <c r="WWF2" s="87"/>
      <c r="WWG2" s="88"/>
      <c r="WWH2" s="87"/>
      <c r="WWI2" s="87"/>
      <c r="WWJ2" s="87"/>
      <c r="WWK2" s="87"/>
      <c r="WWL2" s="88"/>
      <c r="WWM2" s="87"/>
      <c r="WWN2" s="87"/>
      <c r="WWO2" s="87"/>
      <c r="WWP2" s="87"/>
      <c r="WWQ2" s="88"/>
      <c r="WWR2" s="87"/>
      <c r="WWS2" s="87"/>
      <c r="WWT2" s="87"/>
      <c r="WWU2" s="87"/>
      <c r="WWV2" s="88"/>
      <c r="WWW2" s="87"/>
      <c r="WWX2" s="87"/>
      <c r="WWY2" s="87"/>
      <c r="WWZ2" s="87"/>
      <c r="WXA2" s="88"/>
      <c r="WXB2" s="87"/>
      <c r="WXC2" s="87"/>
      <c r="WXD2" s="87"/>
      <c r="WXE2" s="87"/>
      <c r="WXF2" s="88"/>
      <c r="WXG2" s="87"/>
      <c r="WXH2" s="87"/>
      <c r="WXI2" s="87"/>
      <c r="WXJ2" s="87"/>
      <c r="WXK2" s="88"/>
      <c r="WXL2" s="87"/>
      <c r="WXM2" s="87"/>
      <c r="WXN2" s="87"/>
      <c r="WXO2" s="87"/>
      <c r="WXP2" s="88"/>
      <c r="WXQ2" s="87"/>
      <c r="WXR2" s="87"/>
      <c r="WXS2" s="87"/>
      <c r="WXT2" s="87"/>
      <c r="WXU2" s="88"/>
      <c r="WXV2" s="87"/>
      <c r="WXW2" s="87"/>
      <c r="WXX2" s="87"/>
      <c r="WXY2" s="87"/>
      <c r="WXZ2" s="88"/>
      <c r="WYA2" s="87"/>
      <c r="WYB2" s="87"/>
      <c r="WYC2" s="87"/>
      <c r="WYD2" s="87"/>
      <c r="WYE2" s="88"/>
      <c r="WYF2" s="87"/>
      <c r="WYG2" s="87"/>
      <c r="WYH2" s="87"/>
      <c r="WYI2" s="87"/>
      <c r="WYJ2" s="88"/>
      <c r="WYK2" s="87"/>
      <c r="WYL2" s="87"/>
      <c r="WYM2" s="87"/>
      <c r="WYN2" s="87"/>
      <c r="WYO2" s="88"/>
      <c r="WYP2" s="87"/>
      <c r="WYQ2" s="87"/>
      <c r="WYR2" s="87"/>
      <c r="WYS2" s="87"/>
      <c r="WYT2" s="88"/>
      <c r="WYU2" s="87"/>
      <c r="WYV2" s="87"/>
      <c r="WYW2" s="87"/>
      <c r="WYX2" s="87"/>
      <c r="WYY2" s="88"/>
      <c r="WYZ2" s="87"/>
      <c r="WZA2" s="87"/>
      <c r="WZB2" s="87"/>
      <c r="WZC2" s="87"/>
      <c r="WZD2" s="88"/>
      <c r="WZE2" s="87"/>
      <c r="WZF2" s="87"/>
      <c r="WZG2" s="87"/>
      <c r="WZH2" s="87"/>
      <c r="WZI2" s="88"/>
      <c r="WZJ2" s="87"/>
      <c r="WZK2" s="87"/>
      <c r="WZL2" s="87"/>
      <c r="WZM2" s="87"/>
      <c r="WZN2" s="88"/>
      <c r="WZO2" s="87"/>
      <c r="WZP2" s="87"/>
      <c r="WZQ2" s="87"/>
      <c r="WZR2" s="87"/>
      <c r="WZS2" s="88"/>
      <c r="WZT2" s="87"/>
      <c r="WZU2" s="87"/>
      <c r="WZV2" s="87"/>
      <c r="WZW2" s="87"/>
      <c r="WZX2" s="88"/>
      <c r="WZY2" s="87"/>
      <c r="WZZ2" s="87"/>
      <c r="XAA2" s="87"/>
      <c r="XAB2" s="87"/>
      <c r="XAC2" s="88"/>
      <c r="XAD2" s="87"/>
      <c r="XAE2" s="87"/>
      <c r="XAF2" s="87"/>
      <c r="XAG2" s="87"/>
      <c r="XAH2" s="88"/>
      <c r="XAI2" s="87"/>
      <c r="XAJ2" s="87"/>
      <c r="XAK2" s="87"/>
      <c r="XAL2" s="87"/>
      <c r="XAM2" s="88"/>
      <c r="XAN2" s="87"/>
      <c r="XAO2" s="87"/>
      <c r="XAP2" s="87"/>
      <c r="XAQ2" s="87"/>
      <c r="XAR2" s="88"/>
      <c r="XAS2" s="87"/>
      <c r="XAT2" s="87"/>
      <c r="XAU2" s="87"/>
      <c r="XAV2" s="87"/>
      <c r="XAW2" s="88"/>
      <c r="XAX2" s="87"/>
      <c r="XAY2" s="87"/>
      <c r="XAZ2" s="87"/>
      <c r="XBA2" s="87"/>
      <c r="XBB2" s="88"/>
      <c r="XBC2" s="87"/>
      <c r="XBD2" s="87"/>
      <c r="XBE2" s="87"/>
      <c r="XBF2" s="87"/>
      <c r="XBG2" s="88"/>
      <c r="XBH2" s="87"/>
      <c r="XBI2" s="87"/>
      <c r="XBJ2" s="87"/>
      <c r="XBK2" s="87"/>
      <c r="XBL2" s="88"/>
      <c r="XBM2" s="87"/>
      <c r="XBN2" s="87"/>
      <c r="XBO2" s="87"/>
      <c r="XBP2" s="87"/>
      <c r="XBQ2" s="88"/>
      <c r="XBR2" s="87"/>
      <c r="XBS2" s="87"/>
      <c r="XBT2" s="87"/>
      <c r="XBU2" s="87"/>
      <c r="XBV2" s="88"/>
      <c r="XBW2" s="87"/>
      <c r="XBX2" s="87"/>
      <c r="XBY2" s="87"/>
      <c r="XBZ2" s="87"/>
      <c r="XCA2" s="88"/>
      <c r="XCB2" s="87"/>
      <c r="XCC2" s="87"/>
      <c r="XCD2" s="87"/>
      <c r="XCE2" s="87"/>
      <c r="XCF2" s="88"/>
      <c r="XCG2" s="87"/>
      <c r="XCH2" s="87"/>
      <c r="XCI2" s="87"/>
      <c r="XCJ2" s="87"/>
      <c r="XCK2" s="88"/>
      <c r="XCL2" s="87"/>
      <c r="XCM2" s="87"/>
      <c r="XCN2" s="87"/>
      <c r="XCO2" s="87"/>
      <c r="XCP2" s="88"/>
      <c r="XCQ2" s="87"/>
      <c r="XCR2" s="87"/>
      <c r="XCS2" s="87"/>
      <c r="XCT2" s="87"/>
      <c r="XCU2" s="88"/>
      <c r="XCV2" s="87"/>
      <c r="XCW2" s="87"/>
      <c r="XCX2" s="87"/>
      <c r="XCY2" s="87"/>
      <c r="XCZ2" s="88"/>
      <c r="XDA2" s="87"/>
      <c r="XDB2" s="87"/>
      <c r="XDC2" s="87"/>
      <c r="XDD2" s="87"/>
      <c r="XDE2" s="88"/>
      <c r="XDF2" s="87"/>
      <c r="XDG2" s="87"/>
      <c r="XDH2" s="87"/>
      <c r="XDI2" s="87"/>
      <c r="XDJ2" s="88"/>
      <c r="XDK2" s="87"/>
      <c r="XDL2" s="87"/>
      <c r="XDM2" s="87"/>
      <c r="XDN2" s="87"/>
      <c r="XDO2" s="88"/>
      <c r="XDP2" s="87"/>
      <c r="XDQ2" s="87"/>
      <c r="XDR2" s="87"/>
    </row>
    <row r="3" spans="1:16346" s="209" customFormat="1" ht="21.75" customHeight="1" x14ac:dyDescent="0.45">
      <c r="A3" s="58" t="s">
        <v>1062</v>
      </c>
      <c r="B3" s="142" t="s">
        <v>6</v>
      </c>
      <c r="C3" s="176">
        <v>1.32</v>
      </c>
      <c r="D3" s="177"/>
      <c r="E3" s="177"/>
      <c r="F3" s="22" t="s">
        <v>198</v>
      </c>
      <c r="G3" s="20" t="s">
        <v>199</v>
      </c>
      <c r="H3" s="176">
        <v>0.15</v>
      </c>
      <c r="I3" s="177"/>
      <c r="J3" s="177"/>
      <c r="K3" s="22" t="s">
        <v>200</v>
      </c>
      <c r="L3" s="59" t="s">
        <v>201</v>
      </c>
      <c r="M3" s="21">
        <v>1</v>
      </c>
      <c r="N3" s="22"/>
      <c r="O3" s="22"/>
      <c r="P3" s="22" t="s">
        <v>202</v>
      </c>
      <c r="Q3" s="20" t="s">
        <v>203</v>
      </c>
    </row>
    <row r="4" spans="1:16346" s="210" customFormat="1" ht="22.5" customHeight="1" x14ac:dyDescent="0.45">
      <c r="A4" s="53" t="s">
        <v>9</v>
      </c>
      <c r="B4" s="140" t="s">
        <v>204</v>
      </c>
      <c r="C4" s="178">
        <v>2610000</v>
      </c>
      <c r="D4" s="179"/>
      <c r="E4" s="179"/>
      <c r="F4" s="25" t="s">
        <v>205</v>
      </c>
      <c r="G4" s="26" t="s">
        <v>199</v>
      </c>
      <c r="H4" s="178">
        <v>348000</v>
      </c>
      <c r="I4" s="179"/>
      <c r="J4" s="179"/>
      <c r="K4" s="25" t="s">
        <v>206</v>
      </c>
      <c r="L4" s="54" t="s">
        <v>201</v>
      </c>
      <c r="M4" s="24">
        <v>1992300</v>
      </c>
      <c r="N4" s="25"/>
      <c r="O4" s="25"/>
      <c r="P4" s="25" t="s">
        <v>207</v>
      </c>
      <c r="Q4" s="26" t="s">
        <v>203</v>
      </c>
    </row>
    <row r="5" spans="1:16346" s="210" customFormat="1" ht="28.5" customHeight="1" x14ac:dyDescent="0.45">
      <c r="A5" s="51" t="s">
        <v>12</v>
      </c>
      <c r="B5" s="141" t="s">
        <v>13</v>
      </c>
      <c r="C5" s="180">
        <v>8700</v>
      </c>
      <c r="D5" s="181">
        <v>8700</v>
      </c>
      <c r="E5" s="181">
        <v>8700</v>
      </c>
      <c r="F5" s="28" t="s">
        <v>943</v>
      </c>
      <c r="G5" s="29"/>
      <c r="H5" s="180">
        <v>8700</v>
      </c>
      <c r="I5" s="181">
        <v>8700</v>
      </c>
      <c r="J5" s="181">
        <v>8700</v>
      </c>
      <c r="K5" s="28" t="s">
        <v>208</v>
      </c>
      <c r="L5" s="52"/>
      <c r="M5" s="27">
        <v>8700</v>
      </c>
      <c r="N5" s="28">
        <v>8700</v>
      </c>
      <c r="O5" s="28">
        <v>8700</v>
      </c>
      <c r="P5" s="28" t="s">
        <v>209</v>
      </c>
      <c r="Q5" s="29"/>
    </row>
    <row r="6" spans="1:16346" s="210" customFormat="1" ht="41.25" customHeight="1" x14ac:dyDescent="0.45">
      <c r="A6" s="53" t="s">
        <v>124</v>
      </c>
      <c r="B6" s="140" t="s">
        <v>13</v>
      </c>
      <c r="C6" s="178">
        <v>8700</v>
      </c>
      <c r="D6" s="179"/>
      <c r="E6" s="179"/>
      <c r="F6" s="25" t="s">
        <v>210</v>
      </c>
      <c r="G6" s="26"/>
      <c r="H6" s="178">
        <v>8700</v>
      </c>
      <c r="I6" s="179"/>
      <c r="J6" s="179"/>
      <c r="K6" s="25" t="s">
        <v>208</v>
      </c>
      <c r="L6" s="54"/>
      <c r="M6" s="24">
        <v>8700</v>
      </c>
      <c r="N6" s="25"/>
      <c r="O6" s="25"/>
      <c r="P6" s="25" t="s">
        <v>211</v>
      </c>
      <c r="Q6" s="26"/>
    </row>
    <row r="7" spans="1:16346" s="210" customFormat="1" ht="11.25" x14ac:dyDescent="0.45">
      <c r="A7" s="51" t="s">
        <v>212</v>
      </c>
      <c r="B7" s="141" t="s">
        <v>25</v>
      </c>
      <c r="C7" s="180">
        <v>82</v>
      </c>
      <c r="D7" s="181">
        <v>82</v>
      </c>
      <c r="E7" s="181">
        <v>87</v>
      </c>
      <c r="F7" s="28"/>
      <c r="G7" s="29" t="s">
        <v>213</v>
      </c>
      <c r="H7" s="180">
        <v>100</v>
      </c>
      <c r="I7" s="181">
        <v>100</v>
      </c>
      <c r="J7" s="181">
        <v>100</v>
      </c>
      <c r="K7" s="28">
        <v>82</v>
      </c>
      <c r="L7" s="52" t="s">
        <v>213</v>
      </c>
      <c r="M7" s="27">
        <v>82</v>
      </c>
      <c r="N7" s="28">
        <v>82</v>
      </c>
      <c r="O7" s="28">
        <v>87</v>
      </c>
      <c r="P7" s="28"/>
      <c r="Q7" s="29" t="s">
        <v>213</v>
      </c>
    </row>
    <row r="8" spans="1:16346" s="210" customFormat="1" ht="11.25" x14ac:dyDescent="0.45">
      <c r="A8" s="53" t="s">
        <v>214</v>
      </c>
      <c r="B8" s="140" t="s">
        <v>215</v>
      </c>
      <c r="C8" s="178">
        <v>71</v>
      </c>
      <c r="D8" s="179">
        <v>75</v>
      </c>
      <c r="E8" s="179">
        <v>85</v>
      </c>
      <c r="F8" s="25"/>
      <c r="G8" s="26" t="s">
        <v>213</v>
      </c>
      <c r="H8" s="178"/>
      <c r="I8" s="179"/>
      <c r="J8" s="179"/>
      <c r="K8" s="25"/>
      <c r="L8" s="54"/>
      <c r="M8" s="24">
        <v>71</v>
      </c>
      <c r="N8" s="25">
        <v>75</v>
      </c>
      <c r="O8" s="25">
        <v>85</v>
      </c>
      <c r="P8" s="25"/>
      <c r="Q8" s="26" t="s">
        <v>213</v>
      </c>
    </row>
    <row r="9" spans="1:16346" s="209" customFormat="1" ht="11.25" x14ac:dyDescent="0.45">
      <c r="A9" s="58" t="s">
        <v>216</v>
      </c>
      <c r="B9" s="142" t="s">
        <v>215</v>
      </c>
      <c r="C9" s="276">
        <v>67</v>
      </c>
      <c r="D9" s="277">
        <v>71</v>
      </c>
      <c r="E9" s="277">
        <v>80</v>
      </c>
      <c r="F9" s="22"/>
      <c r="G9" s="20" t="s">
        <v>213</v>
      </c>
      <c r="H9" s="276">
        <v>82</v>
      </c>
      <c r="I9" s="277" t="s">
        <v>217</v>
      </c>
      <c r="J9" s="277" t="s">
        <v>217</v>
      </c>
      <c r="K9" s="22" t="s">
        <v>218</v>
      </c>
      <c r="L9" s="59" t="s">
        <v>201</v>
      </c>
      <c r="M9" s="278">
        <v>67</v>
      </c>
      <c r="N9" s="279">
        <v>71</v>
      </c>
      <c r="O9" s="279">
        <v>80</v>
      </c>
      <c r="P9" s="22"/>
      <c r="Q9" s="20" t="s">
        <v>213</v>
      </c>
    </row>
    <row r="10" spans="1:16346" s="210" customFormat="1" ht="11.25" x14ac:dyDescent="0.45">
      <c r="A10" s="53" t="s">
        <v>219</v>
      </c>
      <c r="B10" s="140" t="s">
        <v>25</v>
      </c>
      <c r="C10" s="178">
        <v>40</v>
      </c>
      <c r="D10" s="179">
        <v>20</v>
      </c>
      <c r="E10" s="179">
        <v>20</v>
      </c>
      <c r="F10" s="25"/>
      <c r="G10" s="26" t="s">
        <v>213</v>
      </c>
      <c r="H10" s="178">
        <v>50</v>
      </c>
      <c r="I10" s="179"/>
      <c r="J10" s="179"/>
      <c r="K10" s="25" t="s">
        <v>220</v>
      </c>
      <c r="L10" s="54"/>
      <c r="M10" s="24">
        <v>40</v>
      </c>
      <c r="N10" s="25">
        <v>20</v>
      </c>
      <c r="O10" s="25">
        <v>20</v>
      </c>
      <c r="P10" s="25"/>
      <c r="Q10" s="26" t="s">
        <v>213</v>
      </c>
    </row>
    <row r="11" spans="1:16346" s="210" customFormat="1" ht="11.25" x14ac:dyDescent="0.45">
      <c r="A11" s="51" t="s">
        <v>20</v>
      </c>
      <c r="B11" s="141" t="s">
        <v>21</v>
      </c>
      <c r="C11" s="180">
        <v>50</v>
      </c>
      <c r="D11" s="181"/>
      <c r="E11" s="181"/>
      <c r="F11" s="28"/>
      <c r="G11" s="29"/>
      <c r="H11" s="180">
        <v>700</v>
      </c>
      <c r="I11" s="181">
        <v>700</v>
      </c>
      <c r="J11" s="181">
        <v>700</v>
      </c>
      <c r="K11" s="28"/>
      <c r="L11" s="52"/>
      <c r="M11" s="27">
        <v>60</v>
      </c>
      <c r="N11" s="28"/>
      <c r="O11" s="28"/>
      <c r="P11" s="28"/>
      <c r="Q11" s="29"/>
    </row>
    <row r="12" spans="1:16346" s="210" customFormat="1" ht="11.25" x14ac:dyDescent="0.45">
      <c r="A12" s="53" t="s">
        <v>23</v>
      </c>
      <c r="B12" s="140" t="s">
        <v>21</v>
      </c>
      <c r="C12" s="178">
        <v>80</v>
      </c>
      <c r="D12" s="179">
        <v>80</v>
      </c>
      <c r="E12" s="179">
        <v>90</v>
      </c>
      <c r="F12" s="25" t="s">
        <v>221</v>
      </c>
      <c r="G12" s="26" t="s">
        <v>213</v>
      </c>
      <c r="H12" s="178">
        <v>1000</v>
      </c>
      <c r="I12" s="179">
        <v>1000</v>
      </c>
      <c r="J12" s="179">
        <v>1000</v>
      </c>
      <c r="K12" s="25"/>
      <c r="L12" s="54" t="s">
        <v>213</v>
      </c>
      <c r="M12" s="24">
        <v>80</v>
      </c>
      <c r="N12" s="25">
        <v>80</v>
      </c>
      <c r="O12" s="25">
        <v>90</v>
      </c>
      <c r="P12" s="25"/>
      <c r="Q12" s="26" t="s">
        <v>213</v>
      </c>
    </row>
    <row r="13" spans="1:16346" s="210" customFormat="1" ht="11.25" x14ac:dyDescent="0.45">
      <c r="A13" s="51" t="s">
        <v>24</v>
      </c>
      <c r="B13" s="141" t="s">
        <v>222</v>
      </c>
      <c r="C13" s="180">
        <v>75000</v>
      </c>
      <c r="D13" s="181">
        <v>90000</v>
      </c>
      <c r="E13" s="181">
        <v>90000</v>
      </c>
      <c r="F13" s="28"/>
      <c r="G13" s="29" t="s">
        <v>223</v>
      </c>
      <c r="H13" s="180">
        <v>10000</v>
      </c>
      <c r="I13" s="181">
        <v>70000</v>
      </c>
      <c r="J13" s="181">
        <v>90000</v>
      </c>
      <c r="K13" s="28"/>
      <c r="L13" s="52" t="s">
        <v>223</v>
      </c>
      <c r="M13" s="27">
        <v>50000</v>
      </c>
      <c r="N13" s="28">
        <v>80000</v>
      </c>
      <c r="O13" s="28">
        <v>80000</v>
      </c>
      <c r="P13" s="28"/>
      <c r="Q13" s="29" t="s">
        <v>223</v>
      </c>
    </row>
    <row r="14" spans="1:16346" s="211" customFormat="1" ht="11.25" x14ac:dyDescent="0.45">
      <c r="A14" s="89" t="s">
        <v>88</v>
      </c>
      <c r="B14" s="148" t="s">
        <v>224</v>
      </c>
      <c r="C14" s="182">
        <v>3</v>
      </c>
      <c r="D14" s="183">
        <v>3</v>
      </c>
      <c r="E14" s="183">
        <v>3</v>
      </c>
      <c r="F14" s="90"/>
      <c r="G14" s="91" t="s">
        <v>213</v>
      </c>
      <c r="H14" s="182"/>
      <c r="I14" s="183"/>
      <c r="J14" s="183"/>
      <c r="K14" s="90"/>
      <c r="L14" s="92"/>
      <c r="M14" s="110">
        <v>3</v>
      </c>
      <c r="N14" s="90">
        <v>3</v>
      </c>
      <c r="O14" s="90">
        <v>3</v>
      </c>
      <c r="P14" s="90"/>
      <c r="Q14" s="91" t="s">
        <v>213</v>
      </c>
    </row>
    <row r="15" spans="1:16346" s="209" customFormat="1" ht="22.5" x14ac:dyDescent="0.45">
      <c r="A15" s="58" t="s">
        <v>134</v>
      </c>
      <c r="B15" s="142" t="s">
        <v>135</v>
      </c>
      <c r="C15" s="176">
        <v>85</v>
      </c>
      <c r="D15" s="177" t="s">
        <v>217</v>
      </c>
      <c r="E15" s="177" t="s">
        <v>217</v>
      </c>
      <c r="F15" s="22" t="s">
        <v>225</v>
      </c>
      <c r="G15" s="20" t="s">
        <v>213</v>
      </c>
      <c r="H15" s="176">
        <v>1</v>
      </c>
      <c r="I15" s="177" t="s">
        <v>217</v>
      </c>
      <c r="J15" s="177" t="s">
        <v>217</v>
      </c>
      <c r="K15" s="22"/>
      <c r="L15" s="59" t="s">
        <v>213</v>
      </c>
      <c r="M15" s="21">
        <v>85</v>
      </c>
      <c r="N15" s="22" t="s">
        <v>217</v>
      </c>
      <c r="O15" s="22" t="s">
        <v>217</v>
      </c>
      <c r="P15" s="22" t="s">
        <v>226</v>
      </c>
      <c r="Q15" s="20" t="s">
        <v>213</v>
      </c>
    </row>
    <row r="16" spans="1:16346" s="212" customFormat="1" ht="11.25" x14ac:dyDescent="0.45">
      <c r="A16" s="93" t="s">
        <v>227</v>
      </c>
      <c r="B16" s="151"/>
      <c r="C16" s="189"/>
      <c r="D16" s="190"/>
      <c r="E16" s="190"/>
      <c r="F16" s="94"/>
      <c r="G16" s="95"/>
      <c r="H16" s="189"/>
      <c r="I16" s="190"/>
      <c r="J16" s="190"/>
      <c r="K16" s="94"/>
      <c r="L16" s="96"/>
      <c r="M16" s="133"/>
      <c r="N16" s="94"/>
      <c r="O16" s="94"/>
      <c r="P16" s="94"/>
      <c r="Q16" s="95"/>
    </row>
    <row r="17" spans="1:16346" s="210" customFormat="1" ht="11.25" x14ac:dyDescent="0.45">
      <c r="A17" s="51" t="s">
        <v>228</v>
      </c>
      <c r="B17" s="141" t="s">
        <v>229</v>
      </c>
      <c r="C17" s="180">
        <v>90</v>
      </c>
      <c r="D17" s="181"/>
      <c r="E17" s="181"/>
      <c r="F17" s="28" t="s">
        <v>944</v>
      </c>
      <c r="G17" s="29" t="s">
        <v>199</v>
      </c>
      <c r="H17" s="180">
        <v>14</v>
      </c>
      <c r="I17" s="181"/>
      <c r="J17" s="181"/>
      <c r="K17" s="28" t="s">
        <v>948</v>
      </c>
      <c r="L17" s="52"/>
      <c r="M17" s="27">
        <v>14</v>
      </c>
      <c r="N17" s="28"/>
      <c r="O17" s="28"/>
      <c r="P17" s="28"/>
      <c r="Q17" s="29"/>
    </row>
    <row r="18" spans="1:16346" s="210" customFormat="1" ht="11.25" x14ac:dyDescent="0.45">
      <c r="A18" s="53" t="s">
        <v>938</v>
      </c>
      <c r="B18" s="140" t="s">
        <v>230</v>
      </c>
      <c r="C18" s="133" t="s">
        <v>231</v>
      </c>
      <c r="D18" s="179"/>
      <c r="E18" s="179"/>
      <c r="F18" s="25" t="s">
        <v>232</v>
      </c>
      <c r="G18" s="26"/>
      <c r="H18" s="178">
        <v>141</v>
      </c>
      <c r="I18" s="179"/>
      <c r="J18" s="179"/>
      <c r="K18" s="25" t="s">
        <v>233</v>
      </c>
      <c r="L18" s="54"/>
      <c r="M18" s="24" t="s">
        <v>231</v>
      </c>
      <c r="N18" s="25"/>
      <c r="O18" s="25"/>
      <c r="P18" s="25" t="s">
        <v>232</v>
      </c>
      <c r="Q18" s="26"/>
    </row>
    <row r="19" spans="1:16346" s="209" customFormat="1" ht="11.25" x14ac:dyDescent="0.45">
      <c r="A19" s="58" t="s">
        <v>939</v>
      </c>
      <c r="B19" s="142" t="s">
        <v>230</v>
      </c>
      <c r="C19" s="21">
        <v>119.9</v>
      </c>
      <c r="D19" s="177"/>
      <c r="E19" s="177"/>
      <c r="F19" s="22" t="s">
        <v>232</v>
      </c>
      <c r="G19" s="20"/>
      <c r="H19" s="176">
        <v>119</v>
      </c>
      <c r="I19" s="177"/>
      <c r="J19" s="177"/>
      <c r="K19" s="22" t="s">
        <v>233</v>
      </c>
      <c r="L19" s="59"/>
      <c r="M19" s="21" t="s">
        <v>234</v>
      </c>
      <c r="N19" s="22"/>
      <c r="O19" s="22"/>
      <c r="P19" s="22" t="s">
        <v>232</v>
      </c>
      <c r="Q19" s="20"/>
    </row>
    <row r="20" spans="1:16346" s="212" customFormat="1" ht="22.5" x14ac:dyDescent="0.45">
      <c r="A20" s="93" t="s">
        <v>235</v>
      </c>
      <c r="B20" s="151" t="s">
        <v>236</v>
      </c>
      <c r="C20" s="189">
        <v>0.09</v>
      </c>
      <c r="D20" s="190"/>
      <c r="E20" s="190"/>
      <c r="F20" s="94"/>
      <c r="G20" s="95"/>
      <c r="H20" s="189">
        <v>0.09</v>
      </c>
      <c r="I20" s="190"/>
      <c r="J20" s="190"/>
      <c r="K20" s="94" t="s">
        <v>949</v>
      </c>
      <c r="L20" s="96"/>
      <c r="M20" s="133">
        <v>0.09</v>
      </c>
      <c r="N20" s="94"/>
      <c r="O20" s="94"/>
      <c r="P20" s="94" t="s">
        <v>237</v>
      </c>
      <c r="Q20" s="95"/>
    </row>
    <row r="21" spans="1:16346" s="209" customFormat="1" ht="11.25" x14ac:dyDescent="0.45">
      <c r="A21" s="58" t="s">
        <v>238</v>
      </c>
      <c r="B21" s="142" t="s">
        <v>239</v>
      </c>
      <c r="C21" s="176">
        <v>2.4</v>
      </c>
      <c r="D21" s="177">
        <v>2.2000000000000002</v>
      </c>
      <c r="E21" s="177">
        <v>2.2000000000000002</v>
      </c>
      <c r="F21" s="22"/>
      <c r="G21" s="20" t="s">
        <v>213</v>
      </c>
      <c r="H21" s="176"/>
      <c r="I21" s="177"/>
      <c r="J21" s="177"/>
      <c r="K21" s="22"/>
      <c r="L21" s="59" t="s">
        <v>213</v>
      </c>
      <c r="M21" s="21">
        <v>2.4</v>
      </c>
      <c r="N21" s="22">
        <v>2.2000000000000002</v>
      </c>
      <c r="O21" s="22">
        <v>2.2000000000000002</v>
      </c>
      <c r="P21" s="22"/>
      <c r="Q21" s="20" t="s">
        <v>213</v>
      </c>
    </row>
    <row r="22" spans="1:16346" s="209" customFormat="1" ht="11.25" x14ac:dyDescent="0.45">
      <c r="A22" s="55" t="s">
        <v>240</v>
      </c>
      <c r="B22" s="144" t="s">
        <v>241</v>
      </c>
      <c r="C22" s="184">
        <v>1</v>
      </c>
      <c r="D22" s="185">
        <v>1.3</v>
      </c>
      <c r="E22" s="185">
        <v>1.8</v>
      </c>
      <c r="F22" s="56"/>
      <c r="G22" s="23" t="s">
        <v>213</v>
      </c>
      <c r="H22" s="184"/>
      <c r="I22" s="185"/>
      <c r="J22" s="185"/>
      <c r="K22" s="56"/>
      <c r="L22" s="57" t="s">
        <v>213</v>
      </c>
      <c r="M22" s="113">
        <v>1</v>
      </c>
      <c r="N22" s="56">
        <v>1.3</v>
      </c>
      <c r="O22" s="56">
        <v>1.8</v>
      </c>
      <c r="P22" s="56"/>
      <c r="Q22" s="23" t="s">
        <v>213</v>
      </c>
    </row>
    <row r="23" spans="1:16346" s="209" customFormat="1" ht="11.25" x14ac:dyDescent="0.45">
      <c r="A23" s="58" t="s">
        <v>242</v>
      </c>
      <c r="B23" s="142" t="s">
        <v>243</v>
      </c>
      <c r="C23" s="176">
        <f>C22/C21</f>
        <v>0.41666666666666669</v>
      </c>
      <c r="D23" s="177">
        <f>D22/D21</f>
        <v>0.59090909090909083</v>
      </c>
      <c r="E23" s="177">
        <f>E22/E21</f>
        <v>0.81818181818181812</v>
      </c>
      <c r="F23" s="22"/>
      <c r="G23" s="20"/>
      <c r="H23" s="176" t="s">
        <v>244</v>
      </c>
      <c r="I23" s="177" t="s">
        <v>245</v>
      </c>
      <c r="J23" s="177" t="s">
        <v>245</v>
      </c>
      <c r="K23" s="22"/>
      <c r="L23" s="59"/>
      <c r="M23" s="21">
        <f>M22/M21</f>
        <v>0.41666666666666669</v>
      </c>
      <c r="N23" s="22">
        <f>N22/N21</f>
        <v>0.59090909090909083</v>
      </c>
      <c r="O23" s="22">
        <f>O22/O21</f>
        <v>0.81818181818181812</v>
      </c>
      <c r="P23" s="22"/>
      <c r="Q23" s="20"/>
    </row>
    <row r="24" spans="1:16346" s="209" customFormat="1" ht="11.25" x14ac:dyDescent="0.45">
      <c r="A24" s="55" t="s">
        <v>246</v>
      </c>
      <c r="B24" s="144" t="s">
        <v>247</v>
      </c>
      <c r="C24" s="184">
        <v>4</v>
      </c>
      <c r="D24" s="185">
        <v>4</v>
      </c>
      <c r="E24" s="185">
        <v>4</v>
      </c>
      <c r="F24" s="56"/>
      <c r="G24" s="23" t="s">
        <v>213</v>
      </c>
      <c r="H24" s="184"/>
      <c r="I24" s="185"/>
      <c r="J24" s="185"/>
      <c r="K24" s="56"/>
      <c r="L24" s="57"/>
      <c r="M24" s="113">
        <v>4</v>
      </c>
      <c r="N24" s="56">
        <v>4</v>
      </c>
      <c r="O24" s="56">
        <v>4</v>
      </c>
      <c r="P24" s="56"/>
      <c r="Q24" s="23" t="s">
        <v>213</v>
      </c>
    </row>
    <row r="25" spans="1:16346" s="210" customFormat="1" ht="11.25" x14ac:dyDescent="0.45">
      <c r="A25" s="51" t="s">
        <v>248</v>
      </c>
      <c r="B25" s="141" t="s">
        <v>17</v>
      </c>
      <c r="C25" s="180">
        <v>30</v>
      </c>
      <c r="D25" s="181">
        <v>30</v>
      </c>
      <c r="E25" s="181">
        <v>30</v>
      </c>
      <c r="F25" s="28"/>
      <c r="G25" s="29" t="s">
        <v>213</v>
      </c>
      <c r="H25" s="180"/>
      <c r="I25" s="181"/>
      <c r="J25" s="181"/>
      <c r="K25" s="28"/>
      <c r="L25" s="52"/>
      <c r="M25" s="27">
        <v>30</v>
      </c>
      <c r="N25" s="28">
        <v>30</v>
      </c>
      <c r="O25" s="28">
        <v>30</v>
      </c>
      <c r="P25" s="28"/>
      <c r="Q25" s="29" t="s">
        <v>213</v>
      </c>
    </row>
    <row r="26" spans="1:16346" s="210" customFormat="1" ht="11.25" x14ac:dyDescent="0.45">
      <c r="A26" s="53" t="s">
        <v>249</v>
      </c>
      <c r="B26" s="140" t="s">
        <v>250</v>
      </c>
      <c r="C26" s="178">
        <v>10</v>
      </c>
      <c r="D26" s="179" t="s">
        <v>217</v>
      </c>
      <c r="E26" s="179" t="s">
        <v>217</v>
      </c>
      <c r="F26" s="25"/>
      <c r="G26" s="26" t="s">
        <v>251</v>
      </c>
      <c r="H26" s="178"/>
      <c r="I26" s="179"/>
      <c r="J26" s="179"/>
      <c r="K26" s="25"/>
      <c r="L26" s="54"/>
      <c r="M26" s="24">
        <v>10</v>
      </c>
      <c r="N26" s="25" t="s">
        <v>217</v>
      </c>
      <c r="O26" s="25" t="s">
        <v>217</v>
      </c>
      <c r="P26" s="25"/>
      <c r="Q26" s="26" t="s">
        <v>251</v>
      </c>
    </row>
    <row r="27" spans="1:16346" s="209" customFormat="1" ht="11.25" x14ac:dyDescent="0.45">
      <c r="A27" s="58" t="s">
        <v>252</v>
      </c>
      <c r="B27" s="142" t="s">
        <v>253</v>
      </c>
      <c r="C27" s="176">
        <v>10</v>
      </c>
      <c r="D27" s="177" t="s">
        <v>217</v>
      </c>
      <c r="E27" s="177" t="s">
        <v>217</v>
      </c>
      <c r="F27" s="22"/>
      <c r="G27" s="20" t="s">
        <v>254</v>
      </c>
      <c r="H27" s="176"/>
      <c r="I27" s="177"/>
      <c r="J27" s="177"/>
      <c r="K27" s="22"/>
      <c r="L27" s="59"/>
      <c r="M27" s="21">
        <v>10</v>
      </c>
      <c r="N27" s="22" t="s">
        <v>217</v>
      </c>
      <c r="O27" s="22" t="s">
        <v>217</v>
      </c>
      <c r="P27" s="22"/>
      <c r="Q27" s="20" t="s">
        <v>254</v>
      </c>
    </row>
    <row r="28" spans="1:16346" s="210" customFormat="1" ht="11.25" x14ac:dyDescent="0.45">
      <c r="A28" s="53" t="s">
        <v>940</v>
      </c>
      <c r="B28" s="140" t="s">
        <v>255</v>
      </c>
      <c r="C28" s="178">
        <v>300</v>
      </c>
      <c r="D28" s="179">
        <v>1000</v>
      </c>
      <c r="E28" s="179">
        <v>1500</v>
      </c>
      <c r="F28" s="25"/>
      <c r="G28" s="26" t="s">
        <v>213</v>
      </c>
      <c r="H28" s="178">
        <v>40</v>
      </c>
      <c r="I28" s="179" t="s">
        <v>245</v>
      </c>
      <c r="J28" s="179" t="s">
        <v>245</v>
      </c>
      <c r="K28" s="25" t="s">
        <v>256</v>
      </c>
      <c r="L28" s="54"/>
      <c r="M28" s="24">
        <v>229</v>
      </c>
      <c r="N28" s="25">
        <v>1000</v>
      </c>
      <c r="O28" s="25">
        <v>1500</v>
      </c>
      <c r="P28" s="25"/>
      <c r="Q28" s="26" t="s">
        <v>213</v>
      </c>
    </row>
    <row r="29" spans="1:16346" s="208" customFormat="1" ht="11.25" x14ac:dyDescent="0.45">
      <c r="A29" s="84" t="s">
        <v>27</v>
      </c>
      <c r="B29" s="147" t="s">
        <v>2</v>
      </c>
      <c r="C29" s="84" t="s">
        <v>3</v>
      </c>
      <c r="D29" s="84">
        <v>2030</v>
      </c>
      <c r="E29" s="84">
        <v>2050</v>
      </c>
      <c r="F29" s="84"/>
      <c r="G29" s="85"/>
      <c r="H29" s="84" t="s">
        <v>3</v>
      </c>
      <c r="I29" s="84">
        <v>2030</v>
      </c>
      <c r="J29" s="84">
        <v>2050</v>
      </c>
      <c r="K29" s="84"/>
      <c r="L29" s="85"/>
      <c r="M29" s="85" t="s">
        <v>3</v>
      </c>
      <c r="N29" s="85">
        <v>2030</v>
      </c>
      <c r="O29" s="85">
        <v>2050</v>
      </c>
      <c r="P29" s="84"/>
      <c r="Q29" s="85"/>
      <c r="R29" s="88"/>
      <c r="S29" s="87"/>
      <c r="T29" s="87"/>
      <c r="U29" s="87"/>
      <c r="V29" s="87"/>
      <c r="W29" s="88"/>
      <c r="X29" s="87"/>
      <c r="Y29" s="87"/>
      <c r="Z29" s="87"/>
      <c r="AA29" s="87"/>
      <c r="AB29" s="88"/>
      <c r="AC29" s="87"/>
      <c r="AD29" s="87"/>
      <c r="AE29" s="87"/>
      <c r="AF29" s="87"/>
      <c r="AG29" s="88"/>
      <c r="AH29" s="87"/>
      <c r="AI29" s="87"/>
      <c r="AJ29" s="87"/>
      <c r="AK29" s="87"/>
      <c r="AL29" s="88"/>
      <c r="AM29" s="87"/>
      <c r="AN29" s="87"/>
      <c r="AO29" s="87"/>
      <c r="AP29" s="87"/>
      <c r="AQ29" s="88"/>
      <c r="AR29" s="87"/>
      <c r="AS29" s="87"/>
      <c r="AT29" s="87"/>
      <c r="AU29" s="87"/>
      <c r="AV29" s="88"/>
      <c r="AW29" s="87"/>
      <c r="AX29" s="87"/>
      <c r="AY29" s="87"/>
      <c r="AZ29" s="87"/>
      <c r="BA29" s="88"/>
      <c r="BB29" s="87"/>
      <c r="BC29" s="87"/>
      <c r="BD29" s="87"/>
      <c r="BE29" s="87"/>
      <c r="BF29" s="88"/>
      <c r="BG29" s="87"/>
      <c r="BH29" s="87"/>
      <c r="BI29" s="87"/>
      <c r="BJ29" s="87"/>
      <c r="BK29" s="88"/>
      <c r="BL29" s="87"/>
      <c r="BM29" s="87"/>
      <c r="BN29" s="87"/>
      <c r="BO29" s="87"/>
      <c r="BP29" s="88"/>
      <c r="BQ29" s="87"/>
      <c r="BR29" s="87"/>
      <c r="BS29" s="87"/>
      <c r="BT29" s="87"/>
      <c r="BU29" s="88"/>
      <c r="BV29" s="87"/>
      <c r="BW29" s="87"/>
      <c r="BX29" s="87"/>
      <c r="BY29" s="87"/>
      <c r="BZ29" s="88"/>
      <c r="CA29" s="87"/>
      <c r="CB29" s="87"/>
      <c r="CC29" s="87"/>
      <c r="CD29" s="87"/>
      <c r="CE29" s="88"/>
      <c r="CF29" s="87"/>
      <c r="CG29" s="87"/>
      <c r="CH29" s="87"/>
      <c r="CI29" s="87"/>
      <c r="CJ29" s="88"/>
      <c r="CK29" s="87"/>
      <c r="CL29" s="87"/>
      <c r="CM29" s="87"/>
      <c r="CN29" s="87"/>
      <c r="CO29" s="88"/>
      <c r="CP29" s="87"/>
      <c r="CQ29" s="87"/>
      <c r="CR29" s="87"/>
      <c r="CS29" s="87"/>
      <c r="CT29" s="88"/>
      <c r="CU29" s="87"/>
      <c r="CV29" s="87"/>
      <c r="CW29" s="87"/>
      <c r="CX29" s="87"/>
      <c r="CY29" s="88"/>
      <c r="CZ29" s="87"/>
      <c r="DA29" s="87"/>
      <c r="DB29" s="87"/>
      <c r="DC29" s="87"/>
      <c r="DD29" s="88"/>
      <c r="DE29" s="87"/>
      <c r="DF29" s="87"/>
      <c r="DG29" s="87"/>
      <c r="DH29" s="87"/>
      <c r="DI29" s="88"/>
      <c r="DJ29" s="87"/>
      <c r="DK29" s="87"/>
      <c r="DL29" s="87"/>
      <c r="DM29" s="87"/>
      <c r="DN29" s="88"/>
      <c r="DO29" s="87"/>
      <c r="DP29" s="87"/>
      <c r="DQ29" s="87"/>
      <c r="DR29" s="87"/>
      <c r="DS29" s="88"/>
      <c r="DT29" s="87"/>
      <c r="DU29" s="87"/>
      <c r="DV29" s="87"/>
      <c r="DW29" s="87"/>
      <c r="DX29" s="88"/>
      <c r="DY29" s="87"/>
      <c r="DZ29" s="87"/>
      <c r="EA29" s="87"/>
      <c r="EB29" s="87"/>
      <c r="EC29" s="88"/>
      <c r="ED29" s="87"/>
      <c r="EE29" s="87"/>
      <c r="EF29" s="87"/>
      <c r="EG29" s="87"/>
      <c r="EH29" s="88"/>
      <c r="EI29" s="87"/>
      <c r="EJ29" s="87"/>
      <c r="EK29" s="87"/>
      <c r="EL29" s="87"/>
      <c r="EM29" s="88"/>
      <c r="EN29" s="87"/>
      <c r="EO29" s="87"/>
      <c r="EP29" s="87"/>
      <c r="EQ29" s="87"/>
      <c r="ER29" s="88"/>
      <c r="ES29" s="87"/>
      <c r="ET29" s="87"/>
      <c r="EU29" s="87"/>
      <c r="EV29" s="87"/>
      <c r="EW29" s="88"/>
      <c r="EX29" s="87"/>
      <c r="EY29" s="87"/>
      <c r="EZ29" s="87"/>
      <c r="FA29" s="87"/>
      <c r="FB29" s="88"/>
      <c r="FC29" s="87"/>
      <c r="FD29" s="87"/>
      <c r="FE29" s="87"/>
      <c r="FF29" s="87"/>
      <c r="FG29" s="88"/>
      <c r="FH29" s="87"/>
      <c r="FI29" s="87"/>
      <c r="FJ29" s="87"/>
      <c r="FK29" s="87"/>
      <c r="FL29" s="88"/>
      <c r="FM29" s="87"/>
      <c r="FN29" s="87"/>
      <c r="FO29" s="87"/>
      <c r="FP29" s="87"/>
      <c r="FQ29" s="88"/>
      <c r="FR29" s="87"/>
      <c r="FS29" s="87"/>
      <c r="FT29" s="87"/>
      <c r="FU29" s="87"/>
      <c r="FV29" s="88"/>
      <c r="FW29" s="87"/>
      <c r="FX29" s="87"/>
      <c r="FY29" s="87"/>
      <c r="FZ29" s="87"/>
      <c r="GA29" s="88"/>
      <c r="GB29" s="87"/>
      <c r="GC29" s="87"/>
      <c r="GD29" s="87"/>
      <c r="GE29" s="87"/>
      <c r="GF29" s="88"/>
      <c r="GG29" s="87"/>
      <c r="GH29" s="87"/>
      <c r="GI29" s="87"/>
      <c r="GJ29" s="87"/>
      <c r="GK29" s="88"/>
      <c r="GL29" s="87"/>
      <c r="GM29" s="87"/>
      <c r="GN29" s="87"/>
      <c r="GO29" s="87"/>
      <c r="GP29" s="88"/>
      <c r="GQ29" s="87"/>
      <c r="GR29" s="87"/>
      <c r="GS29" s="87"/>
      <c r="GT29" s="87"/>
      <c r="GU29" s="88"/>
      <c r="GV29" s="87"/>
      <c r="GW29" s="87"/>
      <c r="GX29" s="87"/>
      <c r="GY29" s="87"/>
      <c r="GZ29" s="88"/>
      <c r="HA29" s="87"/>
      <c r="HB29" s="87"/>
      <c r="HC29" s="87"/>
      <c r="HD29" s="87"/>
      <c r="HE29" s="88"/>
      <c r="HF29" s="87"/>
      <c r="HG29" s="87"/>
      <c r="HH29" s="87"/>
      <c r="HI29" s="87"/>
      <c r="HJ29" s="88"/>
      <c r="HK29" s="87"/>
      <c r="HL29" s="87"/>
      <c r="HM29" s="87"/>
      <c r="HN29" s="87"/>
      <c r="HO29" s="88"/>
      <c r="HP29" s="87"/>
      <c r="HQ29" s="87"/>
      <c r="HR29" s="87"/>
      <c r="HS29" s="87"/>
      <c r="HT29" s="88"/>
      <c r="HU29" s="87"/>
      <c r="HV29" s="87"/>
      <c r="HW29" s="87"/>
      <c r="HX29" s="87"/>
      <c r="HY29" s="88"/>
      <c r="HZ29" s="87"/>
      <c r="IA29" s="87"/>
      <c r="IB29" s="87"/>
      <c r="IC29" s="87"/>
      <c r="ID29" s="88"/>
      <c r="IE29" s="87"/>
      <c r="IF29" s="87"/>
      <c r="IG29" s="87"/>
      <c r="IH29" s="87"/>
      <c r="II29" s="88"/>
      <c r="IJ29" s="87"/>
      <c r="IK29" s="87"/>
      <c r="IL29" s="87"/>
      <c r="IM29" s="87"/>
      <c r="IN29" s="88"/>
      <c r="IO29" s="87"/>
      <c r="IP29" s="87"/>
      <c r="IQ29" s="87"/>
      <c r="IR29" s="87"/>
      <c r="IS29" s="88"/>
      <c r="IT29" s="87"/>
      <c r="IU29" s="87"/>
      <c r="IV29" s="87"/>
      <c r="IW29" s="87"/>
      <c r="IX29" s="88"/>
      <c r="IY29" s="87"/>
      <c r="IZ29" s="87"/>
      <c r="JA29" s="87"/>
      <c r="JB29" s="87"/>
      <c r="JC29" s="88"/>
      <c r="JD29" s="87"/>
      <c r="JE29" s="87"/>
      <c r="JF29" s="87"/>
      <c r="JG29" s="87"/>
      <c r="JH29" s="88"/>
      <c r="JI29" s="87"/>
      <c r="JJ29" s="87"/>
      <c r="JK29" s="87"/>
      <c r="JL29" s="87"/>
      <c r="JM29" s="88"/>
      <c r="JN29" s="87"/>
      <c r="JO29" s="87"/>
      <c r="JP29" s="87"/>
      <c r="JQ29" s="87"/>
      <c r="JR29" s="88"/>
      <c r="JS29" s="87"/>
      <c r="JT29" s="87"/>
      <c r="JU29" s="87"/>
      <c r="JV29" s="87"/>
      <c r="JW29" s="88"/>
      <c r="JX29" s="87"/>
      <c r="JY29" s="87"/>
      <c r="JZ29" s="87"/>
      <c r="KA29" s="87"/>
      <c r="KB29" s="88"/>
      <c r="KC29" s="87"/>
      <c r="KD29" s="87"/>
      <c r="KE29" s="87"/>
      <c r="KF29" s="87"/>
      <c r="KG29" s="88"/>
      <c r="KH29" s="87"/>
      <c r="KI29" s="87"/>
      <c r="KJ29" s="87"/>
      <c r="KK29" s="87"/>
      <c r="KL29" s="88"/>
      <c r="KM29" s="87"/>
      <c r="KN29" s="87"/>
      <c r="KO29" s="87"/>
      <c r="KP29" s="87"/>
      <c r="KQ29" s="88"/>
      <c r="KR29" s="87"/>
      <c r="KS29" s="87"/>
      <c r="KT29" s="87"/>
      <c r="KU29" s="87"/>
      <c r="KV29" s="88"/>
      <c r="KW29" s="87"/>
      <c r="KX29" s="87"/>
      <c r="KY29" s="87"/>
      <c r="KZ29" s="87"/>
      <c r="LA29" s="88"/>
      <c r="LB29" s="87"/>
      <c r="LC29" s="87"/>
      <c r="LD29" s="87"/>
      <c r="LE29" s="87"/>
      <c r="LF29" s="88"/>
      <c r="LG29" s="87"/>
      <c r="LH29" s="87"/>
      <c r="LI29" s="87"/>
      <c r="LJ29" s="87"/>
      <c r="LK29" s="88"/>
      <c r="LL29" s="87"/>
      <c r="LM29" s="87"/>
      <c r="LN29" s="87"/>
      <c r="LO29" s="87"/>
      <c r="LP29" s="88"/>
      <c r="LQ29" s="87"/>
      <c r="LR29" s="87"/>
      <c r="LS29" s="87"/>
      <c r="LT29" s="87"/>
      <c r="LU29" s="88"/>
      <c r="LV29" s="87"/>
      <c r="LW29" s="87"/>
      <c r="LX29" s="87"/>
      <c r="LY29" s="87"/>
      <c r="LZ29" s="88"/>
      <c r="MA29" s="87"/>
      <c r="MB29" s="87"/>
      <c r="MC29" s="87"/>
      <c r="MD29" s="87"/>
      <c r="ME29" s="88"/>
      <c r="MF29" s="87"/>
      <c r="MG29" s="87"/>
      <c r="MH29" s="87"/>
      <c r="MI29" s="87"/>
      <c r="MJ29" s="88"/>
      <c r="MK29" s="87"/>
      <c r="ML29" s="87"/>
      <c r="MM29" s="87"/>
      <c r="MN29" s="87"/>
      <c r="MO29" s="88"/>
      <c r="MP29" s="87"/>
      <c r="MQ29" s="87"/>
      <c r="MR29" s="87"/>
      <c r="MS29" s="87"/>
      <c r="MT29" s="88"/>
      <c r="MU29" s="87"/>
      <c r="MV29" s="87"/>
      <c r="MW29" s="87"/>
      <c r="MX29" s="87"/>
      <c r="MY29" s="88"/>
      <c r="MZ29" s="87"/>
      <c r="NA29" s="87"/>
      <c r="NB29" s="87"/>
      <c r="NC29" s="87"/>
      <c r="ND29" s="88"/>
      <c r="NE29" s="87"/>
      <c r="NF29" s="87"/>
      <c r="NG29" s="87"/>
      <c r="NH29" s="87"/>
      <c r="NI29" s="88"/>
      <c r="NJ29" s="87"/>
      <c r="NK29" s="87"/>
      <c r="NL29" s="87"/>
      <c r="NM29" s="87"/>
      <c r="NN29" s="88"/>
      <c r="NO29" s="87"/>
      <c r="NP29" s="87"/>
      <c r="NQ29" s="87"/>
      <c r="NR29" s="87"/>
      <c r="NS29" s="88"/>
      <c r="NT29" s="87"/>
      <c r="NU29" s="87"/>
      <c r="NV29" s="87"/>
      <c r="NW29" s="87"/>
      <c r="NX29" s="88"/>
      <c r="NY29" s="87"/>
      <c r="NZ29" s="87"/>
      <c r="OA29" s="87"/>
      <c r="OB29" s="87"/>
      <c r="OC29" s="88"/>
      <c r="OD29" s="87"/>
      <c r="OE29" s="87"/>
      <c r="OF29" s="87"/>
      <c r="OG29" s="87"/>
      <c r="OH29" s="88"/>
      <c r="OI29" s="87"/>
      <c r="OJ29" s="87"/>
      <c r="OK29" s="87"/>
      <c r="OL29" s="87"/>
      <c r="OM29" s="88"/>
      <c r="ON29" s="87"/>
      <c r="OO29" s="87"/>
      <c r="OP29" s="87"/>
      <c r="OQ29" s="87"/>
      <c r="OR29" s="88"/>
      <c r="OS29" s="87"/>
      <c r="OT29" s="87"/>
      <c r="OU29" s="87"/>
      <c r="OV29" s="87"/>
      <c r="OW29" s="88"/>
      <c r="OX29" s="87"/>
      <c r="OY29" s="87"/>
      <c r="OZ29" s="87"/>
      <c r="PA29" s="87"/>
      <c r="PB29" s="88"/>
      <c r="PC29" s="87"/>
      <c r="PD29" s="87"/>
      <c r="PE29" s="87"/>
      <c r="PF29" s="87"/>
      <c r="PG29" s="88"/>
      <c r="PH29" s="87"/>
      <c r="PI29" s="87"/>
      <c r="PJ29" s="87"/>
      <c r="PK29" s="87"/>
      <c r="PL29" s="88"/>
      <c r="PM29" s="87"/>
      <c r="PN29" s="87"/>
      <c r="PO29" s="87"/>
      <c r="PP29" s="87"/>
      <c r="PQ29" s="88"/>
      <c r="PR29" s="87"/>
      <c r="PS29" s="87"/>
      <c r="PT29" s="87"/>
      <c r="PU29" s="87"/>
      <c r="PV29" s="88"/>
      <c r="PW29" s="87"/>
      <c r="PX29" s="87"/>
      <c r="PY29" s="87"/>
      <c r="PZ29" s="87"/>
      <c r="QA29" s="88"/>
      <c r="QB29" s="87"/>
      <c r="QC29" s="87"/>
      <c r="QD29" s="87"/>
      <c r="QE29" s="87"/>
      <c r="QF29" s="88"/>
      <c r="QG29" s="87"/>
      <c r="QH29" s="87"/>
      <c r="QI29" s="87"/>
      <c r="QJ29" s="87"/>
      <c r="QK29" s="88"/>
      <c r="QL29" s="87"/>
      <c r="QM29" s="87"/>
      <c r="QN29" s="87"/>
      <c r="QO29" s="87"/>
      <c r="QP29" s="88"/>
      <c r="QQ29" s="87"/>
      <c r="QR29" s="87"/>
      <c r="QS29" s="87"/>
      <c r="QT29" s="87"/>
      <c r="QU29" s="88"/>
      <c r="QV29" s="87"/>
      <c r="QW29" s="87"/>
      <c r="QX29" s="87"/>
      <c r="QY29" s="87"/>
      <c r="QZ29" s="88"/>
      <c r="RA29" s="87"/>
      <c r="RB29" s="87"/>
      <c r="RC29" s="87"/>
      <c r="RD29" s="87"/>
      <c r="RE29" s="88"/>
      <c r="RF29" s="87"/>
      <c r="RG29" s="87"/>
      <c r="RH29" s="87"/>
      <c r="RI29" s="87"/>
      <c r="RJ29" s="88"/>
      <c r="RK29" s="87"/>
      <c r="RL29" s="87"/>
      <c r="RM29" s="87"/>
      <c r="RN29" s="87"/>
      <c r="RO29" s="88"/>
      <c r="RP29" s="87"/>
      <c r="RQ29" s="87"/>
      <c r="RR29" s="87"/>
      <c r="RS29" s="87"/>
      <c r="RT29" s="88"/>
      <c r="RU29" s="87"/>
      <c r="RV29" s="87"/>
      <c r="RW29" s="87"/>
      <c r="RX29" s="87"/>
      <c r="RY29" s="88"/>
      <c r="RZ29" s="87"/>
      <c r="SA29" s="87"/>
      <c r="SB29" s="87"/>
      <c r="SC29" s="87"/>
      <c r="SD29" s="88"/>
      <c r="SE29" s="87"/>
      <c r="SF29" s="87"/>
      <c r="SG29" s="87"/>
      <c r="SH29" s="87"/>
      <c r="SI29" s="88"/>
      <c r="SJ29" s="87"/>
      <c r="SK29" s="87"/>
      <c r="SL29" s="87"/>
      <c r="SM29" s="87"/>
      <c r="SN29" s="88"/>
      <c r="SO29" s="87"/>
      <c r="SP29" s="87"/>
      <c r="SQ29" s="87"/>
      <c r="SR29" s="87"/>
      <c r="SS29" s="88"/>
      <c r="ST29" s="87"/>
      <c r="SU29" s="87"/>
      <c r="SV29" s="87"/>
      <c r="SW29" s="87"/>
      <c r="SX29" s="88"/>
      <c r="SY29" s="87"/>
      <c r="SZ29" s="87"/>
      <c r="TA29" s="87"/>
      <c r="TB29" s="87"/>
      <c r="TC29" s="88"/>
      <c r="TD29" s="87"/>
      <c r="TE29" s="87"/>
      <c r="TF29" s="87"/>
      <c r="TG29" s="87"/>
      <c r="TH29" s="88"/>
      <c r="TI29" s="87"/>
      <c r="TJ29" s="87"/>
      <c r="TK29" s="87"/>
      <c r="TL29" s="87"/>
      <c r="TM29" s="88"/>
      <c r="TN29" s="87"/>
      <c r="TO29" s="87"/>
      <c r="TP29" s="87"/>
      <c r="TQ29" s="87"/>
      <c r="TR29" s="88"/>
      <c r="TS29" s="87"/>
      <c r="TT29" s="87"/>
      <c r="TU29" s="87"/>
      <c r="TV29" s="87"/>
      <c r="TW29" s="88"/>
      <c r="TX29" s="87"/>
      <c r="TY29" s="87"/>
      <c r="TZ29" s="87"/>
      <c r="UA29" s="87"/>
      <c r="UB29" s="88"/>
      <c r="UC29" s="87"/>
      <c r="UD29" s="87"/>
      <c r="UE29" s="87"/>
      <c r="UF29" s="87"/>
      <c r="UG29" s="88"/>
      <c r="UH29" s="87"/>
      <c r="UI29" s="87"/>
      <c r="UJ29" s="87"/>
      <c r="UK29" s="87"/>
      <c r="UL29" s="88"/>
      <c r="UM29" s="87"/>
      <c r="UN29" s="87"/>
      <c r="UO29" s="87"/>
      <c r="UP29" s="87"/>
      <c r="UQ29" s="88"/>
      <c r="UR29" s="87"/>
      <c r="US29" s="87"/>
      <c r="UT29" s="87"/>
      <c r="UU29" s="87"/>
      <c r="UV29" s="88"/>
      <c r="UW29" s="87"/>
      <c r="UX29" s="87"/>
      <c r="UY29" s="87"/>
      <c r="UZ29" s="87"/>
      <c r="VA29" s="88"/>
      <c r="VB29" s="87"/>
      <c r="VC29" s="87"/>
      <c r="VD29" s="87"/>
      <c r="VE29" s="87"/>
      <c r="VF29" s="88"/>
      <c r="VG29" s="87"/>
      <c r="VH29" s="87"/>
      <c r="VI29" s="87"/>
      <c r="VJ29" s="87"/>
      <c r="VK29" s="88"/>
      <c r="VL29" s="87"/>
      <c r="VM29" s="87"/>
      <c r="VN29" s="87"/>
      <c r="VO29" s="87"/>
      <c r="VP29" s="88"/>
      <c r="VQ29" s="87"/>
      <c r="VR29" s="87"/>
      <c r="VS29" s="87"/>
      <c r="VT29" s="87"/>
      <c r="VU29" s="88"/>
      <c r="VV29" s="87"/>
      <c r="VW29" s="87"/>
      <c r="VX29" s="87"/>
      <c r="VY29" s="87"/>
      <c r="VZ29" s="88"/>
      <c r="WA29" s="87"/>
      <c r="WB29" s="87"/>
      <c r="WC29" s="87"/>
      <c r="WD29" s="87"/>
      <c r="WE29" s="88"/>
      <c r="WF29" s="87"/>
      <c r="WG29" s="87"/>
      <c r="WH29" s="87"/>
      <c r="WI29" s="87"/>
      <c r="WJ29" s="88"/>
      <c r="WK29" s="87"/>
      <c r="WL29" s="87"/>
      <c r="WM29" s="87"/>
      <c r="WN29" s="87"/>
      <c r="WO29" s="88"/>
      <c r="WP29" s="87"/>
      <c r="WQ29" s="87"/>
      <c r="WR29" s="87"/>
      <c r="WS29" s="87"/>
      <c r="WT29" s="88"/>
      <c r="WU29" s="87"/>
      <c r="WV29" s="87"/>
      <c r="WW29" s="87"/>
      <c r="WX29" s="87"/>
      <c r="WY29" s="88"/>
      <c r="WZ29" s="87"/>
      <c r="XA29" s="87"/>
      <c r="XB29" s="87"/>
      <c r="XC29" s="87"/>
      <c r="XD29" s="88"/>
      <c r="XE29" s="87"/>
      <c r="XF29" s="87"/>
      <c r="XG29" s="87"/>
      <c r="XH29" s="87"/>
      <c r="XI29" s="88"/>
      <c r="XJ29" s="87"/>
      <c r="XK29" s="87"/>
      <c r="XL29" s="87"/>
      <c r="XM29" s="87"/>
      <c r="XN29" s="88"/>
      <c r="XO29" s="87"/>
      <c r="XP29" s="87"/>
      <c r="XQ29" s="87"/>
      <c r="XR29" s="87"/>
      <c r="XS29" s="88"/>
      <c r="XT29" s="87"/>
      <c r="XU29" s="87"/>
      <c r="XV29" s="87"/>
      <c r="XW29" s="87"/>
      <c r="XX29" s="88"/>
      <c r="XY29" s="87"/>
      <c r="XZ29" s="87"/>
      <c r="YA29" s="87"/>
      <c r="YB29" s="87"/>
      <c r="YC29" s="88"/>
      <c r="YD29" s="87"/>
      <c r="YE29" s="87"/>
      <c r="YF29" s="87"/>
      <c r="YG29" s="87"/>
      <c r="YH29" s="88"/>
      <c r="YI29" s="87"/>
      <c r="YJ29" s="87"/>
      <c r="YK29" s="87"/>
      <c r="YL29" s="87"/>
      <c r="YM29" s="88"/>
      <c r="YN29" s="87"/>
      <c r="YO29" s="87"/>
      <c r="YP29" s="87"/>
      <c r="YQ29" s="87"/>
      <c r="YR29" s="88"/>
      <c r="YS29" s="87"/>
      <c r="YT29" s="87"/>
      <c r="YU29" s="87"/>
      <c r="YV29" s="87"/>
      <c r="YW29" s="88"/>
      <c r="YX29" s="87"/>
      <c r="YY29" s="87"/>
      <c r="YZ29" s="87"/>
      <c r="ZA29" s="87"/>
      <c r="ZB29" s="88"/>
      <c r="ZC29" s="87"/>
      <c r="ZD29" s="87"/>
      <c r="ZE29" s="87"/>
      <c r="ZF29" s="87"/>
      <c r="ZG29" s="88"/>
      <c r="ZH29" s="87"/>
      <c r="ZI29" s="87"/>
      <c r="ZJ29" s="87"/>
      <c r="ZK29" s="87"/>
      <c r="ZL29" s="88"/>
      <c r="ZM29" s="87"/>
      <c r="ZN29" s="87"/>
      <c r="ZO29" s="87"/>
      <c r="ZP29" s="87"/>
      <c r="ZQ29" s="88"/>
      <c r="ZR29" s="87"/>
      <c r="ZS29" s="87"/>
      <c r="ZT29" s="87"/>
      <c r="ZU29" s="87"/>
      <c r="ZV29" s="88"/>
      <c r="ZW29" s="87"/>
      <c r="ZX29" s="87"/>
      <c r="ZY29" s="87"/>
      <c r="ZZ29" s="87"/>
      <c r="AAA29" s="88"/>
      <c r="AAB29" s="87"/>
      <c r="AAC29" s="87"/>
      <c r="AAD29" s="87"/>
      <c r="AAE29" s="87"/>
      <c r="AAF29" s="88"/>
      <c r="AAG29" s="87"/>
      <c r="AAH29" s="87"/>
      <c r="AAI29" s="87"/>
      <c r="AAJ29" s="87"/>
      <c r="AAK29" s="88"/>
      <c r="AAL29" s="87"/>
      <c r="AAM29" s="87"/>
      <c r="AAN29" s="87"/>
      <c r="AAO29" s="87"/>
      <c r="AAP29" s="88"/>
      <c r="AAQ29" s="87"/>
      <c r="AAR29" s="87"/>
      <c r="AAS29" s="87"/>
      <c r="AAT29" s="87"/>
      <c r="AAU29" s="88"/>
      <c r="AAV29" s="87"/>
      <c r="AAW29" s="87"/>
      <c r="AAX29" s="87"/>
      <c r="AAY29" s="87"/>
      <c r="AAZ29" s="88"/>
      <c r="ABA29" s="87"/>
      <c r="ABB29" s="87"/>
      <c r="ABC29" s="87"/>
      <c r="ABD29" s="87"/>
      <c r="ABE29" s="88"/>
      <c r="ABF29" s="87"/>
      <c r="ABG29" s="87"/>
      <c r="ABH29" s="87"/>
      <c r="ABI29" s="87"/>
      <c r="ABJ29" s="88"/>
      <c r="ABK29" s="87"/>
      <c r="ABL29" s="87"/>
      <c r="ABM29" s="87"/>
      <c r="ABN29" s="87"/>
      <c r="ABO29" s="88"/>
      <c r="ABP29" s="87"/>
      <c r="ABQ29" s="87"/>
      <c r="ABR29" s="87"/>
      <c r="ABS29" s="87"/>
      <c r="ABT29" s="88"/>
      <c r="ABU29" s="87"/>
      <c r="ABV29" s="87"/>
      <c r="ABW29" s="87"/>
      <c r="ABX29" s="87"/>
      <c r="ABY29" s="88"/>
      <c r="ABZ29" s="87"/>
      <c r="ACA29" s="87"/>
      <c r="ACB29" s="87"/>
      <c r="ACC29" s="87"/>
      <c r="ACD29" s="88"/>
      <c r="ACE29" s="87"/>
      <c r="ACF29" s="87"/>
      <c r="ACG29" s="87"/>
      <c r="ACH29" s="87"/>
      <c r="ACI29" s="88"/>
      <c r="ACJ29" s="87"/>
      <c r="ACK29" s="87"/>
      <c r="ACL29" s="87"/>
      <c r="ACM29" s="87"/>
      <c r="ACN29" s="88"/>
      <c r="ACO29" s="87"/>
      <c r="ACP29" s="87"/>
      <c r="ACQ29" s="87"/>
      <c r="ACR29" s="87"/>
      <c r="ACS29" s="88"/>
      <c r="ACT29" s="87"/>
      <c r="ACU29" s="87"/>
      <c r="ACV29" s="87"/>
      <c r="ACW29" s="87"/>
      <c r="ACX29" s="88"/>
      <c r="ACY29" s="87"/>
      <c r="ACZ29" s="87"/>
      <c r="ADA29" s="87"/>
      <c r="ADB29" s="87"/>
      <c r="ADC29" s="88"/>
      <c r="ADD29" s="87"/>
      <c r="ADE29" s="87"/>
      <c r="ADF29" s="87"/>
      <c r="ADG29" s="87"/>
      <c r="ADH29" s="88"/>
      <c r="ADI29" s="87"/>
      <c r="ADJ29" s="87"/>
      <c r="ADK29" s="87"/>
      <c r="ADL29" s="87"/>
      <c r="ADM29" s="88"/>
      <c r="ADN29" s="87"/>
      <c r="ADO29" s="87"/>
      <c r="ADP29" s="87"/>
      <c r="ADQ29" s="87"/>
      <c r="ADR29" s="88"/>
      <c r="ADS29" s="87"/>
      <c r="ADT29" s="87"/>
      <c r="ADU29" s="87"/>
      <c r="ADV29" s="87"/>
      <c r="ADW29" s="88"/>
      <c r="ADX29" s="87"/>
      <c r="ADY29" s="87"/>
      <c r="ADZ29" s="87"/>
      <c r="AEA29" s="87"/>
      <c r="AEB29" s="88"/>
      <c r="AEC29" s="87"/>
      <c r="AED29" s="87"/>
      <c r="AEE29" s="87"/>
      <c r="AEF29" s="87"/>
      <c r="AEG29" s="88"/>
      <c r="AEH29" s="87"/>
      <c r="AEI29" s="87"/>
      <c r="AEJ29" s="87"/>
      <c r="AEK29" s="87"/>
      <c r="AEL29" s="88"/>
      <c r="AEM29" s="87"/>
      <c r="AEN29" s="87"/>
      <c r="AEO29" s="87"/>
      <c r="AEP29" s="87"/>
      <c r="AEQ29" s="88"/>
      <c r="AER29" s="87"/>
      <c r="AES29" s="87"/>
      <c r="AET29" s="87"/>
      <c r="AEU29" s="87"/>
      <c r="AEV29" s="88"/>
      <c r="AEW29" s="87"/>
      <c r="AEX29" s="87"/>
      <c r="AEY29" s="87"/>
      <c r="AEZ29" s="87"/>
      <c r="AFA29" s="88"/>
      <c r="AFB29" s="87"/>
      <c r="AFC29" s="87"/>
      <c r="AFD29" s="87"/>
      <c r="AFE29" s="87"/>
      <c r="AFF29" s="88"/>
      <c r="AFG29" s="87"/>
      <c r="AFH29" s="87"/>
      <c r="AFI29" s="87"/>
      <c r="AFJ29" s="87"/>
      <c r="AFK29" s="88"/>
      <c r="AFL29" s="87"/>
      <c r="AFM29" s="87"/>
      <c r="AFN29" s="87"/>
      <c r="AFO29" s="87"/>
      <c r="AFP29" s="88"/>
      <c r="AFQ29" s="87"/>
      <c r="AFR29" s="87"/>
      <c r="AFS29" s="87"/>
      <c r="AFT29" s="87"/>
      <c r="AFU29" s="88"/>
      <c r="AFV29" s="87"/>
      <c r="AFW29" s="87"/>
      <c r="AFX29" s="87"/>
      <c r="AFY29" s="87"/>
      <c r="AFZ29" s="88"/>
      <c r="AGA29" s="87"/>
      <c r="AGB29" s="87"/>
      <c r="AGC29" s="87"/>
      <c r="AGD29" s="87"/>
      <c r="AGE29" s="88"/>
      <c r="AGF29" s="87"/>
      <c r="AGG29" s="87"/>
      <c r="AGH29" s="87"/>
      <c r="AGI29" s="87"/>
      <c r="AGJ29" s="88"/>
      <c r="AGK29" s="87"/>
      <c r="AGL29" s="87"/>
      <c r="AGM29" s="87"/>
      <c r="AGN29" s="87"/>
      <c r="AGO29" s="88"/>
      <c r="AGP29" s="87"/>
      <c r="AGQ29" s="87"/>
      <c r="AGR29" s="87"/>
      <c r="AGS29" s="87"/>
      <c r="AGT29" s="88"/>
      <c r="AGU29" s="87"/>
      <c r="AGV29" s="87"/>
      <c r="AGW29" s="87"/>
      <c r="AGX29" s="87"/>
      <c r="AGY29" s="88"/>
      <c r="AGZ29" s="87"/>
      <c r="AHA29" s="87"/>
      <c r="AHB29" s="87"/>
      <c r="AHC29" s="87"/>
      <c r="AHD29" s="88"/>
      <c r="AHE29" s="87"/>
      <c r="AHF29" s="87"/>
      <c r="AHG29" s="87"/>
      <c r="AHH29" s="87"/>
      <c r="AHI29" s="88"/>
      <c r="AHJ29" s="87"/>
      <c r="AHK29" s="87"/>
      <c r="AHL29" s="87"/>
      <c r="AHM29" s="87"/>
      <c r="AHN29" s="88"/>
      <c r="AHO29" s="87"/>
      <c r="AHP29" s="87"/>
      <c r="AHQ29" s="87"/>
      <c r="AHR29" s="87"/>
      <c r="AHS29" s="88"/>
      <c r="AHT29" s="87"/>
      <c r="AHU29" s="87"/>
      <c r="AHV29" s="87"/>
      <c r="AHW29" s="87"/>
      <c r="AHX29" s="88"/>
      <c r="AHY29" s="87"/>
      <c r="AHZ29" s="87"/>
      <c r="AIA29" s="87"/>
      <c r="AIB29" s="87"/>
      <c r="AIC29" s="88"/>
      <c r="AID29" s="87"/>
      <c r="AIE29" s="87"/>
      <c r="AIF29" s="87"/>
      <c r="AIG29" s="87"/>
      <c r="AIH29" s="88"/>
      <c r="AII29" s="87"/>
      <c r="AIJ29" s="87"/>
      <c r="AIK29" s="87"/>
      <c r="AIL29" s="87"/>
      <c r="AIM29" s="88"/>
      <c r="AIN29" s="87"/>
      <c r="AIO29" s="87"/>
      <c r="AIP29" s="87"/>
      <c r="AIQ29" s="87"/>
      <c r="AIR29" s="88"/>
      <c r="AIS29" s="87"/>
      <c r="AIT29" s="87"/>
      <c r="AIU29" s="87"/>
      <c r="AIV29" s="87"/>
      <c r="AIW29" s="88"/>
      <c r="AIX29" s="87"/>
      <c r="AIY29" s="87"/>
      <c r="AIZ29" s="87"/>
      <c r="AJA29" s="87"/>
      <c r="AJB29" s="88"/>
      <c r="AJC29" s="87"/>
      <c r="AJD29" s="87"/>
      <c r="AJE29" s="87"/>
      <c r="AJF29" s="87"/>
      <c r="AJG29" s="88"/>
      <c r="AJH29" s="87"/>
      <c r="AJI29" s="87"/>
      <c r="AJJ29" s="87"/>
      <c r="AJK29" s="87"/>
      <c r="AJL29" s="88"/>
      <c r="AJM29" s="87"/>
      <c r="AJN29" s="87"/>
      <c r="AJO29" s="87"/>
      <c r="AJP29" s="87"/>
      <c r="AJQ29" s="88"/>
      <c r="AJR29" s="87"/>
      <c r="AJS29" s="87"/>
      <c r="AJT29" s="87"/>
      <c r="AJU29" s="87"/>
      <c r="AJV29" s="88"/>
      <c r="AJW29" s="87"/>
      <c r="AJX29" s="87"/>
      <c r="AJY29" s="87"/>
      <c r="AJZ29" s="87"/>
      <c r="AKA29" s="88"/>
      <c r="AKB29" s="87"/>
      <c r="AKC29" s="87"/>
      <c r="AKD29" s="87"/>
      <c r="AKE29" s="87"/>
      <c r="AKF29" s="88"/>
      <c r="AKG29" s="87"/>
      <c r="AKH29" s="87"/>
      <c r="AKI29" s="87"/>
      <c r="AKJ29" s="87"/>
      <c r="AKK29" s="88"/>
      <c r="AKL29" s="87"/>
      <c r="AKM29" s="87"/>
      <c r="AKN29" s="87"/>
      <c r="AKO29" s="87"/>
      <c r="AKP29" s="88"/>
      <c r="AKQ29" s="87"/>
      <c r="AKR29" s="87"/>
      <c r="AKS29" s="87"/>
      <c r="AKT29" s="87"/>
      <c r="AKU29" s="88"/>
      <c r="AKV29" s="87"/>
      <c r="AKW29" s="87"/>
      <c r="AKX29" s="87"/>
      <c r="AKY29" s="87"/>
      <c r="AKZ29" s="88"/>
      <c r="ALA29" s="87"/>
      <c r="ALB29" s="87"/>
      <c r="ALC29" s="87"/>
      <c r="ALD29" s="87"/>
      <c r="ALE29" s="88"/>
      <c r="ALF29" s="87"/>
      <c r="ALG29" s="87"/>
      <c r="ALH29" s="87"/>
      <c r="ALI29" s="87"/>
      <c r="ALJ29" s="88"/>
      <c r="ALK29" s="87"/>
      <c r="ALL29" s="87"/>
      <c r="ALM29" s="87"/>
      <c r="ALN29" s="87"/>
      <c r="ALO29" s="88"/>
      <c r="ALP29" s="87"/>
      <c r="ALQ29" s="87"/>
      <c r="ALR29" s="87"/>
      <c r="ALS29" s="87"/>
      <c r="ALT29" s="88"/>
      <c r="ALU29" s="87"/>
      <c r="ALV29" s="87"/>
      <c r="ALW29" s="87"/>
      <c r="ALX29" s="87"/>
      <c r="ALY29" s="88"/>
      <c r="ALZ29" s="87"/>
      <c r="AMA29" s="87"/>
      <c r="AMB29" s="87"/>
      <c r="AMC29" s="87"/>
      <c r="AMD29" s="88"/>
      <c r="AME29" s="87"/>
      <c r="AMF29" s="87"/>
      <c r="AMG29" s="87"/>
      <c r="AMH29" s="87"/>
      <c r="AMI29" s="88"/>
      <c r="AMJ29" s="87"/>
      <c r="AMK29" s="87"/>
      <c r="AML29" s="87"/>
      <c r="AMM29" s="87"/>
      <c r="AMN29" s="88"/>
      <c r="AMO29" s="87"/>
      <c r="AMP29" s="87"/>
      <c r="AMQ29" s="87"/>
      <c r="AMR29" s="87"/>
      <c r="AMS29" s="88"/>
      <c r="AMT29" s="87"/>
      <c r="AMU29" s="87"/>
      <c r="AMV29" s="87"/>
      <c r="AMW29" s="87"/>
      <c r="AMX29" s="88"/>
      <c r="AMY29" s="87"/>
      <c r="AMZ29" s="87"/>
      <c r="ANA29" s="87"/>
      <c r="ANB29" s="87"/>
      <c r="ANC29" s="88"/>
      <c r="AND29" s="87"/>
      <c r="ANE29" s="87"/>
      <c r="ANF29" s="87"/>
      <c r="ANG29" s="87"/>
      <c r="ANH29" s="88"/>
      <c r="ANI29" s="87"/>
      <c r="ANJ29" s="87"/>
      <c r="ANK29" s="87"/>
      <c r="ANL29" s="87"/>
      <c r="ANM29" s="88"/>
      <c r="ANN29" s="87"/>
      <c r="ANO29" s="87"/>
      <c r="ANP29" s="87"/>
      <c r="ANQ29" s="87"/>
      <c r="ANR29" s="88"/>
      <c r="ANS29" s="87"/>
      <c r="ANT29" s="87"/>
      <c r="ANU29" s="87"/>
      <c r="ANV29" s="87"/>
      <c r="ANW29" s="88"/>
      <c r="ANX29" s="87"/>
      <c r="ANY29" s="87"/>
      <c r="ANZ29" s="87"/>
      <c r="AOA29" s="87"/>
      <c r="AOB29" s="88"/>
      <c r="AOC29" s="87"/>
      <c r="AOD29" s="87"/>
      <c r="AOE29" s="87"/>
      <c r="AOF29" s="87"/>
      <c r="AOG29" s="88"/>
      <c r="AOH29" s="87"/>
      <c r="AOI29" s="87"/>
      <c r="AOJ29" s="87"/>
      <c r="AOK29" s="87"/>
      <c r="AOL29" s="88"/>
      <c r="AOM29" s="87"/>
      <c r="AON29" s="87"/>
      <c r="AOO29" s="87"/>
      <c r="AOP29" s="87"/>
      <c r="AOQ29" s="88"/>
      <c r="AOR29" s="87"/>
      <c r="AOS29" s="87"/>
      <c r="AOT29" s="87"/>
      <c r="AOU29" s="87"/>
      <c r="AOV29" s="88"/>
      <c r="AOW29" s="87"/>
      <c r="AOX29" s="87"/>
      <c r="AOY29" s="87"/>
      <c r="AOZ29" s="87"/>
      <c r="APA29" s="88"/>
      <c r="APB29" s="87"/>
      <c r="APC29" s="87"/>
      <c r="APD29" s="87"/>
      <c r="APE29" s="87"/>
      <c r="APF29" s="88"/>
      <c r="APG29" s="87"/>
      <c r="APH29" s="87"/>
      <c r="API29" s="87"/>
      <c r="APJ29" s="87"/>
      <c r="APK29" s="88"/>
      <c r="APL29" s="87"/>
      <c r="APM29" s="87"/>
      <c r="APN29" s="87"/>
      <c r="APO29" s="87"/>
      <c r="APP29" s="88"/>
      <c r="APQ29" s="87"/>
      <c r="APR29" s="87"/>
      <c r="APS29" s="87"/>
      <c r="APT29" s="87"/>
      <c r="APU29" s="88"/>
      <c r="APV29" s="87"/>
      <c r="APW29" s="87"/>
      <c r="APX29" s="87"/>
      <c r="APY29" s="87"/>
      <c r="APZ29" s="88"/>
      <c r="AQA29" s="87"/>
      <c r="AQB29" s="87"/>
      <c r="AQC29" s="87"/>
      <c r="AQD29" s="87"/>
      <c r="AQE29" s="88"/>
      <c r="AQF29" s="87"/>
      <c r="AQG29" s="87"/>
      <c r="AQH29" s="87"/>
      <c r="AQI29" s="87"/>
      <c r="AQJ29" s="88"/>
      <c r="AQK29" s="87"/>
      <c r="AQL29" s="87"/>
      <c r="AQM29" s="87"/>
      <c r="AQN29" s="87"/>
      <c r="AQO29" s="88"/>
      <c r="AQP29" s="87"/>
      <c r="AQQ29" s="87"/>
      <c r="AQR29" s="87"/>
      <c r="AQS29" s="87"/>
      <c r="AQT29" s="88"/>
      <c r="AQU29" s="87"/>
      <c r="AQV29" s="87"/>
      <c r="AQW29" s="87"/>
      <c r="AQX29" s="87"/>
      <c r="AQY29" s="88"/>
      <c r="AQZ29" s="87"/>
      <c r="ARA29" s="87"/>
      <c r="ARB29" s="87"/>
      <c r="ARC29" s="87"/>
      <c r="ARD29" s="88"/>
      <c r="ARE29" s="87"/>
      <c r="ARF29" s="87"/>
      <c r="ARG29" s="87"/>
      <c r="ARH29" s="87"/>
      <c r="ARI29" s="88"/>
      <c r="ARJ29" s="87"/>
      <c r="ARK29" s="87"/>
      <c r="ARL29" s="87"/>
      <c r="ARM29" s="87"/>
      <c r="ARN29" s="88"/>
      <c r="ARO29" s="87"/>
      <c r="ARP29" s="87"/>
      <c r="ARQ29" s="87"/>
      <c r="ARR29" s="87"/>
      <c r="ARS29" s="88"/>
      <c r="ART29" s="87"/>
      <c r="ARU29" s="87"/>
      <c r="ARV29" s="87"/>
      <c r="ARW29" s="87"/>
      <c r="ARX29" s="88"/>
      <c r="ARY29" s="87"/>
      <c r="ARZ29" s="87"/>
      <c r="ASA29" s="87"/>
      <c r="ASB29" s="87"/>
      <c r="ASC29" s="88"/>
      <c r="ASD29" s="87"/>
      <c r="ASE29" s="87"/>
      <c r="ASF29" s="87"/>
      <c r="ASG29" s="87"/>
      <c r="ASH29" s="88"/>
      <c r="ASI29" s="87"/>
      <c r="ASJ29" s="87"/>
      <c r="ASK29" s="87"/>
      <c r="ASL29" s="87"/>
      <c r="ASM29" s="88"/>
      <c r="ASN29" s="87"/>
      <c r="ASO29" s="87"/>
      <c r="ASP29" s="87"/>
      <c r="ASQ29" s="87"/>
      <c r="ASR29" s="88"/>
      <c r="ASS29" s="87"/>
      <c r="AST29" s="87"/>
      <c r="ASU29" s="87"/>
      <c r="ASV29" s="87"/>
      <c r="ASW29" s="88"/>
      <c r="ASX29" s="87"/>
      <c r="ASY29" s="87"/>
      <c r="ASZ29" s="87"/>
      <c r="ATA29" s="87"/>
      <c r="ATB29" s="88"/>
      <c r="ATC29" s="87"/>
      <c r="ATD29" s="87"/>
      <c r="ATE29" s="87"/>
      <c r="ATF29" s="87"/>
      <c r="ATG29" s="88"/>
      <c r="ATH29" s="87"/>
      <c r="ATI29" s="87"/>
      <c r="ATJ29" s="87"/>
      <c r="ATK29" s="87"/>
      <c r="ATL29" s="88"/>
      <c r="ATM29" s="87"/>
      <c r="ATN29" s="87"/>
      <c r="ATO29" s="87"/>
      <c r="ATP29" s="87"/>
      <c r="ATQ29" s="88"/>
      <c r="ATR29" s="87"/>
      <c r="ATS29" s="87"/>
      <c r="ATT29" s="87"/>
      <c r="ATU29" s="87"/>
      <c r="ATV29" s="88"/>
      <c r="ATW29" s="87"/>
      <c r="ATX29" s="87"/>
      <c r="ATY29" s="87"/>
      <c r="ATZ29" s="87"/>
      <c r="AUA29" s="88"/>
      <c r="AUB29" s="87"/>
      <c r="AUC29" s="87"/>
      <c r="AUD29" s="87"/>
      <c r="AUE29" s="87"/>
      <c r="AUF29" s="88"/>
      <c r="AUG29" s="87"/>
      <c r="AUH29" s="87"/>
      <c r="AUI29" s="87"/>
      <c r="AUJ29" s="87"/>
      <c r="AUK29" s="88"/>
      <c r="AUL29" s="87"/>
      <c r="AUM29" s="87"/>
      <c r="AUN29" s="87"/>
      <c r="AUO29" s="87"/>
      <c r="AUP29" s="88"/>
      <c r="AUQ29" s="87"/>
      <c r="AUR29" s="87"/>
      <c r="AUS29" s="87"/>
      <c r="AUT29" s="87"/>
      <c r="AUU29" s="88"/>
      <c r="AUV29" s="87"/>
      <c r="AUW29" s="87"/>
      <c r="AUX29" s="87"/>
      <c r="AUY29" s="87"/>
      <c r="AUZ29" s="88"/>
      <c r="AVA29" s="87"/>
      <c r="AVB29" s="87"/>
      <c r="AVC29" s="87"/>
      <c r="AVD29" s="87"/>
      <c r="AVE29" s="88"/>
      <c r="AVF29" s="87"/>
      <c r="AVG29" s="87"/>
      <c r="AVH29" s="87"/>
      <c r="AVI29" s="87"/>
      <c r="AVJ29" s="88"/>
      <c r="AVK29" s="87"/>
      <c r="AVL29" s="87"/>
      <c r="AVM29" s="87"/>
      <c r="AVN29" s="87"/>
      <c r="AVO29" s="88"/>
      <c r="AVP29" s="87"/>
      <c r="AVQ29" s="87"/>
      <c r="AVR29" s="87"/>
      <c r="AVS29" s="87"/>
      <c r="AVT29" s="88"/>
      <c r="AVU29" s="87"/>
      <c r="AVV29" s="87"/>
      <c r="AVW29" s="87"/>
      <c r="AVX29" s="87"/>
      <c r="AVY29" s="88"/>
      <c r="AVZ29" s="87"/>
      <c r="AWA29" s="87"/>
      <c r="AWB29" s="87"/>
      <c r="AWC29" s="87"/>
      <c r="AWD29" s="88"/>
      <c r="AWE29" s="87"/>
      <c r="AWF29" s="87"/>
      <c r="AWG29" s="87"/>
      <c r="AWH29" s="87"/>
      <c r="AWI29" s="88"/>
      <c r="AWJ29" s="87"/>
      <c r="AWK29" s="87"/>
      <c r="AWL29" s="87"/>
      <c r="AWM29" s="87"/>
      <c r="AWN29" s="88"/>
      <c r="AWO29" s="87"/>
      <c r="AWP29" s="87"/>
      <c r="AWQ29" s="87"/>
      <c r="AWR29" s="87"/>
      <c r="AWS29" s="88"/>
      <c r="AWT29" s="87"/>
      <c r="AWU29" s="87"/>
      <c r="AWV29" s="87"/>
      <c r="AWW29" s="87"/>
      <c r="AWX29" s="88"/>
      <c r="AWY29" s="87"/>
      <c r="AWZ29" s="87"/>
      <c r="AXA29" s="87"/>
      <c r="AXB29" s="87"/>
      <c r="AXC29" s="88"/>
      <c r="AXD29" s="87"/>
      <c r="AXE29" s="87"/>
      <c r="AXF29" s="87"/>
      <c r="AXG29" s="87"/>
      <c r="AXH29" s="88"/>
      <c r="AXI29" s="87"/>
      <c r="AXJ29" s="87"/>
      <c r="AXK29" s="87"/>
      <c r="AXL29" s="87"/>
      <c r="AXM29" s="88"/>
      <c r="AXN29" s="87"/>
      <c r="AXO29" s="87"/>
      <c r="AXP29" s="87"/>
      <c r="AXQ29" s="87"/>
      <c r="AXR29" s="88"/>
      <c r="AXS29" s="87"/>
      <c r="AXT29" s="87"/>
      <c r="AXU29" s="87"/>
      <c r="AXV29" s="87"/>
      <c r="AXW29" s="88"/>
      <c r="AXX29" s="87"/>
      <c r="AXY29" s="87"/>
      <c r="AXZ29" s="87"/>
      <c r="AYA29" s="87"/>
      <c r="AYB29" s="88"/>
      <c r="AYC29" s="87"/>
      <c r="AYD29" s="87"/>
      <c r="AYE29" s="87"/>
      <c r="AYF29" s="87"/>
      <c r="AYG29" s="88"/>
      <c r="AYH29" s="87"/>
      <c r="AYI29" s="87"/>
      <c r="AYJ29" s="87"/>
      <c r="AYK29" s="87"/>
      <c r="AYL29" s="88"/>
      <c r="AYM29" s="87"/>
      <c r="AYN29" s="87"/>
      <c r="AYO29" s="87"/>
      <c r="AYP29" s="87"/>
      <c r="AYQ29" s="88"/>
      <c r="AYR29" s="87"/>
      <c r="AYS29" s="87"/>
      <c r="AYT29" s="87"/>
      <c r="AYU29" s="87"/>
      <c r="AYV29" s="88"/>
      <c r="AYW29" s="87"/>
      <c r="AYX29" s="87"/>
      <c r="AYY29" s="87"/>
      <c r="AYZ29" s="87"/>
      <c r="AZA29" s="88"/>
      <c r="AZB29" s="87"/>
      <c r="AZC29" s="87"/>
      <c r="AZD29" s="87"/>
      <c r="AZE29" s="87"/>
      <c r="AZF29" s="88"/>
      <c r="AZG29" s="87"/>
      <c r="AZH29" s="87"/>
      <c r="AZI29" s="87"/>
      <c r="AZJ29" s="87"/>
      <c r="AZK29" s="88"/>
      <c r="AZL29" s="87"/>
      <c r="AZM29" s="87"/>
      <c r="AZN29" s="87"/>
      <c r="AZO29" s="87"/>
      <c r="AZP29" s="88"/>
      <c r="AZQ29" s="87"/>
      <c r="AZR29" s="87"/>
      <c r="AZS29" s="87"/>
      <c r="AZT29" s="87"/>
      <c r="AZU29" s="88"/>
      <c r="AZV29" s="87"/>
      <c r="AZW29" s="87"/>
      <c r="AZX29" s="87"/>
      <c r="AZY29" s="87"/>
      <c r="AZZ29" s="88"/>
      <c r="BAA29" s="87"/>
      <c r="BAB29" s="87"/>
      <c r="BAC29" s="87"/>
      <c r="BAD29" s="87"/>
      <c r="BAE29" s="88"/>
      <c r="BAF29" s="87"/>
      <c r="BAG29" s="87"/>
      <c r="BAH29" s="87"/>
      <c r="BAI29" s="87"/>
      <c r="BAJ29" s="88"/>
      <c r="BAK29" s="87"/>
      <c r="BAL29" s="87"/>
      <c r="BAM29" s="87"/>
      <c r="BAN29" s="87"/>
      <c r="BAO29" s="88"/>
      <c r="BAP29" s="87"/>
      <c r="BAQ29" s="87"/>
      <c r="BAR29" s="87"/>
      <c r="BAS29" s="87"/>
      <c r="BAT29" s="88"/>
      <c r="BAU29" s="87"/>
      <c r="BAV29" s="87"/>
      <c r="BAW29" s="87"/>
      <c r="BAX29" s="87"/>
      <c r="BAY29" s="88"/>
      <c r="BAZ29" s="87"/>
      <c r="BBA29" s="87"/>
      <c r="BBB29" s="87"/>
      <c r="BBC29" s="87"/>
      <c r="BBD29" s="88"/>
      <c r="BBE29" s="87"/>
      <c r="BBF29" s="87"/>
      <c r="BBG29" s="87"/>
      <c r="BBH29" s="87"/>
      <c r="BBI29" s="88"/>
      <c r="BBJ29" s="87"/>
      <c r="BBK29" s="87"/>
      <c r="BBL29" s="87"/>
      <c r="BBM29" s="87"/>
      <c r="BBN29" s="88"/>
      <c r="BBO29" s="87"/>
      <c r="BBP29" s="87"/>
      <c r="BBQ29" s="87"/>
      <c r="BBR29" s="87"/>
      <c r="BBS29" s="88"/>
      <c r="BBT29" s="87"/>
      <c r="BBU29" s="87"/>
      <c r="BBV29" s="87"/>
      <c r="BBW29" s="87"/>
      <c r="BBX29" s="88"/>
      <c r="BBY29" s="87"/>
      <c r="BBZ29" s="87"/>
      <c r="BCA29" s="87"/>
      <c r="BCB29" s="87"/>
      <c r="BCC29" s="88"/>
      <c r="BCD29" s="87"/>
      <c r="BCE29" s="87"/>
      <c r="BCF29" s="87"/>
      <c r="BCG29" s="87"/>
      <c r="BCH29" s="88"/>
      <c r="BCI29" s="87"/>
      <c r="BCJ29" s="87"/>
      <c r="BCK29" s="87"/>
      <c r="BCL29" s="87"/>
      <c r="BCM29" s="88"/>
      <c r="BCN29" s="87"/>
      <c r="BCO29" s="87"/>
      <c r="BCP29" s="87"/>
      <c r="BCQ29" s="87"/>
      <c r="BCR29" s="88"/>
      <c r="BCS29" s="87"/>
      <c r="BCT29" s="87"/>
      <c r="BCU29" s="87"/>
      <c r="BCV29" s="87"/>
      <c r="BCW29" s="88"/>
      <c r="BCX29" s="87"/>
      <c r="BCY29" s="87"/>
      <c r="BCZ29" s="87"/>
      <c r="BDA29" s="87"/>
      <c r="BDB29" s="88"/>
      <c r="BDC29" s="87"/>
      <c r="BDD29" s="87"/>
      <c r="BDE29" s="87"/>
      <c r="BDF29" s="87"/>
      <c r="BDG29" s="88"/>
      <c r="BDH29" s="87"/>
      <c r="BDI29" s="87"/>
      <c r="BDJ29" s="87"/>
      <c r="BDK29" s="87"/>
      <c r="BDL29" s="88"/>
      <c r="BDM29" s="87"/>
      <c r="BDN29" s="87"/>
      <c r="BDO29" s="87"/>
      <c r="BDP29" s="87"/>
      <c r="BDQ29" s="88"/>
      <c r="BDR29" s="87"/>
      <c r="BDS29" s="87"/>
      <c r="BDT29" s="87"/>
      <c r="BDU29" s="87"/>
      <c r="BDV29" s="88"/>
      <c r="BDW29" s="87"/>
      <c r="BDX29" s="87"/>
      <c r="BDY29" s="87"/>
      <c r="BDZ29" s="87"/>
      <c r="BEA29" s="88"/>
      <c r="BEB29" s="87"/>
      <c r="BEC29" s="87"/>
      <c r="BED29" s="87"/>
      <c r="BEE29" s="87"/>
      <c r="BEF29" s="88"/>
      <c r="BEG29" s="87"/>
      <c r="BEH29" s="87"/>
      <c r="BEI29" s="87"/>
      <c r="BEJ29" s="87"/>
      <c r="BEK29" s="88"/>
      <c r="BEL29" s="87"/>
      <c r="BEM29" s="87"/>
      <c r="BEN29" s="87"/>
      <c r="BEO29" s="87"/>
      <c r="BEP29" s="88"/>
      <c r="BEQ29" s="87"/>
      <c r="BER29" s="87"/>
      <c r="BES29" s="87"/>
      <c r="BET29" s="87"/>
      <c r="BEU29" s="88"/>
      <c r="BEV29" s="87"/>
      <c r="BEW29" s="87"/>
      <c r="BEX29" s="87"/>
      <c r="BEY29" s="87"/>
      <c r="BEZ29" s="88"/>
      <c r="BFA29" s="87"/>
      <c r="BFB29" s="87"/>
      <c r="BFC29" s="87"/>
      <c r="BFD29" s="87"/>
      <c r="BFE29" s="88"/>
      <c r="BFF29" s="87"/>
      <c r="BFG29" s="87"/>
      <c r="BFH29" s="87"/>
      <c r="BFI29" s="87"/>
      <c r="BFJ29" s="88"/>
      <c r="BFK29" s="87"/>
      <c r="BFL29" s="87"/>
      <c r="BFM29" s="87"/>
      <c r="BFN29" s="87"/>
      <c r="BFO29" s="88"/>
      <c r="BFP29" s="87"/>
      <c r="BFQ29" s="87"/>
      <c r="BFR29" s="87"/>
      <c r="BFS29" s="87"/>
      <c r="BFT29" s="88"/>
      <c r="BFU29" s="87"/>
      <c r="BFV29" s="87"/>
      <c r="BFW29" s="87"/>
      <c r="BFX29" s="87"/>
      <c r="BFY29" s="88"/>
      <c r="BFZ29" s="87"/>
      <c r="BGA29" s="87"/>
      <c r="BGB29" s="87"/>
      <c r="BGC29" s="87"/>
      <c r="BGD29" s="88"/>
      <c r="BGE29" s="87"/>
      <c r="BGF29" s="87"/>
      <c r="BGG29" s="87"/>
      <c r="BGH29" s="87"/>
      <c r="BGI29" s="88"/>
      <c r="BGJ29" s="87"/>
      <c r="BGK29" s="87"/>
      <c r="BGL29" s="87"/>
      <c r="BGM29" s="87"/>
      <c r="BGN29" s="88"/>
      <c r="BGO29" s="87"/>
      <c r="BGP29" s="87"/>
      <c r="BGQ29" s="87"/>
      <c r="BGR29" s="87"/>
      <c r="BGS29" s="88"/>
      <c r="BGT29" s="87"/>
      <c r="BGU29" s="87"/>
      <c r="BGV29" s="87"/>
      <c r="BGW29" s="87"/>
      <c r="BGX29" s="88"/>
      <c r="BGY29" s="87"/>
      <c r="BGZ29" s="87"/>
      <c r="BHA29" s="87"/>
      <c r="BHB29" s="87"/>
      <c r="BHC29" s="88"/>
      <c r="BHD29" s="87"/>
      <c r="BHE29" s="87"/>
      <c r="BHF29" s="87"/>
      <c r="BHG29" s="87"/>
      <c r="BHH29" s="88"/>
      <c r="BHI29" s="87"/>
      <c r="BHJ29" s="87"/>
      <c r="BHK29" s="87"/>
      <c r="BHL29" s="87"/>
      <c r="BHM29" s="88"/>
      <c r="BHN29" s="87"/>
      <c r="BHO29" s="87"/>
      <c r="BHP29" s="87"/>
      <c r="BHQ29" s="87"/>
      <c r="BHR29" s="88"/>
      <c r="BHS29" s="87"/>
      <c r="BHT29" s="87"/>
      <c r="BHU29" s="87"/>
      <c r="BHV29" s="87"/>
      <c r="BHW29" s="88"/>
      <c r="BHX29" s="87"/>
      <c r="BHY29" s="87"/>
      <c r="BHZ29" s="87"/>
      <c r="BIA29" s="87"/>
      <c r="BIB29" s="88"/>
      <c r="BIC29" s="87"/>
      <c r="BID29" s="87"/>
      <c r="BIE29" s="87"/>
      <c r="BIF29" s="87"/>
      <c r="BIG29" s="88"/>
      <c r="BIH29" s="87"/>
      <c r="BII29" s="87"/>
      <c r="BIJ29" s="87"/>
      <c r="BIK29" s="87"/>
      <c r="BIL29" s="88"/>
      <c r="BIM29" s="87"/>
      <c r="BIN29" s="87"/>
      <c r="BIO29" s="87"/>
      <c r="BIP29" s="87"/>
      <c r="BIQ29" s="88"/>
      <c r="BIR29" s="87"/>
      <c r="BIS29" s="87"/>
      <c r="BIT29" s="87"/>
      <c r="BIU29" s="87"/>
      <c r="BIV29" s="88"/>
      <c r="BIW29" s="87"/>
      <c r="BIX29" s="87"/>
      <c r="BIY29" s="87"/>
      <c r="BIZ29" s="87"/>
      <c r="BJA29" s="88"/>
      <c r="BJB29" s="87"/>
      <c r="BJC29" s="87"/>
      <c r="BJD29" s="87"/>
      <c r="BJE29" s="87"/>
      <c r="BJF29" s="88"/>
      <c r="BJG29" s="87"/>
      <c r="BJH29" s="87"/>
      <c r="BJI29" s="87"/>
      <c r="BJJ29" s="87"/>
      <c r="BJK29" s="88"/>
      <c r="BJL29" s="87"/>
      <c r="BJM29" s="87"/>
      <c r="BJN29" s="87"/>
      <c r="BJO29" s="87"/>
      <c r="BJP29" s="88"/>
      <c r="BJQ29" s="87"/>
      <c r="BJR29" s="87"/>
      <c r="BJS29" s="87"/>
      <c r="BJT29" s="87"/>
      <c r="BJU29" s="88"/>
      <c r="BJV29" s="87"/>
      <c r="BJW29" s="87"/>
      <c r="BJX29" s="87"/>
      <c r="BJY29" s="87"/>
      <c r="BJZ29" s="88"/>
      <c r="BKA29" s="87"/>
      <c r="BKB29" s="87"/>
      <c r="BKC29" s="87"/>
      <c r="BKD29" s="87"/>
      <c r="BKE29" s="88"/>
      <c r="BKF29" s="87"/>
      <c r="BKG29" s="87"/>
      <c r="BKH29" s="87"/>
      <c r="BKI29" s="87"/>
      <c r="BKJ29" s="88"/>
      <c r="BKK29" s="87"/>
      <c r="BKL29" s="87"/>
      <c r="BKM29" s="87"/>
      <c r="BKN29" s="87"/>
      <c r="BKO29" s="88"/>
      <c r="BKP29" s="87"/>
      <c r="BKQ29" s="87"/>
      <c r="BKR29" s="87"/>
      <c r="BKS29" s="87"/>
      <c r="BKT29" s="88"/>
      <c r="BKU29" s="87"/>
      <c r="BKV29" s="87"/>
      <c r="BKW29" s="87"/>
      <c r="BKX29" s="87"/>
      <c r="BKY29" s="88"/>
      <c r="BKZ29" s="87"/>
      <c r="BLA29" s="87"/>
      <c r="BLB29" s="87"/>
      <c r="BLC29" s="87"/>
      <c r="BLD29" s="88"/>
      <c r="BLE29" s="87"/>
      <c r="BLF29" s="87"/>
      <c r="BLG29" s="87"/>
      <c r="BLH29" s="87"/>
      <c r="BLI29" s="88"/>
      <c r="BLJ29" s="87"/>
      <c r="BLK29" s="87"/>
      <c r="BLL29" s="87"/>
      <c r="BLM29" s="87"/>
      <c r="BLN29" s="88"/>
      <c r="BLO29" s="87"/>
      <c r="BLP29" s="87"/>
      <c r="BLQ29" s="87"/>
      <c r="BLR29" s="87"/>
      <c r="BLS29" s="88"/>
      <c r="BLT29" s="87"/>
      <c r="BLU29" s="87"/>
      <c r="BLV29" s="87"/>
      <c r="BLW29" s="87"/>
      <c r="BLX29" s="88"/>
      <c r="BLY29" s="87"/>
      <c r="BLZ29" s="87"/>
      <c r="BMA29" s="87"/>
      <c r="BMB29" s="87"/>
      <c r="BMC29" s="88"/>
      <c r="BMD29" s="87"/>
      <c r="BME29" s="87"/>
      <c r="BMF29" s="87"/>
      <c r="BMG29" s="87"/>
      <c r="BMH29" s="88"/>
      <c r="BMI29" s="87"/>
      <c r="BMJ29" s="87"/>
      <c r="BMK29" s="87"/>
      <c r="BML29" s="87"/>
      <c r="BMM29" s="88"/>
      <c r="BMN29" s="87"/>
      <c r="BMO29" s="87"/>
      <c r="BMP29" s="87"/>
      <c r="BMQ29" s="87"/>
      <c r="BMR29" s="88"/>
      <c r="BMS29" s="87"/>
      <c r="BMT29" s="87"/>
      <c r="BMU29" s="87"/>
      <c r="BMV29" s="87"/>
      <c r="BMW29" s="88"/>
      <c r="BMX29" s="87"/>
      <c r="BMY29" s="87"/>
      <c r="BMZ29" s="87"/>
      <c r="BNA29" s="87"/>
      <c r="BNB29" s="88"/>
      <c r="BNC29" s="87"/>
      <c r="BND29" s="87"/>
      <c r="BNE29" s="87"/>
      <c r="BNF29" s="87"/>
      <c r="BNG29" s="88"/>
      <c r="BNH29" s="87"/>
      <c r="BNI29" s="87"/>
      <c r="BNJ29" s="87"/>
      <c r="BNK29" s="87"/>
      <c r="BNL29" s="88"/>
      <c r="BNM29" s="87"/>
      <c r="BNN29" s="87"/>
      <c r="BNO29" s="87"/>
      <c r="BNP29" s="87"/>
      <c r="BNQ29" s="88"/>
      <c r="BNR29" s="87"/>
      <c r="BNS29" s="87"/>
      <c r="BNT29" s="87"/>
      <c r="BNU29" s="87"/>
      <c r="BNV29" s="88"/>
      <c r="BNW29" s="87"/>
      <c r="BNX29" s="87"/>
      <c r="BNY29" s="87"/>
      <c r="BNZ29" s="87"/>
      <c r="BOA29" s="88"/>
      <c r="BOB29" s="87"/>
      <c r="BOC29" s="87"/>
      <c r="BOD29" s="87"/>
      <c r="BOE29" s="87"/>
      <c r="BOF29" s="88"/>
      <c r="BOG29" s="87"/>
      <c r="BOH29" s="87"/>
      <c r="BOI29" s="87"/>
      <c r="BOJ29" s="87"/>
      <c r="BOK29" s="88"/>
      <c r="BOL29" s="87"/>
      <c r="BOM29" s="87"/>
      <c r="BON29" s="87"/>
      <c r="BOO29" s="87"/>
      <c r="BOP29" s="88"/>
      <c r="BOQ29" s="87"/>
      <c r="BOR29" s="87"/>
      <c r="BOS29" s="87"/>
      <c r="BOT29" s="87"/>
      <c r="BOU29" s="88"/>
      <c r="BOV29" s="87"/>
      <c r="BOW29" s="87"/>
      <c r="BOX29" s="87"/>
      <c r="BOY29" s="87"/>
      <c r="BOZ29" s="88"/>
      <c r="BPA29" s="87"/>
      <c r="BPB29" s="87"/>
      <c r="BPC29" s="87"/>
      <c r="BPD29" s="87"/>
      <c r="BPE29" s="88"/>
      <c r="BPF29" s="87"/>
      <c r="BPG29" s="87"/>
      <c r="BPH29" s="87"/>
      <c r="BPI29" s="87"/>
      <c r="BPJ29" s="88"/>
      <c r="BPK29" s="87"/>
      <c r="BPL29" s="87"/>
      <c r="BPM29" s="87"/>
      <c r="BPN29" s="87"/>
      <c r="BPO29" s="88"/>
      <c r="BPP29" s="87"/>
      <c r="BPQ29" s="87"/>
      <c r="BPR29" s="87"/>
      <c r="BPS29" s="87"/>
      <c r="BPT29" s="88"/>
      <c r="BPU29" s="87"/>
      <c r="BPV29" s="87"/>
      <c r="BPW29" s="87"/>
      <c r="BPX29" s="87"/>
      <c r="BPY29" s="88"/>
      <c r="BPZ29" s="87"/>
      <c r="BQA29" s="87"/>
      <c r="BQB29" s="87"/>
      <c r="BQC29" s="87"/>
      <c r="BQD29" s="88"/>
      <c r="BQE29" s="87"/>
      <c r="BQF29" s="87"/>
      <c r="BQG29" s="87"/>
      <c r="BQH29" s="87"/>
      <c r="BQI29" s="88"/>
      <c r="BQJ29" s="87"/>
      <c r="BQK29" s="87"/>
      <c r="BQL29" s="87"/>
      <c r="BQM29" s="87"/>
      <c r="BQN29" s="88"/>
      <c r="BQO29" s="87"/>
      <c r="BQP29" s="87"/>
      <c r="BQQ29" s="87"/>
      <c r="BQR29" s="87"/>
      <c r="BQS29" s="88"/>
      <c r="BQT29" s="87"/>
      <c r="BQU29" s="87"/>
      <c r="BQV29" s="87"/>
      <c r="BQW29" s="87"/>
      <c r="BQX29" s="88"/>
      <c r="BQY29" s="87"/>
      <c r="BQZ29" s="87"/>
      <c r="BRA29" s="87"/>
      <c r="BRB29" s="87"/>
      <c r="BRC29" s="88"/>
      <c r="BRD29" s="87"/>
      <c r="BRE29" s="87"/>
      <c r="BRF29" s="87"/>
      <c r="BRG29" s="87"/>
      <c r="BRH29" s="88"/>
      <c r="BRI29" s="87"/>
      <c r="BRJ29" s="87"/>
      <c r="BRK29" s="87"/>
      <c r="BRL29" s="87"/>
      <c r="BRM29" s="88"/>
      <c r="BRN29" s="87"/>
      <c r="BRO29" s="87"/>
      <c r="BRP29" s="87"/>
      <c r="BRQ29" s="87"/>
      <c r="BRR29" s="88"/>
      <c r="BRS29" s="87"/>
      <c r="BRT29" s="87"/>
      <c r="BRU29" s="87"/>
      <c r="BRV29" s="87"/>
      <c r="BRW29" s="88"/>
      <c r="BRX29" s="87"/>
      <c r="BRY29" s="87"/>
      <c r="BRZ29" s="87"/>
      <c r="BSA29" s="87"/>
      <c r="BSB29" s="88"/>
      <c r="BSC29" s="87"/>
      <c r="BSD29" s="87"/>
      <c r="BSE29" s="87"/>
      <c r="BSF29" s="87"/>
      <c r="BSG29" s="88"/>
      <c r="BSH29" s="87"/>
      <c r="BSI29" s="87"/>
      <c r="BSJ29" s="87"/>
      <c r="BSK29" s="87"/>
      <c r="BSL29" s="88"/>
      <c r="BSM29" s="87"/>
      <c r="BSN29" s="87"/>
      <c r="BSO29" s="87"/>
      <c r="BSP29" s="87"/>
      <c r="BSQ29" s="88"/>
      <c r="BSR29" s="87"/>
      <c r="BSS29" s="87"/>
      <c r="BST29" s="87"/>
      <c r="BSU29" s="87"/>
      <c r="BSV29" s="88"/>
      <c r="BSW29" s="87"/>
      <c r="BSX29" s="87"/>
      <c r="BSY29" s="87"/>
      <c r="BSZ29" s="87"/>
      <c r="BTA29" s="88"/>
      <c r="BTB29" s="87"/>
      <c r="BTC29" s="87"/>
      <c r="BTD29" s="87"/>
      <c r="BTE29" s="87"/>
      <c r="BTF29" s="88"/>
      <c r="BTG29" s="87"/>
      <c r="BTH29" s="87"/>
      <c r="BTI29" s="87"/>
      <c r="BTJ29" s="87"/>
      <c r="BTK29" s="88"/>
      <c r="BTL29" s="87"/>
      <c r="BTM29" s="87"/>
      <c r="BTN29" s="87"/>
      <c r="BTO29" s="87"/>
      <c r="BTP29" s="88"/>
      <c r="BTQ29" s="87"/>
      <c r="BTR29" s="87"/>
      <c r="BTS29" s="87"/>
      <c r="BTT29" s="87"/>
      <c r="BTU29" s="88"/>
      <c r="BTV29" s="87"/>
      <c r="BTW29" s="87"/>
      <c r="BTX29" s="87"/>
      <c r="BTY29" s="87"/>
      <c r="BTZ29" s="88"/>
      <c r="BUA29" s="87"/>
      <c r="BUB29" s="87"/>
      <c r="BUC29" s="87"/>
      <c r="BUD29" s="87"/>
      <c r="BUE29" s="88"/>
      <c r="BUF29" s="87"/>
      <c r="BUG29" s="87"/>
      <c r="BUH29" s="87"/>
      <c r="BUI29" s="87"/>
      <c r="BUJ29" s="88"/>
      <c r="BUK29" s="87"/>
      <c r="BUL29" s="87"/>
      <c r="BUM29" s="87"/>
      <c r="BUN29" s="87"/>
      <c r="BUO29" s="88"/>
      <c r="BUP29" s="87"/>
      <c r="BUQ29" s="87"/>
      <c r="BUR29" s="87"/>
      <c r="BUS29" s="87"/>
      <c r="BUT29" s="88"/>
      <c r="BUU29" s="87"/>
      <c r="BUV29" s="87"/>
      <c r="BUW29" s="87"/>
      <c r="BUX29" s="87"/>
      <c r="BUY29" s="88"/>
      <c r="BUZ29" s="87"/>
      <c r="BVA29" s="87"/>
      <c r="BVB29" s="87"/>
      <c r="BVC29" s="87"/>
      <c r="BVD29" s="88"/>
      <c r="BVE29" s="87"/>
      <c r="BVF29" s="87"/>
      <c r="BVG29" s="87"/>
      <c r="BVH29" s="87"/>
      <c r="BVI29" s="88"/>
      <c r="BVJ29" s="87"/>
      <c r="BVK29" s="87"/>
      <c r="BVL29" s="87"/>
      <c r="BVM29" s="87"/>
      <c r="BVN29" s="88"/>
      <c r="BVO29" s="87"/>
      <c r="BVP29" s="87"/>
      <c r="BVQ29" s="87"/>
      <c r="BVR29" s="87"/>
      <c r="BVS29" s="88"/>
      <c r="BVT29" s="87"/>
      <c r="BVU29" s="87"/>
      <c r="BVV29" s="87"/>
      <c r="BVW29" s="87"/>
      <c r="BVX29" s="88"/>
      <c r="BVY29" s="87"/>
      <c r="BVZ29" s="87"/>
      <c r="BWA29" s="87"/>
      <c r="BWB29" s="87"/>
      <c r="BWC29" s="88"/>
      <c r="BWD29" s="87"/>
      <c r="BWE29" s="87"/>
      <c r="BWF29" s="87"/>
      <c r="BWG29" s="87"/>
      <c r="BWH29" s="88"/>
      <c r="BWI29" s="87"/>
      <c r="BWJ29" s="87"/>
      <c r="BWK29" s="87"/>
      <c r="BWL29" s="87"/>
      <c r="BWM29" s="88"/>
      <c r="BWN29" s="87"/>
      <c r="BWO29" s="87"/>
      <c r="BWP29" s="87"/>
      <c r="BWQ29" s="87"/>
      <c r="BWR29" s="88"/>
      <c r="BWS29" s="87"/>
      <c r="BWT29" s="87"/>
      <c r="BWU29" s="87"/>
      <c r="BWV29" s="87"/>
      <c r="BWW29" s="88"/>
      <c r="BWX29" s="87"/>
      <c r="BWY29" s="87"/>
      <c r="BWZ29" s="87"/>
      <c r="BXA29" s="87"/>
      <c r="BXB29" s="88"/>
      <c r="BXC29" s="87"/>
      <c r="BXD29" s="87"/>
      <c r="BXE29" s="87"/>
      <c r="BXF29" s="87"/>
      <c r="BXG29" s="88"/>
      <c r="BXH29" s="87"/>
      <c r="BXI29" s="87"/>
      <c r="BXJ29" s="87"/>
      <c r="BXK29" s="87"/>
      <c r="BXL29" s="88"/>
      <c r="BXM29" s="87"/>
      <c r="BXN29" s="87"/>
      <c r="BXO29" s="87"/>
      <c r="BXP29" s="87"/>
      <c r="BXQ29" s="88"/>
      <c r="BXR29" s="87"/>
      <c r="BXS29" s="87"/>
      <c r="BXT29" s="87"/>
      <c r="BXU29" s="87"/>
      <c r="BXV29" s="88"/>
      <c r="BXW29" s="87"/>
      <c r="BXX29" s="87"/>
      <c r="BXY29" s="87"/>
      <c r="BXZ29" s="87"/>
      <c r="BYA29" s="88"/>
      <c r="BYB29" s="87"/>
      <c r="BYC29" s="87"/>
      <c r="BYD29" s="87"/>
      <c r="BYE29" s="87"/>
      <c r="BYF29" s="88"/>
      <c r="BYG29" s="87"/>
      <c r="BYH29" s="87"/>
      <c r="BYI29" s="87"/>
      <c r="BYJ29" s="87"/>
      <c r="BYK29" s="88"/>
      <c r="BYL29" s="87"/>
      <c r="BYM29" s="87"/>
      <c r="BYN29" s="87"/>
      <c r="BYO29" s="87"/>
      <c r="BYP29" s="88"/>
      <c r="BYQ29" s="87"/>
      <c r="BYR29" s="87"/>
      <c r="BYS29" s="87"/>
      <c r="BYT29" s="87"/>
      <c r="BYU29" s="88"/>
      <c r="BYV29" s="87"/>
      <c r="BYW29" s="87"/>
      <c r="BYX29" s="87"/>
      <c r="BYY29" s="87"/>
      <c r="BYZ29" s="88"/>
      <c r="BZA29" s="87"/>
      <c r="BZB29" s="87"/>
      <c r="BZC29" s="87"/>
      <c r="BZD29" s="87"/>
      <c r="BZE29" s="88"/>
      <c r="BZF29" s="87"/>
      <c r="BZG29" s="87"/>
      <c r="BZH29" s="87"/>
      <c r="BZI29" s="87"/>
      <c r="BZJ29" s="88"/>
      <c r="BZK29" s="87"/>
      <c r="BZL29" s="87"/>
      <c r="BZM29" s="87"/>
      <c r="BZN29" s="87"/>
      <c r="BZO29" s="88"/>
      <c r="BZP29" s="87"/>
      <c r="BZQ29" s="87"/>
      <c r="BZR29" s="87"/>
      <c r="BZS29" s="87"/>
      <c r="BZT29" s="88"/>
      <c r="BZU29" s="87"/>
      <c r="BZV29" s="87"/>
      <c r="BZW29" s="87"/>
      <c r="BZX29" s="87"/>
      <c r="BZY29" s="88"/>
      <c r="BZZ29" s="87"/>
      <c r="CAA29" s="87"/>
      <c r="CAB29" s="87"/>
      <c r="CAC29" s="87"/>
      <c r="CAD29" s="88"/>
      <c r="CAE29" s="87"/>
      <c r="CAF29" s="87"/>
      <c r="CAG29" s="87"/>
      <c r="CAH29" s="87"/>
      <c r="CAI29" s="88"/>
      <c r="CAJ29" s="87"/>
      <c r="CAK29" s="87"/>
      <c r="CAL29" s="87"/>
      <c r="CAM29" s="87"/>
      <c r="CAN29" s="88"/>
      <c r="CAO29" s="87"/>
      <c r="CAP29" s="87"/>
      <c r="CAQ29" s="87"/>
      <c r="CAR29" s="87"/>
      <c r="CAS29" s="88"/>
      <c r="CAT29" s="87"/>
      <c r="CAU29" s="87"/>
      <c r="CAV29" s="87"/>
      <c r="CAW29" s="87"/>
      <c r="CAX29" s="88"/>
      <c r="CAY29" s="87"/>
      <c r="CAZ29" s="87"/>
      <c r="CBA29" s="87"/>
      <c r="CBB29" s="87"/>
      <c r="CBC29" s="88"/>
      <c r="CBD29" s="87"/>
      <c r="CBE29" s="87"/>
      <c r="CBF29" s="87"/>
      <c r="CBG29" s="87"/>
      <c r="CBH29" s="88"/>
      <c r="CBI29" s="87"/>
      <c r="CBJ29" s="87"/>
      <c r="CBK29" s="87"/>
      <c r="CBL29" s="87"/>
      <c r="CBM29" s="88"/>
      <c r="CBN29" s="87"/>
      <c r="CBO29" s="87"/>
      <c r="CBP29" s="87"/>
      <c r="CBQ29" s="87"/>
      <c r="CBR29" s="88"/>
      <c r="CBS29" s="87"/>
      <c r="CBT29" s="87"/>
      <c r="CBU29" s="87"/>
      <c r="CBV29" s="87"/>
      <c r="CBW29" s="88"/>
      <c r="CBX29" s="87"/>
      <c r="CBY29" s="87"/>
      <c r="CBZ29" s="87"/>
      <c r="CCA29" s="87"/>
      <c r="CCB29" s="88"/>
      <c r="CCC29" s="87"/>
      <c r="CCD29" s="87"/>
      <c r="CCE29" s="87"/>
      <c r="CCF29" s="87"/>
      <c r="CCG29" s="88"/>
      <c r="CCH29" s="87"/>
      <c r="CCI29" s="87"/>
      <c r="CCJ29" s="87"/>
      <c r="CCK29" s="87"/>
      <c r="CCL29" s="88"/>
      <c r="CCM29" s="87"/>
      <c r="CCN29" s="87"/>
      <c r="CCO29" s="87"/>
      <c r="CCP29" s="87"/>
      <c r="CCQ29" s="88"/>
      <c r="CCR29" s="87"/>
      <c r="CCS29" s="87"/>
      <c r="CCT29" s="87"/>
      <c r="CCU29" s="87"/>
      <c r="CCV29" s="88"/>
      <c r="CCW29" s="87"/>
      <c r="CCX29" s="87"/>
      <c r="CCY29" s="87"/>
      <c r="CCZ29" s="87"/>
      <c r="CDA29" s="88"/>
      <c r="CDB29" s="87"/>
      <c r="CDC29" s="87"/>
      <c r="CDD29" s="87"/>
      <c r="CDE29" s="87"/>
      <c r="CDF29" s="88"/>
      <c r="CDG29" s="87"/>
      <c r="CDH29" s="87"/>
      <c r="CDI29" s="87"/>
      <c r="CDJ29" s="87"/>
      <c r="CDK29" s="88"/>
      <c r="CDL29" s="87"/>
      <c r="CDM29" s="87"/>
      <c r="CDN29" s="87"/>
      <c r="CDO29" s="87"/>
      <c r="CDP29" s="88"/>
      <c r="CDQ29" s="87"/>
      <c r="CDR29" s="87"/>
      <c r="CDS29" s="87"/>
      <c r="CDT29" s="87"/>
      <c r="CDU29" s="88"/>
      <c r="CDV29" s="87"/>
      <c r="CDW29" s="87"/>
      <c r="CDX29" s="87"/>
      <c r="CDY29" s="87"/>
      <c r="CDZ29" s="88"/>
      <c r="CEA29" s="87"/>
      <c r="CEB29" s="87"/>
      <c r="CEC29" s="87"/>
      <c r="CED29" s="87"/>
      <c r="CEE29" s="88"/>
      <c r="CEF29" s="87"/>
      <c r="CEG29" s="87"/>
      <c r="CEH29" s="87"/>
      <c r="CEI29" s="87"/>
      <c r="CEJ29" s="88"/>
      <c r="CEK29" s="87"/>
      <c r="CEL29" s="87"/>
      <c r="CEM29" s="87"/>
      <c r="CEN29" s="87"/>
      <c r="CEO29" s="88"/>
      <c r="CEP29" s="87"/>
      <c r="CEQ29" s="87"/>
      <c r="CER29" s="87"/>
      <c r="CES29" s="87"/>
      <c r="CET29" s="88"/>
      <c r="CEU29" s="87"/>
      <c r="CEV29" s="87"/>
      <c r="CEW29" s="87"/>
      <c r="CEX29" s="87"/>
      <c r="CEY29" s="88"/>
      <c r="CEZ29" s="87"/>
      <c r="CFA29" s="87"/>
      <c r="CFB29" s="87"/>
      <c r="CFC29" s="87"/>
      <c r="CFD29" s="88"/>
      <c r="CFE29" s="87"/>
      <c r="CFF29" s="87"/>
      <c r="CFG29" s="87"/>
      <c r="CFH29" s="87"/>
      <c r="CFI29" s="88"/>
      <c r="CFJ29" s="87"/>
      <c r="CFK29" s="87"/>
      <c r="CFL29" s="87"/>
      <c r="CFM29" s="87"/>
      <c r="CFN29" s="88"/>
      <c r="CFO29" s="87"/>
      <c r="CFP29" s="87"/>
      <c r="CFQ29" s="87"/>
      <c r="CFR29" s="87"/>
      <c r="CFS29" s="88"/>
      <c r="CFT29" s="87"/>
      <c r="CFU29" s="87"/>
      <c r="CFV29" s="87"/>
      <c r="CFW29" s="87"/>
      <c r="CFX29" s="88"/>
      <c r="CFY29" s="87"/>
      <c r="CFZ29" s="87"/>
      <c r="CGA29" s="87"/>
      <c r="CGB29" s="87"/>
      <c r="CGC29" s="88"/>
      <c r="CGD29" s="87"/>
      <c r="CGE29" s="87"/>
      <c r="CGF29" s="87"/>
      <c r="CGG29" s="87"/>
      <c r="CGH29" s="88"/>
      <c r="CGI29" s="87"/>
      <c r="CGJ29" s="87"/>
      <c r="CGK29" s="87"/>
      <c r="CGL29" s="87"/>
      <c r="CGM29" s="88"/>
      <c r="CGN29" s="87"/>
      <c r="CGO29" s="87"/>
      <c r="CGP29" s="87"/>
      <c r="CGQ29" s="87"/>
      <c r="CGR29" s="88"/>
      <c r="CGS29" s="87"/>
      <c r="CGT29" s="87"/>
      <c r="CGU29" s="87"/>
      <c r="CGV29" s="87"/>
      <c r="CGW29" s="88"/>
      <c r="CGX29" s="87"/>
      <c r="CGY29" s="87"/>
      <c r="CGZ29" s="87"/>
      <c r="CHA29" s="87"/>
      <c r="CHB29" s="88"/>
      <c r="CHC29" s="87"/>
      <c r="CHD29" s="87"/>
      <c r="CHE29" s="87"/>
      <c r="CHF29" s="87"/>
      <c r="CHG29" s="88"/>
      <c r="CHH29" s="87"/>
      <c r="CHI29" s="87"/>
      <c r="CHJ29" s="87"/>
      <c r="CHK29" s="87"/>
      <c r="CHL29" s="88"/>
      <c r="CHM29" s="87"/>
      <c r="CHN29" s="87"/>
      <c r="CHO29" s="87"/>
      <c r="CHP29" s="87"/>
      <c r="CHQ29" s="88"/>
      <c r="CHR29" s="87"/>
      <c r="CHS29" s="87"/>
      <c r="CHT29" s="87"/>
      <c r="CHU29" s="87"/>
      <c r="CHV29" s="88"/>
      <c r="CHW29" s="87"/>
      <c r="CHX29" s="87"/>
      <c r="CHY29" s="87"/>
      <c r="CHZ29" s="87"/>
      <c r="CIA29" s="88"/>
      <c r="CIB29" s="87"/>
      <c r="CIC29" s="87"/>
      <c r="CID29" s="87"/>
      <c r="CIE29" s="87"/>
      <c r="CIF29" s="88"/>
      <c r="CIG29" s="87"/>
      <c r="CIH29" s="87"/>
      <c r="CII29" s="87"/>
      <c r="CIJ29" s="87"/>
      <c r="CIK29" s="88"/>
      <c r="CIL29" s="87"/>
      <c r="CIM29" s="87"/>
      <c r="CIN29" s="87"/>
      <c r="CIO29" s="87"/>
      <c r="CIP29" s="88"/>
      <c r="CIQ29" s="87"/>
      <c r="CIR29" s="87"/>
      <c r="CIS29" s="87"/>
      <c r="CIT29" s="87"/>
      <c r="CIU29" s="88"/>
      <c r="CIV29" s="87"/>
      <c r="CIW29" s="87"/>
      <c r="CIX29" s="87"/>
      <c r="CIY29" s="87"/>
      <c r="CIZ29" s="88"/>
      <c r="CJA29" s="87"/>
      <c r="CJB29" s="87"/>
      <c r="CJC29" s="87"/>
      <c r="CJD29" s="87"/>
      <c r="CJE29" s="88"/>
      <c r="CJF29" s="87"/>
      <c r="CJG29" s="87"/>
      <c r="CJH29" s="87"/>
      <c r="CJI29" s="87"/>
      <c r="CJJ29" s="88"/>
      <c r="CJK29" s="87"/>
      <c r="CJL29" s="87"/>
      <c r="CJM29" s="87"/>
      <c r="CJN29" s="87"/>
      <c r="CJO29" s="88"/>
      <c r="CJP29" s="87"/>
      <c r="CJQ29" s="87"/>
      <c r="CJR29" s="87"/>
      <c r="CJS29" s="87"/>
      <c r="CJT29" s="88"/>
      <c r="CJU29" s="87"/>
      <c r="CJV29" s="87"/>
      <c r="CJW29" s="87"/>
      <c r="CJX29" s="87"/>
      <c r="CJY29" s="88"/>
      <c r="CJZ29" s="87"/>
      <c r="CKA29" s="87"/>
      <c r="CKB29" s="87"/>
      <c r="CKC29" s="87"/>
      <c r="CKD29" s="88"/>
      <c r="CKE29" s="87"/>
      <c r="CKF29" s="87"/>
      <c r="CKG29" s="87"/>
      <c r="CKH29" s="87"/>
      <c r="CKI29" s="88"/>
      <c r="CKJ29" s="87"/>
      <c r="CKK29" s="87"/>
      <c r="CKL29" s="87"/>
      <c r="CKM29" s="87"/>
      <c r="CKN29" s="88"/>
      <c r="CKO29" s="87"/>
      <c r="CKP29" s="87"/>
      <c r="CKQ29" s="87"/>
      <c r="CKR29" s="87"/>
      <c r="CKS29" s="88"/>
      <c r="CKT29" s="87"/>
      <c r="CKU29" s="87"/>
      <c r="CKV29" s="87"/>
      <c r="CKW29" s="87"/>
      <c r="CKX29" s="88"/>
      <c r="CKY29" s="87"/>
      <c r="CKZ29" s="87"/>
      <c r="CLA29" s="87"/>
      <c r="CLB29" s="87"/>
      <c r="CLC29" s="88"/>
      <c r="CLD29" s="87"/>
      <c r="CLE29" s="87"/>
      <c r="CLF29" s="87"/>
      <c r="CLG29" s="87"/>
      <c r="CLH29" s="88"/>
      <c r="CLI29" s="87"/>
      <c r="CLJ29" s="87"/>
      <c r="CLK29" s="87"/>
      <c r="CLL29" s="87"/>
      <c r="CLM29" s="88"/>
      <c r="CLN29" s="87"/>
      <c r="CLO29" s="87"/>
      <c r="CLP29" s="87"/>
      <c r="CLQ29" s="87"/>
      <c r="CLR29" s="88"/>
      <c r="CLS29" s="87"/>
      <c r="CLT29" s="87"/>
      <c r="CLU29" s="87"/>
      <c r="CLV29" s="87"/>
      <c r="CLW29" s="88"/>
      <c r="CLX29" s="87"/>
      <c r="CLY29" s="87"/>
      <c r="CLZ29" s="87"/>
      <c r="CMA29" s="87"/>
      <c r="CMB29" s="88"/>
      <c r="CMC29" s="87"/>
      <c r="CMD29" s="87"/>
      <c r="CME29" s="87"/>
      <c r="CMF29" s="87"/>
      <c r="CMG29" s="88"/>
      <c r="CMH29" s="87"/>
      <c r="CMI29" s="87"/>
      <c r="CMJ29" s="87"/>
      <c r="CMK29" s="87"/>
      <c r="CML29" s="88"/>
      <c r="CMM29" s="87"/>
      <c r="CMN29" s="87"/>
      <c r="CMO29" s="87"/>
      <c r="CMP29" s="87"/>
      <c r="CMQ29" s="88"/>
      <c r="CMR29" s="87"/>
      <c r="CMS29" s="87"/>
      <c r="CMT29" s="87"/>
      <c r="CMU29" s="87"/>
      <c r="CMV29" s="88"/>
      <c r="CMW29" s="87"/>
      <c r="CMX29" s="87"/>
      <c r="CMY29" s="87"/>
      <c r="CMZ29" s="87"/>
      <c r="CNA29" s="88"/>
      <c r="CNB29" s="87"/>
      <c r="CNC29" s="87"/>
      <c r="CND29" s="87"/>
      <c r="CNE29" s="87"/>
      <c r="CNF29" s="88"/>
      <c r="CNG29" s="87"/>
      <c r="CNH29" s="87"/>
      <c r="CNI29" s="87"/>
      <c r="CNJ29" s="87"/>
      <c r="CNK29" s="88"/>
      <c r="CNL29" s="87"/>
      <c r="CNM29" s="87"/>
      <c r="CNN29" s="87"/>
      <c r="CNO29" s="87"/>
      <c r="CNP29" s="88"/>
      <c r="CNQ29" s="87"/>
      <c r="CNR29" s="87"/>
      <c r="CNS29" s="87"/>
      <c r="CNT29" s="87"/>
      <c r="CNU29" s="88"/>
      <c r="CNV29" s="87"/>
      <c r="CNW29" s="87"/>
      <c r="CNX29" s="87"/>
      <c r="CNY29" s="87"/>
      <c r="CNZ29" s="88"/>
      <c r="COA29" s="87"/>
      <c r="COB29" s="87"/>
      <c r="COC29" s="87"/>
      <c r="COD29" s="87"/>
      <c r="COE29" s="88"/>
      <c r="COF29" s="87"/>
      <c r="COG29" s="87"/>
      <c r="COH29" s="87"/>
      <c r="COI29" s="87"/>
      <c r="COJ29" s="88"/>
      <c r="COK29" s="87"/>
      <c r="COL29" s="87"/>
      <c r="COM29" s="87"/>
      <c r="CON29" s="87"/>
      <c r="COO29" s="88"/>
      <c r="COP29" s="87"/>
      <c r="COQ29" s="87"/>
      <c r="COR29" s="87"/>
      <c r="COS29" s="87"/>
      <c r="COT29" s="88"/>
      <c r="COU29" s="87"/>
      <c r="COV29" s="87"/>
      <c r="COW29" s="87"/>
      <c r="COX29" s="87"/>
      <c r="COY29" s="88"/>
      <c r="COZ29" s="87"/>
      <c r="CPA29" s="87"/>
      <c r="CPB29" s="87"/>
      <c r="CPC29" s="87"/>
      <c r="CPD29" s="88"/>
      <c r="CPE29" s="87"/>
      <c r="CPF29" s="87"/>
      <c r="CPG29" s="87"/>
      <c r="CPH29" s="87"/>
      <c r="CPI29" s="88"/>
      <c r="CPJ29" s="87"/>
      <c r="CPK29" s="87"/>
      <c r="CPL29" s="87"/>
      <c r="CPM29" s="87"/>
      <c r="CPN29" s="88"/>
      <c r="CPO29" s="87"/>
      <c r="CPP29" s="87"/>
      <c r="CPQ29" s="87"/>
      <c r="CPR29" s="87"/>
      <c r="CPS29" s="88"/>
      <c r="CPT29" s="87"/>
      <c r="CPU29" s="87"/>
      <c r="CPV29" s="87"/>
      <c r="CPW29" s="87"/>
      <c r="CPX29" s="88"/>
      <c r="CPY29" s="87"/>
      <c r="CPZ29" s="87"/>
      <c r="CQA29" s="87"/>
      <c r="CQB29" s="87"/>
      <c r="CQC29" s="88"/>
      <c r="CQD29" s="87"/>
      <c r="CQE29" s="87"/>
      <c r="CQF29" s="87"/>
      <c r="CQG29" s="87"/>
      <c r="CQH29" s="88"/>
      <c r="CQI29" s="87"/>
      <c r="CQJ29" s="87"/>
      <c r="CQK29" s="87"/>
      <c r="CQL29" s="87"/>
      <c r="CQM29" s="88"/>
      <c r="CQN29" s="87"/>
      <c r="CQO29" s="87"/>
      <c r="CQP29" s="87"/>
      <c r="CQQ29" s="87"/>
      <c r="CQR29" s="88"/>
      <c r="CQS29" s="87"/>
      <c r="CQT29" s="87"/>
      <c r="CQU29" s="87"/>
      <c r="CQV29" s="87"/>
      <c r="CQW29" s="88"/>
      <c r="CQX29" s="87"/>
      <c r="CQY29" s="87"/>
      <c r="CQZ29" s="87"/>
      <c r="CRA29" s="87"/>
      <c r="CRB29" s="88"/>
      <c r="CRC29" s="87"/>
      <c r="CRD29" s="87"/>
      <c r="CRE29" s="87"/>
      <c r="CRF29" s="87"/>
      <c r="CRG29" s="88"/>
      <c r="CRH29" s="87"/>
      <c r="CRI29" s="87"/>
      <c r="CRJ29" s="87"/>
      <c r="CRK29" s="87"/>
      <c r="CRL29" s="88"/>
      <c r="CRM29" s="87"/>
      <c r="CRN29" s="87"/>
      <c r="CRO29" s="87"/>
      <c r="CRP29" s="87"/>
      <c r="CRQ29" s="88"/>
      <c r="CRR29" s="87"/>
      <c r="CRS29" s="87"/>
      <c r="CRT29" s="87"/>
      <c r="CRU29" s="87"/>
      <c r="CRV29" s="88"/>
      <c r="CRW29" s="87"/>
      <c r="CRX29" s="87"/>
      <c r="CRY29" s="87"/>
      <c r="CRZ29" s="87"/>
      <c r="CSA29" s="88"/>
      <c r="CSB29" s="87"/>
      <c r="CSC29" s="87"/>
      <c r="CSD29" s="87"/>
      <c r="CSE29" s="87"/>
      <c r="CSF29" s="88"/>
      <c r="CSG29" s="87"/>
      <c r="CSH29" s="87"/>
      <c r="CSI29" s="87"/>
      <c r="CSJ29" s="87"/>
      <c r="CSK29" s="88"/>
      <c r="CSL29" s="87"/>
      <c r="CSM29" s="87"/>
      <c r="CSN29" s="87"/>
      <c r="CSO29" s="87"/>
      <c r="CSP29" s="88"/>
      <c r="CSQ29" s="87"/>
      <c r="CSR29" s="87"/>
      <c r="CSS29" s="87"/>
      <c r="CST29" s="87"/>
      <c r="CSU29" s="88"/>
      <c r="CSV29" s="87"/>
      <c r="CSW29" s="87"/>
      <c r="CSX29" s="87"/>
      <c r="CSY29" s="87"/>
      <c r="CSZ29" s="88"/>
      <c r="CTA29" s="87"/>
      <c r="CTB29" s="87"/>
      <c r="CTC29" s="87"/>
      <c r="CTD29" s="87"/>
      <c r="CTE29" s="88"/>
      <c r="CTF29" s="87"/>
      <c r="CTG29" s="87"/>
      <c r="CTH29" s="87"/>
      <c r="CTI29" s="87"/>
      <c r="CTJ29" s="88"/>
      <c r="CTK29" s="87"/>
      <c r="CTL29" s="87"/>
      <c r="CTM29" s="87"/>
      <c r="CTN29" s="87"/>
      <c r="CTO29" s="88"/>
      <c r="CTP29" s="87"/>
      <c r="CTQ29" s="87"/>
      <c r="CTR29" s="87"/>
      <c r="CTS29" s="87"/>
      <c r="CTT29" s="88"/>
      <c r="CTU29" s="87"/>
      <c r="CTV29" s="87"/>
      <c r="CTW29" s="87"/>
      <c r="CTX29" s="87"/>
      <c r="CTY29" s="88"/>
      <c r="CTZ29" s="87"/>
      <c r="CUA29" s="87"/>
      <c r="CUB29" s="87"/>
      <c r="CUC29" s="87"/>
      <c r="CUD29" s="88"/>
      <c r="CUE29" s="87"/>
      <c r="CUF29" s="87"/>
      <c r="CUG29" s="87"/>
      <c r="CUH29" s="87"/>
      <c r="CUI29" s="88"/>
      <c r="CUJ29" s="87"/>
      <c r="CUK29" s="87"/>
      <c r="CUL29" s="87"/>
      <c r="CUM29" s="87"/>
      <c r="CUN29" s="88"/>
      <c r="CUO29" s="87"/>
      <c r="CUP29" s="87"/>
      <c r="CUQ29" s="87"/>
      <c r="CUR29" s="87"/>
      <c r="CUS29" s="88"/>
      <c r="CUT29" s="87"/>
      <c r="CUU29" s="87"/>
      <c r="CUV29" s="87"/>
      <c r="CUW29" s="87"/>
      <c r="CUX29" s="88"/>
      <c r="CUY29" s="87"/>
      <c r="CUZ29" s="87"/>
      <c r="CVA29" s="87"/>
      <c r="CVB29" s="87"/>
      <c r="CVC29" s="88"/>
      <c r="CVD29" s="87"/>
      <c r="CVE29" s="87"/>
      <c r="CVF29" s="87"/>
      <c r="CVG29" s="87"/>
      <c r="CVH29" s="88"/>
      <c r="CVI29" s="87"/>
      <c r="CVJ29" s="87"/>
      <c r="CVK29" s="87"/>
      <c r="CVL29" s="87"/>
      <c r="CVM29" s="88"/>
      <c r="CVN29" s="87"/>
      <c r="CVO29" s="87"/>
      <c r="CVP29" s="87"/>
      <c r="CVQ29" s="87"/>
      <c r="CVR29" s="88"/>
      <c r="CVS29" s="87"/>
      <c r="CVT29" s="87"/>
      <c r="CVU29" s="87"/>
      <c r="CVV29" s="87"/>
      <c r="CVW29" s="88"/>
      <c r="CVX29" s="87"/>
      <c r="CVY29" s="87"/>
      <c r="CVZ29" s="87"/>
      <c r="CWA29" s="87"/>
      <c r="CWB29" s="88"/>
      <c r="CWC29" s="87"/>
      <c r="CWD29" s="87"/>
      <c r="CWE29" s="87"/>
      <c r="CWF29" s="87"/>
      <c r="CWG29" s="88"/>
      <c r="CWH29" s="87"/>
      <c r="CWI29" s="87"/>
      <c r="CWJ29" s="87"/>
      <c r="CWK29" s="87"/>
      <c r="CWL29" s="88"/>
      <c r="CWM29" s="87"/>
      <c r="CWN29" s="87"/>
      <c r="CWO29" s="87"/>
      <c r="CWP29" s="87"/>
      <c r="CWQ29" s="88"/>
      <c r="CWR29" s="87"/>
      <c r="CWS29" s="87"/>
      <c r="CWT29" s="87"/>
      <c r="CWU29" s="87"/>
      <c r="CWV29" s="88"/>
      <c r="CWW29" s="87"/>
      <c r="CWX29" s="87"/>
      <c r="CWY29" s="87"/>
      <c r="CWZ29" s="87"/>
      <c r="CXA29" s="88"/>
      <c r="CXB29" s="87"/>
      <c r="CXC29" s="87"/>
      <c r="CXD29" s="87"/>
      <c r="CXE29" s="87"/>
      <c r="CXF29" s="88"/>
      <c r="CXG29" s="87"/>
      <c r="CXH29" s="87"/>
      <c r="CXI29" s="87"/>
      <c r="CXJ29" s="87"/>
      <c r="CXK29" s="88"/>
      <c r="CXL29" s="87"/>
      <c r="CXM29" s="87"/>
      <c r="CXN29" s="87"/>
      <c r="CXO29" s="87"/>
      <c r="CXP29" s="88"/>
      <c r="CXQ29" s="87"/>
      <c r="CXR29" s="87"/>
      <c r="CXS29" s="87"/>
      <c r="CXT29" s="87"/>
      <c r="CXU29" s="88"/>
      <c r="CXV29" s="87"/>
      <c r="CXW29" s="87"/>
      <c r="CXX29" s="87"/>
      <c r="CXY29" s="87"/>
      <c r="CXZ29" s="88"/>
      <c r="CYA29" s="87"/>
      <c r="CYB29" s="87"/>
      <c r="CYC29" s="87"/>
      <c r="CYD29" s="87"/>
      <c r="CYE29" s="88"/>
      <c r="CYF29" s="87"/>
      <c r="CYG29" s="87"/>
      <c r="CYH29" s="87"/>
      <c r="CYI29" s="87"/>
      <c r="CYJ29" s="88"/>
      <c r="CYK29" s="87"/>
      <c r="CYL29" s="87"/>
      <c r="CYM29" s="87"/>
      <c r="CYN29" s="87"/>
      <c r="CYO29" s="88"/>
      <c r="CYP29" s="87"/>
      <c r="CYQ29" s="87"/>
      <c r="CYR29" s="87"/>
      <c r="CYS29" s="87"/>
      <c r="CYT29" s="88"/>
      <c r="CYU29" s="87"/>
      <c r="CYV29" s="87"/>
      <c r="CYW29" s="87"/>
      <c r="CYX29" s="87"/>
      <c r="CYY29" s="88"/>
      <c r="CYZ29" s="87"/>
      <c r="CZA29" s="87"/>
      <c r="CZB29" s="87"/>
      <c r="CZC29" s="87"/>
      <c r="CZD29" s="88"/>
      <c r="CZE29" s="87"/>
      <c r="CZF29" s="87"/>
      <c r="CZG29" s="87"/>
      <c r="CZH29" s="87"/>
      <c r="CZI29" s="88"/>
      <c r="CZJ29" s="87"/>
      <c r="CZK29" s="87"/>
      <c r="CZL29" s="87"/>
      <c r="CZM29" s="87"/>
      <c r="CZN29" s="88"/>
      <c r="CZO29" s="87"/>
      <c r="CZP29" s="87"/>
      <c r="CZQ29" s="87"/>
      <c r="CZR29" s="87"/>
      <c r="CZS29" s="88"/>
      <c r="CZT29" s="87"/>
      <c r="CZU29" s="87"/>
      <c r="CZV29" s="87"/>
      <c r="CZW29" s="87"/>
      <c r="CZX29" s="88"/>
      <c r="CZY29" s="87"/>
      <c r="CZZ29" s="87"/>
      <c r="DAA29" s="87"/>
      <c r="DAB29" s="87"/>
      <c r="DAC29" s="88"/>
      <c r="DAD29" s="87"/>
      <c r="DAE29" s="87"/>
      <c r="DAF29" s="87"/>
      <c r="DAG29" s="87"/>
      <c r="DAH29" s="88"/>
      <c r="DAI29" s="87"/>
      <c r="DAJ29" s="87"/>
      <c r="DAK29" s="87"/>
      <c r="DAL29" s="87"/>
      <c r="DAM29" s="88"/>
      <c r="DAN29" s="87"/>
      <c r="DAO29" s="87"/>
      <c r="DAP29" s="87"/>
      <c r="DAQ29" s="87"/>
      <c r="DAR29" s="88"/>
      <c r="DAS29" s="87"/>
      <c r="DAT29" s="87"/>
      <c r="DAU29" s="87"/>
      <c r="DAV29" s="87"/>
      <c r="DAW29" s="88"/>
      <c r="DAX29" s="87"/>
      <c r="DAY29" s="87"/>
      <c r="DAZ29" s="87"/>
      <c r="DBA29" s="87"/>
      <c r="DBB29" s="88"/>
      <c r="DBC29" s="87"/>
      <c r="DBD29" s="87"/>
      <c r="DBE29" s="87"/>
      <c r="DBF29" s="87"/>
      <c r="DBG29" s="88"/>
      <c r="DBH29" s="87"/>
      <c r="DBI29" s="87"/>
      <c r="DBJ29" s="87"/>
      <c r="DBK29" s="87"/>
      <c r="DBL29" s="88"/>
      <c r="DBM29" s="87"/>
      <c r="DBN29" s="87"/>
      <c r="DBO29" s="87"/>
      <c r="DBP29" s="87"/>
      <c r="DBQ29" s="88"/>
      <c r="DBR29" s="87"/>
      <c r="DBS29" s="87"/>
      <c r="DBT29" s="87"/>
      <c r="DBU29" s="87"/>
      <c r="DBV29" s="88"/>
      <c r="DBW29" s="87"/>
      <c r="DBX29" s="87"/>
      <c r="DBY29" s="87"/>
      <c r="DBZ29" s="87"/>
      <c r="DCA29" s="88"/>
      <c r="DCB29" s="87"/>
      <c r="DCC29" s="87"/>
      <c r="DCD29" s="87"/>
      <c r="DCE29" s="87"/>
      <c r="DCF29" s="88"/>
      <c r="DCG29" s="87"/>
      <c r="DCH29" s="87"/>
      <c r="DCI29" s="87"/>
      <c r="DCJ29" s="87"/>
      <c r="DCK29" s="88"/>
      <c r="DCL29" s="87"/>
      <c r="DCM29" s="87"/>
      <c r="DCN29" s="87"/>
      <c r="DCO29" s="87"/>
      <c r="DCP29" s="88"/>
      <c r="DCQ29" s="87"/>
      <c r="DCR29" s="87"/>
      <c r="DCS29" s="87"/>
      <c r="DCT29" s="87"/>
      <c r="DCU29" s="88"/>
      <c r="DCV29" s="87"/>
      <c r="DCW29" s="87"/>
      <c r="DCX29" s="87"/>
      <c r="DCY29" s="87"/>
      <c r="DCZ29" s="88"/>
      <c r="DDA29" s="87"/>
      <c r="DDB29" s="87"/>
      <c r="DDC29" s="87"/>
      <c r="DDD29" s="87"/>
      <c r="DDE29" s="88"/>
      <c r="DDF29" s="87"/>
      <c r="DDG29" s="87"/>
      <c r="DDH29" s="87"/>
      <c r="DDI29" s="87"/>
      <c r="DDJ29" s="88"/>
      <c r="DDK29" s="87"/>
      <c r="DDL29" s="87"/>
      <c r="DDM29" s="87"/>
      <c r="DDN29" s="87"/>
      <c r="DDO29" s="88"/>
      <c r="DDP29" s="87"/>
      <c r="DDQ29" s="87"/>
      <c r="DDR29" s="87"/>
      <c r="DDS29" s="87"/>
      <c r="DDT29" s="88"/>
      <c r="DDU29" s="87"/>
      <c r="DDV29" s="87"/>
      <c r="DDW29" s="87"/>
      <c r="DDX29" s="87"/>
      <c r="DDY29" s="88"/>
      <c r="DDZ29" s="87"/>
      <c r="DEA29" s="87"/>
      <c r="DEB29" s="87"/>
      <c r="DEC29" s="87"/>
      <c r="DED29" s="88"/>
      <c r="DEE29" s="87"/>
      <c r="DEF29" s="87"/>
      <c r="DEG29" s="87"/>
      <c r="DEH29" s="87"/>
      <c r="DEI29" s="88"/>
      <c r="DEJ29" s="87"/>
      <c r="DEK29" s="87"/>
      <c r="DEL29" s="87"/>
      <c r="DEM29" s="87"/>
      <c r="DEN29" s="88"/>
      <c r="DEO29" s="87"/>
      <c r="DEP29" s="87"/>
      <c r="DEQ29" s="87"/>
      <c r="DER29" s="87"/>
      <c r="DES29" s="88"/>
      <c r="DET29" s="87"/>
      <c r="DEU29" s="87"/>
      <c r="DEV29" s="87"/>
      <c r="DEW29" s="87"/>
      <c r="DEX29" s="88"/>
      <c r="DEY29" s="87"/>
      <c r="DEZ29" s="87"/>
      <c r="DFA29" s="87"/>
      <c r="DFB29" s="87"/>
      <c r="DFC29" s="88"/>
      <c r="DFD29" s="87"/>
      <c r="DFE29" s="87"/>
      <c r="DFF29" s="87"/>
      <c r="DFG29" s="87"/>
      <c r="DFH29" s="88"/>
      <c r="DFI29" s="87"/>
      <c r="DFJ29" s="87"/>
      <c r="DFK29" s="87"/>
      <c r="DFL29" s="87"/>
      <c r="DFM29" s="88"/>
      <c r="DFN29" s="87"/>
      <c r="DFO29" s="87"/>
      <c r="DFP29" s="87"/>
      <c r="DFQ29" s="87"/>
      <c r="DFR29" s="88"/>
      <c r="DFS29" s="87"/>
      <c r="DFT29" s="87"/>
      <c r="DFU29" s="87"/>
      <c r="DFV29" s="87"/>
      <c r="DFW29" s="88"/>
      <c r="DFX29" s="87"/>
      <c r="DFY29" s="87"/>
      <c r="DFZ29" s="87"/>
      <c r="DGA29" s="87"/>
      <c r="DGB29" s="88"/>
      <c r="DGC29" s="87"/>
      <c r="DGD29" s="87"/>
      <c r="DGE29" s="87"/>
      <c r="DGF29" s="87"/>
      <c r="DGG29" s="88"/>
      <c r="DGH29" s="87"/>
      <c r="DGI29" s="87"/>
      <c r="DGJ29" s="87"/>
      <c r="DGK29" s="87"/>
      <c r="DGL29" s="88"/>
      <c r="DGM29" s="87"/>
      <c r="DGN29" s="87"/>
      <c r="DGO29" s="87"/>
      <c r="DGP29" s="87"/>
      <c r="DGQ29" s="88"/>
      <c r="DGR29" s="87"/>
      <c r="DGS29" s="87"/>
      <c r="DGT29" s="87"/>
      <c r="DGU29" s="87"/>
      <c r="DGV29" s="88"/>
      <c r="DGW29" s="87"/>
      <c r="DGX29" s="87"/>
      <c r="DGY29" s="87"/>
      <c r="DGZ29" s="87"/>
      <c r="DHA29" s="88"/>
      <c r="DHB29" s="87"/>
      <c r="DHC29" s="87"/>
      <c r="DHD29" s="87"/>
      <c r="DHE29" s="87"/>
      <c r="DHF29" s="88"/>
      <c r="DHG29" s="87"/>
      <c r="DHH29" s="87"/>
      <c r="DHI29" s="87"/>
      <c r="DHJ29" s="87"/>
      <c r="DHK29" s="88"/>
      <c r="DHL29" s="87"/>
      <c r="DHM29" s="87"/>
      <c r="DHN29" s="87"/>
      <c r="DHO29" s="87"/>
      <c r="DHP29" s="88"/>
      <c r="DHQ29" s="87"/>
      <c r="DHR29" s="87"/>
      <c r="DHS29" s="87"/>
      <c r="DHT29" s="87"/>
      <c r="DHU29" s="88"/>
      <c r="DHV29" s="87"/>
      <c r="DHW29" s="87"/>
      <c r="DHX29" s="87"/>
      <c r="DHY29" s="87"/>
      <c r="DHZ29" s="88"/>
      <c r="DIA29" s="87"/>
      <c r="DIB29" s="87"/>
      <c r="DIC29" s="87"/>
      <c r="DID29" s="87"/>
      <c r="DIE29" s="88"/>
      <c r="DIF29" s="87"/>
      <c r="DIG29" s="87"/>
      <c r="DIH29" s="87"/>
      <c r="DII29" s="87"/>
      <c r="DIJ29" s="88"/>
      <c r="DIK29" s="87"/>
      <c r="DIL29" s="87"/>
      <c r="DIM29" s="87"/>
      <c r="DIN29" s="87"/>
      <c r="DIO29" s="88"/>
      <c r="DIP29" s="87"/>
      <c r="DIQ29" s="87"/>
      <c r="DIR29" s="87"/>
      <c r="DIS29" s="87"/>
      <c r="DIT29" s="88"/>
      <c r="DIU29" s="87"/>
      <c r="DIV29" s="87"/>
      <c r="DIW29" s="87"/>
      <c r="DIX29" s="87"/>
      <c r="DIY29" s="88"/>
      <c r="DIZ29" s="87"/>
      <c r="DJA29" s="87"/>
      <c r="DJB29" s="87"/>
      <c r="DJC29" s="87"/>
      <c r="DJD29" s="88"/>
      <c r="DJE29" s="87"/>
      <c r="DJF29" s="87"/>
      <c r="DJG29" s="87"/>
      <c r="DJH29" s="87"/>
      <c r="DJI29" s="88"/>
      <c r="DJJ29" s="87"/>
      <c r="DJK29" s="87"/>
      <c r="DJL29" s="87"/>
      <c r="DJM29" s="87"/>
      <c r="DJN29" s="88"/>
      <c r="DJO29" s="87"/>
      <c r="DJP29" s="87"/>
      <c r="DJQ29" s="87"/>
      <c r="DJR29" s="87"/>
      <c r="DJS29" s="88"/>
      <c r="DJT29" s="87"/>
      <c r="DJU29" s="87"/>
      <c r="DJV29" s="87"/>
      <c r="DJW29" s="87"/>
      <c r="DJX29" s="88"/>
      <c r="DJY29" s="87"/>
      <c r="DJZ29" s="87"/>
      <c r="DKA29" s="87"/>
      <c r="DKB29" s="87"/>
      <c r="DKC29" s="88"/>
      <c r="DKD29" s="87"/>
      <c r="DKE29" s="87"/>
      <c r="DKF29" s="87"/>
      <c r="DKG29" s="87"/>
      <c r="DKH29" s="88"/>
      <c r="DKI29" s="87"/>
      <c r="DKJ29" s="87"/>
      <c r="DKK29" s="87"/>
      <c r="DKL29" s="87"/>
      <c r="DKM29" s="88"/>
      <c r="DKN29" s="87"/>
      <c r="DKO29" s="87"/>
      <c r="DKP29" s="87"/>
      <c r="DKQ29" s="87"/>
      <c r="DKR29" s="88"/>
      <c r="DKS29" s="87"/>
      <c r="DKT29" s="87"/>
      <c r="DKU29" s="87"/>
      <c r="DKV29" s="87"/>
      <c r="DKW29" s="88"/>
      <c r="DKX29" s="87"/>
      <c r="DKY29" s="87"/>
      <c r="DKZ29" s="87"/>
      <c r="DLA29" s="87"/>
      <c r="DLB29" s="88"/>
      <c r="DLC29" s="87"/>
      <c r="DLD29" s="87"/>
      <c r="DLE29" s="87"/>
      <c r="DLF29" s="87"/>
      <c r="DLG29" s="88"/>
      <c r="DLH29" s="87"/>
      <c r="DLI29" s="87"/>
      <c r="DLJ29" s="87"/>
      <c r="DLK29" s="87"/>
      <c r="DLL29" s="88"/>
      <c r="DLM29" s="87"/>
      <c r="DLN29" s="87"/>
      <c r="DLO29" s="87"/>
      <c r="DLP29" s="87"/>
      <c r="DLQ29" s="88"/>
      <c r="DLR29" s="87"/>
      <c r="DLS29" s="87"/>
      <c r="DLT29" s="87"/>
      <c r="DLU29" s="87"/>
      <c r="DLV29" s="88"/>
      <c r="DLW29" s="87"/>
      <c r="DLX29" s="87"/>
      <c r="DLY29" s="87"/>
      <c r="DLZ29" s="87"/>
      <c r="DMA29" s="88"/>
      <c r="DMB29" s="87"/>
      <c r="DMC29" s="87"/>
      <c r="DMD29" s="87"/>
      <c r="DME29" s="87"/>
      <c r="DMF29" s="88"/>
      <c r="DMG29" s="87"/>
      <c r="DMH29" s="87"/>
      <c r="DMI29" s="87"/>
      <c r="DMJ29" s="87"/>
      <c r="DMK29" s="88"/>
      <c r="DML29" s="87"/>
      <c r="DMM29" s="87"/>
      <c r="DMN29" s="87"/>
      <c r="DMO29" s="87"/>
      <c r="DMP29" s="88"/>
      <c r="DMQ29" s="87"/>
      <c r="DMR29" s="87"/>
      <c r="DMS29" s="87"/>
      <c r="DMT29" s="87"/>
      <c r="DMU29" s="88"/>
      <c r="DMV29" s="87"/>
      <c r="DMW29" s="87"/>
      <c r="DMX29" s="87"/>
      <c r="DMY29" s="87"/>
      <c r="DMZ29" s="88"/>
      <c r="DNA29" s="87"/>
      <c r="DNB29" s="87"/>
      <c r="DNC29" s="87"/>
      <c r="DND29" s="87"/>
      <c r="DNE29" s="88"/>
      <c r="DNF29" s="87"/>
      <c r="DNG29" s="87"/>
      <c r="DNH29" s="87"/>
      <c r="DNI29" s="87"/>
      <c r="DNJ29" s="88"/>
      <c r="DNK29" s="87"/>
      <c r="DNL29" s="87"/>
      <c r="DNM29" s="87"/>
      <c r="DNN29" s="87"/>
      <c r="DNO29" s="88"/>
      <c r="DNP29" s="87"/>
      <c r="DNQ29" s="87"/>
      <c r="DNR29" s="87"/>
      <c r="DNS29" s="87"/>
      <c r="DNT29" s="88"/>
      <c r="DNU29" s="87"/>
      <c r="DNV29" s="87"/>
      <c r="DNW29" s="87"/>
      <c r="DNX29" s="87"/>
      <c r="DNY29" s="88"/>
      <c r="DNZ29" s="87"/>
      <c r="DOA29" s="87"/>
      <c r="DOB29" s="87"/>
      <c r="DOC29" s="87"/>
      <c r="DOD29" s="88"/>
      <c r="DOE29" s="87"/>
      <c r="DOF29" s="87"/>
      <c r="DOG29" s="87"/>
      <c r="DOH29" s="87"/>
      <c r="DOI29" s="88"/>
      <c r="DOJ29" s="87"/>
      <c r="DOK29" s="87"/>
      <c r="DOL29" s="87"/>
      <c r="DOM29" s="87"/>
      <c r="DON29" s="88"/>
      <c r="DOO29" s="87"/>
      <c r="DOP29" s="87"/>
      <c r="DOQ29" s="87"/>
      <c r="DOR29" s="87"/>
      <c r="DOS29" s="88"/>
      <c r="DOT29" s="87"/>
      <c r="DOU29" s="87"/>
      <c r="DOV29" s="87"/>
      <c r="DOW29" s="87"/>
      <c r="DOX29" s="88"/>
      <c r="DOY29" s="87"/>
      <c r="DOZ29" s="87"/>
      <c r="DPA29" s="87"/>
      <c r="DPB29" s="87"/>
      <c r="DPC29" s="88"/>
      <c r="DPD29" s="87"/>
      <c r="DPE29" s="87"/>
      <c r="DPF29" s="87"/>
      <c r="DPG29" s="87"/>
      <c r="DPH29" s="88"/>
      <c r="DPI29" s="87"/>
      <c r="DPJ29" s="87"/>
      <c r="DPK29" s="87"/>
      <c r="DPL29" s="87"/>
      <c r="DPM29" s="88"/>
      <c r="DPN29" s="87"/>
      <c r="DPO29" s="87"/>
      <c r="DPP29" s="87"/>
      <c r="DPQ29" s="87"/>
      <c r="DPR29" s="88"/>
      <c r="DPS29" s="87"/>
      <c r="DPT29" s="87"/>
      <c r="DPU29" s="87"/>
      <c r="DPV29" s="87"/>
      <c r="DPW29" s="88"/>
      <c r="DPX29" s="87"/>
      <c r="DPY29" s="87"/>
      <c r="DPZ29" s="87"/>
      <c r="DQA29" s="87"/>
      <c r="DQB29" s="88"/>
      <c r="DQC29" s="87"/>
      <c r="DQD29" s="87"/>
      <c r="DQE29" s="87"/>
      <c r="DQF29" s="87"/>
      <c r="DQG29" s="88"/>
      <c r="DQH29" s="87"/>
      <c r="DQI29" s="87"/>
      <c r="DQJ29" s="87"/>
      <c r="DQK29" s="87"/>
      <c r="DQL29" s="88"/>
      <c r="DQM29" s="87"/>
      <c r="DQN29" s="87"/>
      <c r="DQO29" s="87"/>
      <c r="DQP29" s="87"/>
      <c r="DQQ29" s="88"/>
      <c r="DQR29" s="87"/>
      <c r="DQS29" s="87"/>
      <c r="DQT29" s="87"/>
      <c r="DQU29" s="87"/>
      <c r="DQV29" s="88"/>
      <c r="DQW29" s="87"/>
      <c r="DQX29" s="87"/>
      <c r="DQY29" s="87"/>
      <c r="DQZ29" s="87"/>
      <c r="DRA29" s="88"/>
      <c r="DRB29" s="87"/>
      <c r="DRC29" s="87"/>
      <c r="DRD29" s="87"/>
      <c r="DRE29" s="87"/>
      <c r="DRF29" s="88"/>
      <c r="DRG29" s="87"/>
      <c r="DRH29" s="87"/>
      <c r="DRI29" s="87"/>
      <c r="DRJ29" s="87"/>
      <c r="DRK29" s="88"/>
      <c r="DRL29" s="87"/>
      <c r="DRM29" s="87"/>
      <c r="DRN29" s="87"/>
      <c r="DRO29" s="87"/>
      <c r="DRP29" s="88"/>
      <c r="DRQ29" s="87"/>
      <c r="DRR29" s="87"/>
      <c r="DRS29" s="87"/>
      <c r="DRT29" s="87"/>
      <c r="DRU29" s="88"/>
      <c r="DRV29" s="87"/>
      <c r="DRW29" s="87"/>
      <c r="DRX29" s="87"/>
      <c r="DRY29" s="87"/>
      <c r="DRZ29" s="88"/>
      <c r="DSA29" s="87"/>
      <c r="DSB29" s="87"/>
      <c r="DSC29" s="87"/>
      <c r="DSD29" s="87"/>
      <c r="DSE29" s="88"/>
      <c r="DSF29" s="87"/>
      <c r="DSG29" s="87"/>
      <c r="DSH29" s="87"/>
      <c r="DSI29" s="87"/>
      <c r="DSJ29" s="88"/>
      <c r="DSK29" s="87"/>
      <c r="DSL29" s="87"/>
      <c r="DSM29" s="87"/>
      <c r="DSN29" s="87"/>
      <c r="DSO29" s="88"/>
      <c r="DSP29" s="87"/>
      <c r="DSQ29" s="87"/>
      <c r="DSR29" s="87"/>
      <c r="DSS29" s="87"/>
      <c r="DST29" s="88"/>
      <c r="DSU29" s="87"/>
      <c r="DSV29" s="87"/>
      <c r="DSW29" s="87"/>
      <c r="DSX29" s="87"/>
      <c r="DSY29" s="88"/>
      <c r="DSZ29" s="87"/>
      <c r="DTA29" s="87"/>
      <c r="DTB29" s="87"/>
      <c r="DTC29" s="87"/>
      <c r="DTD29" s="88"/>
      <c r="DTE29" s="87"/>
      <c r="DTF29" s="87"/>
      <c r="DTG29" s="87"/>
      <c r="DTH29" s="87"/>
      <c r="DTI29" s="88"/>
      <c r="DTJ29" s="87"/>
      <c r="DTK29" s="87"/>
      <c r="DTL29" s="87"/>
      <c r="DTM29" s="87"/>
      <c r="DTN29" s="88"/>
      <c r="DTO29" s="87"/>
      <c r="DTP29" s="87"/>
      <c r="DTQ29" s="87"/>
      <c r="DTR29" s="87"/>
      <c r="DTS29" s="88"/>
      <c r="DTT29" s="87"/>
      <c r="DTU29" s="87"/>
      <c r="DTV29" s="87"/>
      <c r="DTW29" s="87"/>
      <c r="DTX29" s="88"/>
      <c r="DTY29" s="87"/>
      <c r="DTZ29" s="87"/>
      <c r="DUA29" s="87"/>
      <c r="DUB29" s="87"/>
      <c r="DUC29" s="88"/>
      <c r="DUD29" s="87"/>
      <c r="DUE29" s="87"/>
      <c r="DUF29" s="87"/>
      <c r="DUG29" s="87"/>
      <c r="DUH29" s="88"/>
      <c r="DUI29" s="87"/>
      <c r="DUJ29" s="87"/>
      <c r="DUK29" s="87"/>
      <c r="DUL29" s="87"/>
      <c r="DUM29" s="88"/>
      <c r="DUN29" s="87"/>
      <c r="DUO29" s="87"/>
      <c r="DUP29" s="87"/>
      <c r="DUQ29" s="87"/>
      <c r="DUR29" s="88"/>
      <c r="DUS29" s="87"/>
      <c r="DUT29" s="87"/>
      <c r="DUU29" s="87"/>
      <c r="DUV29" s="87"/>
      <c r="DUW29" s="88"/>
      <c r="DUX29" s="87"/>
      <c r="DUY29" s="87"/>
      <c r="DUZ29" s="87"/>
      <c r="DVA29" s="87"/>
      <c r="DVB29" s="88"/>
      <c r="DVC29" s="87"/>
      <c r="DVD29" s="87"/>
      <c r="DVE29" s="87"/>
      <c r="DVF29" s="87"/>
      <c r="DVG29" s="88"/>
      <c r="DVH29" s="87"/>
      <c r="DVI29" s="87"/>
      <c r="DVJ29" s="87"/>
      <c r="DVK29" s="87"/>
      <c r="DVL29" s="88"/>
      <c r="DVM29" s="87"/>
      <c r="DVN29" s="87"/>
      <c r="DVO29" s="87"/>
      <c r="DVP29" s="87"/>
      <c r="DVQ29" s="88"/>
      <c r="DVR29" s="87"/>
      <c r="DVS29" s="87"/>
      <c r="DVT29" s="87"/>
      <c r="DVU29" s="87"/>
      <c r="DVV29" s="88"/>
      <c r="DVW29" s="87"/>
      <c r="DVX29" s="87"/>
      <c r="DVY29" s="87"/>
      <c r="DVZ29" s="87"/>
      <c r="DWA29" s="88"/>
      <c r="DWB29" s="87"/>
      <c r="DWC29" s="87"/>
      <c r="DWD29" s="87"/>
      <c r="DWE29" s="87"/>
      <c r="DWF29" s="88"/>
      <c r="DWG29" s="87"/>
      <c r="DWH29" s="87"/>
      <c r="DWI29" s="87"/>
      <c r="DWJ29" s="87"/>
      <c r="DWK29" s="88"/>
      <c r="DWL29" s="87"/>
      <c r="DWM29" s="87"/>
      <c r="DWN29" s="87"/>
      <c r="DWO29" s="87"/>
      <c r="DWP29" s="88"/>
      <c r="DWQ29" s="87"/>
      <c r="DWR29" s="87"/>
      <c r="DWS29" s="87"/>
      <c r="DWT29" s="87"/>
      <c r="DWU29" s="88"/>
      <c r="DWV29" s="87"/>
      <c r="DWW29" s="87"/>
      <c r="DWX29" s="87"/>
      <c r="DWY29" s="87"/>
      <c r="DWZ29" s="88"/>
      <c r="DXA29" s="87"/>
      <c r="DXB29" s="87"/>
      <c r="DXC29" s="87"/>
      <c r="DXD29" s="87"/>
      <c r="DXE29" s="88"/>
      <c r="DXF29" s="87"/>
      <c r="DXG29" s="87"/>
      <c r="DXH29" s="87"/>
      <c r="DXI29" s="87"/>
      <c r="DXJ29" s="88"/>
      <c r="DXK29" s="87"/>
      <c r="DXL29" s="87"/>
      <c r="DXM29" s="87"/>
      <c r="DXN29" s="87"/>
      <c r="DXO29" s="88"/>
      <c r="DXP29" s="87"/>
      <c r="DXQ29" s="87"/>
      <c r="DXR29" s="87"/>
      <c r="DXS29" s="87"/>
      <c r="DXT29" s="88"/>
      <c r="DXU29" s="87"/>
      <c r="DXV29" s="87"/>
      <c r="DXW29" s="87"/>
      <c r="DXX29" s="87"/>
      <c r="DXY29" s="88"/>
      <c r="DXZ29" s="87"/>
      <c r="DYA29" s="87"/>
      <c r="DYB29" s="87"/>
      <c r="DYC29" s="87"/>
      <c r="DYD29" s="88"/>
      <c r="DYE29" s="87"/>
      <c r="DYF29" s="87"/>
      <c r="DYG29" s="87"/>
      <c r="DYH29" s="87"/>
      <c r="DYI29" s="88"/>
      <c r="DYJ29" s="87"/>
      <c r="DYK29" s="87"/>
      <c r="DYL29" s="87"/>
      <c r="DYM29" s="87"/>
      <c r="DYN29" s="88"/>
      <c r="DYO29" s="87"/>
      <c r="DYP29" s="87"/>
      <c r="DYQ29" s="87"/>
      <c r="DYR29" s="87"/>
      <c r="DYS29" s="88"/>
      <c r="DYT29" s="87"/>
      <c r="DYU29" s="87"/>
      <c r="DYV29" s="87"/>
      <c r="DYW29" s="87"/>
      <c r="DYX29" s="88"/>
      <c r="DYY29" s="87"/>
      <c r="DYZ29" s="87"/>
      <c r="DZA29" s="87"/>
      <c r="DZB29" s="87"/>
      <c r="DZC29" s="88"/>
      <c r="DZD29" s="87"/>
      <c r="DZE29" s="87"/>
      <c r="DZF29" s="87"/>
      <c r="DZG29" s="87"/>
      <c r="DZH29" s="88"/>
      <c r="DZI29" s="87"/>
      <c r="DZJ29" s="87"/>
      <c r="DZK29" s="87"/>
      <c r="DZL29" s="87"/>
      <c r="DZM29" s="88"/>
      <c r="DZN29" s="87"/>
      <c r="DZO29" s="87"/>
      <c r="DZP29" s="87"/>
      <c r="DZQ29" s="87"/>
      <c r="DZR29" s="88"/>
      <c r="DZS29" s="87"/>
      <c r="DZT29" s="87"/>
      <c r="DZU29" s="87"/>
      <c r="DZV29" s="87"/>
      <c r="DZW29" s="88"/>
      <c r="DZX29" s="87"/>
      <c r="DZY29" s="87"/>
      <c r="DZZ29" s="87"/>
      <c r="EAA29" s="87"/>
      <c r="EAB29" s="88"/>
      <c r="EAC29" s="87"/>
      <c r="EAD29" s="87"/>
      <c r="EAE29" s="87"/>
      <c r="EAF29" s="87"/>
      <c r="EAG29" s="88"/>
      <c r="EAH29" s="87"/>
      <c r="EAI29" s="87"/>
      <c r="EAJ29" s="87"/>
      <c r="EAK29" s="87"/>
      <c r="EAL29" s="88"/>
      <c r="EAM29" s="87"/>
      <c r="EAN29" s="87"/>
      <c r="EAO29" s="87"/>
      <c r="EAP29" s="87"/>
      <c r="EAQ29" s="88"/>
      <c r="EAR29" s="87"/>
      <c r="EAS29" s="87"/>
      <c r="EAT29" s="87"/>
      <c r="EAU29" s="87"/>
      <c r="EAV29" s="88"/>
      <c r="EAW29" s="87"/>
      <c r="EAX29" s="87"/>
      <c r="EAY29" s="87"/>
      <c r="EAZ29" s="87"/>
      <c r="EBA29" s="88"/>
      <c r="EBB29" s="87"/>
      <c r="EBC29" s="87"/>
      <c r="EBD29" s="87"/>
      <c r="EBE29" s="87"/>
      <c r="EBF29" s="88"/>
      <c r="EBG29" s="87"/>
      <c r="EBH29" s="87"/>
      <c r="EBI29" s="87"/>
      <c r="EBJ29" s="87"/>
      <c r="EBK29" s="88"/>
      <c r="EBL29" s="87"/>
      <c r="EBM29" s="87"/>
      <c r="EBN29" s="87"/>
      <c r="EBO29" s="87"/>
      <c r="EBP29" s="88"/>
      <c r="EBQ29" s="87"/>
      <c r="EBR29" s="87"/>
      <c r="EBS29" s="87"/>
      <c r="EBT29" s="87"/>
      <c r="EBU29" s="88"/>
      <c r="EBV29" s="87"/>
      <c r="EBW29" s="87"/>
      <c r="EBX29" s="87"/>
      <c r="EBY29" s="87"/>
      <c r="EBZ29" s="88"/>
      <c r="ECA29" s="87"/>
      <c r="ECB29" s="87"/>
      <c r="ECC29" s="87"/>
      <c r="ECD29" s="87"/>
      <c r="ECE29" s="88"/>
      <c r="ECF29" s="87"/>
      <c r="ECG29" s="87"/>
      <c r="ECH29" s="87"/>
      <c r="ECI29" s="87"/>
      <c r="ECJ29" s="88"/>
      <c r="ECK29" s="87"/>
      <c r="ECL29" s="87"/>
      <c r="ECM29" s="87"/>
      <c r="ECN29" s="87"/>
      <c r="ECO29" s="88"/>
      <c r="ECP29" s="87"/>
      <c r="ECQ29" s="87"/>
      <c r="ECR29" s="87"/>
      <c r="ECS29" s="87"/>
      <c r="ECT29" s="88"/>
      <c r="ECU29" s="87"/>
      <c r="ECV29" s="87"/>
      <c r="ECW29" s="87"/>
      <c r="ECX29" s="87"/>
      <c r="ECY29" s="88"/>
      <c r="ECZ29" s="87"/>
      <c r="EDA29" s="87"/>
      <c r="EDB29" s="87"/>
      <c r="EDC29" s="87"/>
      <c r="EDD29" s="88"/>
      <c r="EDE29" s="87"/>
      <c r="EDF29" s="87"/>
      <c r="EDG29" s="87"/>
      <c r="EDH29" s="87"/>
      <c r="EDI29" s="88"/>
      <c r="EDJ29" s="87"/>
      <c r="EDK29" s="87"/>
      <c r="EDL29" s="87"/>
      <c r="EDM29" s="87"/>
      <c r="EDN29" s="88"/>
      <c r="EDO29" s="87"/>
      <c r="EDP29" s="87"/>
      <c r="EDQ29" s="87"/>
      <c r="EDR29" s="87"/>
      <c r="EDS29" s="88"/>
      <c r="EDT29" s="87"/>
      <c r="EDU29" s="87"/>
      <c r="EDV29" s="87"/>
      <c r="EDW29" s="87"/>
      <c r="EDX29" s="88"/>
      <c r="EDY29" s="87"/>
      <c r="EDZ29" s="87"/>
      <c r="EEA29" s="87"/>
      <c r="EEB29" s="87"/>
      <c r="EEC29" s="88"/>
      <c r="EED29" s="87"/>
      <c r="EEE29" s="87"/>
      <c r="EEF29" s="87"/>
      <c r="EEG29" s="87"/>
      <c r="EEH29" s="88"/>
      <c r="EEI29" s="87"/>
      <c r="EEJ29" s="87"/>
      <c r="EEK29" s="87"/>
      <c r="EEL29" s="87"/>
      <c r="EEM29" s="88"/>
      <c r="EEN29" s="87"/>
      <c r="EEO29" s="87"/>
      <c r="EEP29" s="87"/>
      <c r="EEQ29" s="87"/>
      <c r="EER29" s="88"/>
      <c r="EES29" s="87"/>
      <c r="EET29" s="87"/>
      <c r="EEU29" s="87"/>
      <c r="EEV29" s="87"/>
      <c r="EEW29" s="88"/>
      <c r="EEX29" s="87"/>
      <c r="EEY29" s="87"/>
      <c r="EEZ29" s="87"/>
      <c r="EFA29" s="87"/>
      <c r="EFB29" s="88"/>
      <c r="EFC29" s="87"/>
      <c r="EFD29" s="87"/>
      <c r="EFE29" s="87"/>
      <c r="EFF29" s="87"/>
      <c r="EFG29" s="88"/>
      <c r="EFH29" s="87"/>
      <c r="EFI29" s="87"/>
      <c r="EFJ29" s="87"/>
      <c r="EFK29" s="87"/>
      <c r="EFL29" s="88"/>
      <c r="EFM29" s="87"/>
      <c r="EFN29" s="87"/>
      <c r="EFO29" s="87"/>
      <c r="EFP29" s="87"/>
      <c r="EFQ29" s="88"/>
      <c r="EFR29" s="87"/>
      <c r="EFS29" s="87"/>
      <c r="EFT29" s="87"/>
      <c r="EFU29" s="87"/>
      <c r="EFV29" s="88"/>
      <c r="EFW29" s="87"/>
      <c r="EFX29" s="87"/>
      <c r="EFY29" s="87"/>
      <c r="EFZ29" s="87"/>
      <c r="EGA29" s="88"/>
      <c r="EGB29" s="87"/>
      <c r="EGC29" s="87"/>
      <c r="EGD29" s="87"/>
      <c r="EGE29" s="87"/>
      <c r="EGF29" s="88"/>
      <c r="EGG29" s="87"/>
      <c r="EGH29" s="87"/>
      <c r="EGI29" s="87"/>
      <c r="EGJ29" s="87"/>
      <c r="EGK29" s="88"/>
      <c r="EGL29" s="87"/>
      <c r="EGM29" s="87"/>
      <c r="EGN29" s="87"/>
      <c r="EGO29" s="87"/>
      <c r="EGP29" s="88"/>
      <c r="EGQ29" s="87"/>
      <c r="EGR29" s="87"/>
      <c r="EGS29" s="87"/>
      <c r="EGT29" s="87"/>
      <c r="EGU29" s="88"/>
      <c r="EGV29" s="87"/>
      <c r="EGW29" s="87"/>
      <c r="EGX29" s="87"/>
      <c r="EGY29" s="87"/>
      <c r="EGZ29" s="88"/>
      <c r="EHA29" s="87"/>
      <c r="EHB29" s="87"/>
      <c r="EHC29" s="87"/>
      <c r="EHD29" s="87"/>
      <c r="EHE29" s="88"/>
      <c r="EHF29" s="87"/>
      <c r="EHG29" s="87"/>
      <c r="EHH29" s="87"/>
      <c r="EHI29" s="87"/>
      <c r="EHJ29" s="88"/>
      <c r="EHK29" s="87"/>
      <c r="EHL29" s="87"/>
      <c r="EHM29" s="87"/>
      <c r="EHN29" s="87"/>
      <c r="EHO29" s="88"/>
      <c r="EHP29" s="87"/>
      <c r="EHQ29" s="87"/>
      <c r="EHR29" s="87"/>
      <c r="EHS29" s="87"/>
      <c r="EHT29" s="88"/>
      <c r="EHU29" s="87"/>
      <c r="EHV29" s="87"/>
      <c r="EHW29" s="87"/>
      <c r="EHX29" s="87"/>
      <c r="EHY29" s="88"/>
      <c r="EHZ29" s="87"/>
      <c r="EIA29" s="87"/>
      <c r="EIB29" s="87"/>
      <c r="EIC29" s="87"/>
      <c r="EID29" s="88"/>
      <c r="EIE29" s="87"/>
      <c r="EIF29" s="87"/>
      <c r="EIG29" s="87"/>
      <c r="EIH29" s="87"/>
      <c r="EII29" s="88"/>
      <c r="EIJ29" s="87"/>
      <c r="EIK29" s="87"/>
      <c r="EIL29" s="87"/>
      <c r="EIM29" s="87"/>
      <c r="EIN29" s="88"/>
      <c r="EIO29" s="87"/>
      <c r="EIP29" s="87"/>
      <c r="EIQ29" s="87"/>
      <c r="EIR29" s="87"/>
      <c r="EIS29" s="88"/>
      <c r="EIT29" s="87"/>
      <c r="EIU29" s="87"/>
      <c r="EIV29" s="87"/>
      <c r="EIW29" s="87"/>
      <c r="EIX29" s="88"/>
      <c r="EIY29" s="87"/>
      <c r="EIZ29" s="87"/>
      <c r="EJA29" s="87"/>
      <c r="EJB29" s="87"/>
      <c r="EJC29" s="88"/>
      <c r="EJD29" s="87"/>
      <c r="EJE29" s="87"/>
      <c r="EJF29" s="87"/>
      <c r="EJG29" s="87"/>
      <c r="EJH29" s="88"/>
      <c r="EJI29" s="87"/>
      <c r="EJJ29" s="87"/>
      <c r="EJK29" s="87"/>
      <c r="EJL29" s="87"/>
      <c r="EJM29" s="88"/>
      <c r="EJN29" s="87"/>
      <c r="EJO29" s="87"/>
      <c r="EJP29" s="87"/>
      <c r="EJQ29" s="87"/>
      <c r="EJR29" s="88"/>
      <c r="EJS29" s="87"/>
      <c r="EJT29" s="87"/>
      <c r="EJU29" s="87"/>
      <c r="EJV29" s="87"/>
      <c r="EJW29" s="88"/>
      <c r="EJX29" s="87"/>
      <c r="EJY29" s="87"/>
      <c r="EJZ29" s="87"/>
      <c r="EKA29" s="87"/>
      <c r="EKB29" s="88"/>
      <c r="EKC29" s="87"/>
      <c r="EKD29" s="87"/>
      <c r="EKE29" s="87"/>
      <c r="EKF29" s="87"/>
      <c r="EKG29" s="88"/>
      <c r="EKH29" s="87"/>
      <c r="EKI29" s="87"/>
      <c r="EKJ29" s="87"/>
      <c r="EKK29" s="87"/>
      <c r="EKL29" s="88"/>
      <c r="EKM29" s="87"/>
      <c r="EKN29" s="87"/>
      <c r="EKO29" s="87"/>
      <c r="EKP29" s="87"/>
      <c r="EKQ29" s="88"/>
      <c r="EKR29" s="87"/>
      <c r="EKS29" s="87"/>
      <c r="EKT29" s="87"/>
      <c r="EKU29" s="87"/>
      <c r="EKV29" s="88"/>
      <c r="EKW29" s="87"/>
      <c r="EKX29" s="87"/>
      <c r="EKY29" s="87"/>
      <c r="EKZ29" s="87"/>
      <c r="ELA29" s="88"/>
      <c r="ELB29" s="87"/>
      <c r="ELC29" s="87"/>
      <c r="ELD29" s="87"/>
      <c r="ELE29" s="87"/>
      <c r="ELF29" s="88"/>
      <c r="ELG29" s="87"/>
      <c r="ELH29" s="87"/>
      <c r="ELI29" s="87"/>
      <c r="ELJ29" s="87"/>
      <c r="ELK29" s="88"/>
      <c r="ELL29" s="87"/>
      <c r="ELM29" s="87"/>
      <c r="ELN29" s="87"/>
      <c r="ELO29" s="87"/>
      <c r="ELP29" s="88"/>
      <c r="ELQ29" s="87"/>
      <c r="ELR29" s="87"/>
      <c r="ELS29" s="87"/>
      <c r="ELT29" s="87"/>
      <c r="ELU29" s="88"/>
      <c r="ELV29" s="87"/>
      <c r="ELW29" s="87"/>
      <c r="ELX29" s="87"/>
      <c r="ELY29" s="87"/>
      <c r="ELZ29" s="88"/>
      <c r="EMA29" s="87"/>
      <c r="EMB29" s="87"/>
      <c r="EMC29" s="87"/>
      <c r="EMD29" s="87"/>
      <c r="EME29" s="88"/>
      <c r="EMF29" s="87"/>
      <c r="EMG29" s="87"/>
      <c r="EMH29" s="87"/>
      <c r="EMI29" s="87"/>
      <c r="EMJ29" s="88"/>
      <c r="EMK29" s="87"/>
      <c r="EML29" s="87"/>
      <c r="EMM29" s="87"/>
      <c r="EMN29" s="87"/>
      <c r="EMO29" s="88"/>
      <c r="EMP29" s="87"/>
      <c r="EMQ29" s="87"/>
      <c r="EMR29" s="87"/>
      <c r="EMS29" s="87"/>
      <c r="EMT29" s="88"/>
      <c r="EMU29" s="87"/>
      <c r="EMV29" s="87"/>
      <c r="EMW29" s="87"/>
      <c r="EMX29" s="87"/>
      <c r="EMY29" s="88"/>
      <c r="EMZ29" s="87"/>
      <c r="ENA29" s="87"/>
      <c r="ENB29" s="87"/>
      <c r="ENC29" s="87"/>
      <c r="END29" s="88"/>
      <c r="ENE29" s="87"/>
      <c r="ENF29" s="87"/>
      <c r="ENG29" s="87"/>
      <c r="ENH29" s="87"/>
      <c r="ENI29" s="88"/>
      <c r="ENJ29" s="87"/>
      <c r="ENK29" s="87"/>
      <c r="ENL29" s="87"/>
      <c r="ENM29" s="87"/>
      <c r="ENN29" s="88"/>
      <c r="ENO29" s="87"/>
      <c r="ENP29" s="87"/>
      <c r="ENQ29" s="87"/>
      <c r="ENR29" s="87"/>
      <c r="ENS29" s="88"/>
      <c r="ENT29" s="87"/>
      <c r="ENU29" s="87"/>
      <c r="ENV29" s="87"/>
      <c r="ENW29" s="87"/>
      <c r="ENX29" s="88"/>
      <c r="ENY29" s="87"/>
      <c r="ENZ29" s="87"/>
      <c r="EOA29" s="87"/>
      <c r="EOB29" s="87"/>
      <c r="EOC29" s="88"/>
      <c r="EOD29" s="87"/>
      <c r="EOE29" s="87"/>
      <c r="EOF29" s="87"/>
      <c r="EOG29" s="87"/>
      <c r="EOH29" s="88"/>
      <c r="EOI29" s="87"/>
      <c r="EOJ29" s="87"/>
      <c r="EOK29" s="87"/>
      <c r="EOL29" s="87"/>
      <c r="EOM29" s="88"/>
      <c r="EON29" s="87"/>
      <c r="EOO29" s="87"/>
      <c r="EOP29" s="87"/>
      <c r="EOQ29" s="87"/>
      <c r="EOR29" s="88"/>
      <c r="EOS29" s="87"/>
      <c r="EOT29" s="87"/>
      <c r="EOU29" s="87"/>
      <c r="EOV29" s="87"/>
      <c r="EOW29" s="88"/>
      <c r="EOX29" s="87"/>
      <c r="EOY29" s="87"/>
      <c r="EOZ29" s="87"/>
      <c r="EPA29" s="87"/>
      <c r="EPB29" s="88"/>
      <c r="EPC29" s="87"/>
      <c r="EPD29" s="87"/>
      <c r="EPE29" s="87"/>
      <c r="EPF29" s="87"/>
      <c r="EPG29" s="88"/>
      <c r="EPH29" s="87"/>
      <c r="EPI29" s="87"/>
      <c r="EPJ29" s="87"/>
      <c r="EPK29" s="87"/>
      <c r="EPL29" s="88"/>
      <c r="EPM29" s="87"/>
      <c r="EPN29" s="87"/>
      <c r="EPO29" s="87"/>
      <c r="EPP29" s="87"/>
      <c r="EPQ29" s="88"/>
      <c r="EPR29" s="87"/>
      <c r="EPS29" s="87"/>
      <c r="EPT29" s="87"/>
      <c r="EPU29" s="87"/>
      <c r="EPV29" s="88"/>
      <c r="EPW29" s="87"/>
      <c r="EPX29" s="87"/>
      <c r="EPY29" s="87"/>
      <c r="EPZ29" s="87"/>
      <c r="EQA29" s="88"/>
      <c r="EQB29" s="87"/>
      <c r="EQC29" s="87"/>
      <c r="EQD29" s="87"/>
      <c r="EQE29" s="87"/>
      <c r="EQF29" s="88"/>
      <c r="EQG29" s="87"/>
      <c r="EQH29" s="87"/>
      <c r="EQI29" s="87"/>
      <c r="EQJ29" s="87"/>
      <c r="EQK29" s="88"/>
      <c r="EQL29" s="87"/>
      <c r="EQM29" s="87"/>
      <c r="EQN29" s="87"/>
      <c r="EQO29" s="87"/>
      <c r="EQP29" s="88"/>
      <c r="EQQ29" s="87"/>
      <c r="EQR29" s="87"/>
      <c r="EQS29" s="87"/>
      <c r="EQT29" s="87"/>
      <c r="EQU29" s="88"/>
      <c r="EQV29" s="87"/>
      <c r="EQW29" s="87"/>
      <c r="EQX29" s="87"/>
      <c r="EQY29" s="87"/>
      <c r="EQZ29" s="88"/>
      <c r="ERA29" s="87"/>
      <c r="ERB29" s="87"/>
      <c r="ERC29" s="87"/>
      <c r="ERD29" s="87"/>
      <c r="ERE29" s="88"/>
      <c r="ERF29" s="87"/>
      <c r="ERG29" s="87"/>
      <c r="ERH29" s="87"/>
      <c r="ERI29" s="87"/>
      <c r="ERJ29" s="88"/>
      <c r="ERK29" s="87"/>
      <c r="ERL29" s="87"/>
      <c r="ERM29" s="87"/>
      <c r="ERN29" s="87"/>
      <c r="ERO29" s="88"/>
      <c r="ERP29" s="87"/>
      <c r="ERQ29" s="87"/>
      <c r="ERR29" s="87"/>
      <c r="ERS29" s="87"/>
      <c r="ERT29" s="88"/>
      <c r="ERU29" s="87"/>
      <c r="ERV29" s="87"/>
      <c r="ERW29" s="87"/>
      <c r="ERX29" s="87"/>
      <c r="ERY29" s="88"/>
      <c r="ERZ29" s="87"/>
      <c r="ESA29" s="87"/>
      <c r="ESB29" s="87"/>
      <c r="ESC29" s="87"/>
      <c r="ESD29" s="88"/>
      <c r="ESE29" s="87"/>
      <c r="ESF29" s="87"/>
      <c r="ESG29" s="87"/>
      <c r="ESH29" s="87"/>
      <c r="ESI29" s="88"/>
      <c r="ESJ29" s="87"/>
      <c r="ESK29" s="87"/>
      <c r="ESL29" s="87"/>
      <c r="ESM29" s="87"/>
      <c r="ESN29" s="88"/>
      <c r="ESO29" s="87"/>
      <c r="ESP29" s="87"/>
      <c r="ESQ29" s="87"/>
      <c r="ESR29" s="87"/>
      <c r="ESS29" s="88"/>
      <c r="EST29" s="87"/>
      <c r="ESU29" s="87"/>
      <c r="ESV29" s="87"/>
      <c r="ESW29" s="87"/>
      <c r="ESX29" s="88"/>
      <c r="ESY29" s="87"/>
      <c r="ESZ29" s="87"/>
      <c r="ETA29" s="87"/>
      <c r="ETB29" s="87"/>
      <c r="ETC29" s="88"/>
      <c r="ETD29" s="87"/>
      <c r="ETE29" s="87"/>
      <c r="ETF29" s="87"/>
      <c r="ETG29" s="87"/>
      <c r="ETH29" s="88"/>
      <c r="ETI29" s="87"/>
      <c r="ETJ29" s="87"/>
      <c r="ETK29" s="87"/>
      <c r="ETL29" s="87"/>
      <c r="ETM29" s="88"/>
      <c r="ETN29" s="87"/>
      <c r="ETO29" s="87"/>
      <c r="ETP29" s="87"/>
      <c r="ETQ29" s="87"/>
      <c r="ETR29" s="88"/>
      <c r="ETS29" s="87"/>
      <c r="ETT29" s="87"/>
      <c r="ETU29" s="87"/>
      <c r="ETV29" s="87"/>
      <c r="ETW29" s="88"/>
      <c r="ETX29" s="87"/>
      <c r="ETY29" s="87"/>
      <c r="ETZ29" s="87"/>
      <c r="EUA29" s="87"/>
      <c r="EUB29" s="88"/>
      <c r="EUC29" s="87"/>
      <c r="EUD29" s="87"/>
      <c r="EUE29" s="87"/>
      <c r="EUF29" s="87"/>
      <c r="EUG29" s="88"/>
      <c r="EUH29" s="87"/>
      <c r="EUI29" s="87"/>
      <c r="EUJ29" s="87"/>
      <c r="EUK29" s="87"/>
      <c r="EUL29" s="88"/>
      <c r="EUM29" s="87"/>
      <c r="EUN29" s="87"/>
      <c r="EUO29" s="87"/>
      <c r="EUP29" s="87"/>
      <c r="EUQ29" s="88"/>
      <c r="EUR29" s="87"/>
      <c r="EUS29" s="87"/>
      <c r="EUT29" s="87"/>
      <c r="EUU29" s="87"/>
      <c r="EUV29" s="88"/>
      <c r="EUW29" s="87"/>
      <c r="EUX29" s="87"/>
      <c r="EUY29" s="87"/>
      <c r="EUZ29" s="87"/>
      <c r="EVA29" s="88"/>
      <c r="EVB29" s="87"/>
      <c r="EVC29" s="87"/>
      <c r="EVD29" s="87"/>
      <c r="EVE29" s="87"/>
      <c r="EVF29" s="88"/>
      <c r="EVG29" s="87"/>
      <c r="EVH29" s="87"/>
      <c r="EVI29" s="87"/>
      <c r="EVJ29" s="87"/>
      <c r="EVK29" s="88"/>
      <c r="EVL29" s="87"/>
      <c r="EVM29" s="87"/>
      <c r="EVN29" s="87"/>
      <c r="EVO29" s="87"/>
      <c r="EVP29" s="88"/>
      <c r="EVQ29" s="87"/>
      <c r="EVR29" s="87"/>
      <c r="EVS29" s="87"/>
      <c r="EVT29" s="87"/>
      <c r="EVU29" s="88"/>
      <c r="EVV29" s="87"/>
      <c r="EVW29" s="87"/>
      <c r="EVX29" s="87"/>
      <c r="EVY29" s="87"/>
      <c r="EVZ29" s="88"/>
      <c r="EWA29" s="87"/>
      <c r="EWB29" s="87"/>
      <c r="EWC29" s="87"/>
      <c r="EWD29" s="87"/>
      <c r="EWE29" s="88"/>
      <c r="EWF29" s="87"/>
      <c r="EWG29" s="87"/>
      <c r="EWH29" s="87"/>
      <c r="EWI29" s="87"/>
      <c r="EWJ29" s="88"/>
      <c r="EWK29" s="87"/>
      <c r="EWL29" s="87"/>
      <c r="EWM29" s="87"/>
      <c r="EWN29" s="87"/>
      <c r="EWO29" s="88"/>
      <c r="EWP29" s="87"/>
      <c r="EWQ29" s="87"/>
      <c r="EWR29" s="87"/>
      <c r="EWS29" s="87"/>
      <c r="EWT29" s="88"/>
      <c r="EWU29" s="87"/>
      <c r="EWV29" s="87"/>
      <c r="EWW29" s="87"/>
      <c r="EWX29" s="87"/>
      <c r="EWY29" s="88"/>
      <c r="EWZ29" s="87"/>
      <c r="EXA29" s="87"/>
      <c r="EXB29" s="87"/>
      <c r="EXC29" s="87"/>
      <c r="EXD29" s="88"/>
      <c r="EXE29" s="87"/>
      <c r="EXF29" s="87"/>
      <c r="EXG29" s="87"/>
      <c r="EXH29" s="87"/>
      <c r="EXI29" s="88"/>
      <c r="EXJ29" s="87"/>
      <c r="EXK29" s="87"/>
      <c r="EXL29" s="87"/>
      <c r="EXM29" s="87"/>
      <c r="EXN29" s="88"/>
      <c r="EXO29" s="87"/>
      <c r="EXP29" s="87"/>
      <c r="EXQ29" s="87"/>
      <c r="EXR29" s="87"/>
      <c r="EXS29" s="88"/>
      <c r="EXT29" s="87"/>
      <c r="EXU29" s="87"/>
      <c r="EXV29" s="87"/>
      <c r="EXW29" s="87"/>
      <c r="EXX29" s="88"/>
      <c r="EXY29" s="87"/>
      <c r="EXZ29" s="87"/>
      <c r="EYA29" s="87"/>
      <c r="EYB29" s="87"/>
      <c r="EYC29" s="88"/>
      <c r="EYD29" s="87"/>
      <c r="EYE29" s="87"/>
      <c r="EYF29" s="87"/>
      <c r="EYG29" s="87"/>
      <c r="EYH29" s="88"/>
      <c r="EYI29" s="87"/>
      <c r="EYJ29" s="87"/>
      <c r="EYK29" s="87"/>
      <c r="EYL29" s="87"/>
      <c r="EYM29" s="88"/>
      <c r="EYN29" s="87"/>
      <c r="EYO29" s="87"/>
      <c r="EYP29" s="87"/>
      <c r="EYQ29" s="87"/>
      <c r="EYR29" s="88"/>
      <c r="EYS29" s="87"/>
      <c r="EYT29" s="87"/>
      <c r="EYU29" s="87"/>
      <c r="EYV29" s="87"/>
      <c r="EYW29" s="88"/>
      <c r="EYX29" s="87"/>
      <c r="EYY29" s="87"/>
      <c r="EYZ29" s="87"/>
      <c r="EZA29" s="87"/>
      <c r="EZB29" s="88"/>
      <c r="EZC29" s="87"/>
      <c r="EZD29" s="87"/>
      <c r="EZE29" s="87"/>
      <c r="EZF29" s="87"/>
      <c r="EZG29" s="88"/>
      <c r="EZH29" s="87"/>
      <c r="EZI29" s="87"/>
      <c r="EZJ29" s="87"/>
      <c r="EZK29" s="87"/>
      <c r="EZL29" s="88"/>
      <c r="EZM29" s="87"/>
      <c r="EZN29" s="87"/>
      <c r="EZO29" s="87"/>
      <c r="EZP29" s="87"/>
      <c r="EZQ29" s="88"/>
      <c r="EZR29" s="87"/>
      <c r="EZS29" s="87"/>
      <c r="EZT29" s="87"/>
      <c r="EZU29" s="87"/>
      <c r="EZV29" s="88"/>
      <c r="EZW29" s="87"/>
      <c r="EZX29" s="87"/>
      <c r="EZY29" s="87"/>
      <c r="EZZ29" s="87"/>
      <c r="FAA29" s="88"/>
      <c r="FAB29" s="87"/>
      <c r="FAC29" s="87"/>
      <c r="FAD29" s="87"/>
      <c r="FAE29" s="87"/>
      <c r="FAF29" s="88"/>
      <c r="FAG29" s="87"/>
      <c r="FAH29" s="87"/>
      <c r="FAI29" s="87"/>
      <c r="FAJ29" s="87"/>
      <c r="FAK29" s="88"/>
      <c r="FAL29" s="87"/>
      <c r="FAM29" s="87"/>
      <c r="FAN29" s="87"/>
      <c r="FAO29" s="87"/>
      <c r="FAP29" s="88"/>
      <c r="FAQ29" s="87"/>
      <c r="FAR29" s="87"/>
      <c r="FAS29" s="87"/>
      <c r="FAT29" s="87"/>
      <c r="FAU29" s="88"/>
      <c r="FAV29" s="87"/>
      <c r="FAW29" s="87"/>
      <c r="FAX29" s="87"/>
      <c r="FAY29" s="87"/>
      <c r="FAZ29" s="88"/>
      <c r="FBA29" s="87"/>
      <c r="FBB29" s="87"/>
      <c r="FBC29" s="87"/>
      <c r="FBD29" s="87"/>
      <c r="FBE29" s="88"/>
      <c r="FBF29" s="87"/>
      <c r="FBG29" s="87"/>
      <c r="FBH29" s="87"/>
      <c r="FBI29" s="87"/>
      <c r="FBJ29" s="88"/>
      <c r="FBK29" s="87"/>
      <c r="FBL29" s="87"/>
      <c r="FBM29" s="87"/>
      <c r="FBN29" s="87"/>
      <c r="FBO29" s="88"/>
      <c r="FBP29" s="87"/>
      <c r="FBQ29" s="87"/>
      <c r="FBR29" s="87"/>
      <c r="FBS29" s="87"/>
      <c r="FBT29" s="88"/>
      <c r="FBU29" s="87"/>
      <c r="FBV29" s="87"/>
      <c r="FBW29" s="87"/>
      <c r="FBX29" s="87"/>
      <c r="FBY29" s="88"/>
      <c r="FBZ29" s="87"/>
      <c r="FCA29" s="87"/>
      <c r="FCB29" s="87"/>
      <c r="FCC29" s="87"/>
      <c r="FCD29" s="88"/>
      <c r="FCE29" s="87"/>
      <c r="FCF29" s="87"/>
      <c r="FCG29" s="87"/>
      <c r="FCH29" s="87"/>
      <c r="FCI29" s="88"/>
      <c r="FCJ29" s="87"/>
      <c r="FCK29" s="87"/>
      <c r="FCL29" s="87"/>
      <c r="FCM29" s="87"/>
      <c r="FCN29" s="88"/>
      <c r="FCO29" s="87"/>
      <c r="FCP29" s="87"/>
      <c r="FCQ29" s="87"/>
      <c r="FCR29" s="87"/>
      <c r="FCS29" s="88"/>
      <c r="FCT29" s="87"/>
      <c r="FCU29" s="87"/>
      <c r="FCV29" s="87"/>
      <c r="FCW29" s="87"/>
      <c r="FCX29" s="88"/>
      <c r="FCY29" s="87"/>
      <c r="FCZ29" s="87"/>
      <c r="FDA29" s="87"/>
      <c r="FDB29" s="87"/>
      <c r="FDC29" s="88"/>
      <c r="FDD29" s="87"/>
      <c r="FDE29" s="87"/>
      <c r="FDF29" s="87"/>
      <c r="FDG29" s="87"/>
      <c r="FDH29" s="88"/>
      <c r="FDI29" s="87"/>
      <c r="FDJ29" s="87"/>
      <c r="FDK29" s="87"/>
      <c r="FDL29" s="87"/>
      <c r="FDM29" s="88"/>
      <c r="FDN29" s="87"/>
      <c r="FDO29" s="87"/>
      <c r="FDP29" s="87"/>
      <c r="FDQ29" s="87"/>
      <c r="FDR29" s="88"/>
      <c r="FDS29" s="87"/>
      <c r="FDT29" s="87"/>
      <c r="FDU29" s="87"/>
      <c r="FDV29" s="87"/>
      <c r="FDW29" s="88"/>
      <c r="FDX29" s="87"/>
      <c r="FDY29" s="87"/>
      <c r="FDZ29" s="87"/>
      <c r="FEA29" s="87"/>
      <c r="FEB29" s="88"/>
      <c r="FEC29" s="87"/>
      <c r="FED29" s="87"/>
      <c r="FEE29" s="87"/>
      <c r="FEF29" s="87"/>
      <c r="FEG29" s="88"/>
      <c r="FEH29" s="87"/>
      <c r="FEI29" s="87"/>
      <c r="FEJ29" s="87"/>
      <c r="FEK29" s="87"/>
      <c r="FEL29" s="88"/>
      <c r="FEM29" s="87"/>
      <c r="FEN29" s="87"/>
      <c r="FEO29" s="87"/>
      <c r="FEP29" s="87"/>
      <c r="FEQ29" s="88"/>
      <c r="FER29" s="87"/>
      <c r="FES29" s="87"/>
      <c r="FET29" s="87"/>
      <c r="FEU29" s="87"/>
      <c r="FEV29" s="88"/>
      <c r="FEW29" s="87"/>
      <c r="FEX29" s="87"/>
      <c r="FEY29" s="87"/>
      <c r="FEZ29" s="87"/>
      <c r="FFA29" s="88"/>
      <c r="FFB29" s="87"/>
      <c r="FFC29" s="87"/>
      <c r="FFD29" s="87"/>
      <c r="FFE29" s="87"/>
      <c r="FFF29" s="88"/>
      <c r="FFG29" s="87"/>
      <c r="FFH29" s="87"/>
      <c r="FFI29" s="87"/>
      <c r="FFJ29" s="87"/>
      <c r="FFK29" s="88"/>
      <c r="FFL29" s="87"/>
      <c r="FFM29" s="87"/>
      <c r="FFN29" s="87"/>
      <c r="FFO29" s="87"/>
      <c r="FFP29" s="88"/>
      <c r="FFQ29" s="87"/>
      <c r="FFR29" s="87"/>
      <c r="FFS29" s="87"/>
      <c r="FFT29" s="87"/>
      <c r="FFU29" s="88"/>
      <c r="FFV29" s="87"/>
      <c r="FFW29" s="87"/>
      <c r="FFX29" s="87"/>
      <c r="FFY29" s="87"/>
      <c r="FFZ29" s="88"/>
      <c r="FGA29" s="87"/>
      <c r="FGB29" s="87"/>
      <c r="FGC29" s="87"/>
      <c r="FGD29" s="87"/>
      <c r="FGE29" s="88"/>
      <c r="FGF29" s="87"/>
      <c r="FGG29" s="87"/>
      <c r="FGH29" s="87"/>
      <c r="FGI29" s="87"/>
      <c r="FGJ29" s="88"/>
      <c r="FGK29" s="87"/>
      <c r="FGL29" s="87"/>
      <c r="FGM29" s="87"/>
      <c r="FGN29" s="87"/>
      <c r="FGO29" s="88"/>
      <c r="FGP29" s="87"/>
      <c r="FGQ29" s="87"/>
      <c r="FGR29" s="87"/>
      <c r="FGS29" s="87"/>
      <c r="FGT29" s="88"/>
      <c r="FGU29" s="87"/>
      <c r="FGV29" s="87"/>
      <c r="FGW29" s="87"/>
      <c r="FGX29" s="87"/>
      <c r="FGY29" s="88"/>
      <c r="FGZ29" s="87"/>
      <c r="FHA29" s="87"/>
      <c r="FHB29" s="87"/>
      <c r="FHC29" s="87"/>
      <c r="FHD29" s="88"/>
      <c r="FHE29" s="87"/>
      <c r="FHF29" s="87"/>
      <c r="FHG29" s="87"/>
      <c r="FHH29" s="87"/>
      <c r="FHI29" s="88"/>
      <c r="FHJ29" s="87"/>
      <c r="FHK29" s="87"/>
      <c r="FHL29" s="87"/>
      <c r="FHM29" s="87"/>
      <c r="FHN29" s="88"/>
      <c r="FHO29" s="87"/>
      <c r="FHP29" s="87"/>
      <c r="FHQ29" s="87"/>
      <c r="FHR29" s="87"/>
      <c r="FHS29" s="88"/>
      <c r="FHT29" s="87"/>
      <c r="FHU29" s="87"/>
      <c r="FHV29" s="87"/>
      <c r="FHW29" s="87"/>
      <c r="FHX29" s="88"/>
      <c r="FHY29" s="87"/>
      <c r="FHZ29" s="87"/>
      <c r="FIA29" s="87"/>
      <c r="FIB29" s="87"/>
      <c r="FIC29" s="88"/>
      <c r="FID29" s="87"/>
      <c r="FIE29" s="87"/>
      <c r="FIF29" s="87"/>
      <c r="FIG29" s="87"/>
      <c r="FIH29" s="88"/>
      <c r="FII29" s="87"/>
      <c r="FIJ29" s="87"/>
      <c r="FIK29" s="87"/>
      <c r="FIL29" s="87"/>
      <c r="FIM29" s="88"/>
      <c r="FIN29" s="87"/>
      <c r="FIO29" s="87"/>
      <c r="FIP29" s="87"/>
      <c r="FIQ29" s="87"/>
      <c r="FIR29" s="88"/>
      <c r="FIS29" s="87"/>
      <c r="FIT29" s="87"/>
      <c r="FIU29" s="87"/>
      <c r="FIV29" s="87"/>
      <c r="FIW29" s="88"/>
      <c r="FIX29" s="87"/>
      <c r="FIY29" s="87"/>
      <c r="FIZ29" s="87"/>
      <c r="FJA29" s="87"/>
      <c r="FJB29" s="88"/>
      <c r="FJC29" s="87"/>
      <c r="FJD29" s="87"/>
      <c r="FJE29" s="87"/>
      <c r="FJF29" s="87"/>
      <c r="FJG29" s="88"/>
      <c r="FJH29" s="87"/>
      <c r="FJI29" s="87"/>
      <c r="FJJ29" s="87"/>
      <c r="FJK29" s="87"/>
      <c r="FJL29" s="88"/>
      <c r="FJM29" s="87"/>
      <c r="FJN29" s="87"/>
      <c r="FJO29" s="87"/>
      <c r="FJP29" s="87"/>
      <c r="FJQ29" s="88"/>
      <c r="FJR29" s="87"/>
      <c r="FJS29" s="87"/>
      <c r="FJT29" s="87"/>
      <c r="FJU29" s="87"/>
      <c r="FJV29" s="88"/>
      <c r="FJW29" s="87"/>
      <c r="FJX29" s="87"/>
      <c r="FJY29" s="87"/>
      <c r="FJZ29" s="87"/>
      <c r="FKA29" s="88"/>
      <c r="FKB29" s="87"/>
      <c r="FKC29" s="87"/>
      <c r="FKD29" s="87"/>
      <c r="FKE29" s="87"/>
      <c r="FKF29" s="88"/>
      <c r="FKG29" s="87"/>
      <c r="FKH29" s="87"/>
      <c r="FKI29" s="87"/>
      <c r="FKJ29" s="87"/>
      <c r="FKK29" s="88"/>
      <c r="FKL29" s="87"/>
      <c r="FKM29" s="87"/>
      <c r="FKN29" s="87"/>
      <c r="FKO29" s="87"/>
      <c r="FKP29" s="88"/>
      <c r="FKQ29" s="87"/>
      <c r="FKR29" s="87"/>
      <c r="FKS29" s="87"/>
      <c r="FKT29" s="87"/>
      <c r="FKU29" s="88"/>
      <c r="FKV29" s="87"/>
      <c r="FKW29" s="87"/>
      <c r="FKX29" s="87"/>
      <c r="FKY29" s="87"/>
      <c r="FKZ29" s="88"/>
      <c r="FLA29" s="87"/>
      <c r="FLB29" s="87"/>
      <c r="FLC29" s="87"/>
      <c r="FLD29" s="87"/>
      <c r="FLE29" s="88"/>
      <c r="FLF29" s="87"/>
      <c r="FLG29" s="87"/>
      <c r="FLH29" s="87"/>
      <c r="FLI29" s="87"/>
      <c r="FLJ29" s="88"/>
      <c r="FLK29" s="87"/>
      <c r="FLL29" s="87"/>
      <c r="FLM29" s="87"/>
      <c r="FLN29" s="87"/>
      <c r="FLO29" s="88"/>
      <c r="FLP29" s="87"/>
      <c r="FLQ29" s="87"/>
      <c r="FLR29" s="87"/>
      <c r="FLS29" s="87"/>
      <c r="FLT29" s="88"/>
      <c r="FLU29" s="87"/>
      <c r="FLV29" s="87"/>
      <c r="FLW29" s="87"/>
      <c r="FLX29" s="87"/>
      <c r="FLY29" s="88"/>
      <c r="FLZ29" s="87"/>
      <c r="FMA29" s="87"/>
      <c r="FMB29" s="87"/>
      <c r="FMC29" s="87"/>
      <c r="FMD29" s="88"/>
      <c r="FME29" s="87"/>
      <c r="FMF29" s="87"/>
      <c r="FMG29" s="87"/>
      <c r="FMH29" s="87"/>
      <c r="FMI29" s="88"/>
      <c r="FMJ29" s="87"/>
      <c r="FMK29" s="87"/>
      <c r="FML29" s="87"/>
      <c r="FMM29" s="87"/>
      <c r="FMN29" s="88"/>
      <c r="FMO29" s="87"/>
      <c r="FMP29" s="87"/>
      <c r="FMQ29" s="87"/>
      <c r="FMR29" s="87"/>
      <c r="FMS29" s="88"/>
      <c r="FMT29" s="87"/>
      <c r="FMU29" s="87"/>
      <c r="FMV29" s="87"/>
      <c r="FMW29" s="87"/>
      <c r="FMX29" s="88"/>
      <c r="FMY29" s="87"/>
      <c r="FMZ29" s="87"/>
      <c r="FNA29" s="87"/>
      <c r="FNB29" s="87"/>
      <c r="FNC29" s="88"/>
      <c r="FND29" s="87"/>
      <c r="FNE29" s="87"/>
      <c r="FNF29" s="87"/>
      <c r="FNG29" s="87"/>
      <c r="FNH29" s="88"/>
      <c r="FNI29" s="87"/>
      <c r="FNJ29" s="87"/>
      <c r="FNK29" s="87"/>
      <c r="FNL29" s="87"/>
      <c r="FNM29" s="88"/>
      <c r="FNN29" s="87"/>
      <c r="FNO29" s="87"/>
      <c r="FNP29" s="87"/>
      <c r="FNQ29" s="87"/>
      <c r="FNR29" s="88"/>
      <c r="FNS29" s="87"/>
      <c r="FNT29" s="87"/>
      <c r="FNU29" s="87"/>
      <c r="FNV29" s="87"/>
      <c r="FNW29" s="88"/>
      <c r="FNX29" s="87"/>
      <c r="FNY29" s="87"/>
      <c r="FNZ29" s="87"/>
      <c r="FOA29" s="87"/>
      <c r="FOB29" s="88"/>
      <c r="FOC29" s="87"/>
      <c r="FOD29" s="87"/>
      <c r="FOE29" s="87"/>
      <c r="FOF29" s="87"/>
      <c r="FOG29" s="88"/>
      <c r="FOH29" s="87"/>
      <c r="FOI29" s="87"/>
      <c r="FOJ29" s="87"/>
      <c r="FOK29" s="87"/>
      <c r="FOL29" s="88"/>
      <c r="FOM29" s="87"/>
      <c r="FON29" s="87"/>
      <c r="FOO29" s="87"/>
      <c r="FOP29" s="87"/>
      <c r="FOQ29" s="88"/>
      <c r="FOR29" s="87"/>
      <c r="FOS29" s="87"/>
      <c r="FOT29" s="87"/>
      <c r="FOU29" s="87"/>
      <c r="FOV29" s="88"/>
      <c r="FOW29" s="87"/>
      <c r="FOX29" s="87"/>
      <c r="FOY29" s="87"/>
      <c r="FOZ29" s="87"/>
      <c r="FPA29" s="88"/>
      <c r="FPB29" s="87"/>
      <c r="FPC29" s="87"/>
      <c r="FPD29" s="87"/>
      <c r="FPE29" s="87"/>
      <c r="FPF29" s="88"/>
      <c r="FPG29" s="87"/>
      <c r="FPH29" s="87"/>
      <c r="FPI29" s="87"/>
      <c r="FPJ29" s="87"/>
      <c r="FPK29" s="88"/>
      <c r="FPL29" s="87"/>
      <c r="FPM29" s="87"/>
      <c r="FPN29" s="87"/>
      <c r="FPO29" s="87"/>
      <c r="FPP29" s="88"/>
      <c r="FPQ29" s="87"/>
      <c r="FPR29" s="87"/>
      <c r="FPS29" s="87"/>
      <c r="FPT29" s="87"/>
      <c r="FPU29" s="88"/>
      <c r="FPV29" s="87"/>
      <c r="FPW29" s="87"/>
      <c r="FPX29" s="87"/>
      <c r="FPY29" s="87"/>
      <c r="FPZ29" s="88"/>
      <c r="FQA29" s="87"/>
      <c r="FQB29" s="87"/>
      <c r="FQC29" s="87"/>
      <c r="FQD29" s="87"/>
      <c r="FQE29" s="88"/>
      <c r="FQF29" s="87"/>
      <c r="FQG29" s="87"/>
      <c r="FQH29" s="87"/>
      <c r="FQI29" s="87"/>
      <c r="FQJ29" s="88"/>
      <c r="FQK29" s="87"/>
      <c r="FQL29" s="87"/>
      <c r="FQM29" s="87"/>
      <c r="FQN29" s="87"/>
      <c r="FQO29" s="88"/>
      <c r="FQP29" s="87"/>
      <c r="FQQ29" s="87"/>
      <c r="FQR29" s="87"/>
      <c r="FQS29" s="87"/>
      <c r="FQT29" s="88"/>
      <c r="FQU29" s="87"/>
      <c r="FQV29" s="87"/>
      <c r="FQW29" s="87"/>
      <c r="FQX29" s="87"/>
      <c r="FQY29" s="88"/>
      <c r="FQZ29" s="87"/>
      <c r="FRA29" s="87"/>
      <c r="FRB29" s="87"/>
      <c r="FRC29" s="87"/>
      <c r="FRD29" s="88"/>
      <c r="FRE29" s="87"/>
      <c r="FRF29" s="87"/>
      <c r="FRG29" s="87"/>
      <c r="FRH29" s="87"/>
      <c r="FRI29" s="88"/>
      <c r="FRJ29" s="87"/>
      <c r="FRK29" s="87"/>
      <c r="FRL29" s="87"/>
      <c r="FRM29" s="87"/>
      <c r="FRN29" s="88"/>
      <c r="FRO29" s="87"/>
      <c r="FRP29" s="87"/>
      <c r="FRQ29" s="87"/>
      <c r="FRR29" s="87"/>
      <c r="FRS29" s="88"/>
      <c r="FRT29" s="87"/>
      <c r="FRU29" s="87"/>
      <c r="FRV29" s="87"/>
      <c r="FRW29" s="87"/>
      <c r="FRX29" s="88"/>
      <c r="FRY29" s="87"/>
      <c r="FRZ29" s="87"/>
      <c r="FSA29" s="87"/>
      <c r="FSB29" s="87"/>
      <c r="FSC29" s="88"/>
      <c r="FSD29" s="87"/>
      <c r="FSE29" s="87"/>
      <c r="FSF29" s="87"/>
      <c r="FSG29" s="87"/>
      <c r="FSH29" s="88"/>
      <c r="FSI29" s="87"/>
      <c r="FSJ29" s="87"/>
      <c r="FSK29" s="87"/>
      <c r="FSL29" s="87"/>
      <c r="FSM29" s="88"/>
      <c r="FSN29" s="87"/>
      <c r="FSO29" s="87"/>
      <c r="FSP29" s="87"/>
      <c r="FSQ29" s="87"/>
      <c r="FSR29" s="88"/>
      <c r="FSS29" s="87"/>
      <c r="FST29" s="87"/>
      <c r="FSU29" s="87"/>
      <c r="FSV29" s="87"/>
      <c r="FSW29" s="88"/>
      <c r="FSX29" s="87"/>
      <c r="FSY29" s="87"/>
      <c r="FSZ29" s="87"/>
      <c r="FTA29" s="87"/>
      <c r="FTB29" s="88"/>
      <c r="FTC29" s="87"/>
      <c r="FTD29" s="87"/>
      <c r="FTE29" s="87"/>
      <c r="FTF29" s="87"/>
      <c r="FTG29" s="88"/>
      <c r="FTH29" s="87"/>
      <c r="FTI29" s="87"/>
      <c r="FTJ29" s="87"/>
      <c r="FTK29" s="87"/>
      <c r="FTL29" s="88"/>
      <c r="FTM29" s="87"/>
      <c r="FTN29" s="87"/>
      <c r="FTO29" s="87"/>
      <c r="FTP29" s="87"/>
      <c r="FTQ29" s="88"/>
      <c r="FTR29" s="87"/>
      <c r="FTS29" s="87"/>
      <c r="FTT29" s="87"/>
      <c r="FTU29" s="87"/>
      <c r="FTV29" s="88"/>
      <c r="FTW29" s="87"/>
      <c r="FTX29" s="87"/>
      <c r="FTY29" s="87"/>
      <c r="FTZ29" s="87"/>
      <c r="FUA29" s="88"/>
      <c r="FUB29" s="87"/>
      <c r="FUC29" s="87"/>
      <c r="FUD29" s="87"/>
      <c r="FUE29" s="87"/>
      <c r="FUF29" s="88"/>
      <c r="FUG29" s="87"/>
      <c r="FUH29" s="87"/>
      <c r="FUI29" s="87"/>
      <c r="FUJ29" s="87"/>
      <c r="FUK29" s="88"/>
      <c r="FUL29" s="87"/>
      <c r="FUM29" s="87"/>
      <c r="FUN29" s="87"/>
      <c r="FUO29" s="87"/>
      <c r="FUP29" s="88"/>
      <c r="FUQ29" s="87"/>
      <c r="FUR29" s="87"/>
      <c r="FUS29" s="87"/>
      <c r="FUT29" s="87"/>
      <c r="FUU29" s="88"/>
      <c r="FUV29" s="87"/>
      <c r="FUW29" s="87"/>
      <c r="FUX29" s="87"/>
      <c r="FUY29" s="87"/>
      <c r="FUZ29" s="88"/>
      <c r="FVA29" s="87"/>
      <c r="FVB29" s="87"/>
      <c r="FVC29" s="87"/>
      <c r="FVD29" s="87"/>
      <c r="FVE29" s="88"/>
      <c r="FVF29" s="87"/>
      <c r="FVG29" s="87"/>
      <c r="FVH29" s="87"/>
      <c r="FVI29" s="87"/>
      <c r="FVJ29" s="88"/>
      <c r="FVK29" s="87"/>
      <c r="FVL29" s="87"/>
      <c r="FVM29" s="87"/>
      <c r="FVN29" s="87"/>
      <c r="FVO29" s="88"/>
      <c r="FVP29" s="87"/>
      <c r="FVQ29" s="87"/>
      <c r="FVR29" s="87"/>
      <c r="FVS29" s="87"/>
      <c r="FVT29" s="88"/>
      <c r="FVU29" s="87"/>
      <c r="FVV29" s="87"/>
      <c r="FVW29" s="87"/>
      <c r="FVX29" s="87"/>
      <c r="FVY29" s="88"/>
      <c r="FVZ29" s="87"/>
      <c r="FWA29" s="87"/>
      <c r="FWB29" s="87"/>
      <c r="FWC29" s="87"/>
      <c r="FWD29" s="88"/>
      <c r="FWE29" s="87"/>
      <c r="FWF29" s="87"/>
      <c r="FWG29" s="87"/>
      <c r="FWH29" s="87"/>
      <c r="FWI29" s="88"/>
      <c r="FWJ29" s="87"/>
      <c r="FWK29" s="87"/>
      <c r="FWL29" s="87"/>
      <c r="FWM29" s="87"/>
      <c r="FWN29" s="88"/>
      <c r="FWO29" s="87"/>
      <c r="FWP29" s="87"/>
      <c r="FWQ29" s="87"/>
      <c r="FWR29" s="87"/>
      <c r="FWS29" s="88"/>
      <c r="FWT29" s="87"/>
      <c r="FWU29" s="87"/>
      <c r="FWV29" s="87"/>
      <c r="FWW29" s="87"/>
      <c r="FWX29" s="88"/>
      <c r="FWY29" s="87"/>
      <c r="FWZ29" s="87"/>
      <c r="FXA29" s="87"/>
      <c r="FXB29" s="87"/>
      <c r="FXC29" s="88"/>
      <c r="FXD29" s="87"/>
      <c r="FXE29" s="87"/>
      <c r="FXF29" s="87"/>
      <c r="FXG29" s="87"/>
      <c r="FXH29" s="88"/>
      <c r="FXI29" s="87"/>
      <c r="FXJ29" s="87"/>
      <c r="FXK29" s="87"/>
      <c r="FXL29" s="87"/>
      <c r="FXM29" s="88"/>
      <c r="FXN29" s="87"/>
      <c r="FXO29" s="87"/>
      <c r="FXP29" s="87"/>
      <c r="FXQ29" s="87"/>
      <c r="FXR29" s="88"/>
      <c r="FXS29" s="87"/>
      <c r="FXT29" s="87"/>
      <c r="FXU29" s="87"/>
      <c r="FXV29" s="87"/>
      <c r="FXW29" s="88"/>
      <c r="FXX29" s="87"/>
      <c r="FXY29" s="87"/>
      <c r="FXZ29" s="87"/>
      <c r="FYA29" s="87"/>
      <c r="FYB29" s="88"/>
      <c r="FYC29" s="87"/>
      <c r="FYD29" s="87"/>
      <c r="FYE29" s="87"/>
      <c r="FYF29" s="87"/>
      <c r="FYG29" s="88"/>
      <c r="FYH29" s="87"/>
      <c r="FYI29" s="87"/>
      <c r="FYJ29" s="87"/>
      <c r="FYK29" s="87"/>
      <c r="FYL29" s="88"/>
      <c r="FYM29" s="87"/>
      <c r="FYN29" s="87"/>
      <c r="FYO29" s="87"/>
      <c r="FYP29" s="87"/>
      <c r="FYQ29" s="88"/>
      <c r="FYR29" s="87"/>
      <c r="FYS29" s="87"/>
      <c r="FYT29" s="87"/>
      <c r="FYU29" s="87"/>
      <c r="FYV29" s="88"/>
      <c r="FYW29" s="87"/>
      <c r="FYX29" s="87"/>
      <c r="FYY29" s="87"/>
      <c r="FYZ29" s="87"/>
      <c r="FZA29" s="88"/>
      <c r="FZB29" s="87"/>
      <c r="FZC29" s="87"/>
      <c r="FZD29" s="87"/>
      <c r="FZE29" s="87"/>
      <c r="FZF29" s="88"/>
      <c r="FZG29" s="87"/>
      <c r="FZH29" s="87"/>
      <c r="FZI29" s="87"/>
      <c r="FZJ29" s="87"/>
      <c r="FZK29" s="88"/>
      <c r="FZL29" s="87"/>
      <c r="FZM29" s="87"/>
      <c r="FZN29" s="87"/>
      <c r="FZO29" s="87"/>
      <c r="FZP29" s="88"/>
      <c r="FZQ29" s="87"/>
      <c r="FZR29" s="87"/>
      <c r="FZS29" s="87"/>
      <c r="FZT29" s="87"/>
      <c r="FZU29" s="88"/>
      <c r="FZV29" s="87"/>
      <c r="FZW29" s="87"/>
      <c r="FZX29" s="87"/>
      <c r="FZY29" s="87"/>
      <c r="FZZ29" s="88"/>
      <c r="GAA29" s="87"/>
      <c r="GAB29" s="87"/>
      <c r="GAC29" s="87"/>
      <c r="GAD29" s="87"/>
      <c r="GAE29" s="88"/>
      <c r="GAF29" s="87"/>
      <c r="GAG29" s="87"/>
      <c r="GAH29" s="87"/>
      <c r="GAI29" s="87"/>
      <c r="GAJ29" s="88"/>
      <c r="GAK29" s="87"/>
      <c r="GAL29" s="87"/>
      <c r="GAM29" s="87"/>
      <c r="GAN29" s="87"/>
      <c r="GAO29" s="88"/>
      <c r="GAP29" s="87"/>
      <c r="GAQ29" s="87"/>
      <c r="GAR29" s="87"/>
      <c r="GAS29" s="87"/>
      <c r="GAT29" s="88"/>
      <c r="GAU29" s="87"/>
      <c r="GAV29" s="87"/>
      <c r="GAW29" s="87"/>
      <c r="GAX29" s="87"/>
      <c r="GAY29" s="88"/>
      <c r="GAZ29" s="87"/>
      <c r="GBA29" s="87"/>
      <c r="GBB29" s="87"/>
      <c r="GBC29" s="87"/>
      <c r="GBD29" s="88"/>
      <c r="GBE29" s="87"/>
      <c r="GBF29" s="87"/>
      <c r="GBG29" s="87"/>
      <c r="GBH29" s="87"/>
      <c r="GBI29" s="88"/>
      <c r="GBJ29" s="87"/>
      <c r="GBK29" s="87"/>
      <c r="GBL29" s="87"/>
      <c r="GBM29" s="87"/>
      <c r="GBN29" s="88"/>
      <c r="GBO29" s="87"/>
      <c r="GBP29" s="87"/>
      <c r="GBQ29" s="87"/>
      <c r="GBR29" s="87"/>
      <c r="GBS29" s="88"/>
      <c r="GBT29" s="87"/>
      <c r="GBU29" s="87"/>
      <c r="GBV29" s="87"/>
      <c r="GBW29" s="87"/>
      <c r="GBX29" s="88"/>
      <c r="GBY29" s="87"/>
      <c r="GBZ29" s="87"/>
      <c r="GCA29" s="87"/>
      <c r="GCB29" s="87"/>
      <c r="GCC29" s="88"/>
      <c r="GCD29" s="87"/>
      <c r="GCE29" s="87"/>
      <c r="GCF29" s="87"/>
      <c r="GCG29" s="87"/>
      <c r="GCH29" s="88"/>
      <c r="GCI29" s="87"/>
      <c r="GCJ29" s="87"/>
      <c r="GCK29" s="87"/>
      <c r="GCL29" s="87"/>
      <c r="GCM29" s="88"/>
      <c r="GCN29" s="87"/>
      <c r="GCO29" s="87"/>
      <c r="GCP29" s="87"/>
      <c r="GCQ29" s="87"/>
      <c r="GCR29" s="88"/>
      <c r="GCS29" s="87"/>
      <c r="GCT29" s="87"/>
      <c r="GCU29" s="87"/>
      <c r="GCV29" s="87"/>
      <c r="GCW29" s="88"/>
      <c r="GCX29" s="87"/>
      <c r="GCY29" s="87"/>
      <c r="GCZ29" s="87"/>
      <c r="GDA29" s="87"/>
      <c r="GDB29" s="88"/>
      <c r="GDC29" s="87"/>
      <c r="GDD29" s="87"/>
      <c r="GDE29" s="87"/>
      <c r="GDF29" s="87"/>
      <c r="GDG29" s="88"/>
      <c r="GDH29" s="87"/>
      <c r="GDI29" s="87"/>
      <c r="GDJ29" s="87"/>
      <c r="GDK29" s="87"/>
      <c r="GDL29" s="88"/>
      <c r="GDM29" s="87"/>
      <c r="GDN29" s="87"/>
      <c r="GDO29" s="87"/>
      <c r="GDP29" s="87"/>
      <c r="GDQ29" s="88"/>
      <c r="GDR29" s="87"/>
      <c r="GDS29" s="87"/>
      <c r="GDT29" s="87"/>
      <c r="GDU29" s="87"/>
      <c r="GDV29" s="88"/>
      <c r="GDW29" s="87"/>
      <c r="GDX29" s="87"/>
      <c r="GDY29" s="87"/>
      <c r="GDZ29" s="87"/>
      <c r="GEA29" s="88"/>
      <c r="GEB29" s="87"/>
      <c r="GEC29" s="87"/>
      <c r="GED29" s="87"/>
      <c r="GEE29" s="87"/>
      <c r="GEF29" s="88"/>
      <c r="GEG29" s="87"/>
      <c r="GEH29" s="87"/>
      <c r="GEI29" s="87"/>
      <c r="GEJ29" s="87"/>
      <c r="GEK29" s="88"/>
      <c r="GEL29" s="87"/>
      <c r="GEM29" s="87"/>
      <c r="GEN29" s="87"/>
      <c r="GEO29" s="87"/>
      <c r="GEP29" s="88"/>
      <c r="GEQ29" s="87"/>
      <c r="GER29" s="87"/>
      <c r="GES29" s="87"/>
      <c r="GET29" s="87"/>
      <c r="GEU29" s="88"/>
      <c r="GEV29" s="87"/>
      <c r="GEW29" s="87"/>
      <c r="GEX29" s="87"/>
      <c r="GEY29" s="87"/>
      <c r="GEZ29" s="88"/>
      <c r="GFA29" s="87"/>
      <c r="GFB29" s="87"/>
      <c r="GFC29" s="87"/>
      <c r="GFD29" s="87"/>
      <c r="GFE29" s="88"/>
      <c r="GFF29" s="87"/>
      <c r="GFG29" s="87"/>
      <c r="GFH29" s="87"/>
      <c r="GFI29" s="87"/>
      <c r="GFJ29" s="88"/>
      <c r="GFK29" s="87"/>
      <c r="GFL29" s="87"/>
      <c r="GFM29" s="87"/>
      <c r="GFN29" s="87"/>
      <c r="GFO29" s="88"/>
      <c r="GFP29" s="87"/>
      <c r="GFQ29" s="87"/>
      <c r="GFR29" s="87"/>
      <c r="GFS29" s="87"/>
      <c r="GFT29" s="88"/>
      <c r="GFU29" s="87"/>
      <c r="GFV29" s="87"/>
      <c r="GFW29" s="87"/>
      <c r="GFX29" s="87"/>
      <c r="GFY29" s="88"/>
      <c r="GFZ29" s="87"/>
      <c r="GGA29" s="87"/>
      <c r="GGB29" s="87"/>
      <c r="GGC29" s="87"/>
      <c r="GGD29" s="88"/>
      <c r="GGE29" s="87"/>
      <c r="GGF29" s="87"/>
      <c r="GGG29" s="87"/>
      <c r="GGH29" s="87"/>
      <c r="GGI29" s="88"/>
      <c r="GGJ29" s="87"/>
      <c r="GGK29" s="87"/>
      <c r="GGL29" s="87"/>
      <c r="GGM29" s="87"/>
      <c r="GGN29" s="88"/>
      <c r="GGO29" s="87"/>
      <c r="GGP29" s="87"/>
      <c r="GGQ29" s="87"/>
      <c r="GGR29" s="87"/>
      <c r="GGS29" s="88"/>
      <c r="GGT29" s="87"/>
      <c r="GGU29" s="87"/>
      <c r="GGV29" s="87"/>
      <c r="GGW29" s="87"/>
      <c r="GGX29" s="88"/>
      <c r="GGY29" s="87"/>
      <c r="GGZ29" s="87"/>
      <c r="GHA29" s="87"/>
      <c r="GHB29" s="87"/>
      <c r="GHC29" s="88"/>
      <c r="GHD29" s="87"/>
      <c r="GHE29" s="87"/>
      <c r="GHF29" s="87"/>
      <c r="GHG29" s="87"/>
      <c r="GHH29" s="88"/>
      <c r="GHI29" s="87"/>
      <c r="GHJ29" s="87"/>
      <c r="GHK29" s="87"/>
      <c r="GHL29" s="87"/>
      <c r="GHM29" s="88"/>
      <c r="GHN29" s="87"/>
      <c r="GHO29" s="87"/>
      <c r="GHP29" s="87"/>
      <c r="GHQ29" s="87"/>
      <c r="GHR29" s="88"/>
      <c r="GHS29" s="87"/>
      <c r="GHT29" s="87"/>
      <c r="GHU29" s="87"/>
      <c r="GHV29" s="87"/>
      <c r="GHW29" s="88"/>
      <c r="GHX29" s="87"/>
      <c r="GHY29" s="87"/>
      <c r="GHZ29" s="87"/>
      <c r="GIA29" s="87"/>
      <c r="GIB29" s="88"/>
      <c r="GIC29" s="87"/>
      <c r="GID29" s="87"/>
      <c r="GIE29" s="87"/>
      <c r="GIF29" s="87"/>
      <c r="GIG29" s="88"/>
      <c r="GIH29" s="87"/>
      <c r="GII29" s="87"/>
      <c r="GIJ29" s="87"/>
      <c r="GIK29" s="87"/>
      <c r="GIL29" s="88"/>
      <c r="GIM29" s="87"/>
      <c r="GIN29" s="87"/>
      <c r="GIO29" s="87"/>
      <c r="GIP29" s="87"/>
      <c r="GIQ29" s="88"/>
      <c r="GIR29" s="87"/>
      <c r="GIS29" s="87"/>
      <c r="GIT29" s="87"/>
      <c r="GIU29" s="87"/>
      <c r="GIV29" s="88"/>
      <c r="GIW29" s="87"/>
      <c r="GIX29" s="87"/>
      <c r="GIY29" s="87"/>
      <c r="GIZ29" s="87"/>
      <c r="GJA29" s="88"/>
      <c r="GJB29" s="87"/>
      <c r="GJC29" s="87"/>
      <c r="GJD29" s="87"/>
      <c r="GJE29" s="87"/>
      <c r="GJF29" s="88"/>
      <c r="GJG29" s="87"/>
      <c r="GJH29" s="87"/>
      <c r="GJI29" s="87"/>
      <c r="GJJ29" s="87"/>
      <c r="GJK29" s="88"/>
      <c r="GJL29" s="87"/>
      <c r="GJM29" s="87"/>
      <c r="GJN29" s="87"/>
      <c r="GJO29" s="87"/>
      <c r="GJP29" s="88"/>
      <c r="GJQ29" s="87"/>
      <c r="GJR29" s="87"/>
      <c r="GJS29" s="87"/>
      <c r="GJT29" s="87"/>
      <c r="GJU29" s="88"/>
      <c r="GJV29" s="87"/>
      <c r="GJW29" s="87"/>
      <c r="GJX29" s="87"/>
      <c r="GJY29" s="87"/>
      <c r="GJZ29" s="88"/>
      <c r="GKA29" s="87"/>
      <c r="GKB29" s="87"/>
      <c r="GKC29" s="87"/>
      <c r="GKD29" s="87"/>
      <c r="GKE29" s="88"/>
      <c r="GKF29" s="87"/>
      <c r="GKG29" s="87"/>
      <c r="GKH29" s="87"/>
      <c r="GKI29" s="87"/>
      <c r="GKJ29" s="88"/>
      <c r="GKK29" s="87"/>
      <c r="GKL29" s="87"/>
      <c r="GKM29" s="87"/>
      <c r="GKN29" s="87"/>
      <c r="GKO29" s="88"/>
      <c r="GKP29" s="87"/>
      <c r="GKQ29" s="87"/>
      <c r="GKR29" s="87"/>
      <c r="GKS29" s="87"/>
      <c r="GKT29" s="88"/>
      <c r="GKU29" s="87"/>
      <c r="GKV29" s="87"/>
      <c r="GKW29" s="87"/>
      <c r="GKX29" s="87"/>
      <c r="GKY29" s="88"/>
      <c r="GKZ29" s="87"/>
      <c r="GLA29" s="87"/>
      <c r="GLB29" s="87"/>
      <c r="GLC29" s="87"/>
      <c r="GLD29" s="88"/>
      <c r="GLE29" s="87"/>
      <c r="GLF29" s="87"/>
      <c r="GLG29" s="87"/>
      <c r="GLH29" s="87"/>
      <c r="GLI29" s="88"/>
      <c r="GLJ29" s="87"/>
      <c r="GLK29" s="87"/>
      <c r="GLL29" s="87"/>
      <c r="GLM29" s="87"/>
      <c r="GLN29" s="88"/>
      <c r="GLO29" s="87"/>
      <c r="GLP29" s="87"/>
      <c r="GLQ29" s="87"/>
      <c r="GLR29" s="87"/>
      <c r="GLS29" s="88"/>
      <c r="GLT29" s="87"/>
      <c r="GLU29" s="87"/>
      <c r="GLV29" s="87"/>
      <c r="GLW29" s="87"/>
      <c r="GLX29" s="88"/>
      <c r="GLY29" s="87"/>
      <c r="GLZ29" s="87"/>
      <c r="GMA29" s="87"/>
      <c r="GMB29" s="87"/>
      <c r="GMC29" s="88"/>
      <c r="GMD29" s="87"/>
      <c r="GME29" s="87"/>
      <c r="GMF29" s="87"/>
      <c r="GMG29" s="87"/>
      <c r="GMH29" s="88"/>
      <c r="GMI29" s="87"/>
      <c r="GMJ29" s="87"/>
      <c r="GMK29" s="87"/>
      <c r="GML29" s="87"/>
      <c r="GMM29" s="88"/>
      <c r="GMN29" s="87"/>
      <c r="GMO29" s="87"/>
      <c r="GMP29" s="87"/>
      <c r="GMQ29" s="87"/>
      <c r="GMR29" s="88"/>
      <c r="GMS29" s="87"/>
      <c r="GMT29" s="87"/>
      <c r="GMU29" s="87"/>
      <c r="GMV29" s="87"/>
      <c r="GMW29" s="88"/>
      <c r="GMX29" s="87"/>
      <c r="GMY29" s="87"/>
      <c r="GMZ29" s="87"/>
      <c r="GNA29" s="87"/>
      <c r="GNB29" s="88"/>
      <c r="GNC29" s="87"/>
      <c r="GND29" s="87"/>
      <c r="GNE29" s="87"/>
      <c r="GNF29" s="87"/>
      <c r="GNG29" s="88"/>
      <c r="GNH29" s="87"/>
      <c r="GNI29" s="87"/>
      <c r="GNJ29" s="87"/>
      <c r="GNK29" s="87"/>
      <c r="GNL29" s="88"/>
      <c r="GNM29" s="87"/>
      <c r="GNN29" s="87"/>
      <c r="GNO29" s="87"/>
      <c r="GNP29" s="87"/>
      <c r="GNQ29" s="88"/>
      <c r="GNR29" s="87"/>
      <c r="GNS29" s="87"/>
      <c r="GNT29" s="87"/>
      <c r="GNU29" s="87"/>
      <c r="GNV29" s="88"/>
      <c r="GNW29" s="87"/>
      <c r="GNX29" s="87"/>
      <c r="GNY29" s="87"/>
      <c r="GNZ29" s="87"/>
      <c r="GOA29" s="88"/>
      <c r="GOB29" s="87"/>
      <c r="GOC29" s="87"/>
      <c r="GOD29" s="87"/>
      <c r="GOE29" s="87"/>
      <c r="GOF29" s="88"/>
      <c r="GOG29" s="87"/>
      <c r="GOH29" s="87"/>
      <c r="GOI29" s="87"/>
      <c r="GOJ29" s="87"/>
      <c r="GOK29" s="88"/>
      <c r="GOL29" s="87"/>
      <c r="GOM29" s="87"/>
      <c r="GON29" s="87"/>
      <c r="GOO29" s="87"/>
      <c r="GOP29" s="88"/>
      <c r="GOQ29" s="87"/>
      <c r="GOR29" s="87"/>
      <c r="GOS29" s="87"/>
      <c r="GOT29" s="87"/>
      <c r="GOU29" s="88"/>
      <c r="GOV29" s="87"/>
      <c r="GOW29" s="87"/>
      <c r="GOX29" s="87"/>
      <c r="GOY29" s="87"/>
      <c r="GOZ29" s="88"/>
      <c r="GPA29" s="87"/>
      <c r="GPB29" s="87"/>
      <c r="GPC29" s="87"/>
      <c r="GPD29" s="87"/>
      <c r="GPE29" s="88"/>
      <c r="GPF29" s="87"/>
      <c r="GPG29" s="87"/>
      <c r="GPH29" s="87"/>
      <c r="GPI29" s="87"/>
      <c r="GPJ29" s="88"/>
      <c r="GPK29" s="87"/>
      <c r="GPL29" s="87"/>
      <c r="GPM29" s="87"/>
      <c r="GPN29" s="87"/>
      <c r="GPO29" s="88"/>
      <c r="GPP29" s="87"/>
      <c r="GPQ29" s="87"/>
      <c r="GPR29" s="87"/>
      <c r="GPS29" s="87"/>
      <c r="GPT29" s="88"/>
      <c r="GPU29" s="87"/>
      <c r="GPV29" s="87"/>
      <c r="GPW29" s="87"/>
      <c r="GPX29" s="87"/>
      <c r="GPY29" s="88"/>
      <c r="GPZ29" s="87"/>
      <c r="GQA29" s="87"/>
      <c r="GQB29" s="87"/>
      <c r="GQC29" s="87"/>
      <c r="GQD29" s="88"/>
      <c r="GQE29" s="87"/>
      <c r="GQF29" s="87"/>
      <c r="GQG29" s="87"/>
      <c r="GQH29" s="87"/>
      <c r="GQI29" s="88"/>
      <c r="GQJ29" s="87"/>
      <c r="GQK29" s="87"/>
      <c r="GQL29" s="87"/>
      <c r="GQM29" s="87"/>
      <c r="GQN29" s="88"/>
      <c r="GQO29" s="87"/>
      <c r="GQP29" s="87"/>
      <c r="GQQ29" s="87"/>
      <c r="GQR29" s="87"/>
      <c r="GQS29" s="88"/>
      <c r="GQT29" s="87"/>
      <c r="GQU29" s="87"/>
      <c r="GQV29" s="87"/>
      <c r="GQW29" s="87"/>
      <c r="GQX29" s="88"/>
      <c r="GQY29" s="87"/>
      <c r="GQZ29" s="87"/>
      <c r="GRA29" s="87"/>
      <c r="GRB29" s="87"/>
      <c r="GRC29" s="88"/>
      <c r="GRD29" s="87"/>
      <c r="GRE29" s="87"/>
      <c r="GRF29" s="87"/>
      <c r="GRG29" s="87"/>
      <c r="GRH29" s="88"/>
      <c r="GRI29" s="87"/>
      <c r="GRJ29" s="87"/>
      <c r="GRK29" s="87"/>
      <c r="GRL29" s="87"/>
      <c r="GRM29" s="88"/>
      <c r="GRN29" s="87"/>
      <c r="GRO29" s="87"/>
      <c r="GRP29" s="87"/>
      <c r="GRQ29" s="87"/>
      <c r="GRR29" s="88"/>
      <c r="GRS29" s="87"/>
      <c r="GRT29" s="87"/>
      <c r="GRU29" s="87"/>
      <c r="GRV29" s="87"/>
      <c r="GRW29" s="88"/>
      <c r="GRX29" s="87"/>
      <c r="GRY29" s="87"/>
      <c r="GRZ29" s="87"/>
      <c r="GSA29" s="87"/>
      <c r="GSB29" s="88"/>
      <c r="GSC29" s="87"/>
      <c r="GSD29" s="87"/>
      <c r="GSE29" s="87"/>
      <c r="GSF29" s="87"/>
      <c r="GSG29" s="88"/>
      <c r="GSH29" s="87"/>
      <c r="GSI29" s="87"/>
      <c r="GSJ29" s="87"/>
      <c r="GSK29" s="87"/>
      <c r="GSL29" s="88"/>
      <c r="GSM29" s="87"/>
      <c r="GSN29" s="87"/>
      <c r="GSO29" s="87"/>
      <c r="GSP29" s="87"/>
      <c r="GSQ29" s="88"/>
      <c r="GSR29" s="87"/>
      <c r="GSS29" s="87"/>
      <c r="GST29" s="87"/>
      <c r="GSU29" s="87"/>
      <c r="GSV29" s="88"/>
      <c r="GSW29" s="87"/>
      <c r="GSX29" s="87"/>
      <c r="GSY29" s="87"/>
      <c r="GSZ29" s="87"/>
      <c r="GTA29" s="88"/>
      <c r="GTB29" s="87"/>
      <c r="GTC29" s="87"/>
      <c r="GTD29" s="87"/>
      <c r="GTE29" s="87"/>
      <c r="GTF29" s="88"/>
      <c r="GTG29" s="87"/>
      <c r="GTH29" s="87"/>
      <c r="GTI29" s="87"/>
      <c r="GTJ29" s="87"/>
      <c r="GTK29" s="88"/>
      <c r="GTL29" s="87"/>
      <c r="GTM29" s="87"/>
      <c r="GTN29" s="87"/>
      <c r="GTO29" s="87"/>
      <c r="GTP29" s="88"/>
      <c r="GTQ29" s="87"/>
      <c r="GTR29" s="87"/>
      <c r="GTS29" s="87"/>
      <c r="GTT29" s="87"/>
      <c r="GTU29" s="88"/>
      <c r="GTV29" s="87"/>
      <c r="GTW29" s="87"/>
      <c r="GTX29" s="87"/>
      <c r="GTY29" s="87"/>
      <c r="GTZ29" s="88"/>
      <c r="GUA29" s="87"/>
      <c r="GUB29" s="87"/>
      <c r="GUC29" s="87"/>
      <c r="GUD29" s="87"/>
      <c r="GUE29" s="88"/>
      <c r="GUF29" s="87"/>
      <c r="GUG29" s="87"/>
      <c r="GUH29" s="87"/>
      <c r="GUI29" s="87"/>
      <c r="GUJ29" s="88"/>
      <c r="GUK29" s="87"/>
      <c r="GUL29" s="87"/>
      <c r="GUM29" s="87"/>
      <c r="GUN29" s="87"/>
      <c r="GUO29" s="88"/>
      <c r="GUP29" s="87"/>
      <c r="GUQ29" s="87"/>
      <c r="GUR29" s="87"/>
      <c r="GUS29" s="87"/>
      <c r="GUT29" s="88"/>
      <c r="GUU29" s="87"/>
      <c r="GUV29" s="87"/>
      <c r="GUW29" s="87"/>
      <c r="GUX29" s="87"/>
      <c r="GUY29" s="88"/>
      <c r="GUZ29" s="87"/>
      <c r="GVA29" s="87"/>
      <c r="GVB29" s="87"/>
      <c r="GVC29" s="87"/>
      <c r="GVD29" s="88"/>
      <c r="GVE29" s="87"/>
      <c r="GVF29" s="87"/>
      <c r="GVG29" s="87"/>
      <c r="GVH29" s="87"/>
      <c r="GVI29" s="88"/>
      <c r="GVJ29" s="87"/>
      <c r="GVK29" s="87"/>
      <c r="GVL29" s="87"/>
      <c r="GVM29" s="87"/>
      <c r="GVN29" s="88"/>
      <c r="GVO29" s="87"/>
      <c r="GVP29" s="87"/>
      <c r="GVQ29" s="87"/>
      <c r="GVR29" s="87"/>
      <c r="GVS29" s="88"/>
      <c r="GVT29" s="87"/>
      <c r="GVU29" s="87"/>
      <c r="GVV29" s="87"/>
      <c r="GVW29" s="87"/>
      <c r="GVX29" s="88"/>
      <c r="GVY29" s="87"/>
      <c r="GVZ29" s="87"/>
      <c r="GWA29" s="87"/>
      <c r="GWB29" s="87"/>
      <c r="GWC29" s="88"/>
      <c r="GWD29" s="87"/>
      <c r="GWE29" s="87"/>
      <c r="GWF29" s="87"/>
      <c r="GWG29" s="87"/>
      <c r="GWH29" s="88"/>
      <c r="GWI29" s="87"/>
      <c r="GWJ29" s="87"/>
      <c r="GWK29" s="87"/>
      <c r="GWL29" s="87"/>
      <c r="GWM29" s="88"/>
      <c r="GWN29" s="87"/>
      <c r="GWO29" s="87"/>
      <c r="GWP29" s="87"/>
      <c r="GWQ29" s="87"/>
      <c r="GWR29" s="88"/>
      <c r="GWS29" s="87"/>
      <c r="GWT29" s="87"/>
      <c r="GWU29" s="87"/>
      <c r="GWV29" s="87"/>
      <c r="GWW29" s="88"/>
      <c r="GWX29" s="87"/>
      <c r="GWY29" s="87"/>
      <c r="GWZ29" s="87"/>
      <c r="GXA29" s="87"/>
      <c r="GXB29" s="88"/>
      <c r="GXC29" s="87"/>
      <c r="GXD29" s="87"/>
      <c r="GXE29" s="87"/>
      <c r="GXF29" s="87"/>
      <c r="GXG29" s="88"/>
      <c r="GXH29" s="87"/>
      <c r="GXI29" s="87"/>
      <c r="GXJ29" s="87"/>
      <c r="GXK29" s="87"/>
      <c r="GXL29" s="88"/>
      <c r="GXM29" s="87"/>
      <c r="GXN29" s="87"/>
      <c r="GXO29" s="87"/>
      <c r="GXP29" s="87"/>
      <c r="GXQ29" s="88"/>
      <c r="GXR29" s="87"/>
      <c r="GXS29" s="87"/>
      <c r="GXT29" s="87"/>
      <c r="GXU29" s="87"/>
      <c r="GXV29" s="88"/>
      <c r="GXW29" s="87"/>
      <c r="GXX29" s="87"/>
      <c r="GXY29" s="87"/>
      <c r="GXZ29" s="87"/>
      <c r="GYA29" s="88"/>
      <c r="GYB29" s="87"/>
      <c r="GYC29" s="87"/>
      <c r="GYD29" s="87"/>
      <c r="GYE29" s="87"/>
      <c r="GYF29" s="88"/>
      <c r="GYG29" s="87"/>
      <c r="GYH29" s="87"/>
      <c r="GYI29" s="87"/>
      <c r="GYJ29" s="87"/>
      <c r="GYK29" s="88"/>
      <c r="GYL29" s="87"/>
      <c r="GYM29" s="87"/>
      <c r="GYN29" s="87"/>
      <c r="GYO29" s="87"/>
      <c r="GYP29" s="88"/>
      <c r="GYQ29" s="87"/>
      <c r="GYR29" s="87"/>
      <c r="GYS29" s="87"/>
      <c r="GYT29" s="87"/>
      <c r="GYU29" s="88"/>
      <c r="GYV29" s="87"/>
      <c r="GYW29" s="87"/>
      <c r="GYX29" s="87"/>
      <c r="GYY29" s="87"/>
      <c r="GYZ29" s="88"/>
      <c r="GZA29" s="87"/>
      <c r="GZB29" s="87"/>
      <c r="GZC29" s="87"/>
      <c r="GZD29" s="87"/>
      <c r="GZE29" s="88"/>
      <c r="GZF29" s="87"/>
      <c r="GZG29" s="87"/>
      <c r="GZH29" s="87"/>
      <c r="GZI29" s="87"/>
      <c r="GZJ29" s="88"/>
      <c r="GZK29" s="87"/>
      <c r="GZL29" s="87"/>
      <c r="GZM29" s="87"/>
      <c r="GZN29" s="87"/>
      <c r="GZO29" s="88"/>
      <c r="GZP29" s="87"/>
      <c r="GZQ29" s="87"/>
      <c r="GZR29" s="87"/>
      <c r="GZS29" s="87"/>
      <c r="GZT29" s="88"/>
      <c r="GZU29" s="87"/>
      <c r="GZV29" s="87"/>
      <c r="GZW29" s="87"/>
      <c r="GZX29" s="87"/>
      <c r="GZY29" s="88"/>
      <c r="GZZ29" s="87"/>
      <c r="HAA29" s="87"/>
      <c r="HAB29" s="87"/>
      <c r="HAC29" s="87"/>
      <c r="HAD29" s="88"/>
      <c r="HAE29" s="87"/>
      <c r="HAF29" s="87"/>
      <c r="HAG29" s="87"/>
      <c r="HAH29" s="87"/>
      <c r="HAI29" s="88"/>
      <c r="HAJ29" s="87"/>
      <c r="HAK29" s="87"/>
      <c r="HAL29" s="87"/>
      <c r="HAM29" s="87"/>
      <c r="HAN29" s="88"/>
      <c r="HAO29" s="87"/>
      <c r="HAP29" s="87"/>
      <c r="HAQ29" s="87"/>
      <c r="HAR29" s="87"/>
      <c r="HAS29" s="88"/>
      <c r="HAT29" s="87"/>
      <c r="HAU29" s="87"/>
      <c r="HAV29" s="87"/>
      <c r="HAW29" s="87"/>
      <c r="HAX29" s="88"/>
      <c r="HAY29" s="87"/>
      <c r="HAZ29" s="87"/>
      <c r="HBA29" s="87"/>
      <c r="HBB29" s="87"/>
      <c r="HBC29" s="88"/>
      <c r="HBD29" s="87"/>
      <c r="HBE29" s="87"/>
      <c r="HBF29" s="87"/>
      <c r="HBG29" s="87"/>
      <c r="HBH29" s="88"/>
      <c r="HBI29" s="87"/>
      <c r="HBJ29" s="87"/>
      <c r="HBK29" s="87"/>
      <c r="HBL29" s="87"/>
      <c r="HBM29" s="88"/>
      <c r="HBN29" s="87"/>
      <c r="HBO29" s="87"/>
      <c r="HBP29" s="87"/>
      <c r="HBQ29" s="87"/>
      <c r="HBR29" s="88"/>
      <c r="HBS29" s="87"/>
      <c r="HBT29" s="87"/>
      <c r="HBU29" s="87"/>
      <c r="HBV29" s="87"/>
      <c r="HBW29" s="88"/>
      <c r="HBX29" s="87"/>
      <c r="HBY29" s="87"/>
      <c r="HBZ29" s="87"/>
      <c r="HCA29" s="87"/>
      <c r="HCB29" s="88"/>
      <c r="HCC29" s="87"/>
      <c r="HCD29" s="87"/>
      <c r="HCE29" s="87"/>
      <c r="HCF29" s="87"/>
      <c r="HCG29" s="88"/>
      <c r="HCH29" s="87"/>
      <c r="HCI29" s="87"/>
      <c r="HCJ29" s="87"/>
      <c r="HCK29" s="87"/>
      <c r="HCL29" s="88"/>
      <c r="HCM29" s="87"/>
      <c r="HCN29" s="87"/>
      <c r="HCO29" s="87"/>
      <c r="HCP29" s="87"/>
      <c r="HCQ29" s="88"/>
      <c r="HCR29" s="87"/>
      <c r="HCS29" s="87"/>
      <c r="HCT29" s="87"/>
      <c r="HCU29" s="87"/>
      <c r="HCV29" s="88"/>
      <c r="HCW29" s="87"/>
      <c r="HCX29" s="87"/>
      <c r="HCY29" s="87"/>
      <c r="HCZ29" s="87"/>
      <c r="HDA29" s="88"/>
      <c r="HDB29" s="87"/>
      <c r="HDC29" s="87"/>
      <c r="HDD29" s="87"/>
      <c r="HDE29" s="87"/>
      <c r="HDF29" s="88"/>
      <c r="HDG29" s="87"/>
      <c r="HDH29" s="87"/>
      <c r="HDI29" s="87"/>
      <c r="HDJ29" s="87"/>
      <c r="HDK29" s="88"/>
      <c r="HDL29" s="87"/>
      <c r="HDM29" s="87"/>
      <c r="HDN29" s="87"/>
      <c r="HDO29" s="87"/>
      <c r="HDP29" s="88"/>
      <c r="HDQ29" s="87"/>
      <c r="HDR29" s="87"/>
      <c r="HDS29" s="87"/>
      <c r="HDT29" s="87"/>
      <c r="HDU29" s="88"/>
      <c r="HDV29" s="87"/>
      <c r="HDW29" s="87"/>
      <c r="HDX29" s="87"/>
      <c r="HDY29" s="87"/>
      <c r="HDZ29" s="88"/>
      <c r="HEA29" s="87"/>
      <c r="HEB29" s="87"/>
      <c r="HEC29" s="87"/>
      <c r="HED29" s="87"/>
      <c r="HEE29" s="88"/>
      <c r="HEF29" s="87"/>
      <c r="HEG29" s="87"/>
      <c r="HEH29" s="87"/>
      <c r="HEI29" s="87"/>
      <c r="HEJ29" s="88"/>
      <c r="HEK29" s="87"/>
      <c r="HEL29" s="87"/>
      <c r="HEM29" s="87"/>
      <c r="HEN29" s="87"/>
      <c r="HEO29" s="88"/>
      <c r="HEP29" s="87"/>
      <c r="HEQ29" s="87"/>
      <c r="HER29" s="87"/>
      <c r="HES29" s="87"/>
      <c r="HET29" s="88"/>
      <c r="HEU29" s="87"/>
      <c r="HEV29" s="87"/>
      <c r="HEW29" s="87"/>
      <c r="HEX29" s="87"/>
      <c r="HEY29" s="88"/>
      <c r="HEZ29" s="87"/>
      <c r="HFA29" s="87"/>
      <c r="HFB29" s="87"/>
      <c r="HFC29" s="87"/>
      <c r="HFD29" s="88"/>
      <c r="HFE29" s="87"/>
      <c r="HFF29" s="87"/>
      <c r="HFG29" s="87"/>
      <c r="HFH29" s="87"/>
      <c r="HFI29" s="88"/>
      <c r="HFJ29" s="87"/>
      <c r="HFK29" s="87"/>
      <c r="HFL29" s="87"/>
      <c r="HFM29" s="87"/>
      <c r="HFN29" s="88"/>
      <c r="HFO29" s="87"/>
      <c r="HFP29" s="87"/>
      <c r="HFQ29" s="87"/>
      <c r="HFR29" s="87"/>
      <c r="HFS29" s="88"/>
      <c r="HFT29" s="87"/>
      <c r="HFU29" s="87"/>
      <c r="HFV29" s="87"/>
      <c r="HFW29" s="87"/>
      <c r="HFX29" s="88"/>
      <c r="HFY29" s="87"/>
      <c r="HFZ29" s="87"/>
      <c r="HGA29" s="87"/>
      <c r="HGB29" s="87"/>
      <c r="HGC29" s="88"/>
      <c r="HGD29" s="87"/>
      <c r="HGE29" s="87"/>
      <c r="HGF29" s="87"/>
      <c r="HGG29" s="87"/>
      <c r="HGH29" s="88"/>
      <c r="HGI29" s="87"/>
      <c r="HGJ29" s="87"/>
      <c r="HGK29" s="87"/>
      <c r="HGL29" s="87"/>
      <c r="HGM29" s="88"/>
      <c r="HGN29" s="87"/>
      <c r="HGO29" s="87"/>
      <c r="HGP29" s="87"/>
      <c r="HGQ29" s="87"/>
      <c r="HGR29" s="88"/>
      <c r="HGS29" s="87"/>
      <c r="HGT29" s="87"/>
      <c r="HGU29" s="87"/>
      <c r="HGV29" s="87"/>
      <c r="HGW29" s="88"/>
      <c r="HGX29" s="87"/>
      <c r="HGY29" s="87"/>
      <c r="HGZ29" s="87"/>
      <c r="HHA29" s="87"/>
      <c r="HHB29" s="88"/>
      <c r="HHC29" s="87"/>
      <c r="HHD29" s="87"/>
      <c r="HHE29" s="87"/>
      <c r="HHF29" s="87"/>
      <c r="HHG29" s="88"/>
      <c r="HHH29" s="87"/>
      <c r="HHI29" s="87"/>
      <c r="HHJ29" s="87"/>
      <c r="HHK29" s="87"/>
      <c r="HHL29" s="88"/>
      <c r="HHM29" s="87"/>
      <c r="HHN29" s="87"/>
      <c r="HHO29" s="87"/>
      <c r="HHP29" s="87"/>
      <c r="HHQ29" s="88"/>
      <c r="HHR29" s="87"/>
      <c r="HHS29" s="87"/>
      <c r="HHT29" s="87"/>
      <c r="HHU29" s="87"/>
      <c r="HHV29" s="88"/>
      <c r="HHW29" s="87"/>
      <c r="HHX29" s="87"/>
      <c r="HHY29" s="87"/>
      <c r="HHZ29" s="87"/>
      <c r="HIA29" s="88"/>
      <c r="HIB29" s="87"/>
      <c r="HIC29" s="87"/>
      <c r="HID29" s="87"/>
      <c r="HIE29" s="87"/>
      <c r="HIF29" s="88"/>
      <c r="HIG29" s="87"/>
      <c r="HIH29" s="87"/>
      <c r="HII29" s="87"/>
      <c r="HIJ29" s="87"/>
      <c r="HIK29" s="88"/>
      <c r="HIL29" s="87"/>
      <c r="HIM29" s="87"/>
      <c r="HIN29" s="87"/>
      <c r="HIO29" s="87"/>
      <c r="HIP29" s="88"/>
      <c r="HIQ29" s="87"/>
      <c r="HIR29" s="87"/>
      <c r="HIS29" s="87"/>
      <c r="HIT29" s="87"/>
      <c r="HIU29" s="88"/>
      <c r="HIV29" s="87"/>
      <c r="HIW29" s="87"/>
      <c r="HIX29" s="87"/>
      <c r="HIY29" s="87"/>
      <c r="HIZ29" s="88"/>
      <c r="HJA29" s="87"/>
      <c r="HJB29" s="87"/>
      <c r="HJC29" s="87"/>
      <c r="HJD29" s="87"/>
      <c r="HJE29" s="88"/>
      <c r="HJF29" s="87"/>
      <c r="HJG29" s="87"/>
      <c r="HJH29" s="87"/>
      <c r="HJI29" s="87"/>
      <c r="HJJ29" s="88"/>
      <c r="HJK29" s="87"/>
      <c r="HJL29" s="87"/>
      <c r="HJM29" s="87"/>
      <c r="HJN29" s="87"/>
      <c r="HJO29" s="88"/>
      <c r="HJP29" s="87"/>
      <c r="HJQ29" s="87"/>
      <c r="HJR29" s="87"/>
      <c r="HJS29" s="87"/>
      <c r="HJT29" s="88"/>
      <c r="HJU29" s="87"/>
      <c r="HJV29" s="87"/>
      <c r="HJW29" s="87"/>
      <c r="HJX29" s="87"/>
      <c r="HJY29" s="88"/>
      <c r="HJZ29" s="87"/>
      <c r="HKA29" s="87"/>
      <c r="HKB29" s="87"/>
      <c r="HKC29" s="87"/>
      <c r="HKD29" s="88"/>
      <c r="HKE29" s="87"/>
      <c r="HKF29" s="87"/>
      <c r="HKG29" s="87"/>
      <c r="HKH29" s="87"/>
      <c r="HKI29" s="88"/>
      <c r="HKJ29" s="87"/>
      <c r="HKK29" s="87"/>
      <c r="HKL29" s="87"/>
      <c r="HKM29" s="87"/>
      <c r="HKN29" s="88"/>
      <c r="HKO29" s="87"/>
      <c r="HKP29" s="87"/>
      <c r="HKQ29" s="87"/>
      <c r="HKR29" s="87"/>
      <c r="HKS29" s="88"/>
      <c r="HKT29" s="87"/>
      <c r="HKU29" s="87"/>
      <c r="HKV29" s="87"/>
      <c r="HKW29" s="87"/>
      <c r="HKX29" s="88"/>
      <c r="HKY29" s="87"/>
      <c r="HKZ29" s="87"/>
      <c r="HLA29" s="87"/>
      <c r="HLB29" s="87"/>
      <c r="HLC29" s="88"/>
      <c r="HLD29" s="87"/>
      <c r="HLE29" s="87"/>
      <c r="HLF29" s="87"/>
      <c r="HLG29" s="87"/>
      <c r="HLH29" s="88"/>
      <c r="HLI29" s="87"/>
      <c r="HLJ29" s="87"/>
      <c r="HLK29" s="87"/>
      <c r="HLL29" s="87"/>
      <c r="HLM29" s="88"/>
      <c r="HLN29" s="87"/>
      <c r="HLO29" s="87"/>
      <c r="HLP29" s="87"/>
      <c r="HLQ29" s="87"/>
      <c r="HLR29" s="88"/>
      <c r="HLS29" s="87"/>
      <c r="HLT29" s="87"/>
      <c r="HLU29" s="87"/>
      <c r="HLV29" s="87"/>
      <c r="HLW29" s="88"/>
      <c r="HLX29" s="87"/>
      <c r="HLY29" s="87"/>
      <c r="HLZ29" s="87"/>
      <c r="HMA29" s="87"/>
      <c r="HMB29" s="88"/>
      <c r="HMC29" s="87"/>
      <c r="HMD29" s="87"/>
      <c r="HME29" s="87"/>
      <c r="HMF29" s="87"/>
      <c r="HMG29" s="88"/>
      <c r="HMH29" s="87"/>
      <c r="HMI29" s="87"/>
      <c r="HMJ29" s="87"/>
      <c r="HMK29" s="87"/>
      <c r="HML29" s="88"/>
      <c r="HMM29" s="87"/>
      <c r="HMN29" s="87"/>
      <c r="HMO29" s="87"/>
      <c r="HMP29" s="87"/>
      <c r="HMQ29" s="88"/>
      <c r="HMR29" s="87"/>
      <c r="HMS29" s="87"/>
      <c r="HMT29" s="87"/>
      <c r="HMU29" s="87"/>
      <c r="HMV29" s="88"/>
      <c r="HMW29" s="87"/>
      <c r="HMX29" s="87"/>
      <c r="HMY29" s="87"/>
      <c r="HMZ29" s="87"/>
      <c r="HNA29" s="88"/>
      <c r="HNB29" s="87"/>
      <c r="HNC29" s="87"/>
      <c r="HND29" s="87"/>
      <c r="HNE29" s="87"/>
      <c r="HNF29" s="88"/>
      <c r="HNG29" s="87"/>
      <c r="HNH29" s="87"/>
      <c r="HNI29" s="87"/>
      <c r="HNJ29" s="87"/>
      <c r="HNK29" s="88"/>
      <c r="HNL29" s="87"/>
      <c r="HNM29" s="87"/>
      <c r="HNN29" s="87"/>
      <c r="HNO29" s="87"/>
      <c r="HNP29" s="88"/>
      <c r="HNQ29" s="87"/>
      <c r="HNR29" s="87"/>
      <c r="HNS29" s="87"/>
      <c r="HNT29" s="87"/>
      <c r="HNU29" s="88"/>
      <c r="HNV29" s="87"/>
      <c r="HNW29" s="87"/>
      <c r="HNX29" s="87"/>
      <c r="HNY29" s="87"/>
      <c r="HNZ29" s="88"/>
      <c r="HOA29" s="87"/>
      <c r="HOB29" s="87"/>
      <c r="HOC29" s="87"/>
      <c r="HOD29" s="87"/>
      <c r="HOE29" s="88"/>
      <c r="HOF29" s="87"/>
      <c r="HOG29" s="87"/>
      <c r="HOH29" s="87"/>
      <c r="HOI29" s="87"/>
      <c r="HOJ29" s="88"/>
      <c r="HOK29" s="87"/>
      <c r="HOL29" s="87"/>
      <c r="HOM29" s="87"/>
      <c r="HON29" s="87"/>
      <c r="HOO29" s="88"/>
      <c r="HOP29" s="87"/>
      <c r="HOQ29" s="87"/>
      <c r="HOR29" s="87"/>
      <c r="HOS29" s="87"/>
      <c r="HOT29" s="88"/>
      <c r="HOU29" s="87"/>
      <c r="HOV29" s="87"/>
      <c r="HOW29" s="87"/>
      <c r="HOX29" s="87"/>
      <c r="HOY29" s="88"/>
      <c r="HOZ29" s="87"/>
      <c r="HPA29" s="87"/>
      <c r="HPB29" s="87"/>
      <c r="HPC29" s="87"/>
      <c r="HPD29" s="88"/>
      <c r="HPE29" s="87"/>
      <c r="HPF29" s="87"/>
      <c r="HPG29" s="87"/>
      <c r="HPH29" s="87"/>
      <c r="HPI29" s="88"/>
      <c r="HPJ29" s="87"/>
      <c r="HPK29" s="87"/>
      <c r="HPL29" s="87"/>
      <c r="HPM29" s="87"/>
      <c r="HPN29" s="88"/>
      <c r="HPO29" s="87"/>
      <c r="HPP29" s="87"/>
      <c r="HPQ29" s="87"/>
      <c r="HPR29" s="87"/>
      <c r="HPS29" s="88"/>
      <c r="HPT29" s="87"/>
      <c r="HPU29" s="87"/>
      <c r="HPV29" s="87"/>
      <c r="HPW29" s="87"/>
      <c r="HPX29" s="88"/>
      <c r="HPY29" s="87"/>
      <c r="HPZ29" s="87"/>
      <c r="HQA29" s="87"/>
      <c r="HQB29" s="87"/>
      <c r="HQC29" s="88"/>
      <c r="HQD29" s="87"/>
      <c r="HQE29" s="87"/>
      <c r="HQF29" s="87"/>
      <c r="HQG29" s="87"/>
      <c r="HQH29" s="88"/>
      <c r="HQI29" s="87"/>
      <c r="HQJ29" s="87"/>
      <c r="HQK29" s="87"/>
      <c r="HQL29" s="87"/>
      <c r="HQM29" s="88"/>
      <c r="HQN29" s="87"/>
      <c r="HQO29" s="87"/>
      <c r="HQP29" s="87"/>
      <c r="HQQ29" s="87"/>
      <c r="HQR29" s="88"/>
      <c r="HQS29" s="87"/>
      <c r="HQT29" s="87"/>
      <c r="HQU29" s="87"/>
      <c r="HQV29" s="87"/>
      <c r="HQW29" s="88"/>
      <c r="HQX29" s="87"/>
      <c r="HQY29" s="87"/>
      <c r="HQZ29" s="87"/>
      <c r="HRA29" s="87"/>
      <c r="HRB29" s="88"/>
      <c r="HRC29" s="87"/>
      <c r="HRD29" s="87"/>
      <c r="HRE29" s="87"/>
      <c r="HRF29" s="87"/>
      <c r="HRG29" s="88"/>
      <c r="HRH29" s="87"/>
      <c r="HRI29" s="87"/>
      <c r="HRJ29" s="87"/>
      <c r="HRK29" s="87"/>
      <c r="HRL29" s="88"/>
      <c r="HRM29" s="87"/>
      <c r="HRN29" s="87"/>
      <c r="HRO29" s="87"/>
      <c r="HRP29" s="87"/>
      <c r="HRQ29" s="88"/>
      <c r="HRR29" s="87"/>
      <c r="HRS29" s="87"/>
      <c r="HRT29" s="87"/>
      <c r="HRU29" s="87"/>
      <c r="HRV29" s="88"/>
      <c r="HRW29" s="87"/>
      <c r="HRX29" s="87"/>
      <c r="HRY29" s="87"/>
      <c r="HRZ29" s="87"/>
      <c r="HSA29" s="88"/>
      <c r="HSB29" s="87"/>
      <c r="HSC29" s="87"/>
      <c r="HSD29" s="87"/>
      <c r="HSE29" s="87"/>
      <c r="HSF29" s="88"/>
      <c r="HSG29" s="87"/>
      <c r="HSH29" s="87"/>
      <c r="HSI29" s="87"/>
      <c r="HSJ29" s="87"/>
      <c r="HSK29" s="88"/>
      <c r="HSL29" s="87"/>
      <c r="HSM29" s="87"/>
      <c r="HSN29" s="87"/>
      <c r="HSO29" s="87"/>
      <c r="HSP29" s="88"/>
      <c r="HSQ29" s="87"/>
      <c r="HSR29" s="87"/>
      <c r="HSS29" s="87"/>
      <c r="HST29" s="87"/>
      <c r="HSU29" s="88"/>
      <c r="HSV29" s="87"/>
      <c r="HSW29" s="87"/>
      <c r="HSX29" s="87"/>
      <c r="HSY29" s="87"/>
      <c r="HSZ29" s="88"/>
      <c r="HTA29" s="87"/>
      <c r="HTB29" s="87"/>
      <c r="HTC29" s="87"/>
      <c r="HTD29" s="87"/>
      <c r="HTE29" s="88"/>
      <c r="HTF29" s="87"/>
      <c r="HTG29" s="87"/>
      <c r="HTH29" s="87"/>
      <c r="HTI29" s="87"/>
      <c r="HTJ29" s="88"/>
      <c r="HTK29" s="87"/>
      <c r="HTL29" s="87"/>
      <c r="HTM29" s="87"/>
      <c r="HTN29" s="87"/>
      <c r="HTO29" s="88"/>
      <c r="HTP29" s="87"/>
      <c r="HTQ29" s="87"/>
      <c r="HTR29" s="87"/>
      <c r="HTS29" s="87"/>
      <c r="HTT29" s="88"/>
      <c r="HTU29" s="87"/>
      <c r="HTV29" s="87"/>
      <c r="HTW29" s="87"/>
      <c r="HTX29" s="87"/>
      <c r="HTY29" s="88"/>
      <c r="HTZ29" s="87"/>
      <c r="HUA29" s="87"/>
      <c r="HUB29" s="87"/>
      <c r="HUC29" s="87"/>
      <c r="HUD29" s="88"/>
      <c r="HUE29" s="87"/>
      <c r="HUF29" s="87"/>
      <c r="HUG29" s="87"/>
      <c r="HUH29" s="87"/>
      <c r="HUI29" s="88"/>
      <c r="HUJ29" s="87"/>
      <c r="HUK29" s="87"/>
      <c r="HUL29" s="87"/>
      <c r="HUM29" s="87"/>
      <c r="HUN29" s="88"/>
      <c r="HUO29" s="87"/>
      <c r="HUP29" s="87"/>
      <c r="HUQ29" s="87"/>
      <c r="HUR29" s="87"/>
      <c r="HUS29" s="88"/>
      <c r="HUT29" s="87"/>
      <c r="HUU29" s="87"/>
      <c r="HUV29" s="87"/>
      <c r="HUW29" s="87"/>
      <c r="HUX29" s="88"/>
      <c r="HUY29" s="87"/>
      <c r="HUZ29" s="87"/>
      <c r="HVA29" s="87"/>
      <c r="HVB29" s="87"/>
      <c r="HVC29" s="88"/>
      <c r="HVD29" s="87"/>
      <c r="HVE29" s="87"/>
      <c r="HVF29" s="87"/>
      <c r="HVG29" s="87"/>
      <c r="HVH29" s="88"/>
      <c r="HVI29" s="87"/>
      <c r="HVJ29" s="87"/>
      <c r="HVK29" s="87"/>
      <c r="HVL29" s="87"/>
      <c r="HVM29" s="88"/>
      <c r="HVN29" s="87"/>
      <c r="HVO29" s="87"/>
      <c r="HVP29" s="87"/>
      <c r="HVQ29" s="87"/>
      <c r="HVR29" s="88"/>
      <c r="HVS29" s="87"/>
      <c r="HVT29" s="87"/>
      <c r="HVU29" s="87"/>
      <c r="HVV29" s="87"/>
      <c r="HVW29" s="88"/>
      <c r="HVX29" s="87"/>
      <c r="HVY29" s="87"/>
      <c r="HVZ29" s="87"/>
      <c r="HWA29" s="87"/>
      <c r="HWB29" s="88"/>
      <c r="HWC29" s="87"/>
      <c r="HWD29" s="87"/>
      <c r="HWE29" s="87"/>
      <c r="HWF29" s="87"/>
      <c r="HWG29" s="88"/>
      <c r="HWH29" s="87"/>
      <c r="HWI29" s="87"/>
      <c r="HWJ29" s="87"/>
      <c r="HWK29" s="87"/>
      <c r="HWL29" s="88"/>
      <c r="HWM29" s="87"/>
      <c r="HWN29" s="87"/>
      <c r="HWO29" s="87"/>
      <c r="HWP29" s="87"/>
      <c r="HWQ29" s="88"/>
      <c r="HWR29" s="87"/>
      <c r="HWS29" s="87"/>
      <c r="HWT29" s="87"/>
      <c r="HWU29" s="87"/>
      <c r="HWV29" s="88"/>
      <c r="HWW29" s="87"/>
      <c r="HWX29" s="87"/>
      <c r="HWY29" s="87"/>
      <c r="HWZ29" s="87"/>
      <c r="HXA29" s="88"/>
      <c r="HXB29" s="87"/>
      <c r="HXC29" s="87"/>
      <c r="HXD29" s="87"/>
      <c r="HXE29" s="87"/>
      <c r="HXF29" s="88"/>
      <c r="HXG29" s="87"/>
      <c r="HXH29" s="87"/>
      <c r="HXI29" s="87"/>
      <c r="HXJ29" s="87"/>
      <c r="HXK29" s="88"/>
      <c r="HXL29" s="87"/>
      <c r="HXM29" s="87"/>
      <c r="HXN29" s="87"/>
      <c r="HXO29" s="87"/>
      <c r="HXP29" s="88"/>
      <c r="HXQ29" s="87"/>
      <c r="HXR29" s="87"/>
      <c r="HXS29" s="87"/>
      <c r="HXT29" s="87"/>
      <c r="HXU29" s="88"/>
      <c r="HXV29" s="87"/>
      <c r="HXW29" s="87"/>
      <c r="HXX29" s="87"/>
      <c r="HXY29" s="87"/>
      <c r="HXZ29" s="88"/>
      <c r="HYA29" s="87"/>
      <c r="HYB29" s="87"/>
      <c r="HYC29" s="87"/>
      <c r="HYD29" s="87"/>
      <c r="HYE29" s="88"/>
      <c r="HYF29" s="87"/>
      <c r="HYG29" s="87"/>
      <c r="HYH29" s="87"/>
      <c r="HYI29" s="87"/>
      <c r="HYJ29" s="88"/>
      <c r="HYK29" s="87"/>
      <c r="HYL29" s="87"/>
      <c r="HYM29" s="87"/>
      <c r="HYN29" s="87"/>
      <c r="HYO29" s="88"/>
      <c r="HYP29" s="87"/>
      <c r="HYQ29" s="87"/>
      <c r="HYR29" s="87"/>
      <c r="HYS29" s="87"/>
      <c r="HYT29" s="88"/>
      <c r="HYU29" s="87"/>
      <c r="HYV29" s="87"/>
      <c r="HYW29" s="87"/>
      <c r="HYX29" s="87"/>
      <c r="HYY29" s="88"/>
      <c r="HYZ29" s="87"/>
      <c r="HZA29" s="87"/>
      <c r="HZB29" s="87"/>
      <c r="HZC29" s="87"/>
      <c r="HZD29" s="88"/>
      <c r="HZE29" s="87"/>
      <c r="HZF29" s="87"/>
      <c r="HZG29" s="87"/>
      <c r="HZH29" s="87"/>
      <c r="HZI29" s="88"/>
      <c r="HZJ29" s="87"/>
      <c r="HZK29" s="87"/>
      <c r="HZL29" s="87"/>
      <c r="HZM29" s="87"/>
      <c r="HZN29" s="88"/>
      <c r="HZO29" s="87"/>
      <c r="HZP29" s="87"/>
      <c r="HZQ29" s="87"/>
      <c r="HZR29" s="87"/>
      <c r="HZS29" s="88"/>
      <c r="HZT29" s="87"/>
      <c r="HZU29" s="87"/>
      <c r="HZV29" s="87"/>
      <c r="HZW29" s="87"/>
      <c r="HZX29" s="88"/>
      <c r="HZY29" s="87"/>
      <c r="HZZ29" s="87"/>
      <c r="IAA29" s="87"/>
      <c r="IAB29" s="87"/>
      <c r="IAC29" s="88"/>
      <c r="IAD29" s="87"/>
      <c r="IAE29" s="87"/>
      <c r="IAF29" s="87"/>
      <c r="IAG29" s="87"/>
      <c r="IAH29" s="88"/>
      <c r="IAI29" s="87"/>
      <c r="IAJ29" s="87"/>
      <c r="IAK29" s="87"/>
      <c r="IAL29" s="87"/>
      <c r="IAM29" s="88"/>
      <c r="IAN29" s="87"/>
      <c r="IAO29" s="87"/>
      <c r="IAP29" s="87"/>
      <c r="IAQ29" s="87"/>
      <c r="IAR29" s="88"/>
      <c r="IAS29" s="87"/>
      <c r="IAT29" s="87"/>
      <c r="IAU29" s="87"/>
      <c r="IAV29" s="87"/>
      <c r="IAW29" s="88"/>
      <c r="IAX29" s="87"/>
      <c r="IAY29" s="87"/>
      <c r="IAZ29" s="87"/>
      <c r="IBA29" s="87"/>
      <c r="IBB29" s="88"/>
      <c r="IBC29" s="87"/>
      <c r="IBD29" s="87"/>
      <c r="IBE29" s="87"/>
      <c r="IBF29" s="87"/>
      <c r="IBG29" s="88"/>
      <c r="IBH29" s="87"/>
      <c r="IBI29" s="87"/>
      <c r="IBJ29" s="87"/>
      <c r="IBK29" s="87"/>
      <c r="IBL29" s="88"/>
      <c r="IBM29" s="87"/>
      <c r="IBN29" s="87"/>
      <c r="IBO29" s="87"/>
      <c r="IBP29" s="87"/>
      <c r="IBQ29" s="88"/>
      <c r="IBR29" s="87"/>
      <c r="IBS29" s="87"/>
      <c r="IBT29" s="87"/>
      <c r="IBU29" s="87"/>
      <c r="IBV29" s="88"/>
      <c r="IBW29" s="87"/>
      <c r="IBX29" s="87"/>
      <c r="IBY29" s="87"/>
      <c r="IBZ29" s="87"/>
      <c r="ICA29" s="88"/>
      <c r="ICB29" s="87"/>
      <c r="ICC29" s="87"/>
      <c r="ICD29" s="87"/>
      <c r="ICE29" s="87"/>
      <c r="ICF29" s="88"/>
      <c r="ICG29" s="87"/>
      <c r="ICH29" s="87"/>
      <c r="ICI29" s="87"/>
      <c r="ICJ29" s="87"/>
      <c r="ICK29" s="88"/>
      <c r="ICL29" s="87"/>
      <c r="ICM29" s="87"/>
      <c r="ICN29" s="87"/>
      <c r="ICO29" s="87"/>
      <c r="ICP29" s="88"/>
      <c r="ICQ29" s="87"/>
      <c r="ICR29" s="87"/>
      <c r="ICS29" s="87"/>
      <c r="ICT29" s="87"/>
      <c r="ICU29" s="88"/>
      <c r="ICV29" s="87"/>
      <c r="ICW29" s="87"/>
      <c r="ICX29" s="87"/>
      <c r="ICY29" s="87"/>
      <c r="ICZ29" s="88"/>
      <c r="IDA29" s="87"/>
      <c r="IDB29" s="87"/>
      <c r="IDC29" s="87"/>
      <c r="IDD29" s="87"/>
      <c r="IDE29" s="88"/>
      <c r="IDF29" s="87"/>
      <c r="IDG29" s="87"/>
      <c r="IDH29" s="87"/>
      <c r="IDI29" s="87"/>
      <c r="IDJ29" s="88"/>
      <c r="IDK29" s="87"/>
      <c r="IDL29" s="87"/>
      <c r="IDM29" s="87"/>
      <c r="IDN29" s="87"/>
      <c r="IDO29" s="88"/>
      <c r="IDP29" s="87"/>
      <c r="IDQ29" s="87"/>
      <c r="IDR29" s="87"/>
      <c r="IDS29" s="87"/>
      <c r="IDT29" s="88"/>
      <c r="IDU29" s="87"/>
      <c r="IDV29" s="87"/>
      <c r="IDW29" s="87"/>
      <c r="IDX29" s="87"/>
      <c r="IDY29" s="88"/>
      <c r="IDZ29" s="87"/>
      <c r="IEA29" s="87"/>
      <c r="IEB29" s="87"/>
      <c r="IEC29" s="87"/>
      <c r="IED29" s="88"/>
      <c r="IEE29" s="87"/>
      <c r="IEF29" s="87"/>
      <c r="IEG29" s="87"/>
      <c r="IEH29" s="87"/>
      <c r="IEI29" s="88"/>
      <c r="IEJ29" s="87"/>
      <c r="IEK29" s="87"/>
      <c r="IEL29" s="87"/>
      <c r="IEM29" s="87"/>
      <c r="IEN29" s="88"/>
      <c r="IEO29" s="87"/>
      <c r="IEP29" s="87"/>
      <c r="IEQ29" s="87"/>
      <c r="IER29" s="87"/>
      <c r="IES29" s="88"/>
      <c r="IET29" s="87"/>
      <c r="IEU29" s="87"/>
      <c r="IEV29" s="87"/>
      <c r="IEW29" s="87"/>
      <c r="IEX29" s="88"/>
      <c r="IEY29" s="87"/>
      <c r="IEZ29" s="87"/>
      <c r="IFA29" s="87"/>
      <c r="IFB29" s="87"/>
      <c r="IFC29" s="88"/>
      <c r="IFD29" s="87"/>
      <c r="IFE29" s="87"/>
      <c r="IFF29" s="87"/>
      <c r="IFG29" s="87"/>
      <c r="IFH29" s="88"/>
      <c r="IFI29" s="87"/>
      <c r="IFJ29" s="87"/>
      <c r="IFK29" s="87"/>
      <c r="IFL29" s="87"/>
      <c r="IFM29" s="88"/>
      <c r="IFN29" s="87"/>
      <c r="IFO29" s="87"/>
      <c r="IFP29" s="87"/>
      <c r="IFQ29" s="87"/>
      <c r="IFR29" s="88"/>
      <c r="IFS29" s="87"/>
      <c r="IFT29" s="87"/>
      <c r="IFU29" s="87"/>
      <c r="IFV29" s="87"/>
      <c r="IFW29" s="88"/>
      <c r="IFX29" s="87"/>
      <c r="IFY29" s="87"/>
      <c r="IFZ29" s="87"/>
      <c r="IGA29" s="87"/>
      <c r="IGB29" s="88"/>
      <c r="IGC29" s="87"/>
      <c r="IGD29" s="87"/>
      <c r="IGE29" s="87"/>
      <c r="IGF29" s="87"/>
      <c r="IGG29" s="88"/>
      <c r="IGH29" s="87"/>
      <c r="IGI29" s="87"/>
      <c r="IGJ29" s="87"/>
      <c r="IGK29" s="87"/>
      <c r="IGL29" s="88"/>
      <c r="IGM29" s="87"/>
      <c r="IGN29" s="87"/>
      <c r="IGO29" s="87"/>
      <c r="IGP29" s="87"/>
      <c r="IGQ29" s="88"/>
      <c r="IGR29" s="87"/>
      <c r="IGS29" s="87"/>
      <c r="IGT29" s="87"/>
      <c r="IGU29" s="87"/>
      <c r="IGV29" s="88"/>
      <c r="IGW29" s="87"/>
      <c r="IGX29" s="87"/>
      <c r="IGY29" s="87"/>
      <c r="IGZ29" s="87"/>
      <c r="IHA29" s="88"/>
      <c r="IHB29" s="87"/>
      <c r="IHC29" s="87"/>
      <c r="IHD29" s="87"/>
      <c r="IHE29" s="87"/>
      <c r="IHF29" s="88"/>
      <c r="IHG29" s="87"/>
      <c r="IHH29" s="87"/>
      <c r="IHI29" s="87"/>
      <c r="IHJ29" s="87"/>
      <c r="IHK29" s="88"/>
      <c r="IHL29" s="87"/>
      <c r="IHM29" s="87"/>
      <c r="IHN29" s="87"/>
      <c r="IHO29" s="87"/>
      <c r="IHP29" s="88"/>
      <c r="IHQ29" s="87"/>
      <c r="IHR29" s="87"/>
      <c r="IHS29" s="87"/>
      <c r="IHT29" s="87"/>
      <c r="IHU29" s="88"/>
      <c r="IHV29" s="87"/>
      <c r="IHW29" s="87"/>
      <c r="IHX29" s="87"/>
      <c r="IHY29" s="87"/>
      <c r="IHZ29" s="88"/>
      <c r="IIA29" s="87"/>
      <c r="IIB29" s="87"/>
      <c r="IIC29" s="87"/>
      <c r="IID29" s="87"/>
      <c r="IIE29" s="88"/>
      <c r="IIF29" s="87"/>
      <c r="IIG29" s="87"/>
      <c r="IIH29" s="87"/>
      <c r="III29" s="87"/>
      <c r="IIJ29" s="88"/>
      <c r="IIK29" s="87"/>
      <c r="IIL29" s="87"/>
      <c r="IIM29" s="87"/>
      <c r="IIN29" s="87"/>
      <c r="IIO29" s="88"/>
      <c r="IIP29" s="87"/>
      <c r="IIQ29" s="87"/>
      <c r="IIR29" s="87"/>
      <c r="IIS29" s="87"/>
      <c r="IIT29" s="88"/>
      <c r="IIU29" s="87"/>
      <c r="IIV29" s="87"/>
      <c r="IIW29" s="87"/>
      <c r="IIX29" s="87"/>
      <c r="IIY29" s="88"/>
      <c r="IIZ29" s="87"/>
      <c r="IJA29" s="87"/>
      <c r="IJB29" s="87"/>
      <c r="IJC29" s="87"/>
      <c r="IJD29" s="88"/>
      <c r="IJE29" s="87"/>
      <c r="IJF29" s="87"/>
      <c r="IJG29" s="87"/>
      <c r="IJH29" s="87"/>
      <c r="IJI29" s="88"/>
      <c r="IJJ29" s="87"/>
      <c r="IJK29" s="87"/>
      <c r="IJL29" s="87"/>
      <c r="IJM29" s="87"/>
      <c r="IJN29" s="88"/>
      <c r="IJO29" s="87"/>
      <c r="IJP29" s="87"/>
      <c r="IJQ29" s="87"/>
      <c r="IJR29" s="87"/>
      <c r="IJS29" s="88"/>
      <c r="IJT29" s="87"/>
      <c r="IJU29" s="87"/>
      <c r="IJV29" s="87"/>
      <c r="IJW29" s="87"/>
      <c r="IJX29" s="88"/>
      <c r="IJY29" s="87"/>
      <c r="IJZ29" s="87"/>
      <c r="IKA29" s="87"/>
      <c r="IKB29" s="87"/>
      <c r="IKC29" s="88"/>
      <c r="IKD29" s="87"/>
      <c r="IKE29" s="87"/>
      <c r="IKF29" s="87"/>
      <c r="IKG29" s="87"/>
      <c r="IKH29" s="88"/>
      <c r="IKI29" s="87"/>
      <c r="IKJ29" s="87"/>
      <c r="IKK29" s="87"/>
      <c r="IKL29" s="87"/>
      <c r="IKM29" s="88"/>
      <c r="IKN29" s="87"/>
      <c r="IKO29" s="87"/>
      <c r="IKP29" s="87"/>
      <c r="IKQ29" s="87"/>
      <c r="IKR29" s="88"/>
      <c r="IKS29" s="87"/>
      <c r="IKT29" s="87"/>
      <c r="IKU29" s="87"/>
      <c r="IKV29" s="87"/>
      <c r="IKW29" s="88"/>
      <c r="IKX29" s="87"/>
      <c r="IKY29" s="87"/>
      <c r="IKZ29" s="87"/>
      <c r="ILA29" s="87"/>
      <c r="ILB29" s="88"/>
      <c r="ILC29" s="87"/>
      <c r="ILD29" s="87"/>
      <c r="ILE29" s="87"/>
      <c r="ILF29" s="87"/>
      <c r="ILG29" s="88"/>
      <c r="ILH29" s="87"/>
      <c r="ILI29" s="87"/>
      <c r="ILJ29" s="87"/>
      <c r="ILK29" s="87"/>
      <c r="ILL29" s="88"/>
      <c r="ILM29" s="87"/>
      <c r="ILN29" s="87"/>
      <c r="ILO29" s="87"/>
      <c r="ILP29" s="87"/>
      <c r="ILQ29" s="88"/>
      <c r="ILR29" s="87"/>
      <c r="ILS29" s="87"/>
      <c r="ILT29" s="87"/>
      <c r="ILU29" s="87"/>
      <c r="ILV29" s="88"/>
      <c r="ILW29" s="87"/>
      <c r="ILX29" s="87"/>
      <c r="ILY29" s="87"/>
      <c r="ILZ29" s="87"/>
      <c r="IMA29" s="88"/>
      <c r="IMB29" s="87"/>
      <c r="IMC29" s="87"/>
      <c r="IMD29" s="87"/>
      <c r="IME29" s="87"/>
      <c r="IMF29" s="88"/>
      <c r="IMG29" s="87"/>
      <c r="IMH29" s="87"/>
      <c r="IMI29" s="87"/>
      <c r="IMJ29" s="87"/>
      <c r="IMK29" s="88"/>
      <c r="IML29" s="87"/>
      <c r="IMM29" s="87"/>
      <c r="IMN29" s="87"/>
      <c r="IMO29" s="87"/>
      <c r="IMP29" s="88"/>
      <c r="IMQ29" s="87"/>
      <c r="IMR29" s="87"/>
      <c r="IMS29" s="87"/>
      <c r="IMT29" s="87"/>
      <c r="IMU29" s="88"/>
      <c r="IMV29" s="87"/>
      <c r="IMW29" s="87"/>
      <c r="IMX29" s="87"/>
      <c r="IMY29" s="87"/>
      <c r="IMZ29" s="88"/>
      <c r="INA29" s="87"/>
      <c r="INB29" s="87"/>
      <c r="INC29" s="87"/>
      <c r="IND29" s="87"/>
      <c r="INE29" s="88"/>
      <c r="INF29" s="87"/>
      <c r="ING29" s="87"/>
      <c r="INH29" s="87"/>
      <c r="INI29" s="87"/>
      <c r="INJ29" s="88"/>
      <c r="INK29" s="87"/>
      <c r="INL29" s="87"/>
      <c r="INM29" s="87"/>
      <c r="INN29" s="87"/>
      <c r="INO29" s="88"/>
      <c r="INP29" s="87"/>
      <c r="INQ29" s="87"/>
      <c r="INR29" s="87"/>
      <c r="INS29" s="87"/>
      <c r="INT29" s="88"/>
      <c r="INU29" s="87"/>
      <c r="INV29" s="87"/>
      <c r="INW29" s="87"/>
      <c r="INX29" s="87"/>
      <c r="INY29" s="88"/>
      <c r="INZ29" s="87"/>
      <c r="IOA29" s="87"/>
      <c r="IOB29" s="87"/>
      <c r="IOC29" s="87"/>
      <c r="IOD29" s="88"/>
      <c r="IOE29" s="87"/>
      <c r="IOF29" s="87"/>
      <c r="IOG29" s="87"/>
      <c r="IOH29" s="87"/>
      <c r="IOI29" s="88"/>
      <c r="IOJ29" s="87"/>
      <c r="IOK29" s="87"/>
      <c r="IOL29" s="87"/>
      <c r="IOM29" s="87"/>
      <c r="ION29" s="88"/>
      <c r="IOO29" s="87"/>
      <c r="IOP29" s="87"/>
      <c r="IOQ29" s="87"/>
      <c r="IOR29" s="87"/>
      <c r="IOS29" s="88"/>
      <c r="IOT29" s="87"/>
      <c r="IOU29" s="87"/>
      <c r="IOV29" s="87"/>
      <c r="IOW29" s="87"/>
      <c r="IOX29" s="88"/>
      <c r="IOY29" s="87"/>
      <c r="IOZ29" s="87"/>
      <c r="IPA29" s="87"/>
      <c r="IPB29" s="87"/>
      <c r="IPC29" s="88"/>
      <c r="IPD29" s="87"/>
      <c r="IPE29" s="87"/>
      <c r="IPF29" s="87"/>
      <c r="IPG29" s="87"/>
      <c r="IPH29" s="88"/>
      <c r="IPI29" s="87"/>
      <c r="IPJ29" s="87"/>
      <c r="IPK29" s="87"/>
      <c r="IPL29" s="87"/>
      <c r="IPM29" s="88"/>
      <c r="IPN29" s="87"/>
      <c r="IPO29" s="87"/>
      <c r="IPP29" s="87"/>
      <c r="IPQ29" s="87"/>
      <c r="IPR29" s="88"/>
      <c r="IPS29" s="87"/>
      <c r="IPT29" s="87"/>
      <c r="IPU29" s="87"/>
      <c r="IPV29" s="87"/>
      <c r="IPW29" s="88"/>
      <c r="IPX29" s="87"/>
      <c r="IPY29" s="87"/>
      <c r="IPZ29" s="87"/>
      <c r="IQA29" s="87"/>
      <c r="IQB29" s="88"/>
      <c r="IQC29" s="87"/>
      <c r="IQD29" s="87"/>
      <c r="IQE29" s="87"/>
      <c r="IQF29" s="87"/>
      <c r="IQG29" s="88"/>
      <c r="IQH29" s="87"/>
      <c r="IQI29" s="87"/>
      <c r="IQJ29" s="87"/>
      <c r="IQK29" s="87"/>
      <c r="IQL29" s="88"/>
      <c r="IQM29" s="87"/>
      <c r="IQN29" s="87"/>
      <c r="IQO29" s="87"/>
      <c r="IQP29" s="87"/>
      <c r="IQQ29" s="88"/>
      <c r="IQR29" s="87"/>
      <c r="IQS29" s="87"/>
      <c r="IQT29" s="87"/>
      <c r="IQU29" s="87"/>
      <c r="IQV29" s="88"/>
      <c r="IQW29" s="87"/>
      <c r="IQX29" s="87"/>
      <c r="IQY29" s="87"/>
      <c r="IQZ29" s="87"/>
      <c r="IRA29" s="88"/>
      <c r="IRB29" s="87"/>
      <c r="IRC29" s="87"/>
      <c r="IRD29" s="87"/>
      <c r="IRE29" s="87"/>
      <c r="IRF29" s="88"/>
      <c r="IRG29" s="87"/>
      <c r="IRH29" s="87"/>
      <c r="IRI29" s="87"/>
      <c r="IRJ29" s="87"/>
      <c r="IRK29" s="88"/>
      <c r="IRL29" s="87"/>
      <c r="IRM29" s="87"/>
      <c r="IRN29" s="87"/>
      <c r="IRO29" s="87"/>
      <c r="IRP29" s="88"/>
      <c r="IRQ29" s="87"/>
      <c r="IRR29" s="87"/>
      <c r="IRS29" s="87"/>
      <c r="IRT29" s="87"/>
      <c r="IRU29" s="88"/>
      <c r="IRV29" s="87"/>
      <c r="IRW29" s="87"/>
      <c r="IRX29" s="87"/>
      <c r="IRY29" s="87"/>
      <c r="IRZ29" s="88"/>
      <c r="ISA29" s="87"/>
      <c r="ISB29" s="87"/>
      <c r="ISC29" s="87"/>
      <c r="ISD29" s="87"/>
      <c r="ISE29" s="88"/>
      <c r="ISF29" s="87"/>
      <c r="ISG29" s="87"/>
      <c r="ISH29" s="87"/>
      <c r="ISI29" s="87"/>
      <c r="ISJ29" s="88"/>
      <c r="ISK29" s="87"/>
      <c r="ISL29" s="87"/>
      <c r="ISM29" s="87"/>
      <c r="ISN29" s="87"/>
      <c r="ISO29" s="88"/>
      <c r="ISP29" s="87"/>
      <c r="ISQ29" s="87"/>
      <c r="ISR29" s="87"/>
      <c r="ISS29" s="87"/>
      <c r="IST29" s="88"/>
      <c r="ISU29" s="87"/>
      <c r="ISV29" s="87"/>
      <c r="ISW29" s="87"/>
      <c r="ISX29" s="87"/>
      <c r="ISY29" s="88"/>
      <c r="ISZ29" s="87"/>
      <c r="ITA29" s="87"/>
      <c r="ITB29" s="87"/>
      <c r="ITC29" s="87"/>
      <c r="ITD29" s="88"/>
      <c r="ITE29" s="87"/>
      <c r="ITF29" s="87"/>
      <c r="ITG29" s="87"/>
      <c r="ITH29" s="87"/>
      <c r="ITI29" s="88"/>
      <c r="ITJ29" s="87"/>
      <c r="ITK29" s="87"/>
      <c r="ITL29" s="87"/>
      <c r="ITM29" s="87"/>
      <c r="ITN29" s="88"/>
      <c r="ITO29" s="87"/>
      <c r="ITP29" s="87"/>
      <c r="ITQ29" s="87"/>
      <c r="ITR29" s="87"/>
      <c r="ITS29" s="88"/>
      <c r="ITT29" s="87"/>
      <c r="ITU29" s="87"/>
      <c r="ITV29" s="87"/>
      <c r="ITW29" s="87"/>
      <c r="ITX29" s="88"/>
      <c r="ITY29" s="87"/>
      <c r="ITZ29" s="87"/>
      <c r="IUA29" s="87"/>
      <c r="IUB29" s="87"/>
      <c r="IUC29" s="88"/>
      <c r="IUD29" s="87"/>
      <c r="IUE29" s="87"/>
      <c r="IUF29" s="87"/>
      <c r="IUG29" s="87"/>
      <c r="IUH29" s="88"/>
      <c r="IUI29" s="87"/>
      <c r="IUJ29" s="87"/>
      <c r="IUK29" s="87"/>
      <c r="IUL29" s="87"/>
      <c r="IUM29" s="88"/>
      <c r="IUN29" s="87"/>
      <c r="IUO29" s="87"/>
      <c r="IUP29" s="87"/>
      <c r="IUQ29" s="87"/>
      <c r="IUR29" s="88"/>
      <c r="IUS29" s="87"/>
      <c r="IUT29" s="87"/>
      <c r="IUU29" s="87"/>
      <c r="IUV29" s="87"/>
      <c r="IUW29" s="88"/>
      <c r="IUX29" s="87"/>
      <c r="IUY29" s="87"/>
      <c r="IUZ29" s="87"/>
      <c r="IVA29" s="87"/>
      <c r="IVB29" s="88"/>
      <c r="IVC29" s="87"/>
      <c r="IVD29" s="87"/>
      <c r="IVE29" s="87"/>
      <c r="IVF29" s="87"/>
      <c r="IVG29" s="88"/>
      <c r="IVH29" s="87"/>
      <c r="IVI29" s="87"/>
      <c r="IVJ29" s="87"/>
      <c r="IVK29" s="87"/>
      <c r="IVL29" s="88"/>
      <c r="IVM29" s="87"/>
      <c r="IVN29" s="87"/>
      <c r="IVO29" s="87"/>
      <c r="IVP29" s="87"/>
      <c r="IVQ29" s="88"/>
      <c r="IVR29" s="87"/>
      <c r="IVS29" s="87"/>
      <c r="IVT29" s="87"/>
      <c r="IVU29" s="87"/>
      <c r="IVV29" s="88"/>
      <c r="IVW29" s="87"/>
      <c r="IVX29" s="87"/>
      <c r="IVY29" s="87"/>
      <c r="IVZ29" s="87"/>
      <c r="IWA29" s="88"/>
      <c r="IWB29" s="87"/>
      <c r="IWC29" s="87"/>
      <c r="IWD29" s="87"/>
      <c r="IWE29" s="87"/>
      <c r="IWF29" s="88"/>
      <c r="IWG29" s="87"/>
      <c r="IWH29" s="87"/>
      <c r="IWI29" s="87"/>
      <c r="IWJ29" s="87"/>
      <c r="IWK29" s="88"/>
      <c r="IWL29" s="87"/>
      <c r="IWM29" s="87"/>
      <c r="IWN29" s="87"/>
      <c r="IWO29" s="87"/>
      <c r="IWP29" s="88"/>
      <c r="IWQ29" s="87"/>
      <c r="IWR29" s="87"/>
      <c r="IWS29" s="87"/>
      <c r="IWT29" s="87"/>
      <c r="IWU29" s="88"/>
      <c r="IWV29" s="87"/>
      <c r="IWW29" s="87"/>
      <c r="IWX29" s="87"/>
      <c r="IWY29" s="87"/>
      <c r="IWZ29" s="88"/>
      <c r="IXA29" s="87"/>
      <c r="IXB29" s="87"/>
      <c r="IXC29" s="87"/>
      <c r="IXD29" s="87"/>
      <c r="IXE29" s="88"/>
      <c r="IXF29" s="87"/>
      <c r="IXG29" s="87"/>
      <c r="IXH29" s="87"/>
      <c r="IXI29" s="87"/>
      <c r="IXJ29" s="88"/>
      <c r="IXK29" s="87"/>
      <c r="IXL29" s="87"/>
      <c r="IXM29" s="87"/>
      <c r="IXN29" s="87"/>
      <c r="IXO29" s="88"/>
      <c r="IXP29" s="87"/>
      <c r="IXQ29" s="87"/>
      <c r="IXR29" s="87"/>
      <c r="IXS29" s="87"/>
      <c r="IXT29" s="88"/>
      <c r="IXU29" s="87"/>
      <c r="IXV29" s="87"/>
      <c r="IXW29" s="87"/>
      <c r="IXX29" s="87"/>
      <c r="IXY29" s="88"/>
      <c r="IXZ29" s="87"/>
      <c r="IYA29" s="87"/>
      <c r="IYB29" s="87"/>
      <c r="IYC29" s="87"/>
      <c r="IYD29" s="88"/>
      <c r="IYE29" s="87"/>
      <c r="IYF29" s="87"/>
      <c r="IYG29" s="87"/>
      <c r="IYH29" s="87"/>
      <c r="IYI29" s="88"/>
      <c r="IYJ29" s="87"/>
      <c r="IYK29" s="87"/>
      <c r="IYL29" s="87"/>
      <c r="IYM29" s="87"/>
      <c r="IYN29" s="88"/>
      <c r="IYO29" s="87"/>
      <c r="IYP29" s="87"/>
      <c r="IYQ29" s="87"/>
      <c r="IYR29" s="87"/>
      <c r="IYS29" s="88"/>
      <c r="IYT29" s="87"/>
      <c r="IYU29" s="87"/>
      <c r="IYV29" s="87"/>
      <c r="IYW29" s="87"/>
      <c r="IYX29" s="88"/>
      <c r="IYY29" s="87"/>
      <c r="IYZ29" s="87"/>
      <c r="IZA29" s="87"/>
      <c r="IZB29" s="87"/>
      <c r="IZC29" s="88"/>
      <c r="IZD29" s="87"/>
      <c r="IZE29" s="87"/>
      <c r="IZF29" s="87"/>
      <c r="IZG29" s="87"/>
      <c r="IZH29" s="88"/>
      <c r="IZI29" s="87"/>
      <c r="IZJ29" s="87"/>
      <c r="IZK29" s="87"/>
      <c r="IZL29" s="87"/>
      <c r="IZM29" s="88"/>
      <c r="IZN29" s="87"/>
      <c r="IZO29" s="87"/>
      <c r="IZP29" s="87"/>
      <c r="IZQ29" s="87"/>
      <c r="IZR29" s="88"/>
      <c r="IZS29" s="87"/>
      <c r="IZT29" s="87"/>
      <c r="IZU29" s="87"/>
      <c r="IZV29" s="87"/>
      <c r="IZW29" s="88"/>
      <c r="IZX29" s="87"/>
      <c r="IZY29" s="87"/>
      <c r="IZZ29" s="87"/>
      <c r="JAA29" s="87"/>
      <c r="JAB29" s="88"/>
      <c r="JAC29" s="87"/>
      <c r="JAD29" s="87"/>
      <c r="JAE29" s="87"/>
      <c r="JAF29" s="87"/>
      <c r="JAG29" s="88"/>
      <c r="JAH29" s="87"/>
      <c r="JAI29" s="87"/>
      <c r="JAJ29" s="87"/>
      <c r="JAK29" s="87"/>
      <c r="JAL29" s="88"/>
      <c r="JAM29" s="87"/>
      <c r="JAN29" s="87"/>
      <c r="JAO29" s="87"/>
      <c r="JAP29" s="87"/>
      <c r="JAQ29" s="88"/>
      <c r="JAR29" s="87"/>
      <c r="JAS29" s="87"/>
      <c r="JAT29" s="87"/>
      <c r="JAU29" s="87"/>
      <c r="JAV29" s="88"/>
      <c r="JAW29" s="87"/>
      <c r="JAX29" s="87"/>
      <c r="JAY29" s="87"/>
      <c r="JAZ29" s="87"/>
      <c r="JBA29" s="88"/>
      <c r="JBB29" s="87"/>
      <c r="JBC29" s="87"/>
      <c r="JBD29" s="87"/>
      <c r="JBE29" s="87"/>
      <c r="JBF29" s="88"/>
      <c r="JBG29" s="87"/>
      <c r="JBH29" s="87"/>
      <c r="JBI29" s="87"/>
      <c r="JBJ29" s="87"/>
      <c r="JBK29" s="88"/>
      <c r="JBL29" s="87"/>
      <c r="JBM29" s="87"/>
      <c r="JBN29" s="87"/>
      <c r="JBO29" s="87"/>
      <c r="JBP29" s="88"/>
      <c r="JBQ29" s="87"/>
      <c r="JBR29" s="87"/>
      <c r="JBS29" s="87"/>
      <c r="JBT29" s="87"/>
      <c r="JBU29" s="88"/>
      <c r="JBV29" s="87"/>
      <c r="JBW29" s="87"/>
      <c r="JBX29" s="87"/>
      <c r="JBY29" s="87"/>
      <c r="JBZ29" s="88"/>
      <c r="JCA29" s="87"/>
      <c r="JCB29" s="87"/>
      <c r="JCC29" s="87"/>
      <c r="JCD29" s="87"/>
      <c r="JCE29" s="88"/>
      <c r="JCF29" s="87"/>
      <c r="JCG29" s="87"/>
      <c r="JCH29" s="87"/>
      <c r="JCI29" s="87"/>
      <c r="JCJ29" s="88"/>
      <c r="JCK29" s="87"/>
      <c r="JCL29" s="87"/>
      <c r="JCM29" s="87"/>
      <c r="JCN29" s="87"/>
      <c r="JCO29" s="88"/>
      <c r="JCP29" s="87"/>
      <c r="JCQ29" s="87"/>
      <c r="JCR29" s="87"/>
      <c r="JCS29" s="87"/>
      <c r="JCT29" s="88"/>
      <c r="JCU29" s="87"/>
      <c r="JCV29" s="87"/>
      <c r="JCW29" s="87"/>
      <c r="JCX29" s="87"/>
      <c r="JCY29" s="88"/>
      <c r="JCZ29" s="87"/>
      <c r="JDA29" s="87"/>
      <c r="JDB29" s="87"/>
      <c r="JDC29" s="87"/>
      <c r="JDD29" s="88"/>
      <c r="JDE29" s="87"/>
      <c r="JDF29" s="87"/>
      <c r="JDG29" s="87"/>
      <c r="JDH29" s="87"/>
      <c r="JDI29" s="88"/>
      <c r="JDJ29" s="87"/>
      <c r="JDK29" s="87"/>
      <c r="JDL29" s="87"/>
      <c r="JDM29" s="87"/>
      <c r="JDN29" s="88"/>
      <c r="JDO29" s="87"/>
      <c r="JDP29" s="87"/>
      <c r="JDQ29" s="87"/>
      <c r="JDR29" s="87"/>
      <c r="JDS29" s="88"/>
      <c r="JDT29" s="87"/>
      <c r="JDU29" s="87"/>
      <c r="JDV29" s="87"/>
      <c r="JDW29" s="87"/>
      <c r="JDX29" s="88"/>
      <c r="JDY29" s="87"/>
      <c r="JDZ29" s="87"/>
      <c r="JEA29" s="87"/>
      <c r="JEB29" s="87"/>
      <c r="JEC29" s="88"/>
      <c r="JED29" s="87"/>
      <c r="JEE29" s="87"/>
      <c r="JEF29" s="87"/>
      <c r="JEG29" s="87"/>
      <c r="JEH29" s="88"/>
      <c r="JEI29" s="87"/>
      <c r="JEJ29" s="87"/>
      <c r="JEK29" s="87"/>
      <c r="JEL29" s="87"/>
      <c r="JEM29" s="88"/>
      <c r="JEN29" s="87"/>
      <c r="JEO29" s="87"/>
      <c r="JEP29" s="87"/>
      <c r="JEQ29" s="87"/>
      <c r="JER29" s="88"/>
      <c r="JES29" s="87"/>
      <c r="JET29" s="87"/>
      <c r="JEU29" s="87"/>
      <c r="JEV29" s="87"/>
      <c r="JEW29" s="88"/>
      <c r="JEX29" s="87"/>
      <c r="JEY29" s="87"/>
      <c r="JEZ29" s="87"/>
      <c r="JFA29" s="87"/>
      <c r="JFB29" s="88"/>
      <c r="JFC29" s="87"/>
      <c r="JFD29" s="87"/>
      <c r="JFE29" s="87"/>
      <c r="JFF29" s="87"/>
      <c r="JFG29" s="88"/>
      <c r="JFH29" s="87"/>
      <c r="JFI29" s="87"/>
      <c r="JFJ29" s="87"/>
      <c r="JFK29" s="87"/>
      <c r="JFL29" s="88"/>
      <c r="JFM29" s="87"/>
      <c r="JFN29" s="87"/>
      <c r="JFO29" s="87"/>
      <c r="JFP29" s="87"/>
      <c r="JFQ29" s="88"/>
      <c r="JFR29" s="87"/>
      <c r="JFS29" s="87"/>
      <c r="JFT29" s="87"/>
      <c r="JFU29" s="87"/>
      <c r="JFV29" s="88"/>
      <c r="JFW29" s="87"/>
      <c r="JFX29" s="87"/>
      <c r="JFY29" s="87"/>
      <c r="JFZ29" s="87"/>
      <c r="JGA29" s="88"/>
      <c r="JGB29" s="87"/>
      <c r="JGC29" s="87"/>
      <c r="JGD29" s="87"/>
      <c r="JGE29" s="87"/>
      <c r="JGF29" s="88"/>
      <c r="JGG29" s="87"/>
      <c r="JGH29" s="87"/>
      <c r="JGI29" s="87"/>
      <c r="JGJ29" s="87"/>
      <c r="JGK29" s="88"/>
      <c r="JGL29" s="87"/>
      <c r="JGM29" s="87"/>
      <c r="JGN29" s="87"/>
      <c r="JGO29" s="87"/>
      <c r="JGP29" s="88"/>
      <c r="JGQ29" s="87"/>
      <c r="JGR29" s="87"/>
      <c r="JGS29" s="87"/>
      <c r="JGT29" s="87"/>
      <c r="JGU29" s="88"/>
      <c r="JGV29" s="87"/>
      <c r="JGW29" s="87"/>
      <c r="JGX29" s="87"/>
      <c r="JGY29" s="87"/>
      <c r="JGZ29" s="88"/>
      <c r="JHA29" s="87"/>
      <c r="JHB29" s="87"/>
      <c r="JHC29" s="87"/>
      <c r="JHD29" s="87"/>
      <c r="JHE29" s="88"/>
      <c r="JHF29" s="87"/>
      <c r="JHG29" s="87"/>
      <c r="JHH29" s="87"/>
      <c r="JHI29" s="87"/>
      <c r="JHJ29" s="88"/>
      <c r="JHK29" s="87"/>
      <c r="JHL29" s="87"/>
      <c r="JHM29" s="87"/>
      <c r="JHN29" s="87"/>
      <c r="JHO29" s="88"/>
      <c r="JHP29" s="87"/>
      <c r="JHQ29" s="87"/>
      <c r="JHR29" s="87"/>
      <c r="JHS29" s="87"/>
      <c r="JHT29" s="88"/>
      <c r="JHU29" s="87"/>
      <c r="JHV29" s="87"/>
      <c r="JHW29" s="87"/>
      <c r="JHX29" s="87"/>
      <c r="JHY29" s="88"/>
      <c r="JHZ29" s="87"/>
      <c r="JIA29" s="87"/>
      <c r="JIB29" s="87"/>
      <c r="JIC29" s="87"/>
      <c r="JID29" s="88"/>
      <c r="JIE29" s="87"/>
      <c r="JIF29" s="87"/>
      <c r="JIG29" s="87"/>
      <c r="JIH29" s="87"/>
      <c r="JII29" s="88"/>
      <c r="JIJ29" s="87"/>
      <c r="JIK29" s="87"/>
      <c r="JIL29" s="87"/>
      <c r="JIM29" s="87"/>
      <c r="JIN29" s="88"/>
      <c r="JIO29" s="87"/>
      <c r="JIP29" s="87"/>
      <c r="JIQ29" s="87"/>
      <c r="JIR29" s="87"/>
      <c r="JIS29" s="88"/>
      <c r="JIT29" s="87"/>
      <c r="JIU29" s="87"/>
      <c r="JIV29" s="87"/>
      <c r="JIW29" s="87"/>
      <c r="JIX29" s="88"/>
      <c r="JIY29" s="87"/>
      <c r="JIZ29" s="87"/>
      <c r="JJA29" s="87"/>
      <c r="JJB29" s="87"/>
      <c r="JJC29" s="88"/>
      <c r="JJD29" s="87"/>
      <c r="JJE29" s="87"/>
      <c r="JJF29" s="87"/>
      <c r="JJG29" s="87"/>
      <c r="JJH29" s="88"/>
      <c r="JJI29" s="87"/>
      <c r="JJJ29" s="87"/>
      <c r="JJK29" s="87"/>
      <c r="JJL29" s="87"/>
      <c r="JJM29" s="88"/>
      <c r="JJN29" s="87"/>
      <c r="JJO29" s="87"/>
      <c r="JJP29" s="87"/>
      <c r="JJQ29" s="87"/>
      <c r="JJR29" s="88"/>
      <c r="JJS29" s="87"/>
      <c r="JJT29" s="87"/>
      <c r="JJU29" s="87"/>
      <c r="JJV29" s="87"/>
      <c r="JJW29" s="88"/>
      <c r="JJX29" s="87"/>
      <c r="JJY29" s="87"/>
      <c r="JJZ29" s="87"/>
      <c r="JKA29" s="87"/>
      <c r="JKB29" s="88"/>
      <c r="JKC29" s="87"/>
      <c r="JKD29" s="87"/>
      <c r="JKE29" s="87"/>
      <c r="JKF29" s="87"/>
      <c r="JKG29" s="88"/>
      <c r="JKH29" s="87"/>
      <c r="JKI29" s="87"/>
      <c r="JKJ29" s="87"/>
      <c r="JKK29" s="87"/>
      <c r="JKL29" s="88"/>
      <c r="JKM29" s="87"/>
      <c r="JKN29" s="87"/>
      <c r="JKO29" s="87"/>
      <c r="JKP29" s="87"/>
      <c r="JKQ29" s="88"/>
      <c r="JKR29" s="87"/>
      <c r="JKS29" s="87"/>
      <c r="JKT29" s="87"/>
      <c r="JKU29" s="87"/>
      <c r="JKV29" s="88"/>
      <c r="JKW29" s="87"/>
      <c r="JKX29" s="87"/>
      <c r="JKY29" s="87"/>
      <c r="JKZ29" s="87"/>
      <c r="JLA29" s="88"/>
      <c r="JLB29" s="87"/>
      <c r="JLC29" s="87"/>
      <c r="JLD29" s="87"/>
      <c r="JLE29" s="87"/>
      <c r="JLF29" s="88"/>
      <c r="JLG29" s="87"/>
      <c r="JLH29" s="87"/>
      <c r="JLI29" s="87"/>
      <c r="JLJ29" s="87"/>
      <c r="JLK29" s="88"/>
      <c r="JLL29" s="87"/>
      <c r="JLM29" s="87"/>
      <c r="JLN29" s="87"/>
      <c r="JLO29" s="87"/>
      <c r="JLP29" s="88"/>
      <c r="JLQ29" s="87"/>
      <c r="JLR29" s="87"/>
      <c r="JLS29" s="87"/>
      <c r="JLT29" s="87"/>
      <c r="JLU29" s="88"/>
      <c r="JLV29" s="87"/>
      <c r="JLW29" s="87"/>
      <c r="JLX29" s="87"/>
      <c r="JLY29" s="87"/>
      <c r="JLZ29" s="88"/>
      <c r="JMA29" s="87"/>
      <c r="JMB29" s="87"/>
      <c r="JMC29" s="87"/>
      <c r="JMD29" s="87"/>
      <c r="JME29" s="88"/>
      <c r="JMF29" s="87"/>
      <c r="JMG29" s="87"/>
      <c r="JMH29" s="87"/>
      <c r="JMI29" s="87"/>
      <c r="JMJ29" s="88"/>
      <c r="JMK29" s="87"/>
      <c r="JML29" s="87"/>
      <c r="JMM29" s="87"/>
      <c r="JMN29" s="87"/>
      <c r="JMO29" s="88"/>
      <c r="JMP29" s="87"/>
      <c r="JMQ29" s="87"/>
      <c r="JMR29" s="87"/>
      <c r="JMS29" s="87"/>
      <c r="JMT29" s="88"/>
      <c r="JMU29" s="87"/>
      <c r="JMV29" s="87"/>
      <c r="JMW29" s="87"/>
      <c r="JMX29" s="87"/>
      <c r="JMY29" s="88"/>
      <c r="JMZ29" s="87"/>
      <c r="JNA29" s="87"/>
      <c r="JNB29" s="87"/>
      <c r="JNC29" s="87"/>
      <c r="JND29" s="88"/>
      <c r="JNE29" s="87"/>
      <c r="JNF29" s="87"/>
      <c r="JNG29" s="87"/>
      <c r="JNH29" s="87"/>
      <c r="JNI29" s="88"/>
      <c r="JNJ29" s="87"/>
      <c r="JNK29" s="87"/>
      <c r="JNL29" s="87"/>
      <c r="JNM29" s="87"/>
      <c r="JNN29" s="88"/>
      <c r="JNO29" s="87"/>
      <c r="JNP29" s="87"/>
      <c r="JNQ29" s="87"/>
      <c r="JNR29" s="87"/>
      <c r="JNS29" s="88"/>
      <c r="JNT29" s="87"/>
      <c r="JNU29" s="87"/>
      <c r="JNV29" s="87"/>
      <c r="JNW29" s="87"/>
      <c r="JNX29" s="88"/>
      <c r="JNY29" s="87"/>
      <c r="JNZ29" s="87"/>
      <c r="JOA29" s="87"/>
      <c r="JOB29" s="87"/>
      <c r="JOC29" s="88"/>
      <c r="JOD29" s="87"/>
      <c r="JOE29" s="87"/>
      <c r="JOF29" s="87"/>
      <c r="JOG29" s="87"/>
      <c r="JOH29" s="88"/>
      <c r="JOI29" s="87"/>
      <c r="JOJ29" s="87"/>
      <c r="JOK29" s="87"/>
      <c r="JOL29" s="87"/>
      <c r="JOM29" s="88"/>
      <c r="JON29" s="87"/>
      <c r="JOO29" s="87"/>
      <c r="JOP29" s="87"/>
      <c r="JOQ29" s="87"/>
      <c r="JOR29" s="88"/>
      <c r="JOS29" s="87"/>
      <c r="JOT29" s="87"/>
      <c r="JOU29" s="87"/>
      <c r="JOV29" s="87"/>
      <c r="JOW29" s="88"/>
      <c r="JOX29" s="87"/>
      <c r="JOY29" s="87"/>
      <c r="JOZ29" s="87"/>
      <c r="JPA29" s="87"/>
      <c r="JPB29" s="88"/>
      <c r="JPC29" s="87"/>
      <c r="JPD29" s="87"/>
      <c r="JPE29" s="87"/>
      <c r="JPF29" s="87"/>
      <c r="JPG29" s="88"/>
      <c r="JPH29" s="87"/>
      <c r="JPI29" s="87"/>
      <c r="JPJ29" s="87"/>
      <c r="JPK29" s="87"/>
      <c r="JPL29" s="88"/>
      <c r="JPM29" s="87"/>
      <c r="JPN29" s="87"/>
      <c r="JPO29" s="87"/>
      <c r="JPP29" s="87"/>
      <c r="JPQ29" s="88"/>
      <c r="JPR29" s="87"/>
      <c r="JPS29" s="87"/>
      <c r="JPT29" s="87"/>
      <c r="JPU29" s="87"/>
      <c r="JPV29" s="88"/>
      <c r="JPW29" s="87"/>
      <c r="JPX29" s="87"/>
      <c r="JPY29" s="87"/>
      <c r="JPZ29" s="87"/>
      <c r="JQA29" s="88"/>
      <c r="JQB29" s="87"/>
      <c r="JQC29" s="87"/>
      <c r="JQD29" s="87"/>
      <c r="JQE29" s="87"/>
      <c r="JQF29" s="88"/>
      <c r="JQG29" s="87"/>
      <c r="JQH29" s="87"/>
      <c r="JQI29" s="87"/>
      <c r="JQJ29" s="87"/>
      <c r="JQK29" s="88"/>
      <c r="JQL29" s="87"/>
      <c r="JQM29" s="87"/>
      <c r="JQN29" s="87"/>
      <c r="JQO29" s="87"/>
      <c r="JQP29" s="88"/>
      <c r="JQQ29" s="87"/>
      <c r="JQR29" s="87"/>
      <c r="JQS29" s="87"/>
      <c r="JQT29" s="87"/>
      <c r="JQU29" s="88"/>
      <c r="JQV29" s="87"/>
      <c r="JQW29" s="87"/>
      <c r="JQX29" s="87"/>
      <c r="JQY29" s="87"/>
      <c r="JQZ29" s="88"/>
      <c r="JRA29" s="87"/>
      <c r="JRB29" s="87"/>
      <c r="JRC29" s="87"/>
      <c r="JRD29" s="87"/>
      <c r="JRE29" s="88"/>
      <c r="JRF29" s="87"/>
      <c r="JRG29" s="87"/>
      <c r="JRH29" s="87"/>
      <c r="JRI29" s="87"/>
      <c r="JRJ29" s="88"/>
      <c r="JRK29" s="87"/>
      <c r="JRL29" s="87"/>
      <c r="JRM29" s="87"/>
      <c r="JRN29" s="87"/>
      <c r="JRO29" s="88"/>
      <c r="JRP29" s="87"/>
      <c r="JRQ29" s="87"/>
      <c r="JRR29" s="87"/>
      <c r="JRS29" s="87"/>
      <c r="JRT29" s="88"/>
      <c r="JRU29" s="87"/>
      <c r="JRV29" s="87"/>
      <c r="JRW29" s="87"/>
      <c r="JRX29" s="87"/>
      <c r="JRY29" s="88"/>
      <c r="JRZ29" s="87"/>
      <c r="JSA29" s="87"/>
      <c r="JSB29" s="87"/>
      <c r="JSC29" s="87"/>
      <c r="JSD29" s="88"/>
      <c r="JSE29" s="87"/>
      <c r="JSF29" s="87"/>
      <c r="JSG29" s="87"/>
      <c r="JSH29" s="87"/>
      <c r="JSI29" s="88"/>
      <c r="JSJ29" s="87"/>
      <c r="JSK29" s="87"/>
      <c r="JSL29" s="87"/>
      <c r="JSM29" s="87"/>
      <c r="JSN29" s="88"/>
      <c r="JSO29" s="87"/>
      <c r="JSP29" s="87"/>
      <c r="JSQ29" s="87"/>
      <c r="JSR29" s="87"/>
      <c r="JSS29" s="88"/>
      <c r="JST29" s="87"/>
      <c r="JSU29" s="87"/>
      <c r="JSV29" s="87"/>
      <c r="JSW29" s="87"/>
      <c r="JSX29" s="88"/>
      <c r="JSY29" s="87"/>
      <c r="JSZ29" s="87"/>
      <c r="JTA29" s="87"/>
      <c r="JTB29" s="87"/>
      <c r="JTC29" s="88"/>
      <c r="JTD29" s="87"/>
      <c r="JTE29" s="87"/>
      <c r="JTF29" s="87"/>
      <c r="JTG29" s="87"/>
      <c r="JTH29" s="88"/>
      <c r="JTI29" s="87"/>
      <c r="JTJ29" s="87"/>
      <c r="JTK29" s="87"/>
      <c r="JTL29" s="87"/>
      <c r="JTM29" s="88"/>
      <c r="JTN29" s="87"/>
      <c r="JTO29" s="87"/>
      <c r="JTP29" s="87"/>
      <c r="JTQ29" s="87"/>
      <c r="JTR29" s="88"/>
      <c r="JTS29" s="87"/>
      <c r="JTT29" s="87"/>
      <c r="JTU29" s="87"/>
      <c r="JTV29" s="87"/>
      <c r="JTW29" s="88"/>
      <c r="JTX29" s="87"/>
      <c r="JTY29" s="87"/>
      <c r="JTZ29" s="87"/>
      <c r="JUA29" s="87"/>
      <c r="JUB29" s="88"/>
      <c r="JUC29" s="87"/>
      <c r="JUD29" s="87"/>
      <c r="JUE29" s="87"/>
      <c r="JUF29" s="87"/>
      <c r="JUG29" s="88"/>
      <c r="JUH29" s="87"/>
      <c r="JUI29" s="87"/>
      <c r="JUJ29" s="87"/>
      <c r="JUK29" s="87"/>
      <c r="JUL29" s="88"/>
      <c r="JUM29" s="87"/>
      <c r="JUN29" s="87"/>
      <c r="JUO29" s="87"/>
      <c r="JUP29" s="87"/>
      <c r="JUQ29" s="88"/>
      <c r="JUR29" s="87"/>
      <c r="JUS29" s="87"/>
      <c r="JUT29" s="87"/>
      <c r="JUU29" s="87"/>
      <c r="JUV29" s="88"/>
      <c r="JUW29" s="87"/>
      <c r="JUX29" s="87"/>
      <c r="JUY29" s="87"/>
      <c r="JUZ29" s="87"/>
      <c r="JVA29" s="88"/>
      <c r="JVB29" s="87"/>
      <c r="JVC29" s="87"/>
      <c r="JVD29" s="87"/>
      <c r="JVE29" s="87"/>
      <c r="JVF29" s="88"/>
      <c r="JVG29" s="87"/>
      <c r="JVH29" s="87"/>
      <c r="JVI29" s="87"/>
      <c r="JVJ29" s="87"/>
      <c r="JVK29" s="88"/>
      <c r="JVL29" s="87"/>
      <c r="JVM29" s="87"/>
      <c r="JVN29" s="87"/>
      <c r="JVO29" s="87"/>
      <c r="JVP29" s="88"/>
      <c r="JVQ29" s="87"/>
      <c r="JVR29" s="87"/>
      <c r="JVS29" s="87"/>
      <c r="JVT29" s="87"/>
      <c r="JVU29" s="88"/>
      <c r="JVV29" s="87"/>
      <c r="JVW29" s="87"/>
      <c r="JVX29" s="87"/>
      <c r="JVY29" s="87"/>
      <c r="JVZ29" s="88"/>
      <c r="JWA29" s="87"/>
      <c r="JWB29" s="87"/>
      <c r="JWC29" s="87"/>
      <c r="JWD29" s="87"/>
      <c r="JWE29" s="88"/>
      <c r="JWF29" s="87"/>
      <c r="JWG29" s="87"/>
      <c r="JWH29" s="87"/>
      <c r="JWI29" s="87"/>
      <c r="JWJ29" s="88"/>
      <c r="JWK29" s="87"/>
      <c r="JWL29" s="87"/>
      <c r="JWM29" s="87"/>
      <c r="JWN29" s="87"/>
      <c r="JWO29" s="88"/>
      <c r="JWP29" s="87"/>
      <c r="JWQ29" s="87"/>
      <c r="JWR29" s="87"/>
      <c r="JWS29" s="87"/>
      <c r="JWT29" s="88"/>
      <c r="JWU29" s="87"/>
      <c r="JWV29" s="87"/>
      <c r="JWW29" s="87"/>
      <c r="JWX29" s="87"/>
      <c r="JWY29" s="88"/>
      <c r="JWZ29" s="87"/>
      <c r="JXA29" s="87"/>
      <c r="JXB29" s="87"/>
      <c r="JXC29" s="87"/>
      <c r="JXD29" s="88"/>
      <c r="JXE29" s="87"/>
      <c r="JXF29" s="87"/>
      <c r="JXG29" s="87"/>
      <c r="JXH29" s="87"/>
      <c r="JXI29" s="88"/>
      <c r="JXJ29" s="87"/>
      <c r="JXK29" s="87"/>
      <c r="JXL29" s="87"/>
      <c r="JXM29" s="87"/>
      <c r="JXN29" s="88"/>
      <c r="JXO29" s="87"/>
      <c r="JXP29" s="87"/>
      <c r="JXQ29" s="87"/>
      <c r="JXR29" s="87"/>
      <c r="JXS29" s="88"/>
      <c r="JXT29" s="87"/>
      <c r="JXU29" s="87"/>
      <c r="JXV29" s="87"/>
      <c r="JXW29" s="87"/>
      <c r="JXX29" s="88"/>
      <c r="JXY29" s="87"/>
      <c r="JXZ29" s="87"/>
      <c r="JYA29" s="87"/>
      <c r="JYB29" s="87"/>
      <c r="JYC29" s="88"/>
      <c r="JYD29" s="87"/>
      <c r="JYE29" s="87"/>
      <c r="JYF29" s="87"/>
      <c r="JYG29" s="87"/>
      <c r="JYH29" s="88"/>
      <c r="JYI29" s="87"/>
      <c r="JYJ29" s="87"/>
      <c r="JYK29" s="87"/>
      <c r="JYL29" s="87"/>
      <c r="JYM29" s="88"/>
      <c r="JYN29" s="87"/>
      <c r="JYO29" s="87"/>
      <c r="JYP29" s="87"/>
      <c r="JYQ29" s="87"/>
      <c r="JYR29" s="88"/>
      <c r="JYS29" s="87"/>
      <c r="JYT29" s="87"/>
      <c r="JYU29" s="87"/>
      <c r="JYV29" s="87"/>
      <c r="JYW29" s="88"/>
      <c r="JYX29" s="87"/>
      <c r="JYY29" s="87"/>
      <c r="JYZ29" s="87"/>
      <c r="JZA29" s="87"/>
      <c r="JZB29" s="88"/>
      <c r="JZC29" s="87"/>
      <c r="JZD29" s="87"/>
      <c r="JZE29" s="87"/>
      <c r="JZF29" s="87"/>
      <c r="JZG29" s="88"/>
      <c r="JZH29" s="87"/>
      <c r="JZI29" s="87"/>
      <c r="JZJ29" s="87"/>
      <c r="JZK29" s="87"/>
      <c r="JZL29" s="88"/>
      <c r="JZM29" s="87"/>
      <c r="JZN29" s="87"/>
      <c r="JZO29" s="87"/>
      <c r="JZP29" s="87"/>
      <c r="JZQ29" s="88"/>
      <c r="JZR29" s="87"/>
      <c r="JZS29" s="87"/>
      <c r="JZT29" s="87"/>
      <c r="JZU29" s="87"/>
      <c r="JZV29" s="88"/>
      <c r="JZW29" s="87"/>
      <c r="JZX29" s="87"/>
      <c r="JZY29" s="87"/>
      <c r="JZZ29" s="87"/>
      <c r="KAA29" s="88"/>
      <c r="KAB29" s="87"/>
      <c r="KAC29" s="87"/>
      <c r="KAD29" s="87"/>
      <c r="KAE29" s="87"/>
      <c r="KAF29" s="88"/>
      <c r="KAG29" s="87"/>
      <c r="KAH29" s="87"/>
      <c r="KAI29" s="87"/>
      <c r="KAJ29" s="87"/>
      <c r="KAK29" s="88"/>
      <c r="KAL29" s="87"/>
      <c r="KAM29" s="87"/>
      <c r="KAN29" s="87"/>
      <c r="KAO29" s="87"/>
      <c r="KAP29" s="88"/>
      <c r="KAQ29" s="87"/>
      <c r="KAR29" s="87"/>
      <c r="KAS29" s="87"/>
      <c r="KAT29" s="87"/>
      <c r="KAU29" s="88"/>
      <c r="KAV29" s="87"/>
      <c r="KAW29" s="87"/>
      <c r="KAX29" s="87"/>
      <c r="KAY29" s="87"/>
      <c r="KAZ29" s="88"/>
      <c r="KBA29" s="87"/>
      <c r="KBB29" s="87"/>
      <c r="KBC29" s="87"/>
      <c r="KBD29" s="87"/>
      <c r="KBE29" s="88"/>
      <c r="KBF29" s="87"/>
      <c r="KBG29" s="87"/>
      <c r="KBH29" s="87"/>
      <c r="KBI29" s="87"/>
      <c r="KBJ29" s="88"/>
      <c r="KBK29" s="87"/>
      <c r="KBL29" s="87"/>
      <c r="KBM29" s="87"/>
      <c r="KBN29" s="87"/>
      <c r="KBO29" s="88"/>
      <c r="KBP29" s="87"/>
      <c r="KBQ29" s="87"/>
      <c r="KBR29" s="87"/>
      <c r="KBS29" s="87"/>
      <c r="KBT29" s="88"/>
      <c r="KBU29" s="87"/>
      <c r="KBV29" s="87"/>
      <c r="KBW29" s="87"/>
      <c r="KBX29" s="87"/>
      <c r="KBY29" s="88"/>
      <c r="KBZ29" s="87"/>
      <c r="KCA29" s="87"/>
      <c r="KCB29" s="87"/>
      <c r="KCC29" s="87"/>
      <c r="KCD29" s="88"/>
      <c r="KCE29" s="87"/>
      <c r="KCF29" s="87"/>
      <c r="KCG29" s="87"/>
      <c r="KCH29" s="87"/>
      <c r="KCI29" s="88"/>
      <c r="KCJ29" s="87"/>
      <c r="KCK29" s="87"/>
      <c r="KCL29" s="87"/>
      <c r="KCM29" s="87"/>
      <c r="KCN29" s="88"/>
      <c r="KCO29" s="87"/>
      <c r="KCP29" s="87"/>
      <c r="KCQ29" s="87"/>
      <c r="KCR29" s="87"/>
      <c r="KCS29" s="88"/>
      <c r="KCT29" s="87"/>
      <c r="KCU29" s="87"/>
      <c r="KCV29" s="87"/>
      <c r="KCW29" s="87"/>
      <c r="KCX29" s="88"/>
      <c r="KCY29" s="87"/>
      <c r="KCZ29" s="87"/>
      <c r="KDA29" s="87"/>
      <c r="KDB29" s="87"/>
      <c r="KDC29" s="88"/>
      <c r="KDD29" s="87"/>
      <c r="KDE29" s="87"/>
      <c r="KDF29" s="87"/>
      <c r="KDG29" s="87"/>
      <c r="KDH29" s="88"/>
      <c r="KDI29" s="87"/>
      <c r="KDJ29" s="87"/>
      <c r="KDK29" s="87"/>
      <c r="KDL29" s="87"/>
      <c r="KDM29" s="88"/>
      <c r="KDN29" s="87"/>
      <c r="KDO29" s="87"/>
      <c r="KDP29" s="87"/>
      <c r="KDQ29" s="87"/>
      <c r="KDR29" s="88"/>
      <c r="KDS29" s="87"/>
      <c r="KDT29" s="87"/>
      <c r="KDU29" s="87"/>
      <c r="KDV29" s="87"/>
      <c r="KDW29" s="88"/>
      <c r="KDX29" s="87"/>
      <c r="KDY29" s="87"/>
      <c r="KDZ29" s="87"/>
      <c r="KEA29" s="87"/>
      <c r="KEB29" s="88"/>
      <c r="KEC29" s="87"/>
      <c r="KED29" s="87"/>
      <c r="KEE29" s="87"/>
      <c r="KEF29" s="87"/>
      <c r="KEG29" s="88"/>
      <c r="KEH29" s="87"/>
      <c r="KEI29" s="87"/>
      <c r="KEJ29" s="87"/>
      <c r="KEK29" s="87"/>
      <c r="KEL29" s="88"/>
      <c r="KEM29" s="87"/>
      <c r="KEN29" s="87"/>
      <c r="KEO29" s="87"/>
      <c r="KEP29" s="87"/>
      <c r="KEQ29" s="88"/>
      <c r="KER29" s="87"/>
      <c r="KES29" s="87"/>
      <c r="KET29" s="87"/>
      <c r="KEU29" s="87"/>
      <c r="KEV29" s="88"/>
      <c r="KEW29" s="87"/>
      <c r="KEX29" s="87"/>
      <c r="KEY29" s="87"/>
      <c r="KEZ29" s="87"/>
      <c r="KFA29" s="88"/>
      <c r="KFB29" s="87"/>
      <c r="KFC29" s="87"/>
      <c r="KFD29" s="87"/>
      <c r="KFE29" s="87"/>
      <c r="KFF29" s="88"/>
      <c r="KFG29" s="87"/>
      <c r="KFH29" s="87"/>
      <c r="KFI29" s="87"/>
      <c r="KFJ29" s="87"/>
      <c r="KFK29" s="88"/>
      <c r="KFL29" s="87"/>
      <c r="KFM29" s="87"/>
      <c r="KFN29" s="87"/>
      <c r="KFO29" s="87"/>
      <c r="KFP29" s="88"/>
      <c r="KFQ29" s="87"/>
      <c r="KFR29" s="87"/>
      <c r="KFS29" s="87"/>
      <c r="KFT29" s="87"/>
      <c r="KFU29" s="88"/>
      <c r="KFV29" s="87"/>
      <c r="KFW29" s="87"/>
      <c r="KFX29" s="87"/>
      <c r="KFY29" s="87"/>
      <c r="KFZ29" s="88"/>
      <c r="KGA29" s="87"/>
      <c r="KGB29" s="87"/>
      <c r="KGC29" s="87"/>
      <c r="KGD29" s="87"/>
      <c r="KGE29" s="88"/>
      <c r="KGF29" s="87"/>
      <c r="KGG29" s="87"/>
      <c r="KGH29" s="87"/>
      <c r="KGI29" s="87"/>
      <c r="KGJ29" s="88"/>
      <c r="KGK29" s="87"/>
      <c r="KGL29" s="87"/>
      <c r="KGM29" s="87"/>
      <c r="KGN29" s="87"/>
      <c r="KGO29" s="88"/>
      <c r="KGP29" s="87"/>
      <c r="KGQ29" s="87"/>
      <c r="KGR29" s="87"/>
      <c r="KGS29" s="87"/>
      <c r="KGT29" s="88"/>
      <c r="KGU29" s="87"/>
      <c r="KGV29" s="87"/>
      <c r="KGW29" s="87"/>
      <c r="KGX29" s="87"/>
      <c r="KGY29" s="88"/>
      <c r="KGZ29" s="87"/>
      <c r="KHA29" s="87"/>
      <c r="KHB29" s="87"/>
      <c r="KHC29" s="87"/>
      <c r="KHD29" s="88"/>
      <c r="KHE29" s="87"/>
      <c r="KHF29" s="87"/>
      <c r="KHG29" s="87"/>
      <c r="KHH29" s="87"/>
      <c r="KHI29" s="88"/>
      <c r="KHJ29" s="87"/>
      <c r="KHK29" s="87"/>
      <c r="KHL29" s="87"/>
      <c r="KHM29" s="87"/>
      <c r="KHN29" s="88"/>
      <c r="KHO29" s="87"/>
      <c r="KHP29" s="87"/>
      <c r="KHQ29" s="87"/>
      <c r="KHR29" s="87"/>
      <c r="KHS29" s="88"/>
      <c r="KHT29" s="87"/>
      <c r="KHU29" s="87"/>
      <c r="KHV29" s="87"/>
      <c r="KHW29" s="87"/>
      <c r="KHX29" s="88"/>
      <c r="KHY29" s="87"/>
      <c r="KHZ29" s="87"/>
      <c r="KIA29" s="87"/>
      <c r="KIB29" s="87"/>
      <c r="KIC29" s="88"/>
      <c r="KID29" s="87"/>
      <c r="KIE29" s="87"/>
      <c r="KIF29" s="87"/>
      <c r="KIG29" s="87"/>
      <c r="KIH29" s="88"/>
      <c r="KII29" s="87"/>
      <c r="KIJ29" s="87"/>
      <c r="KIK29" s="87"/>
      <c r="KIL29" s="87"/>
      <c r="KIM29" s="88"/>
      <c r="KIN29" s="87"/>
      <c r="KIO29" s="87"/>
      <c r="KIP29" s="87"/>
      <c r="KIQ29" s="87"/>
      <c r="KIR29" s="88"/>
      <c r="KIS29" s="87"/>
      <c r="KIT29" s="87"/>
      <c r="KIU29" s="87"/>
      <c r="KIV29" s="87"/>
      <c r="KIW29" s="88"/>
      <c r="KIX29" s="87"/>
      <c r="KIY29" s="87"/>
      <c r="KIZ29" s="87"/>
      <c r="KJA29" s="87"/>
      <c r="KJB29" s="88"/>
      <c r="KJC29" s="87"/>
      <c r="KJD29" s="87"/>
      <c r="KJE29" s="87"/>
      <c r="KJF29" s="87"/>
      <c r="KJG29" s="88"/>
      <c r="KJH29" s="87"/>
      <c r="KJI29" s="87"/>
      <c r="KJJ29" s="87"/>
      <c r="KJK29" s="87"/>
      <c r="KJL29" s="88"/>
      <c r="KJM29" s="87"/>
      <c r="KJN29" s="87"/>
      <c r="KJO29" s="87"/>
      <c r="KJP29" s="87"/>
      <c r="KJQ29" s="88"/>
      <c r="KJR29" s="87"/>
      <c r="KJS29" s="87"/>
      <c r="KJT29" s="87"/>
      <c r="KJU29" s="87"/>
      <c r="KJV29" s="88"/>
      <c r="KJW29" s="87"/>
      <c r="KJX29" s="87"/>
      <c r="KJY29" s="87"/>
      <c r="KJZ29" s="87"/>
      <c r="KKA29" s="88"/>
      <c r="KKB29" s="87"/>
      <c r="KKC29" s="87"/>
      <c r="KKD29" s="87"/>
      <c r="KKE29" s="87"/>
      <c r="KKF29" s="88"/>
      <c r="KKG29" s="87"/>
      <c r="KKH29" s="87"/>
      <c r="KKI29" s="87"/>
      <c r="KKJ29" s="87"/>
      <c r="KKK29" s="88"/>
      <c r="KKL29" s="87"/>
      <c r="KKM29" s="87"/>
      <c r="KKN29" s="87"/>
      <c r="KKO29" s="87"/>
      <c r="KKP29" s="88"/>
      <c r="KKQ29" s="87"/>
      <c r="KKR29" s="87"/>
      <c r="KKS29" s="87"/>
      <c r="KKT29" s="87"/>
      <c r="KKU29" s="88"/>
      <c r="KKV29" s="87"/>
      <c r="KKW29" s="87"/>
      <c r="KKX29" s="87"/>
      <c r="KKY29" s="87"/>
      <c r="KKZ29" s="88"/>
      <c r="KLA29" s="87"/>
      <c r="KLB29" s="87"/>
      <c r="KLC29" s="87"/>
      <c r="KLD29" s="87"/>
      <c r="KLE29" s="88"/>
      <c r="KLF29" s="87"/>
      <c r="KLG29" s="87"/>
      <c r="KLH29" s="87"/>
      <c r="KLI29" s="87"/>
      <c r="KLJ29" s="88"/>
      <c r="KLK29" s="87"/>
      <c r="KLL29" s="87"/>
      <c r="KLM29" s="87"/>
      <c r="KLN29" s="87"/>
      <c r="KLO29" s="88"/>
      <c r="KLP29" s="87"/>
      <c r="KLQ29" s="87"/>
      <c r="KLR29" s="87"/>
      <c r="KLS29" s="87"/>
      <c r="KLT29" s="88"/>
      <c r="KLU29" s="87"/>
      <c r="KLV29" s="87"/>
      <c r="KLW29" s="87"/>
      <c r="KLX29" s="87"/>
      <c r="KLY29" s="88"/>
      <c r="KLZ29" s="87"/>
      <c r="KMA29" s="87"/>
      <c r="KMB29" s="87"/>
      <c r="KMC29" s="87"/>
      <c r="KMD29" s="88"/>
      <c r="KME29" s="87"/>
      <c r="KMF29" s="87"/>
      <c r="KMG29" s="87"/>
      <c r="KMH29" s="87"/>
      <c r="KMI29" s="88"/>
      <c r="KMJ29" s="87"/>
      <c r="KMK29" s="87"/>
      <c r="KML29" s="87"/>
      <c r="KMM29" s="87"/>
      <c r="KMN29" s="88"/>
      <c r="KMO29" s="87"/>
      <c r="KMP29" s="87"/>
      <c r="KMQ29" s="87"/>
      <c r="KMR29" s="87"/>
      <c r="KMS29" s="88"/>
      <c r="KMT29" s="87"/>
      <c r="KMU29" s="87"/>
      <c r="KMV29" s="87"/>
      <c r="KMW29" s="87"/>
      <c r="KMX29" s="88"/>
      <c r="KMY29" s="87"/>
      <c r="KMZ29" s="87"/>
      <c r="KNA29" s="87"/>
      <c r="KNB29" s="87"/>
      <c r="KNC29" s="88"/>
      <c r="KND29" s="87"/>
      <c r="KNE29" s="87"/>
      <c r="KNF29" s="87"/>
      <c r="KNG29" s="87"/>
      <c r="KNH29" s="88"/>
      <c r="KNI29" s="87"/>
      <c r="KNJ29" s="87"/>
      <c r="KNK29" s="87"/>
      <c r="KNL29" s="87"/>
      <c r="KNM29" s="88"/>
      <c r="KNN29" s="87"/>
      <c r="KNO29" s="87"/>
      <c r="KNP29" s="87"/>
      <c r="KNQ29" s="87"/>
      <c r="KNR29" s="88"/>
      <c r="KNS29" s="87"/>
      <c r="KNT29" s="87"/>
      <c r="KNU29" s="87"/>
      <c r="KNV29" s="87"/>
      <c r="KNW29" s="88"/>
      <c r="KNX29" s="87"/>
      <c r="KNY29" s="87"/>
      <c r="KNZ29" s="87"/>
      <c r="KOA29" s="87"/>
      <c r="KOB29" s="88"/>
      <c r="KOC29" s="87"/>
      <c r="KOD29" s="87"/>
      <c r="KOE29" s="87"/>
      <c r="KOF29" s="87"/>
      <c r="KOG29" s="88"/>
      <c r="KOH29" s="87"/>
      <c r="KOI29" s="87"/>
      <c r="KOJ29" s="87"/>
      <c r="KOK29" s="87"/>
      <c r="KOL29" s="88"/>
      <c r="KOM29" s="87"/>
      <c r="KON29" s="87"/>
      <c r="KOO29" s="87"/>
      <c r="KOP29" s="87"/>
      <c r="KOQ29" s="88"/>
      <c r="KOR29" s="87"/>
      <c r="KOS29" s="87"/>
      <c r="KOT29" s="87"/>
      <c r="KOU29" s="87"/>
      <c r="KOV29" s="88"/>
      <c r="KOW29" s="87"/>
      <c r="KOX29" s="87"/>
      <c r="KOY29" s="87"/>
      <c r="KOZ29" s="87"/>
      <c r="KPA29" s="88"/>
      <c r="KPB29" s="87"/>
      <c r="KPC29" s="87"/>
      <c r="KPD29" s="87"/>
      <c r="KPE29" s="87"/>
      <c r="KPF29" s="88"/>
      <c r="KPG29" s="87"/>
      <c r="KPH29" s="87"/>
      <c r="KPI29" s="87"/>
      <c r="KPJ29" s="87"/>
      <c r="KPK29" s="88"/>
      <c r="KPL29" s="87"/>
      <c r="KPM29" s="87"/>
      <c r="KPN29" s="87"/>
      <c r="KPO29" s="87"/>
      <c r="KPP29" s="88"/>
      <c r="KPQ29" s="87"/>
      <c r="KPR29" s="87"/>
      <c r="KPS29" s="87"/>
      <c r="KPT29" s="87"/>
      <c r="KPU29" s="88"/>
      <c r="KPV29" s="87"/>
      <c r="KPW29" s="87"/>
      <c r="KPX29" s="87"/>
      <c r="KPY29" s="87"/>
      <c r="KPZ29" s="88"/>
      <c r="KQA29" s="87"/>
      <c r="KQB29" s="87"/>
      <c r="KQC29" s="87"/>
      <c r="KQD29" s="87"/>
      <c r="KQE29" s="88"/>
      <c r="KQF29" s="87"/>
      <c r="KQG29" s="87"/>
      <c r="KQH29" s="87"/>
      <c r="KQI29" s="87"/>
      <c r="KQJ29" s="88"/>
      <c r="KQK29" s="87"/>
      <c r="KQL29" s="87"/>
      <c r="KQM29" s="87"/>
      <c r="KQN29" s="87"/>
      <c r="KQO29" s="88"/>
      <c r="KQP29" s="87"/>
      <c r="KQQ29" s="87"/>
      <c r="KQR29" s="87"/>
      <c r="KQS29" s="87"/>
      <c r="KQT29" s="88"/>
      <c r="KQU29" s="87"/>
      <c r="KQV29" s="87"/>
      <c r="KQW29" s="87"/>
      <c r="KQX29" s="87"/>
      <c r="KQY29" s="88"/>
      <c r="KQZ29" s="87"/>
      <c r="KRA29" s="87"/>
      <c r="KRB29" s="87"/>
      <c r="KRC29" s="87"/>
      <c r="KRD29" s="88"/>
      <c r="KRE29" s="87"/>
      <c r="KRF29" s="87"/>
      <c r="KRG29" s="87"/>
      <c r="KRH29" s="87"/>
      <c r="KRI29" s="88"/>
      <c r="KRJ29" s="87"/>
      <c r="KRK29" s="87"/>
      <c r="KRL29" s="87"/>
      <c r="KRM29" s="87"/>
      <c r="KRN29" s="88"/>
      <c r="KRO29" s="87"/>
      <c r="KRP29" s="87"/>
      <c r="KRQ29" s="87"/>
      <c r="KRR29" s="87"/>
      <c r="KRS29" s="88"/>
      <c r="KRT29" s="87"/>
      <c r="KRU29" s="87"/>
      <c r="KRV29" s="87"/>
      <c r="KRW29" s="87"/>
      <c r="KRX29" s="88"/>
      <c r="KRY29" s="87"/>
      <c r="KRZ29" s="87"/>
      <c r="KSA29" s="87"/>
      <c r="KSB29" s="87"/>
      <c r="KSC29" s="88"/>
      <c r="KSD29" s="87"/>
      <c r="KSE29" s="87"/>
      <c r="KSF29" s="87"/>
      <c r="KSG29" s="87"/>
      <c r="KSH29" s="88"/>
      <c r="KSI29" s="87"/>
      <c r="KSJ29" s="87"/>
      <c r="KSK29" s="87"/>
      <c r="KSL29" s="87"/>
      <c r="KSM29" s="88"/>
      <c r="KSN29" s="87"/>
      <c r="KSO29" s="87"/>
      <c r="KSP29" s="87"/>
      <c r="KSQ29" s="87"/>
      <c r="KSR29" s="88"/>
      <c r="KSS29" s="87"/>
      <c r="KST29" s="87"/>
      <c r="KSU29" s="87"/>
      <c r="KSV29" s="87"/>
      <c r="KSW29" s="88"/>
      <c r="KSX29" s="87"/>
      <c r="KSY29" s="87"/>
      <c r="KSZ29" s="87"/>
      <c r="KTA29" s="87"/>
      <c r="KTB29" s="88"/>
      <c r="KTC29" s="87"/>
      <c r="KTD29" s="87"/>
      <c r="KTE29" s="87"/>
      <c r="KTF29" s="87"/>
      <c r="KTG29" s="88"/>
      <c r="KTH29" s="87"/>
      <c r="KTI29" s="87"/>
      <c r="KTJ29" s="87"/>
      <c r="KTK29" s="87"/>
      <c r="KTL29" s="88"/>
      <c r="KTM29" s="87"/>
      <c r="KTN29" s="87"/>
      <c r="KTO29" s="87"/>
      <c r="KTP29" s="87"/>
      <c r="KTQ29" s="88"/>
      <c r="KTR29" s="87"/>
      <c r="KTS29" s="87"/>
      <c r="KTT29" s="87"/>
      <c r="KTU29" s="87"/>
      <c r="KTV29" s="88"/>
      <c r="KTW29" s="87"/>
      <c r="KTX29" s="87"/>
      <c r="KTY29" s="87"/>
      <c r="KTZ29" s="87"/>
      <c r="KUA29" s="88"/>
      <c r="KUB29" s="87"/>
      <c r="KUC29" s="87"/>
      <c r="KUD29" s="87"/>
      <c r="KUE29" s="87"/>
      <c r="KUF29" s="88"/>
      <c r="KUG29" s="87"/>
      <c r="KUH29" s="87"/>
      <c r="KUI29" s="87"/>
      <c r="KUJ29" s="87"/>
      <c r="KUK29" s="88"/>
      <c r="KUL29" s="87"/>
      <c r="KUM29" s="87"/>
      <c r="KUN29" s="87"/>
      <c r="KUO29" s="87"/>
      <c r="KUP29" s="88"/>
      <c r="KUQ29" s="87"/>
      <c r="KUR29" s="87"/>
      <c r="KUS29" s="87"/>
      <c r="KUT29" s="87"/>
      <c r="KUU29" s="88"/>
      <c r="KUV29" s="87"/>
      <c r="KUW29" s="87"/>
      <c r="KUX29" s="87"/>
      <c r="KUY29" s="87"/>
      <c r="KUZ29" s="88"/>
      <c r="KVA29" s="87"/>
      <c r="KVB29" s="87"/>
      <c r="KVC29" s="87"/>
      <c r="KVD29" s="87"/>
      <c r="KVE29" s="88"/>
      <c r="KVF29" s="87"/>
      <c r="KVG29" s="87"/>
      <c r="KVH29" s="87"/>
      <c r="KVI29" s="87"/>
      <c r="KVJ29" s="88"/>
      <c r="KVK29" s="87"/>
      <c r="KVL29" s="87"/>
      <c r="KVM29" s="87"/>
      <c r="KVN29" s="87"/>
      <c r="KVO29" s="88"/>
      <c r="KVP29" s="87"/>
      <c r="KVQ29" s="87"/>
      <c r="KVR29" s="87"/>
      <c r="KVS29" s="87"/>
      <c r="KVT29" s="88"/>
      <c r="KVU29" s="87"/>
      <c r="KVV29" s="87"/>
      <c r="KVW29" s="87"/>
      <c r="KVX29" s="87"/>
      <c r="KVY29" s="88"/>
      <c r="KVZ29" s="87"/>
      <c r="KWA29" s="87"/>
      <c r="KWB29" s="87"/>
      <c r="KWC29" s="87"/>
      <c r="KWD29" s="88"/>
      <c r="KWE29" s="87"/>
      <c r="KWF29" s="87"/>
      <c r="KWG29" s="87"/>
      <c r="KWH29" s="87"/>
      <c r="KWI29" s="88"/>
      <c r="KWJ29" s="87"/>
      <c r="KWK29" s="87"/>
      <c r="KWL29" s="87"/>
      <c r="KWM29" s="87"/>
      <c r="KWN29" s="88"/>
      <c r="KWO29" s="87"/>
      <c r="KWP29" s="87"/>
      <c r="KWQ29" s="87"/>
      <c r="KWR29" s="87"/>
      <c r="KWS29" s="88"/>
      <c r="KWT29" s="87"/>
      <c r="KWU29" s="87"/>
      <c r="KWV29" s="87"/>
      <c r="KWW29" s="87"/>
      <c r="KWX29" s="88"/>
      <c r="KWY29" s="87"/>
      <c r="KWZ29" s="87"/>
      <c r="KXA29" s="87"/>
      <c r="KXB29" s="87"/>
      <c r="KXC29" s="88"/>
      <c r="KXD29" s="87"/>
      <c r="KXE29" s="87"/>
      <c r="KXF29" s="87"/>
      <c r="KXG29" s="87"/>
      <c r="KXH29" s="88"/>
      <c r="KXI29" s="87"/>
      <c r="KXJ29" s="87"/>
      <c r="KXK29" s="87"/>
      <c r="KXL29" s="87"/>
      <c r="KXM29" s="88"/>
      <c r="KXN29" s="87"/>
      <c r="KXO29" s="87"/>
      <c r="KXP29" s="87"/>
      <c r="KXQ29" s="87"/>
      <c r="KXR29" s="88"/>
      <c r="KXS29" s="87"/>
      <c r="KXT29" s="87"/>
      <c r="KXU29" s="87"/>
      <c r="KXV29" s="87"/>
      <c r="KXW29" s="88"/>
      <c r="KXX29" s="87"/>
      <c r="KXY29" s="87"/>
      <c r="KXZ29" s="87"/>
      <c r="KYA29" s="87"/>
      <c r="KYB29" s="88"/>
      <c r="KYC29" s="87"/>
      <c r="KYD29" s="87"/>
      <c r="KYE29" s="87"/>
      <c r="KYF29" s="87"/>
      <c r="KYG29" s="88"/>
      <c r="KYH29" s="87"/>
      <c r="KYI29" s="87"/>
      <c r="KYJ29" s="87"/>
      <c r="KYK29" s="87"/>
      <c r="KYL29" s="88"/>
      <c r="KYM29" s="87"/>
      <c r="KYN29" s="87"/>
      <c r="KYO29" s="87"/>
      <c r="KYP29" s="87"/>
      <c r="KYQ29" s="88"/>
      <c r="KYR29" s="87"/>
      <c r="KYS29" s="87"/>
      <c r="KYT29" s="87"/>
      <c r="KYU29" s="87"/>
      <c r="KYV29" s="88"/>
      <c r="KYW29" s="87"/>
      <c r="KYX29" s="87"/>
      <c r="KYY29" s="87"/>
      <c r="KYZ29" s="87"/>
      <c r="KZA29" s="88"/>
      <c r="KZB29" s="87"/>
      <c r="KZC29" s="87"/>
      <c r="KZD29" s="87"/>
      <c r="KZE29" s="87"/>
      <c r="KZF29" s="88"/>
      <c r="KZG29" s="87"/>
      <c r="KZH29" s="87"/>
      <c r="KZI29" s="87"/>
      <c r="KZJ29" s="87"/>
      <c r="KZK29" s="88"/>
      <c r="KZL29" s="87"/>
      <c r="KZM29" s="87"/>
      <c r="KZN29" s="87"/>
      <c r="KZO29" s="87"/>
      <c r="KZP29" s="88"/>
      <c r="KZQ29" s="87"/>
      <c r="KZR29" s="87"/>
      <c r="KZS29" s="87"/>
      <c r="KZT29" s="87"/>
      <c r="KZU29" s="88"/>
      <c r="KZV29" s="87"/>
      <c r="KZW29" s="87"/>
      <c r="KZX29" s="87"/>
      <c r="KZY29" s="87"/>
      <c r="KZZ29" s="88"/>
      <c r="LAA29" s="87"/>
      <c r="LAB29" s="87"/>
      <c r="LAC29" s="87"/>
      <c r="LAD29" s="87"/>
      <c r="LAE29" s="88"/>
      <c r="LAF29" s="87"/>
      <c r="LAG29" s="87"/>
      <c r="LAH29" s="87"/>
      <c r="LAI29" s="87"/>
      <c r="LAJ29" s="88"/>
      <c r="LAK29" s="87"/>
      <c r="LAL29" s="87"/>
      <c r="LAM29" s="87"/>
      <c r="LAN29" s="87"/>
      <c r="LAO29" s="88"/>
      <c r="LAP29" s="87"/>
      <c r="LAQ29" s="87"/>
      <c r="LAR29" s="87"/>
      <c r="LAS29" s="87"/>
      <c r="LAT29" s="88"/>
      <c r="LAU29" s="87"/>
      <c r="LAV29" s="87"/>
      <c r="LAW29" s="87"/>
      <c r="LAX29" s="87"/>
      <c r="LAY29" s="88"/>
      <c r="LAZ29" s="87"/>
      <c r="LBA29" s="87"/>
      <c r="LBB29" s="87"/>
      <c r="LBC29" s="87"/>
      <c r="LBD29" s="88"/>
      <c r="LBE29" s="87"/>
      <c r="LBF29" s="87"/>
      <c r="LBG29" s="87"/>
      <c r="LBH29" s="87"/>
      <c r="LBI29" s="88"/>
      <c r="LBJ29" s="87"/>
      <c r="LBK29" s="87"/>
      <c r="LBL29" s="87"/>
      <c r="LBM29" s="87"/>
      <c r="LBN29" s="88"/>
      <c r="LBO29" s="87"/>
      <c r="LBP29" s="87"/>
      <c r="LBQ29" s="87"/>
      <c r="LBR29" s="87"/>
      <c r="LBS29" s="88"/>
      <c r="LBT29" s="87"/>
      <c r="LBU29" s="87"/>
      <c r="LBV29" s="87"/>
      <c r="LBW29" s="87"/>
      <c r="LBX29" s="88"/>
      <c r="LBY29" s="87"/>
      <c r="LBZ29" s="87"/>
      <c r="LCA29" s="87"/>
      <c r="LCB29" s="87"/>
      <c r="LCC29" s="88"/>
      <c r="LCD29" s="87"/>
      <c r="LCE29" s="87"/>
      <c r="LCF29" s="87"/>
      <c r="LCG29" s="87"/>
      <c r="LCH29" s="88"/>
      <c r="LCI29" s="87"/>
      <c r="LCJ29" s="87"/>
      <c r="LCK29" s="87"/>
      <c r="LCL29" s="87"/>
      <c r="LCM29" s="88"/>
      <c r="LCN29" s="87"/>
      <c r="LCO29" s="87"/>
      <c r="LCP29" s="87"/>
      <c r="LCQ29" s="87"/>
      <c r="LCR29" s="88"/>
      <c r="LCS29" s="87"/>
      <c r="LCT29" s="87"/>
      <c r="LCU29" s="87"/>
      <c r="LCV29" s="87"/>
      <c r="LCW29" s="88"/>
      <c r="LCX29" s="87"/>
      <c r="LCY29" s="87"/>
      <c r="LCZ29" s="87"/>
      <c r="LDA29" s="87"/>
      <c r="LDB29" s="88"/>
      <c r="LDC29" s="87"/>
      <c r="LDD29" s="87"/>
      <c r="LDE29" s="87"/>
      <c r="LDF29" s="87"/>
      <c r="LDG29" s="88"/>
      <c r="LDH29" s="87"/>
      <c r="LDI29" s="87"/>
      <c r="LDJ29" s="87"/>
      <c r="LDK29" s="87"/>
      <c r="LDL29" s="88"/>
      <c r="LDM29" s="87"/>
      <c r="LDN29" s="87"/>
      <c r="LDO29" s="87"/>
      <c r="LDP29" s="87"/>
      <c r="LDQ29" s="88"/>
      <c r="LDR29" s="87"/>
      <c r="LDS29" s="87"/>
      <c r="LDT29" s="87"/>
      <c r="LDU29" s="87"/>
      <c r="LDV29" s="88"/>
      <c r="LDW29" s="87"/>
      <c r="LDX29" s="87"/>
      <c r="LDY29" s="87"/>
      <c r="LDZ29" s="87"/>
      <c r="LEA29" s="88"/>
      <c r="LEB29" s="87"/>
      <c r="LEC29" s="87"/>
      <c r="LED29" s="87"/>
      <c r="LEE29" s="87"/>
      <c r="LEF29" s="88"/>
      <c r="LEG29" s="87"/>
      <c r="LEH29" s="87"/>
      <c r="LEI29" s="87"/>
      <c r="LEJ29" s="87"/>
      <c r="LEK29" s="88"/>
      <c r="LEL29" s="87"/>
      <c r="LEM29" s="87"/>
      <c r="LEN29" s="87"/>
      <c r="LEO29" s="87"/>
      <c r="LEP29" s="88"/>
      <c r="LEQ29" s="87"/>
      <c r="LER29" s="87"/>
      <c r="LES29" s="87"/>
      <c r="LET29" s="87"/>
      <c r="LEU29" s="88"/>
      <c r="LEV29" s="87"/>
      <c r="LEW29" s="87"/>
      <c r="LEX29" s="87"/>
      <c r="LEY29" s="87"/>
      <c r="LEZ29" s="88"/>
      <c r="LFA29" s="87"/>
      <c r="LFB29" s="87"/>
      <c r="LFC29" s="87"/>
      <c r="LFD29" s="87"/>
      <c r="LFE29" s="88"/>
      <c r="LFF29" s="87"/>
      <c r="LFG29" s="87"/>
      <c r="LFH29" s="87"/>
      <c r="LFI29" s="87"/>
      <c r="LFJ29" s="88"/>
      <c r="LFK29" s="87"/>
      <c r="LFL29" s="87"/>
      <c r="LFM29" s="87"/>
      <c r="LFN29" s="87"/>
      <c r="LFO29" s="88"/>
      <c r="LFP29" s="87"/>
      <c r="LFQ29" s="87"/>
      <c r="LFR29" s="87"/>
      <c r="LFS29" s="87"/>
      <c r="LFT29" s="88"/>
      <c r="LFU29" s="87"/>
      <c r="LFV29" s="87"/>
      <c r="LFW29" s="87"/>
      <c r="LFX29" s="87"/>
      <c r="LFY29" s="88"/>
      <c r="LFZ29" s="87"/>
      <c r="LGA29" s="87"/>
      <c r="LGB29" s="87"/>
      <c r="LGC29" s="87"/>
      <c r="LGD29" s="88"/>
      <c r="LGE29" s="87"/>
      <c r="LGF29" s="87"/>
      <c r="LGG29" s="87"/>
      <c r="LGH29" s="87"/>
      <c r="LGI29" s="88"/>
      <c r="LGJ29" s="87"/>
      <c r="LGK29" s="87"/>
      <c r="LGL29" s="87"/>
      <c r="LGM29" s="87"/>
      <c r="LGN29" s="88"/>
      <c r="LGO29" s="87"/>
      <c r="LGP29" s="87"/>
      <c r="LGQ29" s="87"/>
      <c r="LGR29" s="87"/>
      <c r="LGS29" s="88"/>
      <c r="LGT29" s="87"/>
      <c r="LGU29" s="87"/>
      <c r="LGV29" s="87"/>
      <c r="LGW29" s="87"/>
      <c r="LGX29" s="88"/>
      <c r="LGY29" s="87"/>
      <c r="LGZ29" s="87"/>
      <c r="LHA29" s="87"/>
      <c r="LHB29" s="87"/>
      <c r="LHC29" s="88"/>
      <c r="LHD29" s="87"/>
      <c r="LHE29" s="87"/>
      <c r="LHF29" s="87"/>
      <c r="LHG29" s="87"/>
      <c r="LHH29" s="88"/>
      <c r="LHI29" s="87"/>
      <c r="LHJ29" s="87"/>
      <c r="LHK29" s="87"/>
      <c r="LHL29" s="87"/>
      <c r="LHM29" s="88"/>
      <c r="LHN29" s="87"/>
      <c r="LHO29" s="87"/>
      <c r="LHP29" s="87"/>
      <c r="LHQ29" s="87"/>
      <c r="LHR29" s="88"/>
      <c r="LHS29" s="87"/>
      <c r="LHT29" s="87"/>
      <c r="LHU29" s="87"/>
      <c r="LHV29" s="87"/>
      <c r="LHW29" s="88"/>
      <c r="LHX29" s="87"/>
      <c r="LHY29" s="87"/>
      <c r="LHZ29" s="87"/>
      <c r="LIA29" s="87"/>
      <c r="LIB29" s="88"/>
      <c r="LIC29" s="87"/>
      <c r="LID29" s="87"/>
      <c r="LIE29" s="87"/>
      <c r="LIF29" s="87"/>
      <c r="LIG29" s="88"/>
      <c r="LIH29" s="87"/>
      <c r="LII29" s="87"/>
      <c r="LIJ29" s="87"/>
      <c r="LIK29" s="87"/>
      <c r="LIL29" s="88"/>
      <c r="LIM29" s="87"/>
      <c r="LIN29" s="87"/>
      <c r="LIO29" s="87"/>
      <c r="LIP29" s="87"/>
      <c r="LIQ29" s="88"/>
      <c r="LIR29" s="87"/>
      <c r="LIS29" s="87"/>
      <c r="LIT29" s="87"/>
      <c r="LIU29" s="87"/>
      <c r="LIV29" s="88"/>
      <c r="LIW29" s="87"/>
      <c r="LIX29" s="87"/>
      <c r="LIY29" s="87"/>
      <c r="LIZ29" s="87"/>
      <c r="LJA29" s="88"/>
      <c r="LJB29" s="87"/>
      <c r="LJC29" s="87"/>
      <c r="LJD29" s="87"/>
      <c r="LJE29" s="87"/>
      <c r="LJF29" s="88"/>
      <c r="LJG29" s="87"/>
      <c r="LJH29" s="87"/>
      <c r="LJI29" s="87"/>
      <c r="LJJ29" s="87"/>
      <c r="LJK29" s="88"/>
      <c r="LJL29" s="87"/>
      <c r="LJM29" s="87"/>
      <c r="LJN29" s="87"/>
      <c r="LJO29" s="87"/>
      <c r="LJP29" s="88"/>
      <c r="LJQ29" s="87"/>
      <c r="LJR29" s="87"/>
      <c r="LJS29" s="87"/>
      <c r="LJT29" s="87"/>
      <c r="LJU29" s="88"/>
      <c r="LJV29" s="87"/>
      <c r="LJW29" s="87"/>
      <c r="LJX29" s="87"/>
      <c r="LJY29" s="87"/>
      <c r="LJZ29" s="88"/>
      <c r="LKA29" s="87"/>
      <c r="LKB29" s="87"/>
      <c r="LKC29" s="87"/>
      <c r="LKD29" s="87"/>
      <c r="LKE29" s="88"/>
      <c r="LKF29" s="87"/>
      <c r="LKG29" s="87"/>
      <c r="LKH29" s="87"/>
      <c r="LKI29" s="87"/>
      <c r="LKJ29" s="88"/>
      <c r="LKK29" s="87"/>
      <c r="LKL29" s="87"/>
      <c r="LKM29" s="87"/>
      <c r="LKN29" s="87"/>
      <c r="LKO29" s="88"/>
      <c r="LKP29" s="87"/>
      <c r="LKQ29" s="87"/>
      <c r="LKR29" s="87"/>
      <c r="LKS29" s="87"/>
      <c r="LKT29" s="88"/>
      <c r="LKU29" s="87"/>
      <c r="LKV29" s="87"/>
      <c r="LKW29" s="87"/>
      <c r="LKX29" s="87"/>
      <c r="LKY29" s="88"/>
      <c r="LKZ29" s="87"/>
      <c r="LLA29" s="87"/>
      <c r="LLB29" s="87"/>
      <c r="LLC29" s="87"/>
      <c r="LLD29" s="88"/>
      <c r="LLE29" s="87"/>
      <c r="LLF29" s="87"/>
      <c r="LLG29" s="87"/>
      <c r="LLH29" s="87"/>
      <c r="LLI29" s="88"/>
      <c r="LLJ29" s="87"/>
      <c r="LLK29" s="87"/>
      <c r="LLL29" s="87"/>
      <c r="LLM29" s="87"/>
      <c r="LLN29" s="88"/>
      <c r="LLO29" s="87"/>
      <c r="LLP29" s="87"/>
      <c r="LLQ29" s="87"/>
      <c r="LLR29" s="87"/>
      <c r="LLS29" s="88"/>
      <c r="LLT29" s="87"/>
      <c r="LLU29" s="87"/>
      <c r="LLV29" s="87"/>
      <c r="LLW29" s="87"/>
      <c r="LLX29" s="88"/>
      <c r="LLY29" s="87"/>
      <c r="LLZ29" s="87"/>
      <c r="LMA29" s="87"/>
      <c r="LMB29" s="87"/>
      <c r="LMC29" s="88"/>
      <c r="LMD29" s="87"/>
      <c r="LME29" s="87"/>
      <c r="LMF29" s="87"/>
      <c r="LMG29" s="87"/>
      <c r="LMH29" s="88"/>
      <c r="LMI29" s="87"/>
      <c r="LMJ29" s="87"/>
      <c r="LMK29" s="87"/>
      <c r="LML29" s="87"/>
      <c r="LMM29" s="88"/>
      <c r="LMN29" s="87"/>
      <c r="LMO29" s="87"/>
      <c r="LMP29" s="87"/>
      <c r="LMQ29" s="87"/>
      <c r="LMR29" s="88"/>
      <c r="LMS29" s="87"/>
      <c r="LMT29" s="87"/>
      <c r="LMU29" s="87"/>
      <c r="LMV29" s="87"/>
      <c r="LMW29" s="88"/>
      <c r="LMX29" s="87"/>
      <c r="LMY29" s="87"/>
      <c r="LMZ29" s="87"/>
      <c r="LNA29" s="87"/>
      <c r="LNB29" s="88"/>
      <c r="LNC29" s="87"/>
      <c r="LND29" s="87"/>
      <c r="LNE29" s="87"/>
      <c r="LNF29" s="87"/>
      <c r="LNG29" s="88"/>
      <c r="LNH29" s="87"/>
      <c r="LNI29" s="87"/>
      <c r="LNJ29" s="87"/>
      <c r="LNK29" s="87"/>
      <c r="LNL29" s="88"/>
      <c r="LNM29" s="87"/>
      <c r="LNN29" s="87"/>
      <c r="LNO29" s="87"/>
      <c r="LNP29" s="87"/>
      <c r="LNQ29" s="88"/>
      <c r="LNR29" s="87"/>
      <c r="LNS29" s="87"/>
      <c r="LNT29" s="87"/>
      <c r="LNU29" s="87"/>
      <c r="LNV29" s="88"/>
      <c r="LNW29" s="87"/>
      <c r="LNX29" s="87"/>
      <c r="LNY29" s="87"/>
      <c r="LNZ29" s="87"/>
      <c r="LOA29" s="88"/>
      <c r="LOB29" s="87"/>
      <c r="LOC29" s="87"/>
      <c r="LOD29" s="87"/>
      <c r="LOE29" s="87"/>
      <c r="LOF29" s="88"/>
      <c r="LOG29" s="87"/>
      <c r="LOH29" s="87"/>
      <c r="LOI29" s="87"/>
      <c r="LOJ29" s="87"/>
      <c r="LOK29" s="88"/>
      <c r="LOL29" s="87"/>
      <c r="LOM29" s="87"/>
      <c r="LON29" s="87"/>
      <c r="LOO29" s="87"/>
      <c r="LOP29" s="88"/>
      <c r="LOQ29" s="87"/>
      <c r="LOR29" s="87"/>
      <c r="LOS29" s="87"/>
      <c r="LOT29" s="87"/>
      <c r="LOU29" s="88"/>
      <c r="LOV29" s="87"/>
      <c r="LOW29" s="87"/>
      <c r="LOX29" s="87"/>
      <c r="LOY29" s="87"/>
      <c r="LOZ29" s="88"/>
      <c r="LPA29" s="87"/>
      <c r="LPB29" s="87"/>
      <c r="LPC29" s="87"/>
      <c r="LPD29" s="87"/>
      <c r="LPE29" s="88"/>
      <c r="LPF29" s="87"/>
      <c r="LPG29" s="87"/>
      <c r="LPH29" s="87"/>
      <c r="LPI29" s="87"/>
      <c r="LPJ29" s="88"/>
      <c r="LPK29" s="87"/>
      <c r="LPL29" s="87"/>
      <c r="LPM29" s="87"/>
      <c r="LPN29" s="87"/>
      <c r="LPO29" s="88"/>
      <c r="LPP29" s="87"/>
      <c r="LPQ29" s="87"/>
      <c r="LPR29" s="87"/>
      <c r="LPS29" s="87"/>
      <c r="LPT29" s="88"/>
      <c r="LPU29" s="87"/>
      <c r="LPV29" s="87"/>
      <c r="LPW29" s="87"/>
      <c r="LPX29" s="87"/>
      <c r="LPY29" s="88"/>
      <c r="LPZ29" s="87"/>
      <c r="LQA29" s="87"/>
      <c r="LQB29" s="87"/>
      <c r="LQC29" s="87"/>
      <c r="LQD29" s="88"/>
      <c r="LQE29" s="87"/>
      <c r="LQF29" s="87"/>
      <c r="LQG29" s="87"/>
      <c r="LQH29" s="87"/>
      <c r="LQI29" s="88"/>
      <c r="LQJ29" s="87"/>
      <c r="LQK29" s="87"/>
      <c r="LQL29" s="87"/>
      <c r="LQM29" s="87"/>
      <c r="LQN29" s="88"/>
      <c r="LQO29" s="87"/>
      <c r="LQP29" s="87"/>
      <c r="LQQ29" s="87"/>
      <c r="LQR29" s="87"/>
      <c r="LQS29" s="88"/>
      <c r="LQT29" s="87"/>
      <c r="LQU29" s="87"/>
      <c r="LQV29" s="87"/>
      <c r="LQW29" s="87"/>
      <c r="LQX29" s="88"/>
      <c r="LQY29" s="87"/>
      <c r="LQZ29" s="87"/>
      <c r="LRA29" s="87"/>
      <c r="LRB29" s="87"/>
      <c r="LRC29" s="88"/>
      <c r="LRD29" s="87"/>
      <c r="LRE29" s="87"/>
      <c r="LRF29" s="87"/>
      <c r="LRG29" s="87"/>
      <c r="LRH29" s="88"/>
      <c r="LRI29" s="87"/>
      <c r="LRJ29" s="87"/>
      <c r="LRK29" s="87"/>
      <c r="LRL29" s="87"/>
      <c r="LRM29" s="88"/>
      <c r="LRN29" s="87"/>
      <c r="LRO29" s="87"/>
      <c r="LRP29" s="87"/>
      <c r="LRQ29" s="87"/>
      <c r="LRR29" s="88"/>
      <c r="LRS29" s="87"/>
      <c r="LRT29" s="87"/>
      <c r="LRU29" s="87"/>
      <c r="LRV29" s="87"/>
      <c r="LRW29" s="88"/>
      <c r="LRX29" s="87"/>
      <c r="LRY29" s="87"/>
      <c r="LRZ29" s="87"/>
      <c r="LSA29" s="87"/>
      <c r="LSB29" s="88"/>
      <c r="LSC29" s="87"/>
      <c r="LSD29" s="87"/>
      <c r="LSE29" s="87"/>
      <c r="LSF29" s="87"/>
      <c r="LSG29" s="88"/>
      <c r="LSH29" s="87"/>
      <c r="LSI29" s="87"/>
      <c r="LSJ29" s="87"/>
      <c r="LSK29" s="87"/>
      <c r="LSL29" s="88"/>
      <c r="LSM29" s="87"/>
      <c r="LSN29" s="87"/>
      <c r="LSO29" s="87"/>
      <c r="LSP29" s="87"/>
      <c r="LSQ29" s="88"/>
      <c r="LSR29" s="87"/>
      <c r="LSS29" s="87"/>
      <c r="LST29" s="87"/>
      <c r="LSU29" s="87"/>
      <c r="LSV29" s="88"/>
      <c r="LSW29" s="87"/>
      <c r="LSX29" s="87"/>
      <c r="LSY29" s="87"/>
      <c r="LSZ29" s="87"/>
      <c r="LTA29" s="88"/>
      <c r="LTB29" s="87"/>
      <c r="LTC29" s="87"/>
      <c r="LTD29" s="87"/>
      <c r="LTE29" s="87"/>
      <c r="LTF29" s="88"/>
      <c r="LTG29" s="87"/>
      <c r="LTH29" s="87"/>
      <c r="LTI29" s="87"/>
      <c r="LTJ29" s="87"/>
      <c r="LTK29" s="88"/>
      <c r="LTL29" s="87"/>
      <c r="LTM29" s="87"/>
      <c r="LTN29" s="87"/>
      <c r="LTO29" s="87"/>
      <c r="LTP29" s="88"/>
      <c r="LTQ29" s="87"/>
      <c r="LTR29" s="87"/>
      <c r="LTS29" s="87"/>
      <c r="LTT29" s="87"/>
      <c r="LTU29" s="88"/>
      <c r="LTV29" s="87"/>
      <c r="LTW29" s="87"/>
      <c r="LTX29" s="87"/>
      <c r="LTY29" s="87"/>
      <c r="LTZ29" s="88"/>
      <c r="LUA29" s="87"/>
      <c r="LUB29" s="87"/>
      <c r="LUC29" s="87"/>
      <c r="LUD29" s="87"/>
      <c r="LUE29" s="88"/>
      <c r="LUF29" s="87"/>
      <c r="LUG29" s="87"/>
      <c r="LUH29" s="87"/>
      <c r="LUI29" s="87"/>
      <c r="LUJ29" s="88"/>
      <c r="LUK29" s="87"/>
      <c r="LUL29" s="87"/>
      <c r="LUM29" s="87"/>
      <c r="LUN29" s="87"/>
      <c r="LUO29" s="88"/>
      <c r="LUP29" s="87"/>
      <c r="LUQ29" s="87"/>
      <c r="LUR29" s="87"/>
      <c r="LUS29" s="87"/>
      <c r="LUT29" s="88"/>
      <c r="LUU29" s="87"/>
      <c r="LUV29" s="87"/>
      <c r="LUW29" s="87"/>
      <c r="LUX29" s="87"/>
      <c r="LUY29" s="88"/>
      <c r="LUZ29" s="87"/>
      <c r="LVA29" s="87"/>
      <c r="LVB29" s="87"/>
      <c r="LVC29" s="87"/>
      <c r="LVD29" s="88"/>
      <c r="LVE29" s="87"/>
      <c r="LVF29" s="87"/>
      <c r="LVG29" s="87"/>
      <c r="LVH29" s="87"/>
      <c r="LVI29" s="88"/>
      <c r="LVJ29" s="87"/>
      <c r="LVK29" s="87"/>
      <c r="LVL29" s="87"/>
      <c r="LVM29" s="87"/>
      <c r="LVN29" s="88"/>
      <c r="LVO29" s="87"/>
      <c r="LVP29" s="87"/>
      <c r="LVQ29" s="87"/>
      <c r="LVR29" s="87"/>
      <c r="LVS29" s="88"/>
      <c r="LVT29" s="87"/>
      <c r="LVU29" s="87"/>
      <c r="LVV29" s="87"/>
      <c r="LVW29" s="87"/>
      <c r="LVX29" s="88"/>
      <c r="LVY29" s="87"/>
      <c r="LVZ29" s="87"/>
      <c r="LWA29" s="87"/>
      <c r="LWB29" s="87"/>
      <c r="LWC29" s="88"/>
      <c r="LWD29" s="87"/>
      <c r="LWE29" s="87"/>
      <c r="LWF29" s="87"/>
      <c r="LWG29" s="87"/>
      <c r="LWH29" s="88"/>
      <c r="LWI29" s="87"/>
      <c r="LWJ29" s="87"/>
      <c r="LWK29" s="87"/>
      <c r="LWL29" s="87"/>
      <c r="LWM29" s="88"/>
      <c r="LWN29" s="87"/>
      <c r="LWO29" s="87"/>
      <c r="LWP29" s="87"/>
      <c r="LWQ29" s="87"/>
      <c r="LWR29" s="88"/>
      <c r="LWS29" s="87"/>
      <c r="LWT29" s="87"/>
      <c r="LWU29" s="87"/>
      <c r="LWV29" s="87"/>
      <c r="LWW29" s="88"/>
      <c r="LWX29" s="87"/>
      <c r="LWY29" s="87"/>
      <c r="LWZ29" s="87"/>
      <c r="LXA29" s="87"/>
      <c r="LXB29" s="88"/>
      <c r="LXC29" s="87"/>
      <c r="LXD29" s="87"/>
      <c r="LXE29" s="87"/>
      <c r="LXF29" s="87"/>
      <c r="LXG29" s="88"/>
      <c r="LXH29" s="87"/>
      <c r="LXI29" s="87"/>
      <c r="LXJ29" s="87"/>
      <c r="LXK29" s="87"/>
      <c r="LXL29" s="88"/>
      <c r="LXM29" s="87"/>
      <c r="LXN29" s="87"/>
      <c r="LXO29" s="87"/>
      <c r="LXP29" s="87"/>
      <c r="LXQ29" s="88"/>
      <c r="LXR29" s="87"/>
      <c r="LXS29" s="87"/>
      <c r="LXT29" s="87"/>
      <c r="LXU29" s="87"/>
      <c r="LXV29" s="88"/>
      <c r="LXW29" s="87"/>
      <c r="LXX29" s="87"/>
      <c r="LXY29" s="87"/>
      <c r="LXZ29" s="87"/>
      <c r="LYA29" s="88"/>
      <c r="LYB29" s="87"/>
      <c r="LYC29" s="87"/>
      <c r="LYD29" s="87"/>
      <c r="LYE29" s="87"/>
      <c r="LYF29" s="88"/>
      <c r="LYG29" s="87"/>
      <c r="LYH29" s="87"/>
      <c r="LYI29" s="87"/>
      <c r="LYJ29" s="87"/>
      <c r="LYK29" s="88"/>
      <c r="LYL29" s="87"/>
      <c r="LYM29" s="87"/>
      <c r="LYN29" s="87"/>
      <c r="LYO29" s="87"/>
      <c r="LYP29" s="88"/>
      <c r="LYQ29" s="87"/>
      <c r="LYR29" s="87"/>
      <c r="LYS29" s="87"/>
      <c r="LYT29" s="87"/>
      <c r="LYU29" s="88"/>
      <c r="LYV29" s="87"/>
      <c r="LYW29" s="87"/>
      <c r="LYX29" s="87"/>
      <c r="LYY29" s="87"/>
      <c r="LYZ29" s="88"/>
      <c r="LZA29" s="87"/>
      <c r="LZB29" s="87"/>
      <c r="LZC29" s="87"/>
      <c r="LZD29" s="87"/>
      <c r="LZE29" s="88"/>
      <c r="LZF29" s="87"/>
      <c r="LZG29" s="87"/>
      <c r="LZH29" s="87"/>
      <c r="LZI29" s="87"/>
      <c r="LZJ29" s="88"/>
      <c r="LZK29" s="87"/>
      <c r="LZL29" s="87"/>
      <c r="LZM29" s="87"/>
      <c r="LZN29" s="87"/>
      <c r="LZO29" s="88"/>
      <c r="LZP29" s="87"/>
      <c r="LZQ29" s="87"/>
      <c r="LZR29" s="87"/>
      <c r="LZS29" s="87"/>
      <c r="LZT29" s="88"/>
      <c r="LZU29" s="87"/>
      <c r="LZV29" s="87"/>
      <c r="LZW29" s="87"/>
      <c r="LZX29" s="87"/>
      <c r="LZY29" s="88"/>
      <c r="LZZ29" s="87"/>
      <c r="MAA29" s="87"/>
      <c r="MAB29" s="87"/>
      <c r="MAC29" s="87"/>
      <c r="MAD29" s="88"/>
      <c r="MAE29" s="87"/>
      <c r="MAF29" s="87"/>
      <c r="MAG29" s="87"/>
      <c r="MAH29" s="87"/>
      <c r="MAI29" s="88"/>
      <c r="MAJ29" s="87"/>
      <c r="MAK29" s="87"/>
      <c r="MAL29" s="87"/>
      <c r="MAM29" s="87"/>
      <c r="MAN29" s="88"/>
      <c r="MAO29" s="87"/>
      <c r="MAP29" s="87"/>
      <c r="MAQ29" s="87"/>
      <c r="MAR29" s="87"/>
      <c r="MAS29" s="88"/>
      <c r="MAT29" s="87"/>
      <c r="MAU29" s="87"/>
      <c r="MAV29" s="87"/>
      <c r="MAW29" s="87"/>
      <c r="MAX29" s="88"/>
      <c r="MAY29" s="87"/>
      <c r="MAZ29" s="87"/>
      <c r="MBA29" s="87"/>
      <c r="MBB29" s="87"/>
      <c r="MBC29" s="88"/>
      <c r="MBD29" s="87"/>
      <c r="MBE29" s="87"/>
      <c r="MBF29" s="87"/>
      <c r="MBG29" s="87"/>
      <c r="MBH29" s="88"/>
      <c r="MBI29" s="87"/>
      <c r="MBJ29" s="87"/>
      <c r="MBK29" s="87"/>
      <c r="MBL29" s="87"/>
      <c r="MBM29" s="88"/>
      <c r="MBN29" s="87"/>
      <c r="MBO29" s="87"/>
      <c r="MBP29" s="87"/>
      <c r="MBQ29" s="87"/>
      <c r="MBR29" s="88"/>
      <c r="MBS29" s="87"/>
      <c r="MBT29" s="87"/>
      <c r="MBU29" s="87"/>
      <c r="MBV29" s="87"/>
      <c r="MBW29" s="88"/>
      <c r="MBX29" s="87"/>
      <c r="MBY29" s="87"/>
      <c r="MBZ29" s="87"/>
      <c r="MCA29" s="87"/>
      <c r="MCB29" s="88"/>
      <c r="MCC29" s="87"/>
      <c r="MCD29" s="87"/>
      <c r="MCE29" s="87"/>
      <c r="MCF29" s="87"/>
      <c r="MCG29" s="88"/>
      <c r="MCH29" s="87"/>
      <c r="MCI29" s="87"/>
      <c r="MCJ29" s="87"/>
      <c r="MCK29" s="87"/>
      <c r="MCL29" s="88"/>
      <c r="MCM29" s="87"/>
      <c r="MCN29" s="87"/>
      <c r="MCO29" s="87"/>
      <c r="MCP29" s="87"/>
      <c r="MCQ29" s="88"/>
      <c r="MCR29" s="87"/>
      <c r="MCS29" s="87"/>
      <c r="MCT29" s="87"/>
      <c r="MCU29" s="87"/>
      <c r="MCV29" s="88"/>
      <c r="MCW29" s="87"/>
      <c r="MCX29" s="87"/>
      <c r="MCY29" s="87"/>
      <c r="MCZ29" s="87"/>
      <c r="MDA29" s="88"/>
      <c r="MDB29" s="87"/>
      <c r="MDC29" s="87"/>
      <c r="MDD29" s="87"/>
      <c r="MDE29" s="87"/>
      <c r="MDF29" s="88"/>
      <c r="MDG29" s="87"/>
      <c r="MDH29" s="87"/>
      <c r="MDI29" s="87"/>
      <c r="MDJ29" s="87"/>
      <c r="MDK29" s="88"/>
      <c r="MDL29" s="87"/>
      <c r="MDM29" s="87"/>
      <c r="MDN29" s="87"/>
      <c r="MDO29" s="87"/>
      <c r="MDP29" s="88"/>
      <c r="MDQ29" s="87"/>
      <c r="MDR29" s="87"/>
      <c r="MDS29" s="87"/>
      <c r="MDT29" s="87"/>
      <c r="MDU29" s="88"/>
      <c r="MDV29" s="87"/>
      <c r="MDW29" s="87"/>
      <c r="MDX29" s="87"/>
      <c r="MDY29" s="87"/>
      <c r="MDZ29" s="88"/>
      <c r="MEA29" s="87"/>
      <c r="MEB29" s="87"/>
      <c r="MEC29" s="87"/>
      <c r="MED29" s="87"/>
      <c r="MEE29" s="88"/>
      <c r="MEF29" s="87"/>
      <c r="MEG29" s="87"/>
      <c r="MEH29" s="87"/>
      <c r="MEI29" s="87"/>
      <c r="MEJ29" s="88"/>
      <c r="MEK29" s="87"/>
      <c r="MEL29" s="87"/>
      <c r="MEM29" s="87"/>
      <c r="MEN29" s="87"/>
      <c r="MEO29" s="88"/>
      <c r="MEP29" s="87"/>
      <c r="MEQ29" s="87"/>
      <c r="MER29" s="87"/>
      <c r="MES29" s="87"/>
      <c r="MET29" s="88"/>
      <c r="MEU29" s="87"/>
      <c r="MEV29" s="87"/>
      <c r="MEW29" s="87"/>
      <c r="MEX29" s="87"/>
      <c r="MEY29" s="88"/>
      <c r="MEZ29" s="87"/>
      <c r="MFA29" s="87"/>
      <c r="MFB29" s="87"/>
      <c r="MFC29" s="87"/>
      <c r="MFD29" s="88"/>
      <c r="MFE29" s="87"/>
      <c r="MFF29" s="87"/>
      <c r="MFG29" s="87"/>
      <c r="MFH29" s="87"/>
      <c r="MFI29" s="88"/>
      <c r="MFJ29" s="87"/>
      <c r="MFK29" s="87"/>
      <c r="MFL29" s="87"/>
      <c r="MFM29" s="87"/>
      <c r="MFN29" s="88"/>
      <c r="MFO29" s="87"/>
      <c r="MFP29" s="87"/>
      <c r="MFQ29" s="87"/>
      <c r="MFR29" s="87"/>
      <c r="MFS29" s="88"/>
      <c r="MFT29" s="87"/>
      <c r="MFU29" s="87"/>
      <c r="MFV29" s="87"/>
      <c r="MFW29" s="87"/>
      <c r="MFX29" s="88"/>
      <c r="MFY29" s="87"/>
      <c r="MFZ29" s="87"/>
      <c r="MGA29" s="87"/>
      <c r="MGB29" s="87"/>
      <c r="MGC29" s="88"/>
      <c r="MGD29" s="87"/>
      <c r="MGE29" s="87"/>
      <c r="MGF29" s="87"/>
      <c r="MGG29" s="87"/>
      <c r="MGH29" s="88"/>
      <c r="MGI29" s="87"/>
      <c r="MGJ29" s="87"/>
      <c r="MGK29" s="87"/>
      <c r="MGL29" s="87"/>
      <c r="MGM29" s="88"/>
      <c r="MGN29" s="87"/>
      <c r="MGO29" s="87"/>
      <c r="MGP29" s="87"/>
      <c r="MGQ29" s="87"/>
      <c r="MGR29" s="88"/>
      <c r="MGS29" s="87"/>
      <c r="MGT29" s="87"/>
      <c r="MGU29" s="87"/>
      <c r="MGV29" s="87"/>
      <c r="MGW29" s="88"/>
      <c r="MGX29" s="87"/>
      <c r="MGY29" s="87"/>
      <c r="MGZ29" s="87"/>
      <c r="MHA29" s="87"/>
      <c r="MHB29" s="88"/>
      <c r="MHC29" s="87"/>
      <c r="MHD29" s="87"/>
      <c r="MHE29" s="87"/>
      <c r="MHF29" s="87"/>
      <c r="MHG29" s="88"/>
      <c r="MHH29" s="87"/>
      <c r="MHI29" s="87"/>
      <c r="MHJ29" s="87"/>
      <c r="MHK29" s="87"/>
      <c r="MHL29" s="88"/>
      <c r="MHM29" s="87"/>
      <c r="MHN29" s="87"/>
      <c r="MHO29" s="87"/>
      <c r="MHP29" s="87"/>
      <c r="MHQ29" s="88"/>
      <c r="MHR29" s="87"/>
      <c r="MHS29" s="87"/>
      <c r="MHT29" s="87"/>
      <c r="MHU29" s="87"/>
      <c r="MHV29" s="88"/>
      <c r="MHW29" s="87"/>
      <c r="MHX29" s="87"/>
      <c r="MHY29" s="87"/>
      <c r="MHZ29" s="87"/>
      <c r="MIA29" s="88"/>
      <c r="MIB29" s="87"/>
      <c r="MIC29" s="87"/>
      <c r="MID29" s="87"/>
      <c r="MIE29" s="87"/>
      <c r="MIF29" s="88"/>
      <c r="MIG29" s="87"/>
      <c r="MIH29" s="87"/>
      <c r="MII29" s="87"/>
      <c r="MIJ29" s="87"/>
      <c r="MIK29" s="88"/>
      <c r="MIL29" s="87"/>
      <c r="MIM29" s="87"/>
      <c r="MIN29" s="87"/>
      <c r="MIO29" s="87"/>
      <c r="MIP29" s="88"/>
      <c r="MIQ29" s="87"/>
      <c r="MIR29" s="87"/>
      <c r="MIS29" s="87"/>
      <c r="MIT29" s="87"/>
      <c r="MIU29" s="88"/>
      <c r="MIV29" s="87"/>
      <c r="MIW29" s="87"/>
      <c r="MIX29" s="87"/>
      <c r="MIY29" s="87"/>
      <c r="MIZ29" s="88"/>
      <c r="MJA29" s="87"/>
      <c r="MJB29" s="87"/>
      <c r="MJC29" s="87"/>
      <c r="MJD29" s="87"/>
      <c r="MJE29" s="88"/>
      <c r="MJF29" s="87"/>
      <c r="MJG29" s="87"/>
      <c r="MJH29" s="87"/>
      <c r="MJI29" s="87"/>
      <c r="MJJ29" s="88"/>
      <c r="MJK29" s="87"/>
      <c r="MJL29" s="87"/>
      <c r="MJM29" s="87"/>
      <c r="MJN29" s="87"/>
      <c r="MJO29" s="88"/>
      <c r="MJP29" s="87"/>
      <c r="MJQ29" s="87"/>
      <c r="MJR29" s="87"/>
      <c r="MJS29" s="87"/>
      <c r="MJT29" s="88"/>
      <c r="MJU29" s="87"/>
      <c r="MJV29" s="87"/>
      <c r="MJW29" s="87"/>
      <c r="MJX29" s="87"/>
      <c r="MJY29" s="88"/>
      <c r="MJZ29" s="87"/>
      <c r="MKA29" s="87"/>
      <c r="MKB29" s="87"/>
      <c r="MKC29" s="87"/>
      <c r="MKD29" s="88"/>
      <c r="MKE29" s="87"/>
      <c r="MKF29" s="87"/>
      <c r="MKG29" s="87"/>
      <c r="MKH29" s="87"/>
      <c r="MKI29" s="88"/>
      <c r="MKJ29" s="87"/>
      <c r="MKK29" s="87"/>
      <c r="MKL29" s="87"/>
      <c r="MKM29" s="87"/>
      <c r="MKN29" s="88"/>
      <c r="MKO29" s="87"/>
      <c r="MKP29" s="87"/>
      <c r="MKQ29" s="87"/>
      <c r="MKR29" s="87"/>
      <c r="MKS29" s="88"/>
      <c r="MKT29" s="87"/>
      <c r="MKU29" s="87"/>
      <c r="MKV29" s="87"/>
      <c r="MKW29" s="87"/>
      <c r="MKX29" s="88"/>
      <c r="MKY29" s="87"/>
      <c r="MKZ29" s="87"/>
      <c r="MLA29" s="87"/>
      <c r="MLB29" s="87"/>
      <c r="MLC29" s="88"/>
      <c r="MLD29" s="87"/>
      <c r="MLE29" s="87"/>
      <c r="MLF29" s="87"/>
      <c r="MLG29" s="87"/>
      <c r="MLH29" s="88"/>
      <c r="MLI29" s="87"/>
      <c r="MLJ29" s="87"/>
      <c r="MLK29" s="87"/>
      <c r="MLL29" s="87"/>
      <c r="MLM29" s="88"/>
      <c r="MLN29" s="87"/>
      <c r="MLO29" s="87"/>
      <c r="MLP29" s="87"/>
      <c r="MLQ29" s="87"/>
      <c r="MLR29" s="88"/>
      <c r="MLS29" s="87"/>
      <c r="MLT29" s="87"/>
      <c r="MLU29" s="87"/>
      <c r="MLV29" s="87"/>
      <c r="MLW29" s="88"/>
      <c r="MLX29" s="87"/>
      <c r="MLY29" s="87"/>
      <c r="MLZ29" s="87"/>
      <c r="MMA29" s="87"/>
      <c r="MMB29" s="88"/>
      <c r="MMC29" s="87"/>
      <c r="MMD29" s="87"/>
      <c r="MME29" s="87"/>
      <c r="MMF29" s="87"/>
      <c r="MMG29" s="88"/>
      <c r="MMH29" s="87"/>
      <c r="MMI29" s="87"/>
      <c r="MMJ29" s="87"/>
      <c r="MMK29" s="87"/>
      <c r="MML29" s="88"/>
      <c r="MMM29" s="87"/>
      <c r="MMN29" s="87"/>
      <c r="MMO29" s="87"/>
      <c r="MMP29" s="87"/>
      <c r="MMQ29" s="88"/>
      <c r="MMR29" s="87"/>
      <c r="MMS29" s="87"/>
      <c r="MMT29" s="87"/>
      <c r="MMU29" s="87"/>
      <c r="MMV29" s="88"/>
      <c r="MMW29" s="87"/>
      <c r="MMX29" s="87"/>
      <c r="MMY29" s="87"/>
      <c r="MMZ29" s="87"/>
      <c r="MNA29" s="88"/>
      <c r="MNB29" s="87"/>
      <c r="MNC29" s="87"/>
      <c r="MND29" s="87"/>
      <c r="MNE29" s="87"/>
      <c r="MNF29" s="88"/>
      <c r="MNG29" s="87"/>
      <c r="MNH29" s="87"/>
      <c r="MNI29" s="87"/>
      <c r="MNJ29" s="87"/>
      <c r="MNK29" s="88"/>
      <c r="MNL29" s="87"/>
      <c r="MNM29" s="87"/>
      <c r="MNN29" s="87"/>
      <c r="MNO29" s="87"/>
      <c r="MNP29" s="88"/>
      <c r="MNQ29" s="87"/>
      <c r="MNR29" s="87"/>
      <c r="MNS29" s="87"/>
      <c r="MNT29" s="87"/>
      <c r="MNU29" s="88"/>
      <c r="MNV29" s="87"/>
      <c r="MNW29" s="87"/>
      <c r="MNX29" s="87"/>
      <c r="MNY29" s="87"/>
      <c r="MNZ29" s="88"/>
      <c r="MOA29" s="87"/>
      <c r="MOB29" s="87"/>
      <c r="MOC29" s="87"/>
      <c r="MOD29" s="87"/>
      <c r="MOE29" s="88"/>
      <c r="MOF29" s="87"/>
      <c r="MOG29" s="87"/>
      <c r="MOH29" s="87"/>
      <c r="MOI29" s="87"/>
      <c r="MOJ29" s="88"/>
      <c r="MOK29" s="87"/>
      <c r="MOL29" s="87"/>
      <c r="MOM29" s="87"/>
      <c r="MON29" s="87"/>
      <c r="MOO29" s="88"/>
      <c r="MOP29" s="87"/>
      <c r="MOQ29" s="87"/>
      <c r="MOR29" s="87"/>
      <c r="MOS29" s="87"/>
      <c r="MOT29" s="88"/>
      <c r="MOU29" s="87"/>
      <c r="MOV29" s="87"/>
      <c r="MOW29" s="87"/>
      <c r="MOX29" s="87"/>
      <c r="MOY29" s="88"/>
      <c r="MOZ29" s="87"/>
      <c r="MPA29" s="87"/>
      <c r="MPB29" s="87"/>
      <c r="MPC29" s="87"/>
      <c r="MPD29" s="88"/>
      <c r="MPE29" s="87"/>
      <c r="MPF29" s="87"/>
      <c r="MPG29" s="87"/>
      <c r="MPH29" s="87"/>
      <c r="MPI29" s="88"/>
      <c r="MPJ29" s="87"/>
      <c r="MPK29" s="87"/>
      <c r="MPL29" s="87"/>
      <c r="MPM29" s="87"/>
      <c r="MPN29" s="88"/>
      <c r="MPO29" s="87"/>
      <c r="MPP29" s="87"/>
      <c r="MPQ29" s="87"/>
      <c r="MPR29" s="87"/>
      <c r="MPS29" s="88"/>
      <c r="MPT29" s="87"/>
      <c r="MPU29" s="87"/>
      <c r="MPV29" s="87"/>
      <c r="MPW29" s="87"/>
      <c r="MPX29" s="88"/>
      <c r="MPY29" s="87"/>
      <c r="MPZ29" s="87"/>
      <c r="MQA29" s="87"/>
      <c r="MQB29" s="87"/>
      <c r="MQC29" s="88"/>
      <c r="MQD29" s="87"/>
      <c r="MQE29" s="87"/>
      <c r="MQF29" s="87"/>
      <c r="MQG29" s="87"/>
      <c r="MQH29" s="88"/>
      <c r="MQI29" s="87"/>
      <c r="MQJ29" s="87"/>
      <c r="MQK29" s="87"/>
      <c r="MQL29" s="87"/>
      <c r="MQM29" s="88"/>
      <c r="MQN29" s="87"/>
      <c r="MQO29" s="87"/>
      <c r="MQP29" s="87"/>
      <c r="MQQ29" s="87"/>
      <c r="MQR29" s="88"/>
      <c r="MQS29" s="87"/>
      <c r="MQT29" s="87"/>
      <c r="MQU29" s="87"/>
      <c r="MQV29" s="87"/>
      <c r="MQW29" s="88"/>
      <c r="MQX29" s="87"/>
      <c r="MQY29" s="87"/>
      <c r="MQZ29" s="87"/>
      <c r="MRA29" s="87"/>
      <c r="MRB29" s="88"/>
      <c r="MRC29" s="87"/>
      <c r="MRD29" s="87"/>
      <c r="MRE29" s="87"/>
      <c r="MRF29" s="87"/>
      <c r="MRG29" s="88"/>
      <c r="MRH29" s="87"/>
      <c r="MRI29" s="87"/>
      <c r="MRJ29" s="87"/>
      <c r="MRK29" s="87"/>
      <c r="MRL29" s="88"/>
      <c r="MRM29" s="87"/>
      <c r="MRN29" s="87"/>
      <c r="MRO29" s="87"/>
      <c r="MRP29" s="87"/>
      <c r="MRQ29" s="88"/>
      <c r="MRR29" s="87"/>
      <c r="MRS29" s="87"/>
      <c r="MRT29" s="87"/>
      <c r="MRU29" s="87"/>
      <c r="MRV29" s="88"/>
      <c r="MRW29" s="87"/>
      <c r="MRX29" s="87"/>
      <c r="MRY29" s="87"/>
      <c r="MRZ29" s="87"/>
      <c r="MSA29" s="88"/>
      <c r="MSB29" s="87"/>
      <c r="MSC29" s="87"/>
      <c r="MSD29" s="87"/>
      <c r="MSE29" s="87"/>
      <c r="MSF29" s="88"/>
      <c r="MSG29" s="87"/>
      <c r="MSH29" s="87"/>
      <c r="MSI29" s="87"/>
      <c r="MSJ29" s="87"/>
      <c r="MSK29" s="88"/>
      <c r="MSL29" s="87"/>
      <c r="MSM29" s="87"/>
      <c r="MSN29" s="87"/>
      <c r="MSO29" s="87"/>
      <c r="MSP29" s="88"/>
      <c r="MSQ29" s="87"/>
      <c r="MSR29" s="87"/>
      <c r="MSS29" s="87"/>
      <c r="MST29" s="87"/>
      <c r="MSU29" s="88"/>
      <c r="MSV29" s="87"/>
      <c r="MSW29" s="87"/>
      <c r="MSX29" s="87"/>
      <c r="MSY29" s="87"/>
      <c r="MSZ29" s="88"/>
      <c r="MTA29" s="87"/>
      <c r="MTB29" s="87"/>
      <c r="MTC29" s="87"/>
      <c r="MTD29" s="87"/>
      <c r="MTE29" s="88"/>
      <c r="MTF29" s="87"/>
      <c r="MTG29" s="87"/>
      <c r="MTH29" s="87"/>
      <c r="MTI29" s="87"/>
      <c r="MTJ29" s="88"/>
      <c r="MTK29" s="87"/>
      <c r="MTL29" s="87"/>
      <c r="MTM29" s="87"/>
      <c r="MTN29" s="87"/>
      <c r="MTO29" s="88"/>
      <c r="MTP29" s="87"/>
      <c r="MTQ29" s="87"/>
      <c r="MTR29" s="87"/>
      <c r="MTS29" s="87"/>
      <c r="MTT29" s="88"/>
      <c r="MTU29" s="87"/>
      <c r="MTV29" s="87"/>
      <c r="MTW29" s="87"/>
      <c r="MTX29" s="87"/>
      <c r="MTY29" s="88"/>
      <c r="MTZ29" s="87"/>
      <c r="MUA29" s="87"/>
      <c r="MUB29" s="87"/>
      <c r="MUC29" s="87"/>
      <c r="MUD29" s="88"/>
      <c r="MUE29" s="87"/>
      <c r="MUF29" s="87"/>
      <c r="MUG29" s="87"/>
      <c r="MUH29" s="87"/>
      <c r="MUI29" s="88"/>
      <c r="MUJ29" s="87"/>
      <c r="MUK29" s="87"/>
      <c r="MUL29" s="87"/>
      <c r="MUM29" s="87"/>
      <c r="MUN29" s="88"/>
      <c r="MUO29" s="87"/>
      <c r="MUP29" s="87"/>
      <c r="MUQ29" s="87"/>
      <c r="MUR29" s="87"/>
      <c r="MUS29" s="88"/>
      <c r="MUT29" s="87"/>
      <c r="MUU29" s="87"/>
      <c r="MUV29" s="87"/>
      <c r="MUW29" s="87"/>
      <c r="MUX29" s="88"/>
      <c r="MUY29" s="87"/>
      <c r="MUZ29" s="87"/>
      <c r="MVA29" s="87"/>
      <c r="MVB29" s="87"/>
      <c r="MVC29" s="88"/>
      <c r="MVD29" s="87"/>
      <c r="MVE29" s="87"/>
      <c r="MVF29" s="87"/>
      <c r="MVG29" s="87"/>
      <c r="MVH29" s="88"/>
      <c r="MVI29" s="87"/>
      <c r="MVJ29" s="87"/>
      <c r="MVK29" s="87"/>
      <c r="MVL29" s="87"/>
      <c r="MVM29" s="88"/>
      <c r="MVN29" s="87"/>
      <c r="MVO29" s="87"/>
      <c r="MVP29" s="87"/>
      <c r="MVQ29" s="87"/>
      <c r="MVR29" s="88"/>
      <c r="MVS29" s="87"/>
      <c r="MVT29" s="87"/>
      <c r="MVU29" s="87"/>
      <c r="MVV29" s="87"/>
      <c r="MVW29" s="88"/>
      <c r="MVX29" s="87"/>
      <c r="MVY29" s="87"/>
      <c r="MVZ29" s="87"/>
      <c r="MWA29" s="87"/>
      <c r="MWB29" s="88"/>
      <c r="MWC29" s="87"/>
      <c r="MWD29" s="87"/>
      <c r="MWE29" s="87"/>
      <c r="MWF29" s="87"/>
      <c r="MWG29" s="88"/>
      <c r="MWH29" s="87"/>
      <c r="MWI29" s="87"/>
      <c r="MWJ29" s="87"/>
      <c r="MWK29" s="87"/>
      <c r="MWL29" s="88"/>
      <c r="MWM29" s="87"/>
      <c r="MWN29" s="87"/>
      <c r="MWO29" s="87"/>
      <c r="MWP29" s="87"/>
      <c r="MWQ29" s="88"/>
      <c r="MWR29" s="87"/>
      <c r="MWS29" s="87"/>
      <c r="MWT29" s="87"/>
      <c r="MWU29" s="87"/>
      <c r="MWV29" s="88"/>
      <c r="MWW29" s="87"/>
      <c r="MWX29" s="87"/>
      <c r="MWY29" s="87"/>
      <c r="MWZ29" s="87"/>
      <c r="MXA29" s="88"/>
      <c r="MXB29" s="87"/>
      <c r="MXC29" s="87"/>
      <c r="MXD29" s="87"/>
      <c r="MXE29" s="87"/>
      <c r="MXF29" s="88"/>
      <c r="MXG29" s="87"/>
      <c r="MXH29" s="87"/>
      <c r="MXI29" s="87"/>
      <c r="MXJ29" s="87"/>
      <c r="MXK29" s="88"/>
      <c r="MXL29" s="87"/>
      <c r="MXM29" s="87"/>
      <c r="MXN29" s="87"/>
      <c r="MXO29" s="87"/>
      <c r="MXP29" s="88"/>
      <c r="MXQ29" s="87"/>
      <c r="MXR29" s="87"/>
      <c r="MXS29" s="87"/>
      <c r="MXT29" s="87"/>
      <c r="MXU29" s="88"/>
      <c r="MXV29" s="87"/>
      <c r="MXW29" s="87"/>
      <c r="MXX29" s="87"/>
      <c r="MXY29" s="87"/>
      <c r="MXZ29" s="88"/>
      <c r="MYA29" s="87"/>
      <c r="MYB29" s="87"/>
      <c r="MYC29" s="87"/>
      <c r="MYD29" s="87"/>
      <c r="MYE29" s="88"/>
      <c r="MYF29" s="87"/>
      <c r="MYG29" s="87"/>
      <c r="MYH29" s="87"/>
      <c r="MYI29" s="87"/>
      <c r="MYJ29" s="88"/>
      <c r="MYK29" s="87"/>
      <c r="MYL29" s="87"/>
      <c r="MYM29" s="87"/>
      <c r="MYN29" s="87"/>
      <c r="MYO29" s="88"/>
      <c r="MYP29" s="87"/>
      <c r="MYQ29" s="87"/>
      <c r="MYR29" s="87"/>
      <c r="MYS29" s="87"/>
      <c r="MYT29" s="88"/>
      <c r="MYU29" s="87"/>
      <c r="MYV29" s="87"/>
      <c r="MYW29" s="87"/>
      <c r="MYX29" s="87"/>
      <c r="MYY29" s="88"/>
      <c r="MYZ29" s="87"/>
      <c r="MZA29" s="87"/>
      <c r="MZB29" s="87"/>
      <c r="MZC29" s="87"/>
      <c r="MZD29" s="88"/>
      <c r="MZE29" s="87"/>
      <c r="MZF29" s="87"/>
      <c r="MZG29" s="87"/>
      <c r="MZH29" s="87"/>
      <c r="MZI29" s="88"/>
      <c r="MZJ29" s="87"/>
      <c r="MZK29" s="87"/>
      <c r="MZL29" s="87"/>
      <c r="MZM29" s="87"/>
      <c r="MZN29" s="88"/>
      <c r="MZO29" s="87"/>
      <c r="MZP29" s="87"/>
      <c r="MZQ29" s="87"/>
      <c r="MZR29" s="87"/>
      <c r="MZS29" s="88"/>
      <c r="MZT29" s="87"/>
      <c r="MZU29" s="87"/>
      <c r="MZV29" s="87"/>
      <c r="MZW29" s="87"/>
      <c r="MZX29" s="88"/>
      <c r="MZY29" s="87"/>
      <c r="MZZ29" s="87"/>
      <c r="NAA29" s="87"/>
      <c r="NAB29" s="87"/>
      <c r="NAC29" s="88"/>
      <c r="NAD29" s="87"/>
      <c r="NAE29" s="87"/>
      <c r="NAF29" s="87"/>
      <c r="NAG29" s="87"/>
      <c r="NAH29" s="88"/>
      <c r="NAI29" s="87"/>
      <c r="NAJ29" s="87"/>
      <c r="NAK29" s="87"/>
      <c r="NAL29" s="87"/>
      <c r="NAM29" s="88"/>
      <c r="NAN29" s="87"/>
      <c r="NAO29" s="87"/>
      <c r="NAP29" s="87"/>
      <c r="NAQ29" s="87"/>
      <c r="NAR29" s="88"/>
      <c r="NAS29" s="87"/>
      <c r="NAT29" s="87"/>
      <c r="NAU29" s="87"/>
      <c r="NAV29" s="87"/>
      <c r="NAW29" s="88"/>
      <c r="NAX29" s="87"/>
      <c r="NAY29" s="87"/>
      <c r="NAZ29" s="87"/>
      <c r="NBA29" s="87"/>
      <c r="NBB29" s="88"/>
      <c r="NBC29" s="87"/>
      <c r="NBD29" s="87"/>
      <c r="NBE29" s="87"/>
      <c r="NBF29" s="87"/>
      <c r="NBG29" s="88"/>
      <c r="NBH29" s="87"/>
      <c r="NBI29" s="87"/>
      <c r="NBJ29" s="87"/>
      <c r="NBK29" s="87"/>
      <c r="NBL29" s="88"/>
      <c r="NBM29" s="87"/>
      <c r="NBN29" s="87"/>
      <c r="NBO29" s="87"/>
      <c r="NBP29" s="87"/>
      <c r="NBQ29" s="88"/>
      <c r="NBR29" s="87"/>
      <c r="NBS29" s="87"/>
      <c r="NBT29" s="87"/>
      <c r="NBU29" s="87"/>
      <c r="NBV29" s="88"/>
      <c r="NBW29" s="87"/>
      <c r="NBX29" s="87"/>
      <c r="NBY29" s="87"/>
      <c r="NBZ29" s="87"/>
      <c r="NCA29" s="88"/>
      <c r="NCB29" s="87"/>
      <c r="NCC29" s="87"/>
      <c r="NCD29" s="87"/>
      <c r="NCE29" s="87"/>
      <c r="NCF29" s="88"/>
      <c r="NCG29" s="87"/>
      <c r="NCH29" s="87"/>
      <c r="NCI29" s="87"/>
      <c r="NCJ29" s="87"/>
      <c r="NCK29" s="88"/>
      <c r="NCL29" s="87"/>
      <c r="NCM29" s="87"/>
      <c r="NCN29" s="87"/>
      <c r="NCO29" s="87"/>
      <c r="NCP29" s="88"/>
      <c r="NCQ29" s="87"/>
      <c r="NCR29" s="87"/>
      <c r="NCS29" s="87"/>
      <c r="NCT29" s="87"/>
      <c r="NCU29" s="88"/>
      <c r="NCV29" s="87"/>
      <c r="NCW29" s="87"/>
      <c r="NCX29" s="87"/>
      <c r="NCY29" s="87"/>
      <c r="NCZ29" s="88"/>
      <c r="NDA29" s="87"/>
      <c r="NDB29" s="87"/>
      <c r="NDC29" s="87"/>
      <c r="NDD29" s="87"/>
      <c r="NDE29" s="88"/>
      <c r="NDF29" s="87"/>
      <c r="NDG29" s="87"/>
      <c r="NDH29" s="87"/>
      <c r="NDI29" s="87"/>
      <c r="NDJ29" s="88"/>
      <c r="NDK29" s="87"/>
      <c r="NDL29" s="87"/>
      <c r="NDM29" s="87"/>
      <c r="NDN29" s="87"/>
      <c r="NDO29" s="88"/>
      <c r="NDP29" s="87"/>
      <c r="NDQ29" s="87"/>
      <c r="NDR29" s="87"/>
      <c r="NDS29" s="87"/>
      <c r="NDT29" s="88"/>
      <c r="NDU29" s="87"/>
      <c r="NDV29" s="87"/>
      <c r="NDW29" s="87"/>
      <c r="NDX29" s="87"/>
      <c r="NDY29" s="88"/>
      <c r="NDZ29" s="87"/>
      <c r="NEA29" s="87"/>
      <c r="NEB29" s="87"/>
      <c r="NEC29" s="87"/>
      <c r="NED29" s="88"/>
      <c r="NEE29" s="87"/>
      <c r="NEF29" s="87"/>
      <c r="NEG29" s="87"/>
      <c r="NEH29" s="87"/>
      <c r="NEI29" s="88"/>
      <c r="NEJ29" s="87"/>
      <c r="NEK29" s="87"/>
      <c r="NEL29" s="87"/>
      <c r="NEM29" s="87"/>
      <c r="NEN29" s="88"/>
      <c r="NEO29" s="87"/>
      <c r="NEP29" s="87"/>
      <c r="NEQ29" s="87"/>
      <c r="NER29" s="87"/>
      <c r="NES29" s="88"/>
      <c r="NET29" s="87"/>
      <c r="NEU29" s="87"/>
      <c r="NEV29" s="87"/>
      <c r="NEW29" s="87"/>
      <c r="NEX29" s="88"/>
      <c r="NEY29" s="87"/>
      <c r="NEZ29" s="87"/>
      <c r="NFA29" s="87"/>
      <c r="NFB29" s="87"/>
      <c r="NFC29" s="88"/>
      <c r="NFD29" s="87"/>
      <c r="NFE29" s="87"/>
      <c r="NFF29" s="87"/>
      <c r="NFG29" s="87"/>
      <c r="NFH29" s="88"/>
      <c r="NFI29" s="87"/>
      <c r="NFJ29" s="87"/>
      <c r="NFK29" s="87"/>
      <c r="NFL29" s="87"/>
      <c r="NFM29" s="88"/>
      <c r="NFN29" s="87"/>
      <c r="NFO29" s="87"/>
      <c r="NFP29" s="87"/>
      <c r="NFQ29" s="87"/>
      <c r="NFR29" s="88"/>
      <c r="NFS29" s="87"/>
      <c r="NFT29" s="87"/>
      <c r="NFU29" s="87"/>
      <c r="NFV29" s="87"/>
      <c r="NFW29" s="88"/>
      <c r="NFX29" s="87"/>
      <c r="NFY29" s="87"/>
      <c r="NFZ29" s="87"/>
      <c r="NGA29" s="87"/>
      <c r="NGB29" s="88"/>
      <c r="NGC29" s="87"/>
      <c r="NGD29" s="87"/>
      <c r="NGE29" s="87"/>
      <c r="NGF29" s="87"/>
      <c r="NGG29" s="88"/>
      <c r="NGH29" s="87"/>
      <c r="NGI29" s="87"/>
      <c r="NGJ29" s="87"/>
      <c r="NGK29" s="87"/>
      <c r="NGL29" s="88"/>
      <c r="NGM29" s="87"/>
      <c r="NGN29" s="87"/>
      <c r="NGO29" s="87"/>
      <c r="NGP29" s="87"/>
      <c r="NGQ29" s="88"/>
      <c r="NGR29" s="87"/>
      <c r="NGS29" s="87"/>
      <c r="NGT29" s="87"/>
      <c r="NGU29" s="87"/>
      <c r="NGV29" s="88"/>
      <c r="NGW29" s="87"/>
      <c r="NGX29" s="87"/>
      <c r="NGY29" s="87"/>
      <c r="NGZ29" s="87"/>
      <c r="NHA29" s="88"/>
      <c r="NHB29" s="87"/>
      <c r="NHC29" s="87"/>
      <c r="NHD29" s="87"/>
      <c r="NHE29" s="87"/>
      <c r="NHF29" s="88"/>
      <c r="NHG29" s="87"/>
      <c r="NHH29" s="87"/>
      <c r="NHI29" s="87"/>
      <c r="NHJ29" s="87"/>
      <c r="NHK29" s="88"/>
      <c r="NHL29" s="87"/>
      <c r="NHM29" s="87"/>
      <c r="NHN29" s="87"/>
      <c r="NHO29" s="87"/>
      <c r="NHP29" s="88"/>
      <c r="NHQ29" s="87"/>
      <c r="NHR29" s="87"/>
      <c r="NHS29" s="87"/>
      <c r="NHT29" s="87"/>
      <c r="NHU29" s="88"/>
      <c r="NHV29" s="87"/>
      <c r="NHW29" s="87"/>
      <c r="NHX29" s="87"/>
      <c r="NHY29" s="87"/>
      <c r="NHZ29" s="88"/>
      <c r="NIA29" s="87"/>
      <c r="NIB29" s="87"/>
      <c r="NIC29" s="87"/>
      <c r="NID29" s="87"/>
      <c r="NIE29" s="88"/>
      <c r="NIF29" s="87"/>
      <c r="NIG29" s="87"/>
      <c r="NIH29" s="87"/>
      <c r="NII29" s="87"/>
      <c r="NIJ29" s="88"/>
      <c r="NIK29" s="87"/>
      <c r="NIL29" s="87"/>
      <c r="NIM29" s="87"/>
      <c r="NIN29" s="87"/>
      <c r="NIO29" s="88"/>
      <c r="NIP29" s="87"/>
      <c r="NIQ29" s="87"/>
      <c r="NIR29" s="87"/>
      <c r="NIS29" s="87"/>
      <c r="NIT29" s="88"/>
      <c r="NIU29" s="87"/>
      <c r="NIV29" s="87"/>
      <c r="NIW29" s="87"/>
      <c r="NIX29" s="87"/>
      <c r="NIY29" s="88"/>
      <c r="NIZ29" s="87"/>
      <c r="NJA29" s="87"/>
      <c r="NJB29" s="87"/>
      <c r="NJC29" s="87"/>
      <c r="NJD29" s="88"/>
      <c r="NJE29" s="87"/>
      <c r="NJF29" s="87"/>
      <c r="NJG29" s="87"/>
      <c r="NJH29" s="87"/>
      <c r="NJI29" s="88"/>
      <c r="NJJ29" s="87"/>
      <c r="NJK29" s="87"/>
      <c r="NJL29" s="87"/>
      <c r="NJM29" s="87"/>
      <c r="NJN29" s="88"/>
      <c r="NJO29" s="87"/>
      <c r="NJP29" s="87"/>
      <c r="NJQ29" s="87"/>
      <c r="NJR29" s="87"/>
      <c r="NJS29" s="88"/>
      <c r="NJT29" s="87"/>
      <c r="NJU29" s="87"/>
      <c r="NJV29" s="87"/>
      <c r="NJW29" s="87"/>
      <c r="NJX29" s="88"/>
      <c r="NJY29" s="87"/>
      <c r="NJZ29" s="87"/>
      <c r="NKA29" s="87"/>
      <c r="NKB29" s="87"/>
      <c r="NKC29" s="88"/>
      <c r="NKD29" s="87"/>
      <c r="NKE29" s="87"/>
      <c r="NKF29" s="87"/>
      <c r="NKG29" s="87"/>
      <c r="NKH29" s="88"/>
      <c r="NKI29" s="87"/>
      <c r="NKJ29" s="87"/>
      <c r="NKK29" s="87"/>
      <c r="NKL29" s="87"/>
      <c r="NKM29" s="88"/>
      <c r="NKN29" s="87"/>
      <c r="NKO29" s="87"/>
      <c r="NKP29" s="87"/>
      <c r="NKQ29" s="87"/>
      <c r="NKR29" s="88"/>
      <c r="NKS29" s="87"/>
      <c r="NKT29" s="87"/>
      <c r="NKU29" s="87"/>
      <c r="NKV29" s="87"/>
      <c r="NKW29" s="88"/>
      <c r="NKX29" s="87"/>
      <c r="NKY29" s="87"/>
      <c r="NKZ29" s="87"/>
      <c r="NLA29" s="87"/>
      <c r="NLB29" s="88"/>
      <c r="NLC29" s="87"/>
      <c r="NLD29" s="87"/>
      <c r="NLE29" s="87"/>
      <c r="NLF29" s="87"/>
      <c r="NLG29" s="88"/>
      <c r="NLH29" s="87"/>
      <c r="NLI29" s="87"/>
      <c r="NLJ29" s="87"/>
      <c r="NLK29" s="87"/>
      <c r="NLL29" s="88"/>
      <c r="NLM29" s="87"/>
      <c r="NLN29" s="87"/>
      <c r="NLO29" s="87"/>
      <c r="NLP29" s="87"/>
      <c r="NLQ29" s="88"/>
      <c r="NLR29" s="87"/>
      <c r="NLS29" s="87"/>
      <c r="NLT29" s="87"/>
      <c r="NLU29" s="87"/>
      <c r="NLV29" s="88"/>
      <c r="NLW29" s="87"/>
      <c r="NLX29" s="87"/>
      <c r="NLY29" s="87"/>
      <c r="NLZ29" s="87"/>
      <c r="NMA29" s="88"/>
      <c r="NMB29" s="87"/>
      <c r="NMC29" s="87"/>
      <c r="NMD29" s="87"/>
      <c r="NME29" s="87"/>
      <c r="NMF29" s="88"/>
      <c r="NMG29" s="87"/>
      <c r="NMH29" s="87"/>
      <c r="NMI29" s="87"/>
      <c r="NMJ29" s="87"/>
      <c r="NMK29" s="88"/>
      <c r="NML29" s="87"/>
      <c r="NMM29" s="87"/>
      <c r="NMN29" s="87"/>
      <c r="NMO29" s="87"/>
      <c r="NMP29" s="88"/>
      <c r="NMQ29" s="87"/>
      <c r="NMR29" s="87"/>
      <c r="NMS29" s="87"/>
      <c r="NMT29" s="87"/>
      <c r="NMU29" s="88"/>
      <c r="NMV29" s="87"/>
      <c r="NMW29" s="87"/>
      <c r="NMX29" s="87"/>
      <c r="NMY29" s="87"/>
      <c r="NMZ29" s="88"/>
      <c r="NNA29" s="87"/>
      <c r="NNB29" s="87"/>
      <c r="NNC29" s="87"/>
      <c r="NND29" s="87"/>
      <c r="NNE29" s="88"/>
      <c r="NNF29" s="87"/>
      <c r="NNG29" s="87"/>
      <c r="NNH29" s="87"/>
      <c r="NNI29" s="87"/>
      <c r="NNJ29" s="88"/>
      <c r="NNK29" s="87"/>
      <c r="NNL29" s="87"/>
      <c r="NNM29" s="87"/>
      <c r="NNN29" s="87"/>
      <c r="NNO29" s="88"/>
      <c r="NNP29" s="87"/>
      <c r="NNQ29" s="87"/>
      <c r="NNR29" s="87"/>
      <c r="NNS29" s="87"/>
      <c r="NNT29" s="88"/>
      <c r="NNU29" s="87"/>
      <c r="NNV29" s="87"/>
      <c r="NNW29" s="87"/>
      <c r="NNX29" s="87"/>
      <c r="NNY29" s="88"/>
      <c r="NNZ29" s="87"/>
      <c r="NOA29" s="87"/>
      <c r="NOB29" s="87"/>
      <c r="NOC29" s="87"/>
      <c r="NOD29" s="88"/>
      <c r="NOE29" s="87"/>
      <c r="NOF29" s="87"/>
      <c r="NOG29" s="87"/>
      <c r="NOH29" s="87"/>
      <c r="NOI29" s="88"/>
      <c r="NOJ29" s="87"/>
      <c r="NOK29" s="87"/>
      <c r="NOL29" s="87"/>
      <c r="NOM29" s="87"/>
      <c r="NON29" s="88"/>
      <c r="NOO29" s="87"/>
      <c r="NOP29" s="87"/>
      <c r="NOQ29" s="87"/>
      <c r="NOR29" s="87"/>
      <c r="NOS29" s="88"/>
      <c r="NOT29" s="87"/>
      <c r="NOU29" s="87"/>
      <c r="NOV29" s="87"/>
      <c r="NOW29" s="87"/>
      <c r="NOX29" s="88"/>
      <c r="NOY29" s="87"/>
      <c r="NOZ29" s="87"/>
      <c r="NPA29" s="87"/>
      <c r="NPB29" s="87"/>
      <c r="NPC29" s="88"/>
      <c r="NPD29" s="87"/>
      <c r="NPE29" s="87"/>
      <c r="NPF29" s="87"/>
      <c r="NPG29" s="87"/>
      <c r="NPH29" s="88"/>
      <c r="NPI29" s="87"/>
      <c r="NPJ29" s="87"/>
      <c r="NPK29" s="87"/>
      <c r="NPL29" s="87"/>
      <c r="NPM29" s="88"/>
      <c r="NPN29" s="87"/>
      <c r="NPO29" s="87"/>
      <c r="NPP29" s="87"/>
      <c r="NPQ29" s="87"/>
      <c r="NPR29" s="88"/>
      <c r="NPS29" s="87"/>
      <c r="NPT29" s="87"/>
      <c r="NPU29" s="87"/>
      <c r="NPV29" s="87"/>
      <c r="NPW29" s="88"/>
      <c r="NPX29" s="87"/>
      <c r="NPY29" s="87"/>
      <c r="NPZ29" s="87"/>
      <c r="NQA29" s="87"/>
      <c r="NQB29" s="88"/>
      <c r="NQC29" s="87"/>
      <c r="NQD29" s="87"/>
      <c r="NQE29" s="87"/>
      <c r="NQF29" s="87"/>
      <c r="NQG29" s="88"/>
      <c r="NQH29" s="87"/>
      <c r="NQI29" s="87"/>
      <c r="NQJ29" s="87"/>
      <c r="NQK29" s="87"/>
      <c r="NQL29" s="88"/>
      <c r="NQM29" s="87"/>
      <c r="NQN29" s="87"/>
      <c r="NQO29" s="87"/>
      <c r="NQP29" s="87"/>
      <c r="NQQ29" s="88"/>
      <c r="NQR29" s="87"/>
      <c r="NQS29" s="87"/>
      <c r="NQT29" s="87"/>
      <c r="NQU29" s="87"/>
      <c r="NQV29" s="88"/>
      <c r="NQW29" s="87"/>
      <c r="NQX29" s="87"/>
      <c r="NQY29" s="87"/>
      <c r="NQZ29" s="87"/>
      <c r="NRA29" s="88"/>
      <c r="NRB29" s="87"/>
      <c r="NRC29" s="87"/>
      <c r="NRD29" s="87"/>
      <c r="NRE29" s="87"/>
      <c r="NRF29" s="88"/>
      <c r="NRG29" s="87"/>
      <c r="NRH29" s="87"/>
      <c r="NRI29" s="87"/>
      <c r="NRJ29" s="87"/>
      <c r="NRK29" s="88"/>
      <c r="NRL29" s="87"/>
      <c r="NRM29" s="87"/>
      <c r="NRN29" s="87"/>
      <c r="NRO29" s="87"/>
      <c r="NRP29" s="88"/>
      <c r="NRQ29" s="87"/>
      <c r="NRR29" s="87"/>
      <c r="NRS29" s="87"/>
      <c r="NRT29" s="87"/>
      <c r="NRU29" s="88"/>
      <c r="NRV29" s="87"/>
      <c r="NRW29" s="87"/>
      <c r="NRX29" s="87"/>
      <c r="NRY29" s="87"/>
      <c r="NRZ29" s="88"/>
      <c r="NSA29" s="87"/>
      <c r="NSB29" s="87"/>
      <c r="NSC29" s="87"/>
      <c r="NSD29" s="87"/>
      <c r="NSE29" s="88"/>
      <c r="NSF29" s="87"/>
      <c r="NSG29" s="87"/>
      <c r="NSH29" s="87"/>
      <c r="NSI29" s="87"/>
      <c r="NSJ29" s="88"/>
      <c r="NSK29" s="87"/>
      <c r="NSL29" s="87"/>
      <c r="NSM29" s="87"/>
      <c r="NSN29" s="87"/>
      <c r="NSO29" s="88"/>
      <c r="NSP29" s="87"/>
      <c r="NSQ29" s="87"/>
      <c r="NSR29" s="87"/>
      <c r="NSS29" s="87"/>
      <c r="NST29" s="88"/>
      <c r="NSU29" s="87"/>
      <c r="NSV29" s="87"/>
      <c r="NSW29" s="87"/>
      <c r="NSX29" s="87"/>
      <c r="NSY29" s="88"/>
      <c r="NSZ29" s="87"/>
      <c r="NTA29" s="87"/>
      <c r="NTB29" s="87"/>
      <c r="NTC29" s="87"/>
      <c r="NTD29" s="88"/>
      <c r="NTE29" s="87"/>
      <c r="NTF29" s="87"/>
      <c r="NTG29" s="87"/>
      <c r="NTH29" s="87"/>
      <c r="NTI29" s="88"/>
      <c r="NTJ29" s="87"/>
      <c r="NTK29" s="87"/>
      <c r="NTL29" s="87"/>
      <c r="NTM29" s="87"/>
      <c r="NTN29" s="88"/>
      <c r="NTO29" s="87"/>
      <c r="NTP29" s="87"/>
      <c r="NTQ29" s="87"/>
      <c r="NTR29" s="87"/>
      <c r="NTS29" s="88"/>
      <c r="NTT29" s="87"/>
      <c r="NTU29" s="87"/>
      <c r="NTV29" s="87"/>
      <c r="NTW29" s="87"/>
      <c r="NTX29" s="88"/>
      <c r="NTY29" s="87"/>
      <c r="NTZ29" s="87"/>
      <c r="NUA29" s="87"/>
      <c r="NUB29" s="87"/>
      <c r="NUC29" s="88"/>
      <c r="NUD29" s="87"/>
      <c r="NUE29" s="87"/>
      <c r="NUF29" s="87"/>
      <c r="NUG29" s="87"/>
      <c r="NUH29" s="88"/>
      <c r="NUI29" s="87"/>
      <c r="NUJ29" s="87"/>
      <c r="NUK29" s="87"/>
      <c r="NUL29" s="87"/>
      <c r="NUM29" s="88"/>
      <c r="NUN29" s="87"/>
      <c r="NUO29" s="87"/>
      <c r="NUP29" s="87"/>
      <c r="NUQ29" s="87"/>
      <c r="NUR29" s="88"/>
      <c r="NUS29" s="87"/>
      <c r="NUT29" s="87"/>
      <c r="NUU29" s="87"/>
      <c r="NUV29" s="87"/>
      <c r="NUW29" s="88"/>
      <c r="NUX29" s="87"/>
      <c r="NUY29" s="87"/>
      <c r="NUZ29" s="87"/>
      <c r="NVA29" s="87"/>
      <c r="NVB29" s="88"/>
      <c r="NVC29" s="87"/>
      <c r="NVD29" s="87"/>
      <c r="NVE29" s="87"/>
      <c r="NVF29" s="87"/>
      <c r="NVG29" s="88"/>
      <c r="NVH29" s="87"/>
      <c r="NVI29" s="87"/>
      <c r="NVJ29" s="87"/>
      <c r="NVK29" s="87"/>
      <c r="NVL29" s="88"/>
      <c r="NVM29" s="87"/>
      <c r="NVN29" s="87"/>
      <c r="NVO29" s="87"/>
      <c r="NVP29" s="87"/>
      <c r="NVQ29" s="88"/>
      <c r="NVR29" s="87"/>
      <c r="NVS29" s="87"/>
      <c r="NVT29" s="87"/>
      <c r="NVU29" s="87"/>
      <c r="NVV29" s="88"/>
      <c r="NVW29" s="87"/>
      <c r="NVX29" s="87"/>
      <c r="NVY29" s="87"/>
      <c r="NVZ29" s="87"/>
      <c r="NWA29" s="88"/>
      <c r="NWB29" s="87"/>
      <c r="NWC29" s="87"/>
      <c r="NWD29" s="87"/>
      <c r="NWE29" s="87"/>
      <c r="NWF29" s="88"/>
      <c r="NWG29" s="87"/>
      <c r="NWH29" s="87"/>
      <c r="NWI29" s="87"/>
      <c r="NWJ29" s="87"/>
      <c r="NWK29" s="88"/>
      <c r="NWL29" s="87"/>
      <c r="NWM29" s="87"/>
      <c r="NWN29" s="87"/>
      <c r="NWO29" s="87"/>
      <c r="NWP29" s="88"/>
      <c r="NWQ29" s="87"/>
      <c r="NWR29" s="87"/>
      <c r="NWS29" s="87"/>
      <c r="NWT29" s="87"/>
      <c r="NWU29" s="88"/>
      <c r="NWV29" s="87"/>
      <c r="NWW29" s="87"/>
      <c r="NWX29" s="87"/>
      <c r="NWY29" s="87"/>
      <c r="NWZ29" s="88"/>
      <c r="NXA29" s="87"/>
      <c r="NXB29" s="87"/>
      <c r="NXC29" s="87"/>
      <c r="NXD29" s="87"/>
      <c r="NXE29" s="88"/>
      <c r="NXF29" s="87"/>
      <c r="NXG29" s="87"/>
      <c r="NXH29" s="87"/>
      <c r="NXI29" s="87"/>
      <c r="NXJ29" s="88"/>
      <c r="NXK29" s="87"/>
      <c r="NXL29" s="87"/>
      <c r="NXM29" s="87"/>
      <c r="NXN29" s="87"/>
      <c r="NXO29" s="88"/>
      <c r="NXP29" s="87"/>
      <c r="NXQ29" s="87"/>
      <c r="NXR29" s="87"/>
      <c r="NXS29" s="87"/>
      <c r="NXT29" s="88"/>
      <c r="NXU29" s="87"/>
      <c r="NXV29" s="87"/>
      <c r="NXW29" s="87"/>
      <c r="NXX29" s="87"/>
      <c r="NXY29" s="88"/>
      <c r="NXZ29" s="87"/>
      <c r="NYA29" s="87"/>
      <c r="NYB29" s="87"/>
      <c r="NYC29" s="87"/>
      <c r="NYD29" s="88"/>
      <c r="NYE29" s="87"/>
      <c r="NYF29" s="87"/>
      <c r="NYG29" s="87"/>
      <c r="NYH29" s="87"/>
      <c r="NYI29" s="88"/>
      <c r="NYJ29" s="87"/>
      <c r="NYK29" s="87"/>
      <c r="NYL29" s="87"/>
      <c r="NYM29" s="87"/>
      <c r="NYN29" s="88"/>
      <c r="NYO29" s="87"/>
      <c r="NYP29" s="87"/>
      <c r="NYQ29" s="87"/>
      <c r="NYR29" s="87"/>
      <c r="NYS29" s="88"/>
      <c r="NYT29" s="87"/>
      <c r="NYU29" s="87"/>
      <c r="NYV29" s="87"/>
      <c r="NYW29" s="87"/>
      <c r="NYX29" s="88"/>
      <c r="NYY29" s="87"/>
      <c r="NYZ29" s="87"/>
      <c r="NZA29" s="87"/>
      <c r="NZB29" s="87"/>
      <c r="NZC29" s="88"/>
      <c r="NZD29" s="87"/>
      <c r="NZE29" s="87"/>
      <c r="NZF29" s="87"/>
      <c r="NZG29" s="87"/>
      <c r="NZH29" s="88"/>
      <c r="NZI29" s="87"/>
      <c r="NZJ29" s="87"/>
      <c r="NZK29" s="87"/>
      <c r="NZL29" s="87"/>
      <c r="NZM29" s="88"/>
      <c r="NZN29" s="87"/>
      <c r="NZO29" s="87"/>
      <c r="NZP29" s="87"/>
      <c r="NZQ29" s="87"/>
      <c r="NZR29" s="88"/>
      <c r="NZS29" s="87"/>
      <c r="NZT29" s="87"/>
      <c r="NZU29" s="87"/>
      <c r="NZV29" s="87"/>
      <c r="NZW29" s="88"/>
      <c r="NZX29" s="87"/>
      <c r="NZY29" s="87"/>
      <c r="NZZ29" s="87"/>
      <c r="OAA29" s="87"/>
      <c r="OAB29" s="88"/>
      <c r="OAC29" s="87"/>
      <c r="OAD29" s="87"/>
      <c r="OAE29" s="87"/>
      <c r="OAF29" s="87"/>
      <c r="OAG29" s="88"/>
      <c r="OAH29" s="87"/>
      <c r="OAI29" s="87"/>
      <c r="OAJ29" s="87"/>
      <c r="OAK29" s="87"/>
      <c r="OAL29" s="88"/>
      <c r="OAM29" s="87"/>
      <c r="OAN29" s="87"/>
      <c r="OAO29" s="87"/>
      <c r="OAP29" s="87"/>
      <c r="OAQ29" s="88"/>
      <c r="OAR29" s="87"/>
      <c r="OAS29" s="87"/>
      <c r="OAT29" s="87"/>
      <c r="OAU29" s="87"/>
      <c r="OAV29" s="88"/>
      <c r="OAW29" s="87"/>
      <c r="OAX29" s="87"/>
      <c r="OAY29" s="87"/>
      <c r="OAZ29" s="87"/>
      <c r="OBA29" s="88"/>
      <c r="OBB29" s="87"/>
      <c r="OBC29" s="87"/>
      <c r="OBD29" s="87"/>
      <c r="OBE29" s="87"/>
      <c r="OBF29" s="88"/>
      <c r="OBG29" s="87"/>
      <c r="OBH29" s="87"/>
      <c r="OBI29" s="87"/>
      <c r="OBJ29" s="87"/>
      <c r="OBK29" s="88"/>
      <c r="OBL29" s="87"/>
      <c r="OBM29" s="87"/>
      <c r="OBN29" s="87"/>
      <c r="OBO29" s="87"/>
      <c r="OBP29" s="88"/>
      <c r="OBQ29" s="87"/>
      <c r="OBR29" s="87"/>
      <c r="OBS29" s="87"/>
      <c r="OBT29" s="87"/>
      <c r="OBU29" s="88"/>
      <c r="OBV29" s="87"/>
      <c r="OBW29" s="87"/>
      <c r="OBX29" s="87"/>
      <c r="OBY29" s="87"/>
      <c r="OBZ29" s="88"/>
      <c r="OCA29" s="87"/>
      <c r="OCB29" s="87"/>
      <c r="OCC29" s="87"/>
      <c r="OCD29" s="87"/>
      <c r="OCE29" s="88"/>
      <c r="OCF29" s="87"/>
      <c r="OCG29" s="87"/>
      <c r="OCH29" s="87"/>
      <c r="OCI29" s="87"/>
      <c r="OCJ29" s="88"/>
      <c r="OCK29" s="87"/>
      <c r="OCL29" s="87"/>
      <c r="OCM29" s="87"/>
      <c r="OCN29" s="87"/>
      <c r="OCO29" s="88"/>
      <c r="OCP29" s="87"/>
      <c r="OCQ29" s="87"/>
      <c r="OCR29" s="87"/>
      <c r="OCS29" s="87"/>
      <c r="OCT29" s="88"/>
      <c r="OCU29" s="87"/>
      <c r="OCV29" s="87"/>
      <c r="OCW29" s="87"/>
      <c r="OCX29" s="87"/>
      <c r="OCY29" s="88"/>
      <c r="OCZ29" s="87"/>
      <c r="ODA29" s="87"/>
      <c r="ODB29" s="87"/>
      <c r="ODC29" s="87"/>
      <c r="ODD29" s="88"/>
      <c r="ODE29" s="87"/>
      <c r="ODF29" s="87"/>
      <c r="ODG29" s="87"/>
      <c r="ODH29" s="87"/>
      <c r="ODI29" s="88"/>
      <c r="ODJ29" s="87"/>
      <c r="ODK29" s="87"/>
      <c r="ODL29" s="87"/>
      <c r="ODM29" s="87"/>
      <c r="ODN29" s="88"/>
      <c r="ODO29" s="87"/>
      <c r="ODP29" s="87"/>
      <c r="ODQ29" s="87"/>
      <c r="ODR29" s="87"/>
      <c r="ODS29" s="88"/>
      <c r="ODT29" s="87"/>
      <c r="ODU29" s="87"/>
      <c r="ODV29" s="87"/>
      <c r="ODW29" s="87"/>
      <c r="ODX29" s="88"/>
      <c r="ODY29" s="87"/>
      <c r="ODZ29" s="87"/>
      <c r="OEA29" s="87"/>
      <c r="OEB29" s="87"/>
      <c r="OEC29" s="88"/>
      <c r="OED29" s="87"/>
      <c r="OEE29" s="87"/>
      <c r="OEF29" s="87"/>
      <c r="OEG29" s="87"/>
      <c r="OEH29" s="88"/>
      <c r="OEI29" s="87"/>
      <c r="OEJ29" s="87"/>
      <c r="OEK29" s="87"/>
      <c r="OEL29" s="87"/>
      <c r="OEM29" s="88"/>
      <c r="OEN29" s="87"/>
      <c r="OEO29" s="87"/>
      <c r="OEP29" s="87"/>
      <c r="OEQ29" s="87"/>
      <c r="OER29" s="88"/>
      <c r="OES29" s="87"/>
      <c r="OET29" s="87"/>
      <c r="OEU29" s="87"/>
      <c r="OEV29" s="87"/>
      <c r="OEW29" s="88"/>
      <c r="OEX29" s="87"/>
      <c r="OEY29" s="87"/>
      <c r="OEZ29" s="87"/>
      <c r="OFA29" s="87"/>
      <c r="OFB29" s="88"/>
      <c r="OFC29" s="87"/>
      <c r="OFD29" s="87"/>
      <c r="OFE29" s="87"/>
      <c r="OFF29" s="87"/>
      <c r="OFG29" s="88"/>
      <c r="OFH29" s="87"/>
      <c r="OFI29" s="87"/>
      <c r="OFJ29" s="87"/>
      <c r="OFK29" s="87"/>
      <c r="OFL29" s="88"/>
      <c r="OFM29" s="87"/>
      <c r="OFN29" s="87"/>
      <c r="OFO29" s="87"/>
      <c r="OFP29" s="87"/>
      <c r="OFQ29" s="88"/>
      <c r="OFR29" s="87"/>
      <c r="OFS29" s="87"/>
      <c r="OFT29" s="87"/>
      <c r="OFU29" s="87"/>
      <c r="OFV29" s="88"/>
      <c r="OFW29" s="87"/>
      <c r="OFX29" s="87"/>
      <c r="OFY29" s="87"/>
      <c r="OFZ29" s="87"/>
      <c r="OGA29" s="88"/>
      <c r="OGB29" s="87"/>
      <c r="OGC29" s="87"/>
      <c r="OGD29" s="87"/>
      <c r="OGE29" s="87"/>
      <c r="OGF29" s="88"/>
      <c r="OGG29" s="87"/>
      <c r="OGH29" s="87"/>
      <c r="OGI29" s="87"/>
      <c r="OGJ29" s="87"/>
      <c r="OGK29" s="88"/>
      <c r="OGL29" s="87"/>
      <c r="OGM29" s="87"/>
      <c r="OGN29" s="87"/>
      <c r="OGO29" s="87"/>
      <c r="OGP29" s="88"/>
      <c r="OGQ29" s="87"/>
      <c r="OGR29" s="87"/>
      <c r="OGS29" s="87"/>
      <c r="OGT29" s="87"/>
      <c r="OGU29" s="88"/>
      <c r="OGV29" s="87"/>
      <c r="OGW29" s="87"/>
      <c r="OGX29" s="87"/>
      <c r="OGY29" s="87"/>
      <c r="OGZ29" s="88"/>
      <c r="OHA29" s="87"/>
      <c r="OHB29" s="87"/>
      <c r="OHC29" s="87"/>
      <c r="OHD29" s="87"/>
      <c r="OHE29" s="88"/>
      <c r="OHF29" s="87"/>
      <c r="OHG29" s="87"/>
      <c r="OHH29" s="87"/>
      <c r="OHI29" s="87"/>
      <c r="OHJ29" s="88"/>
      <c r="OHK29" s="87"/>
      <c r="OHL29" s="87"/>
      <c r="OHM29" s="87"/>
      <c r="OHN29" s="87"/>
      <c r="OHO29" s="88"/>
      <c r="OHP29" s="87"/>
      <c r="OHQ29" s="87"/>
      <c r="OHR29" s="87"/>
      <c r="OHS29" s="87"/>
      <c r="OHT29" s="88"/>
      <c r="OHU29" s="87"/>
      <c r="OHV29" s="87"/>
      <c r="OHW29" s="87"/>
      <c r="OHX29" s="87"/>
      <c r="OHY29" s="88"/>
      <c r="OHZ29" s="87"/>
      <c r="OIA29" s="87"/>
      <c r="OIB29" s="87"/>
      <c r="OIC29" s="87"/>
      <c r="OID29" s="88"/>
      <c r="OIE29" s="87"/>
      <c r="OIF29" s="87"/>
      <c r="OIG29" s="87"/>
      <c r="OIH29" s="87"/>
      <c r="OII29" s="88"/>
      <c r="OIJ29" s="87"/>
      <c r="OIK29" s="87"/>
      <c r="OIL29" s="87"/>
      <c r="OIM29" s="87"/>
      <c r="OIN29" s="88"/>
      <c r="OIO29" s="87"/>
      <c r="OIP29" s="87"/>
      <c r="OIQ29" s="87"/>
      <c r="OIR29" s="87"/>
      <c r="OIS29" s="88"/>
      <c r="OIT29" s="87"/>
      <c r="OIU29" s="87"/>
      <c r="OIV29" s="87"/>
      <c r="OIW29" s="87"/>
      <c r="OIX29" s="88"/>
      <c r="OIY29" s="87"/>
      <c r="OIZ29" s="87"/>
      <c r="OJA29" s="87"/>
      <c r="OJB29" s="87"/>
      <c r="OJC29" s="88"/>
      <c r="OJD29" s="87"/>
      <c r="OJE29" s="87"/>
      <c r="OJF29" s="87"/>
      <c r="OJG29" s="87"/>
      <c r="OJH29" s="88"/>
      <c r="OJI29" s="87"/>
      <c r="OJJ29" s="87"/>
      <c r="OJK29" s="87"/>
      <c r="OJL29" s="87"/>
      <c r="OJM29" s="88"/>
      <c r="OJN29" s="87"/>
      <c r="OJO29" s="87"/>
      <c r="OJP29" s="87"/>
      <c r="OJQ29" s="87"/>
      <c r="OJR29" s="88"/>
      <c r="OJS29" s="87"/>
      <c r="OJT29" s="87"/>
      <c r="OJU29" s="87"/>
      <c r="OJV29" s="87"/>
      <c r="OJW29" s="88"/>
      <c r="OJX29" s="87"/>
      <c r="OJY29" s="87"/>
      <c r="OJZ29" s="87"/>
      <c r="OKA29" s="87"/>
      <c r="OKB29" s="88"/>
      <c r="OKC29" s="87"/>
      <c r="OKD29" s="87"/>
      <c r="OKE29" s="87"/>
      <c r="OKF29" s="87"/>
      <c r="OKG29" s="88"/>
      <c r="OKH29" s="87"/>
      <c r="OKI29" s="87"/>
      <c r="OKJ29" s="87"/>
      <c r="OKK29" s="87"/>
      <c r="OKL29" s="88"/>
      <c r="OKM29" s="87"/>
      <c r="OKN29" s="87"/>
      <c r="OKO29" s="87"/>
      <c r="OKP29" s="87"/>
      <c r="OKQ29" s="88"/>
      <c r="OKR29" s="87"/>
      <c r="OKS29" s="87"/>
      <c r="OKT29" s="87"/>
      <c r="OKU29" s="87"/>
      <c r="OKV29" s="88"/>
      <c r="OKW29" s="87"/>
      <c r="OKX29" s="87"/>
      <c r="OKY29" s="87"/>
      <c r="OKZ29" s="87"/>
      <c r="OLA29" s="88"/>
      <c r="OLB29" s="87"/>
      <c r="OLC29" s="87"/>
      <c r="OLD29" s="87"/>
      <c r="OLE29" s="87"/>
      <c r="OLF29" s="88"/>
      <c r="OLG29" s="87"/>
      <c r="OLH29" s="87"/>
      <c r="OLI29" s="87"/>
      <c r="OLJ29" s="87"/>
      <c r="OLK29" s="88"/>
      <c r="OLL29" s="87"/>
      <c r="OLM29" s="87"/>
      <c r="OLN29" s="87"/>
      <c r="OLO29" s="87"/>
      <c r="OLP29" s="88"/>
      <c r="OLQ29" s="87"/>
      <c r="OLR29" s="87"/>
      <c r="OLS29" s="87"/>
      <c r="OLT29" s="87"/>
      <c r="OLU29" s="88"/>
      <c r="OLV29" s="87"/>
      <c r="OLW29" s="87"/>
      <c r="OLX29" s="87"/>
      <c r="OLY29" s="87"/>
      <c r="OLZ29" s="88"/>
      <c r="OMA29" s="87"/>
      <c r="OMB29" s="87"/>
      <c r="OMC29" s="87"/>
      <c r="OMD29" s="87"/>
      <c r="OME29" s="88"/>
      <c r="OMF29" s="87"/>
      <c r="OMG29" s="87"/>
      <c r="OMH29" s="87"/>
      <c r="OMI29" s="87"/>
      <c r="OMJ29" s="88"/>
      <c r="OMK29" s="87"/>
      <c r="OML29" s="87"/>
      <c r="OMM29" s="87"/>
      <c r="OMN29" s="87"/>
      <c r="OMO29" s="88"/>
      <c r="OMP29" s="87"/>
      <c r="OMQ29" s="87"/>
      <c r="OMR29" s="87"/>
      <c r="OMS29" s="87"/>
      <c r="OMT29" s="88"/>
      <c r="OMU29" s="87"/>
      <c r="OMV29" s="87"/>
      <c r="OMW29" s="87"/>
      <c r="OMX29" s="87"/>
      <c r="OMY29" s="88"/>
      <c r="OMZ29" s="87"/>
      <c r="ONA29" s="87"/>
      <c r="ONB29" s="87"/>
      <c r="ONC29" s="87"/>
      <c r="OND29" s="88"/>
      <c r="ONE29" s="87"/>
      <c r="ONF29" s="87"/>
      <c r="ONG29" s="87"/>
      <c r="ONH29" s="87"/>
      <c r="ONI29" s="88"/>
      <c r="ONJ29" s="87"/>
      <c r="ONK29" s="87"/>
      <c r="ONL29" s="87"/>
      <c r="ONM29" s="87"/>
      <c r="ONN29" s="88"/>
      <c r="ONO29" s="87"/>
      <c r="ONP29" s="87"/>
      <c r="ONQ29" s="87"/>
      <c r="ONR29" s="87"/>
      <c r="ONS29" s="88"/>
      <c r="ONT29" s="87"/>
      <c r="ONU29" s="87"/>
      <c r="ONV29" s="87"/>
      <c r="ONW29" s="87"/>
      <c r="ONX29" s="88"/>
      <c r="ONY29" s="87"/>
      <c r="ONZ29" s="87"/>
      <c r="OOA29" s="87"/>
      <c r="OOB29" s="87"/>
      <c r="OOC29" s="88"/>
      <c r="OOD29" s="87"/>
      <c r="OOE29" s="87"/>
      <c r="OOF29" s="87"/>
      <c r="OOG29" s="87"/>
      <c r="OOH29" s="88"/>
      <c r="OOI29" s="87"/>
      <c r="OOJ29" s="87"/>
      <c r="OOK29" s="87"/>
      <c r="OOL29" s="87"/>
      <c r="OOM29" s="88"/>
      <c r="OON29" s="87"/>
      <c r="OOO29" s="87"/>
      <c r="OOP29" s="87"/>
      <c r="OOQ29" s="87"/>
      <c r="OOR29" s="88"/>
      <c r="OOS29" s="87"/>
      <c r="OOT29" s="87"/>
      <c r="OOU29" s="87"/>
      <c r="OOV29" s="87"/>
      <c r="OOW29" s="88"/>
      <c r="OOX29" s="87"/>
      <c r="OOY29" s="87"/>
      <c r="OOZ29" s="87"/>
      <c r="OPA29" s="87"/>
      <c r="OPB29" s="88"/>
      <c r="OPC29" s="87"/>
      <c r="OPD29" s="87"/>
      <c r="OPE29" s="87"/>
      <c r="OPF29" s="87"/>
      <c r="OPG29" s="88"/>
      <c r="OPH29" s="87"/>
      <c r="OPI29" s="87"/>
      <c r="OPJ29" s="87"/>
      <c r="OPK29" s="87"/>
      <c r="OPL29" s="88"/>
      <c r="OPM29" s="87"/>
      <c r="OPN29" s="87"/>
      <c r="OPO29" s="87"/>
      <c r="OPP29" s="87"/>
      <c r="OPQ29" s="88"/>
      <c r="OPR29" s="87"/>
      <c r="OPS29" s="87"/>
      <c r="OPT29" s="87"/>
      <c r="OPU29" s="87"/>
      <c r="OPV29" s="88"/>
      <c r="OPW29" s="87"/>
      <c r="OPX29" s="87"/>
      <c r="OPY29" s="87"/>
      <c r="OPZ29" s="87"/>
      <c r="OQA29" s="88"/>
      <c r="OQB29" s="87"/>
      <c r="OQC29" s="87"/>
      <c r="OQD29" s="87"/>
      <c r="OQE29" s="87"/>
      <c r="OQF29" s="88"/>
      <c r="OQG29" s="87"/>
      <c r="OQH29" s="87"/>
      <c r="OQI29" s="87"/>
      <c r="OQJ29" s="87"/>
      <c r="OQK29" s="88"/>
      <c r="OQL29" s="87"/>
      <c r="OQM29" s="87"/>
      <c r="OQN29" s="87"/>
      <c r="OQO29" s="87"/>
      <c r="OQP29" s="88"/>
      <c r="OQQ29" s="87"/>
      <c r="OQR29" s="87"/>
      <c r="OQS29" s="87"/>
      <c r="OQT29" s="87"/>
      <c r="OQU29" s="88"/>
      <c r="OQV29" s="87"/>
      <c r="OQW29" s="87"/>
      <c r="OQX29" s="87"/>
      <c r="OQY29" s="87"/>
      <c r="OQZ29" s="88"/>
      <c r="ORA29" s="87"/>
      <c r="ORB29" s="87"/>
      <c r="ORC29" s="87"/>
      <c r="ORD29" s="87"/>
      <c r="ORE29" s="88"/>
      <c r="ORF29" s="87"/>
      <c r="ORG29" s="87"/>
      <c r="ORH29" s="87"/>
      <c r="ORI29" s="87"/>
      <c r="ORJ29" s="88"/>
      <c r="ORK29" s="87"/>
      <c r="ORL29" s="87"/>
      <c r="ORM29" s="87"/>
      <c r="ORN29" s="87"/>
      <c r="ORO29" s="88"/>
      <c r="ORP29" s="87"/>
      <c r="ORQ29" s="87"/>
      <c r="ORR29" s="87"/>
      <c r="ORS29" s="87"/>
      <c r="ORT29" s="88"/>
      <c r="ORU29" s="87"/>
      <c r="ORV29" s="87"/>
      <c r="ORW29" s="87"/>
      <c r="ORX29" s="87"/>
      <c r="ORY29" s="88"/>
      <c r="ORZ29" s="87"/>
      <c r="OSA29" s="87"/>
      <c r="OSB29" s="87"/>
      <c r="OSC29" s="87"/>
      <c r="OSD29" s="88"/>
      <c r="OSE29" s="87"/>
      <c r="OSF29" s="87"/>
      <c r="OSG29" s="87"/>
      <c r="OSH29" s="87"/>
      <c r="OSI29" s="88"/>
      <c r="OSJ29" s="87"/>
      <c r="OSK29" s="87"/>
      <c r="OSL29" s="87"/>
      <c r="OSM29" s="87"/>
      <c r="OSN29" s="88"/>
      <c r="OSO29" s="87"/>
      <c r="OSP29" s="87"/>
      <c r="OSQ29" s="87"/>
      <c r="OSR29" s="87"/>
      <c r="OSS29" s="88"/>
      <c r="OST29" s="87"/>
      <c r="OSU29" s="87"/>
      <c r="OSV29" s="87"/>
      <c r="OSW29" s="87"/>
      <c r="OSX29" s="88"/>
      <c r="OSY29" s="87"/>
      <c r="OSZ29" s="87"/>
      <c r="OTA29" s="87"/>
      <c r="OTB29" s="87"/>
      <c r="OTC29" s="88"/>
      <c r="OTD29" s="87"/>
      <c r="OTE29" s="87"/>
      <c r="OTF29" s="87"/>
      <c r="OTG29" s="87"/>
      <c r="OTH29" s="88"/>
      <c r="OTI29" s="87"/>
      <c r="OTJ29" s="87"/>
      <c r="OTK29" s="87"/>
      <c r="OTL29" s="87"/>
      <c r="OTM29" s="88"/>
      <c r="OTN29" s="87"/>
      <c r="OTO29" s="87"/>
      <c r="OTP29" s="87"/>
      <c r="OTQ29" s="87"/>
      <c r="OTR29" s="88"/>
      <c r="OTS29" s="87"/>
      <c r="OTT29" s="87"/>
      <c r="OTU29" s="87"/>
      <c r="OTV29" s="87"/>
      <c r="OTW29" s="88"/>
      <c r="OTX29" s="87"/>
      <c r="OTY29" s="87"/>
      <c r="OTZ29" s="87"/>
      <c r="OUA29" s="87"/>
      <c r="OUB29" s="88"/>
      <c r="OUC29" s="87"/>
      <c r="OUD29" s="87"/>
      <c r="OUE29" s="87"/>
      <c r="OUF29" s="87"/>
      <c r="OUG29" s="88"/>
      <c r="OUH29" s="87"/>
      <c r="OUI29" s="87"/>
      <c r="OUJ29" s="87"/>
      <c r="OUK29" s="87"/>
      <c r="OUL29" s="88"/>
      <c r="OUM29" s="87"/>
      <c r="OUN29" s="87"/>
      <c r="OUO29" s="87"/>
      <c r="OUP29" s="87"/>
      <c r="OUQ29" s="88"/>
      <c r="OUR29" s="87"/>
      <c r="OUS29" s="87"/>
      <c r="OUT29" s="87"/>
      <c r="OUU29" s="87"/>
      <c r="OUV29" s="88"/>
      <c r="OUW29" s="87"/>
      <c r="OUX29" s="87"/>
      <c r="OUY29" s="87"/>
      <c r="OUZ29" s="87"/>
      <c r="OVA29" s="88"/>
      <c r="OVB29" s="87"/>
      <c r="OVC29" s="87"/>
      <c r="OVD29" s="87"/>
      <c r="OVE29" s="87"/>
      <c r="OVF29" s="88"/>
      <c r="OVG29" s="87"/>
      <c r="OVH29" s="87"/>
      <c r="OVI29" s="87"/>
      <c r="OVJ29" s="87"/>
      <c r="OVK29" s="88"/>
      <c r="OVL29" s="87"/>
      <c r="OVM29" s="87"/>
      <c r="OVN29" s="87"/>
      <c r="OVO29" s="87"/>
      <c r="OVP29" s="88"/>
      <c r="OVQ29" s="87"/>
      <c r="OVR29" s="87"/>
      <c r="OVS29" s="87"/>
      <c r="OVT29" s="87"/>
      <c r="OVU29" s="88"/>
      <c r="OVV29" s="87"/>
      <c r="OVW29" s="87"/>
      <c r="OVX29" s="87"/>
      <c r="OVY29" s="87"/>
      <c r="OVZ29" s="88"/>
      <c r="OWA29" s="87"/>
      <c r="OWB29" s="87"/>
      <c r="OWC29" s="87"/>
      <c r="OWD29" s="87"/>
      <c r="OWE29" s="88"/>
      <c r="OWF29" s="87"/>
      <c r="OWG29" s="87"/>
      <c r="OWH29" s="87"/>
      <c r="OWI29" s="87"/>
      <c r="OWJ29" s="88"/>
      <c r="OWK29" s="87"/>
      <c r="OWL29" s="87"/>
      <c r="OWM29" s="87"/>
      <c r="OWN29" s="87"/>
      <c r="OWO29" s="88"/>
      <c r="OWP29" s="87"/>
      <c r="OWQ29" s="87"/>
      <c r="OWR29" s="87"/>
      <c r="OWS29" s="87"/>
      <c r="OWT29" s="88"/>
      <c r="OWU29" s="87"/>
      <c r="OWV29" s="87"/>
      <c r="OWW29" s="87"/>
      <c r="OWX29" s="87"/>
      <c r="OWY29" s="88"/>
      <c r="OWZ29" s="87"/>
      <c r="OXA29" s="87"/>
      <c r="OXB29" s="87"/>
      <c r="OXC29" s="87"/>
      <c r="OXD29" s="88"/>
      <c r="OXE29" s="87"/>
      <c r="OXF29" s="87"/>
      <c r="OXG29" s="87"/>
      <c r="OXH29" s="87"/>
      <c r="OXI29" s="88"/>
      <c r="OXJ29" s="87"/>
      <c r="OXK29" s="87"/>
      <c r="OXL29" s="87"/>
      <c r="OXM29" s="87"/>
      <c r="OXN29" s="88"/>
      <c r="OXO29" s="87"/>
      <c r="OXP29" s="87"/>
      <c r="OXQ29" s="87"/>
      <c r="OXR29" s="87"/>
      <c r="OXS29" s="88"/>
      <c r="OXT29" s="87"/>
      <c r="OXU29" s="87"/>
      <c r="OXV29" s="87"/>
      <c r="OXW29" s="87"/>
      <c r="OXX29" s="88"/>
      <c r="OXY29" s="87"/>
      <c r="OXZ29" s="87"/>
      <c r="OYA29" s="87"/>
      <c r="OYB29" s="87"/>
      <c r="OYC29" s="88"/>
      <c r="OYD29" s="87"/>
      <c r="OYE29" s="87"/>
      <c r="OYF29" s="87"/>
      <c r="OYG29" s="87"/>
      <c r="OYH29" s="88"/>
      <c r="OYI29" s="87"/>
      <c r="OYJ29" s="87"/>
      <c r="OYK29" s="87"/>
      <c r="OYL29" s="87"/>
      <c r="OYM29" s="88"/>
      <c r="OYN29" s="87"/>
      <c r="OYO29" s="87"/>
      <c r="OYP29" s="87"/>
      <c r="OYQ29" s="87"/>
      <c r="OYR29" s="88"/>
      <c r="OYS29" s="87"/>
      <c r="OYT29" s="87"/>
      <c r="OYU29" s="87"/>
      <c r="OYV29" s="87"/>
      <c r="OYW29" s="88"/>
      <c r="OYX29" s="87"/>
      <c r="OYY29" s="87"/>
      <c r="OYZ29" s="87"/>
      <c r="OZA29" s="87"/>
      <c r="OZB29" s="88"/>
      <c r="OZC29" s="87"/>
      <c r="OZD29" s="87"/>
      <c r="OZE29" s="87"/>
      <c r="OZF29" s="87"/>
      <c r="OZG29" s="88"/>
      <c r="OZH29" s="87"/>
      <c r="OZI29" s="87"/>
      <c r="OZJ29" s="87"/>
      <c r="OZK29" s="87"/>
      <c r="OZL29" s="88"/>
      <c r="OZM29" s="87"/>
      <c r="OZN29" s="87"/>
      <c r="OZO29" s="87"/>
      <c r="OZP29" s="87"/>
      <c r="OZQ29" s="88"/>
      <c r="OZR29" s="87"/>
      <c r="OZS29" s="87"/>
      <c r="OZT29" s="87"/>
      <c r="OZU29" s="87"/>
      <c r="OZV29" s="88"/>
      <c r="OZW29" s="87"/>
      <c r="OZX29" s="87"/>
      <c r="OZY29" s="87"/>
      <c r="OZZ29" s="87"/>
      <c r="PAA29" s="88"/>
      <c r="PAB29" s="87"/>
      <c r="PAC29" s="87"/>
      <c r="PAD29" s="87"/>
      <c r="PAE29" s="87"/>
      <c r="PAF29" s="88"/>
      <c r="PAG29" s="87"/>
      <c r="PAH29" s="87"/>
      <c r="PAI29" s="87"/>
      <c r="PAJ29" s="87"/>
      <c r="PAK29" s="88"/>
      <c r="PAL29" s="87"/>
      <c r="PAM29" s="87"/>
      <c r="PAN29" s="87"/>
      <c r="PAO29" s="87"/>
      <c r="PAP29" s="88"/>
      <c r="PAQ29" s="87"/>
      <c r="PAR29" s="87"/>
      <c r="PAS29" s="87"/>
      <c r="PAT29" s="87"/>
      <c r="PAU29" s="88"/>
      <c r="PAV29" s="87"/>
      <c r="PAW29" s="87"/>
      <c r="PAX29" s="87"/>
      <c r="PAY29" s="87"/>
      <c r="PAZ29" s="88"/>
      <c r="PBA29" s="87"/>
      <c r="PBB29" s="87"/>
      <c r="PBC29" s="87"/>
      <c r="PBD29" s="87"/>
      <c r="PBE29" s="88"/>
      <c r="PBF29" s="87"/>
      <c r="PBG29" s="87"/>
      <c r="PBH29" s="87"/>
      <c r="PBI29" s="87"/>
      <c r="PBJ29" s="88"/>
      <c r="PBK29" s="87"/>
      <c r="PBL29" s="87"/>
      <c r="PBM29" s="87"/>
      <c r="PBN29" s="87"/>
      <c r="PBO29" s="88"/>
      <c r="PBP29" s="87"/>
      <c r="PBQ29" s="87"/>
      <c r="PBR29" s="87"/>
      <c r="PBS29" s="87"/>
      <c r="PBT29" s="88"/>
      <c r="PBU29" s="87"/>
      <c r="PBV29" s="87"/>
      <c r="PBW29" s="87"/>
      <c r="PBX29" s="87"/>
      <c r="PBY29" s="88"/>
      <c r="PBZ29" s="87"/>
      <c r="PCA29" s="87"/>
      <c r="PCB29" s="87"/>
      <c r="PCC29" s="87"/>
      <c r="PCD29" s="88"/>
      <c r="PCE29" s="87"/>
      <c r="PCF29" s="87"/>
      <c r="PCG29" s="87"/>
      <c r="PCH29" s="87"/>
      <c r="PCI29" s="88"/>
      <c r="PCJ29" s="87"/>
      <c r="PCK29" s="87"/>
      <c r="PCL29" s="87"/>
      <c r="PCM29" s="87"/>
      <c r="PCN29" s="88"/>
      <c r="PCO29" s="87"/>
      <c r="PCP29" s="87"/>
      <c r="PCQ29" s="87"/>
      <c r="PCR29" s="87"/>
      <c r="PCS29" s="88"/>
      <c r="PCT29" s="87"/>
      <c r="PCU29" s="87"/>
      <c r="PCV29" s="87"/>
      <c r="PCW29" s="87"/>
      <c r="PCX29" s="88"/>
      <c r="PCY29" s="87"/>
      <c r="PCZ29" s="87"/>
      <c r="PDA29" s="87"/>
      <c r="PDB29" s="87"/>
      <c r="PDC29" s="88"/>
      <c r="PDD29" s="87"/>
      <c r="PDE29" s="87"/>
      <c r="PDF29" s="87"/>
      <c r="PDG29" s="87"/>
      <c r="PDH29" s="88"/>
      <c r="PDI29" s="87"/>
      <c r="PDJ29" s="87"/>
      <c r="PDK29" s="87"/>
      <c r="PDL29" s="87"/>
      <c r="PDM29" s="88"/>
      <c r="PDN29" s="87"/>
      <c r="PDO29" s="87"/>
      <c r="PDP29" s="87"/>
      <c r="PDQ29" s="87"/>
      <c r="PDR29" s="88"/>
      <c r="PDS29" s="87"/>
      <c r="PDT29" s="87"/>
      <c r="PDU29" s="87"/>
      <c r="PDV29" s="87"/>
      <c r="PDW29" s="88"/>
      <c r="PDX29" s="87"/>
      <c r="PDY29" s="87"/>
      <c r="PDZ29" s="87"/>
      <c r="PEA29" s="87"/>
      <c r="PEB29" s="88"/>
      <c r="PEC29" s="87"/>
      <c r="PED29" s="87"/>
      <c r="PEE29" s="87"/>
      <c r="PEF29" s="87"/>
      <c r="PEG29" s="88"/>
      <c r="PEH29" s="87"/>
      <c r="PEI29" s="87"/>
      <c r="PEJ29" s="87"/>
      <c r="PEK29" s="87"/>
      <c r="PEL29" s="88"/>
      <c r="PEM29" s="87"/>
      <c r="PEN29" s="87"/>
      <c r="PEO29" s="87"/>
      <c r="PEP29" s="87"/>
      <c r="PEQ29" s="88"/>
      <c r="PER29" s="87"/>
      <c r="PES29" s="87"/>
      <c r="PET29" s="87"/>
      <c r="PEU29" s="87"/>
      <c r="PEV29" s="88"/>
      <c r="PEW29" s="87"/>
      <c r="PEX29" s="87"/>
      <c r="PEY29" s="87"/>
      <c r="PEZ29" s="87"/>
      <c r="PFA29" s="88"/>
      <c r="PFB29" s="87"/>
      <c r="PFC29" s="87"/>
      <c r="PFD29" s="87"/>
      <c r="PFE29" s="87"/>
      <c r="PFF29" s="88"/>
      <c r="PFG29" s="87"/>
      <c r="PFH29" s="87"/>
      <c r="PFI29" s="87"/>
      <c r="PFJ29" s="87"/>
      <c r="PFK29" s="88"/>
      <c r="PFL29" s="87"/>
      <c r="PFM29" s="87"/>
      <c r="PFN29" s="87"/>
      <c r="PFO29" s="87"/>
      <c r="PFP29" s="88"/>
      <c r="PFQ29" s="87"/>
      <c r="PFR29" s="87"/>
      <c r="PFS29" s="87"/>
      <c r="PFT29" s="87"/>
      <c r="PFU29" s="88"/>
      <c r="PFV29" s="87"/>
      <c r="PFW29" s="87"/>
      <c r="PFX29" s="87"/>
      <c r="PFY29" s="87"/>
      <c r="PFZ29" s="88"/>
      <c r="PGA29" s="87"/>
      <c r="PGB29" s="87"/>
      <c r="PGC29" s="87"/>
      <c r="PGD29" s="87"/>
      <c r="PGE29" s="88"/>
      <c r="PGF29" s="87"/>
      <c r="PGG29" s="87"/>
      <c r="PGH29" s="87"/>
      <c r="PGI29" s="87"/>
      <c r="PGJ29" s="88"/>
      <c r="PGK29" s="87"/>
      <c r="PGL29" s="87"/>
      <c r="PGM29" s="87"/>
      <c r="PGN29" s="87"/>
      <c r="PGO29" s="88"/>
      <c r="PGP29" s="87"/>
      <c r="PGQ29" s="87"/>
      <c r="PGR29" s="87"/>
      <c r="PGS29" s="87"/>
      <c r="PGT29" s="88"/>
      <c r="PGU29" s="87"/>
      <c r="PGV29" s="87"/>
      <c r="PGW29" s="87"/>
      <c r="PGX29" s="87"/>
      <c r="PGY29" s="88"/>
      <c r="PGZ29" s="87"/>
      <c r="PHA29" s="87"/>
      <c r="PHB29" s="87"/>
      <c r="PHC29" s="87"/>
      <c r="PHD29" s="88"/>
      <c r="PHE29" s="87"/>
      <c r="PHF29" s="87"/>
      <c r="PHG29" s="87"/>
      <c r="PHH29" s="87"/>
      <c r="PHI29" s="88"/>
      <c r="PHJ29" s="87"/>
      <c r="PHK29" s="87"/>
      <c r="PHL29" s="87"/>
      <c r="PHM29" s="87"/>
      <c r="PHN29" s="88"/>
      <c r="PHO29" s="87"/>
      <c r="PHP29" s="87"/>
      <c r="PHQ29" s="87"/>
      <c r="PHR29" s="87"/>
      <c r="PHS29" s="88"/>
      <c r="PHT29" s="87"/>
      <c r="PHU29" s="87"/>
      <c r="PHV29" s="87"/>
      <c r="PHW29" s="87"/>
      <c r="PHX29" s="88"/>
      <c r="PHY29" s="87"/>
      <c r="PHZ29" s="87"/>
      <c r="PIA29" s="87"/>
      <c r="PIB29" s="87"/>
      <c r="PIC29" s="88"/>
      <c r="PID29" s="87"/>
      <c r="PIE29" s="87"/>
      <c r="PIF29" s="87"/>
      <c r="PIG29" s="87"/>
      <c r="PIH29" s="88"/>
      <c r="PII29" s="87"/>
      <c r="PIJ29" s="87"/>
      <c r="PIK29" s="87"/>
      <c r="PIL29" s="87"/>
      <c r="PIM29" s="88"/>
      <c r="PIN29" s="87"/>
      <c r="PIO29" s="87"/>
      <c r="PIP29" s="87"/>
      <c r="PIQ29" s="87"/>
      <c r="PIR29" s="88"/>
      <c r="PIS29" s="87"/>
      <c r="PIT29" s="87"/>
      <c r="PIU29" s="87"/>
      <c r="PIV29" s="87"/>
      <c r="PIW29" s="88"/>
      <c r="PIX29" s="87"/>
      <c r="PIY29" s="87"/>
      <c r="PIZ29" s="87"/>
      <c r="PJA29" s="87"/>
      <c r="PJB29" s="88"/>
      <c r="PJC29" s="87"/>
      <c r="PJD29" s="87"/>
      <c r="PJE29" s="87"/>
      <c r="PJF29" s="87"/>
      <c r="PJG29" s="88"/>
      <c r="PJH29" s="87"/>
      <c r="PJI29" s="87"/>
      <c r="PJJ29" s="87"/>
      <c r="PJK29" s="87"/>
      <c r="PJL29" s="88"/>
      <c r="PJM29" s="87"/>
      <c r="PJN29" s="87"/>
      <c r="PJO29" s="87"/>
      <c r="PJP29" s="87"/>
      <c r="PJQ29" s="88"/>
      <c r="PJR29" s="87"/>
      <c r="PJS29" s="87"/>
      <c r="PJT29" s="87"/>
      <c r="PJU29" s="87"/>
      <c r="PJV29" s="88"/>
      <c r="PJW29" s="87"/>
      <c r="PJX29" s="87"/>
      <c r="PJY29" s="87"/>
      <c r="PJZ29" s="87"/>
      <c r="PKA29" s="88"/>
      <c r="PKB29" s="87"/>
      <c r="PKC29" s="87"/>
      <c r="PKD29" s="87"/>
      <c r="PKE29" s="87"/>
      <c r="PKF29" s="88"/>
      <c r="PKG29" s="87"/>
      <c r="PKH29" s="87"/>
      <c r="PKI29" s="87"/>
      <c r="PKJ29" s="87"/>
      <c r="PKK29" s="88"/>
      <c r="PKL29" s="87"/>
      <c r="PKM29" s="87"/>
      <c r="PKN29" s="87"/>
      <c r="PKO29" s="87"/>
      <c r="PKP29" s="88"/>
      <c r="PKQ29" s="87"/>
      <c r="PKR29" s="87"/>
      <c r="PKS29" s="87"/>
      <c r="PKT29" s="87"/>
      <c r="PKU29" s="88"/>
      <c r="PKV29" s="87"/>
      <c r="PKW29" s="87"/>
      <c r="PKX29" s="87"/>
      <c r="PKY29" s="87"/>
      <c r="PKZ29" s="88"/>
      <c r="PLA29" s="87"/>
      <c r="PLB29" s="87"/>
      <c r="PLC29" s="87"/>
      <c r="PLD29" s="87"/>
      <c r="PLE29" s="88"/>
      <c r="PLF29" s="87"/>
      <c r="PLG29" s="87"/>
      <c r="PLH29" s="87"/>
      <c r="PLI29" s="87"/>
      <c r="PLJ29" s="88"/>
      <c r="PLK29" s="87"/>
      <c r="PLL29" s="87"/>
      <c r="PLM29" s="87"/>
      <c r="PLN29" s="87"/>
      <c r="PLO29" s="88"/>
      <c r="PLP29" s="87"/>
      <c r="PLQ29" s="87"/>
      <c r="PLR29" s="87"/>
      <c r="PLS29" s="87"/>
      <c r="PLT29" s="88"/>
      <c r="PLU29" s="87"/>
      <c r="PLV29" s="87"/>
      <c r="PLW29" s="87"/>
      <c r="PLX29" s="87"/>
      <c r="PLY29" s="88"/>
      <c r="PLZ29" s="87"/>
      <c r="PMA29" s="87"/>
      <c r="PMB29" s="87"/>
      <c r="PMC29" s="87"/>
      <c r="PMD29" s="88"/>
      <c r="PME29" s="87"/>
      <c r="PMF29" s="87"/>
      <c r="PMG29" s="87"/>
      <c r="PMH29" s="87"/>
      <c r="PMI29" s="88"/>
      <c r="PMJ29" s="87"/>
      <c r="PMK29" s="87"/>
      <c r="PML29" s="87"/>
      <c r="PMM29" s="87"/>
      <c r="PMN29" s="88"/>
      <c r="PMO29" s="87"/>
      <c r="PMP29" s="87"/>
      <c r="PMQ29" s="87"/>
      <c r="PMR29" s="87"/>
      <c r="PMS29" s="88"/>
      <c r="PMT29" s="87"/>
      <c r="PMU29" s="87"/>
      <c r="PMV29" s="87"/>
      <c r="PMW29" s="87"/>
      <c r="PMX29" s="88"/>
      <c r="PMY29" s="87"/>
      <c r="PMZ29" s="87"/>
      <c r="PNA29" s="87"/>
      <c r="PNB29" s="87"/>
      <c r="PNC29" s="88"/>
      <c r="PND29" s="87"/>
      <c r="PNE29" s="87"/>
      <c r="PNF29" s="87"/>
      <c r="PNG29" s="87"/>
      <c r="PNH29" s="88"/>
      <c r="PNI29" s="87"/>
      <c r="PNJ29" s="87"/>
      <c r="PNK29" s="87"/>
      <c r="PNL29" s="87"/>
      <c r="PNM29" s="88"/>
      <c r="PNN29" s="87"/>
      <c r="PNO29" s="87"/>
      <c r="PNP29" s="87"/>
      <c r="PNQ29" s="87"/>
      <c r="PNR29" s="88"/>
      <c r="PNS29" s="87"/>
      <c r="PNT29" s="87"/>
      <c r="PNU29" s="87"/>
      <c r="PNV29" s="87"/>
      <c r="PNW29" s="88"/>
      <c r="PNX29" s="87"/>
      <c r="PNY29" s="87"/>
      <c r="PNZ29" s="87"/>
      <c r="POA29" s="87"/>
      <c r="POB29" s="88"/>
      <c r="POC29" s="87"/>
      <c r="POD29" s="87"/>
      <c r="POE29" s="87"/>
      <c r="POF29" s="87"/>
      <c r="POG29" s="88"/>
      <c r="POH29" s="87"/>
      <c r="POI29" s="87"/>
      <c r="POJ29" s="87"/>
      <c r="POK29" s="87"/>
      <c r="POL29" s="88"/>
      <c r="POM29" s="87"/>
      <c r="PON29" s="87"/>
      <c r="POO29" s="87"/>
      <c r="POP29" s="87"/>
      <c r="POQ29" s="88"/>
      <c r="POR29" s="87"/>
      <c r="POS29" s="87"/>
      <c r="POT29" s="87"/>
      <c r="POU29" s="87"/>
      <c r="POV29" s="88"/>
      <c r="POW29" s="87"/>
      <c r="POX29" s="87"/>
      <c r="POY29" s="87"/>
      <c r="POZ29" s="87"/>
      <c r="PPA29" s="88"/>
      <c r="PPB29" s="87"/>
      <c r="PPC29" s="87"/>
      <c r="PPD29" s="87"/>
      <c r="PPE29" s="87"/>
      <c r="PPF29" s="88"/>
      <c r="PPG29" s="87"/>
      <c r="PPH29" s="87"/>
      <c r="PPI29" s="87"/>
      <c r="PPJ29" s="87"/>
      <c r="PPK29" s="88"/>
      <c r="PPL29" s="87"/>
      <c r="PPM29" s="87"/>
      <c r="PPN29" s="87"/>
      <c r="PPO29" s="87"/>
      <c r="PPP29" s="88"/>
      <c r="PPQ29" s="87"/>
      <c r="PPR29" s="87"/>
      <c r="PPS29" s="87"/>
      <c r="PPT29" s="87"/>
      <c r="PPU29" s="88"/>
      <c r="PPV29" s="87"/>
      <c r="PPW29" s="87"/>
      <c r="PPX29" s="87"/>
      <c r="PPY29" s="87"/>
      <c r="PPZ29" s="88"/>
      <c r="PQA29" s="87"/>
      <c r="PQB29" s="87"/>
      <c r="PQC29" s="87"/>
      <c r="PQD29" s="87"/>
      <c r="PQE29" s="88"/>
      <c r="PQF29" s="87"/>
      <c r="PQG29" s="87"/>
      <c r="PQH29" s="87"/>
      <c r="PQI29" s="87"/>
      <c r="PQJ29" s="88"/>
      <c r="PQK29" s="87"/>
      <c r="PQL29" s="87"/>
      <c r="PQM29" s="87"/>
      <c r="PQN29" s="87"/>
      <c r="PQO29" s="88"/>
      <c r="PQP29" s="87"/>
      <c r="PQQ29" s="87"/>
      <c r="PQR29" s="87"/>
      <c r="PQS29" s="87"/>
      <c r="PQT29" s="88"/>
      <c r="PQU29" s="87"/>
      <c r="PQV29" s="87"/>
      <c r="PQW29" s="87"/>
      <c r="PQX29" s="87"/>
      <c r="PQY29" s="88"/>
      <c r="PQZ29" s="87"/>
      <c r="PRA29" s="87"/>
      <c r="PRB29" s="87"/>
      <c r="PRC29" s="87"/>
      <c r="PRD29" s="88"/>
      <c r="PRE29" s="87"/>
      <c r="PRF29" s="87"/>
      <c r="PRG29" s="87"/>
      <c r="PRH29" s="87"/>
      <c r="PRI29" s="88"/>
      <c r="PRJ29" s="87"/>
      <c r="PRK29" s="87"/>
      <c r="PRL29" s="87"/>
      <c r="PRM29" s="87"/>
      <c r="PRN29" s="88"/>
      <c r="PRO29" s="87"/>
      <c r="PRP29" s="87"/>
      <c r="PRQ29" s="87"/>
      <c r="PRR29" s="87"/>
      <c r="PRS29" s="88"/>
      <c r="PRT29" s="87"/>
      <c r="PRU29" s="87"/>
      <c r="PRV29" s="87"/>
      <c r="PRW29" s="87"/>
      <c r="PRX29" s="88"/>
      <c r="PRY29" s="87"/>
      <c r="PRZ29" s="87"/>
      <c r="PSA29" s="87"/>
      <c r="PSB29" s="87"/>
      <c r="PSC29" s="88"/>
      <c r="PSD29" s="87"/>
      <c r="PSE29" s="87"/>
      <c r="PSF29" s="87"/>
      <c r="PSG29" s="87"/>
      <c r="PSH29" s="88"/>
      <c r="PSI29" s="87"/>
      <c r="PSJ29" s="87"/>
      <c r="PSK29" s="87"/>
      <c r="PSL29" s="87"/>
      <c r="PSM29" s="88"/>
      <c r="PSN29" s="87"/>
      <c r="PSO29" s="87"/>
      <c r="PSP29" s="87"/>
      <c r="PSQ29" s="87"/>
      <c r="PSR29" s="88"/>
      <c r="PSS29" s="87"/>
      <c r="PST29" s="87"/>
      <c r="PSU29" s="87"/>
      <c r="PSV29" s="87"/>
      <c r="PSW29" s="88"/>
      <c r="PSX29" s="87"/>
      <c r="PSY29" s="87"/>
      <c r="PSZ29" s="87"/>
      <c r="PTA29" s="87"/>
      <c r="PTB29" s="88"/>
      <c r="PTC29" s="87"/>
      <c r="PTD29" s="87"/>
      <c r="PTE29" s="87"/>
      <c r="PTF29" s="87"/>
      <c r="PTG29" s="88"/>
      <c r="PTH29" s="87"/>
      <c r="PTI29" s="87"/>
      <c r="PTJ29" s="87"/>
      <c r="PTK29" s="87"/>
      <c r="PTL29" s="88"/>
      <c r="PTM29" s="87"/>
      <c r="PTN29" s="87"/>
      <c r="PTO29" s="87"/>
      <c r="PTP29" s="87"/>
      <c r="PTQ29" s="88"/>
      <c r="PTR29" s="87"/>
      <c r="PTS29" s="87"/>
      <c r="PTT29" s="87"/>
      <c r="PTU29" s="87"/>
      <c r="PTV29" s="88"/>
      <c r="PTW29" s="87"/>
      <c r="PTX29" s="87"/>
      <c r="PTY29" s="87"/>
      <c r="PTZ29" s="87"/>
      <c r="PUA29" s="88"/>
      <c r="PUB29" s="87"/>
      <c r="PUC29" s="87"/>
      <c r="PUD29" s="87"/>
      <c r="PUE29" s="87"/>
      <c r="PUF29" s="88"/>
      <c r="PUG29" s="87"/>
      <c r="PUH29" s="87"/>
      <c r="PUI29" s="87"/>
      <c r="PUJ29" s="87"/>
      <c r="PUK29" s="88"/>
      <c r="PUL29" s="87"/>
      <c r="PUM29" s="87"/>
      <c r="PUN29" s="87"/>
      <c r="PUO29" s="87"/>
      <c r="PUP29" s="88"/>
      <c r="PUQ29" s="87"/>
      <c r="PUR29" s="87"/>
      <c r="PUS29" s="87"/>
      <c r="PUT29" s="87"/>
      <c r="PUU29" s="88"/>
      <c r="PUV29" s="87"/>
      <c r="PUW29" s="87"/>
      <c r="PUX29" s="87"/>
      <c r="PUY29" s="87"/>
      <c r="PUZ29" s="88"/>
      <c r="PVA29" s="87"/>
      <c r="PVB29" s="87"/>
      <c r="PVC29" s="87"/>
      <c r="PVD29" s="87"/>
      <c r="PVE29" s="88"/>
      <c r="PVF29" s="87"/>
      <c r="PVG29" s="87"/>
      <c r="PVH29" s="87"/>
      <c r="PVI29" s="87"/>
      <c r="PVJ29" s="88"/>
      <c r="PVK29" s="87"/>
      <c r="PVL29" s="87"/>
      <c r="PVM29" s="87"/>
      <c r="PVN29" s="87"/>
      <c r="PVO29" s="88"/>
      <c r="PVP29" s="87"/>
      <c r="PVQ29" s="87"/>
      <c r="PVR29" s="87"/>
      <c r="PVS29" s="87"/>
      <c r="PVT29" s="88"/>
      <c r="PVU29" s="87"/>
      <c r="PVV29" s="87"/>
      <c r="PVW29" s="87"/>
      <c r="PVX29" s="87"/>
      <c r="PVY29" s="88"/>
      <c r="PVZ29" s="87"/>
      <c r="PWA29" s="87"/>
      <c r="PWB29" s="87"/>
      <c r="PWC29" s="87"/>
      <c r="PWD29" s="88"/>
      <c r="PWE29" s="87"/>
      <c r="PWF29" s="87"/>
      <c r="PWG29" s="87"/>
      <c r="PWH29" s="87"/>
      <c r="PWI29" s="88"/>
      <c r="PWJ29" s="87"/>
      <c r="PWK29" s="87"/>
      <c r="PWL29" s="87"/>
      <c r="PWM29" s="87"/>
      <c r="PWN29" s="88"/>
      <c r="PWO29" s="87"/>
      <c r="PWP29" s="87"/>
      <c r="PWQ29" s="87"/>
      <c r="PWR29" s="87"/>
      <c r="PWS29" s="88"/>
      <c r="PWT29" s="87"/>
      <c r="PWU29" s="87"/>
      <c r="PWV29" s="87"/>
      <c r="PWW29" s="87"/>
      <c r="PWX29" s="88"/>
      <c r="PWY29" s="87"/>
      <c r="PWZ29" s="87"/>
      <c r="PXA29" s="87"/>
      <c r="PXB29" s="87"/>
      <c r="PXC29" s="88"/>
      <c r="PXD29" s="87"/>
      <c r="PXE29" s="87"/>
      <c r="PXF29" s="87"/>
      <c r="PXG29" s="87"/>
      <c r="PXH29" s="88"/>
      <c r="PXI29" s="87"/>
      <c r="PXJ29" s="87"/>
      <c r="PXK29" s="87"/>
      <c r="PXL29" s="87"/>
      <c r="PXM29" s="88"/>
      <c r="PXN29" s="87"/>
      <c r="PXO29" s="87"/>
      <c r="PXP29" s="87"/>
      <c r="PXQ29" s="87"/>
      <c r="PXR29" s="88"/>
      <c r="PXS29" s="87"/>
      <c r="PXT29" s="87"/>
      <c r="PXU29" s="87"/>
      <c r="PXV29" s="87"/>
      <c r="PXW29" s="88"/>
      <c r="PXX29" s="87"/>
      <c r="PXY29" s="87"/>
      <c r="PXZ29" s="87"/>
      <c r="PYA29" s="87"/>
      <c r="PYB29" s="88"/>
      <c r="PYC29" s="87"/>
      <c r="PYD29" s="87"/>
      <c r="PYE29" s="87"/>
      <c r="PYF29" s="87"/>
      <c r="PYG29" s="88"/>
      <c r="PYH29" s="87"/>
      <c r="PYI29" s="87"/>
      <c r="PYJ29" s="87"/>
      <c r="PYK29" s="87"/>
      <c r="PYL29" s="88"/>
      <c r="PYM29" s="87"/>
      <c r="PYN29" s="87"/>
      <c r="PYO29" s="87"/>
      <c r="PYP29" s="87"/>
      <c r="PYQ29" s="88"/>
      <c r="PYR29" s="87"/>
      <c r="PYS29" s="87"/>
      <c r="PYT29" s="87"/>
      <c r="PYU29" s="87"/>
      <c r="PYV29" s="88"/>
      <c r="PYW29" s="87"/>
      <c r="PYX29" s="87"/>
      <c r="PYY29" s="87"/>
      <c r="PYZ29" s="87"/>
      <c r="PZA29" s="88"/>
      <c r="PZB29" s="87"/>
      <c r="PZC29" s="87"/>
      <c r="PZD29" s="87"/>
      <c r="PZE29" s="87"/>
      <c r="PZF29" s="88"/>
      <c r="PZG29" s="87"/>
      <c r="PZH29" s="87"/>
      <c r="PZI29" s="87"/>
      <c r="PZJ29" s="87"/>
      <c r="PZK29" s="88"/>
      <c r="PZL29" s="87"/>
      <c r="PZM29" s="87"/>
      <c r="PZN29" s="87"/>
      <c r="PZO29" s="87"/>
      <c r="PZP29" s="88"/>
      <c r="PZQ29" s="87"/>
      <c r="PZR29" s="87"/>
      <c r="PZS29" s="87"/>
      <c r="PZT29" s="87"/>
      <c r="PZU29" s="88"/>
      <c r="PZV29" s="87"/>
      <c r="PZW29" s="87"/>
      <c r="PZX29" s="87"/>
      <c r="PZY29" s="87"/>
      <c r="PZZ29" s="88"/>
      <c r="QAA29" s="87"/>
      <c r="QAB29" s="87"/>
      <c r="QAC29" s="87"/>
      <c r="QAD29" s="87"/>
      <c r="QAE29" s="88"/>
      <c r="QAF29" s="87"/>
      <c r="QAG29" s="87"/>
      <c r="QAH29" s="87"/>
      <c r="QAI29" s="87"/>
      <c r="QAJ29" s="88"/>
      <c r="QAK29" s="87"/>
      <c r="QAL29" s="87"/>
      <c r="QAM29" s="87"/>
      <c r="QAN29" s="87"/>
      <c r="QAO29" s="88"/>
      <c r="QAP29" s="87"/>
      <c r="QAQ29" s="87"/>
      <c r="QAR29" s="87"/>
      <c r="QAS29" s="87"/>
      <c r="QAT29" s="88"/>
      <c r="QAU29" s="87"/>
      <c r="QAV29" s="87"/>
      <c r="QAW29" s="87"/>
      <c r="QAX29" s="87"/>
      <c r="QAY29" s="88"/>
      <c r="QAZ29" s="87"/>
      <c r="QBA29" s="87"/>
      <c r="QBB29" s="87"/>
      <c r="QBC29" s="87"/>
      <c r="QBD29" s="88"/>
      <c r="QBE29" s="87"/>
      <c r="QBF29" s="87"/>
      <c r="QBG29" s="87"/>
      <c r="QBH29" s="87"/>
      <c r="QBI29" s="88"/>
      <c r="QBJ29" s="87"/>
      <c r="QBK29" s="87"/>
      <c r="QBL29" s="87"/>
      <c r="QBM29" s="87"/>
      <c r="QBN29" s="88"/>
      <c r="QBO29" s="87"/>
      <c r="QBP29" s="87"/>
      <c r="QBQ29" s="87"/>
      <c r="QBR29" s="87"/>
      <c r="QBS29" s="88"/>
      <c r="QBT29" s="87"/>
      <c r="QBU29" s="87"/>
      <c r="QBV29" s="87"/>
      <c r="QBW29" s="87"/>
      <c r="QBX29" s="88"/>
      <c r="QBY29" s="87"/>
      <c r="QBZ29" s="87"/>
      <c r="QCA29" s="87"/>
      <c r="QCB29" s="87"/>
      <c r="QCC29" s="88"/>
      <c r="QCD29" s="87"/>
      <c r="QCE29" s="87"/>
      <c r="QCF29" s="87"/>
      <c r="QCG29" s="87"/>
      <c r="QCH29" s="88"/>
      <c r="QCI29" s="87"/>
      <c r="QCJ29" s="87"/>
      <c r="QCK29" s="87"/>
      <c r="QCL29" s="87"/>
      <c r="QCM29" s="88"/>
      <c r="QCN29" s="87"/>
      <c r="QCO29" s="87"/>
      <c r="QCP29" s="87"/>
      <c r="QCQ29" s="87"/>
      <c r="QCR29" s="88"/>
      <c r="QCS29" s="87"/>
      <c r="QCT29" s="87"/>
      <c r="QCU29" s="87"/>
      <c r="QCV29" s="87"/>
      <c r="QCW29" s="88"/>
      <c r="QCX29" s="87"/>
      <c r="QCY29" s="87"/>
      <c r="QCZ29" s="87"/>
      <c r="QDA29" s="87"/>
      <c r="QDB29" s="88"/>
      <c r="QDC29" s="87"/>
      <c r="QDD29" s="87"/>
      <c r="QDE29" s="87"/>
      <c r="QDF29" s="87"/>
      <c r="QDG29" s="88"/>
      <c r="QDH29" s="87"/>
      <c r="QDI29" s="87"/>
      <c r="QDJ29" s="87"/>
      <c r="QDK29" s="87"/>
      <c r="QDL29" s="88"/>
      <c r="QDM29" s="87"/>
      <c r="QDN29" s="87"/>
      <c r="QDO29" s="87"/>
      <c r="QDP29" s="87"/>
      <c r="QDQ29" s="88"/>
      <c r="QDR29" s="87"/>
      <c r="QDS29" s="87"/>
      <c r="QDT29" s="87"/>
      <c r="QDU29" s="87"/>
      <c r="QDV29" s="88"/>
      <c r="QDW29" s="87"/>
      <c r="QDX29" s="87"/>
      <c r="QDY29" s="87"/>
      <c r="QDZ29" s="87"/>
      <c r="QEA29" s="88"/>
      <c r="QEB29" s="87"/>
      <c r="QEC29" s="87"/>
      <c r="QED29" s="87"/>
      <c r="QEE29" s="87"/>
      <c r="QEF29" s="88"/>
      <c r="QEG29" s="87"/>
      <c r="QEH29" s="87"/>
      <c r="QEI29" s="87"/>
      <c r="QEJ29" s="87"/>
      <c r="QEK29" s="88"/>
      <c r="QEL29" s="87"/>
      <c r="QEM29" s="87"/>
      <c r="QEN29" s="87"/>
      <c r="QEO29" s="87"/>
      <c r="QEP29" s="88"/>
      <c r="QEQ29" s="87"/>
      <c r="QER29" s="87"/>
      <c r="QES29" s="87"/>
      <c r="QET29" s="87"/>
      <c r="QEU29" s="88"/>
      <c r="QEV29" s="87"/>
      <c r="QEW29" s="87"/>
      <c r="QEX29" s="87"/>
      <c r="QEY29" s="87"/>
      <c r="QEZ29" s="88"/>
      <c r="QFA29" s="87"/>
      <c r="QFB29" s="87"/>
      <c r="QFC29" s="87"/>
      <c r="QFD29" s="87"/>
      <c r="QFE29" s="88"/>
      <c r="QFF29" s="87"/>
      <c r="QFG29" s="87"/>
      <c r="QFH29" s="87"/>
      <c r="QFI29" s="87"/>
      <c r="QFJ29" s="88"/>
      <c r="QFK29" s="87"/>
      <c r="QFL29" s="87"/>
      <c r="QFM29" s="87"/>
      <c r="QFN29" s="87"/>
      <c r="QFO29" s="88"/>
      <c r="QFP29" s="87"/>
      <c r="QFQ29" s="87"/>
      <c r="QFR29" s="87"/>
      <c r="QFS29" s="87"/>
      <c r="QFT29" s="88"/>
      <c r="QFU29" s="87"/>
      <c r="QFV29" s="87"/>
      <c r="QFW29" s="87"/>
      <c r="QFX29" s="87"/>
      <c r="QFY29" s="88"/>
      <c r="QFZ29" s="87"/>
      <c r="QGA29" s="87"/>
      <c r="QGB29" s="87"/>
      <c r="QGC29" s="87"/>
      <c r="QGD29" s="88"/>
      <c r="QGE29" s="87"/>
      <c r="QGF29" s="87"/>
      <c r="QGG29" s="87"/>
      <c r="QGH29" s="87"/>
      <c r="QGI29" s="88"/>
      <c r="QGJ29" s="87"/>
      <c r="QGK29" s="87"/>
      <c r="QGL29" s="87"/>
      <c r="QGM29" s="87"/>
      <c r="QGN29" s="88"/>
      <c r="QGO29" s="87"/>
      <c r="QGP29" s="87"/>
      <c r="QGQ29" s="87"/>
      <c r="QGR29" s="87"/>
      <c r="QGS29" s="88"/>
      <c r="QGT29" s="87"/>
      <c r="QGU29" s="87"/>
      <c r="QGV29" s="87"/>
      <c r="QGW29" s="87"/>
      <c r="QGX29" s="88"/>
      <c r="QGY29" s="87"/>
      <c r="QGZ29" s="87"/>
      <c r="QHA29" s="87"/>
      <c r="QHB29" s="87"/>
      <c r="QHC29" s="88"/>
      <c r="QHD29" s="87"/>
      <c r="QHE29" s="87"/>
      <c r="QHF29" s="87"/>
      <c r="QHG29" s="87"/>
      <c r="QHH29" s="88"/>
      <c r="QHI29" s="87"/>
      <c r="QHJ29" s="87"/>
      <c r="QHK29" s="87"/>
      <c r="QHL29" s="87"/>
      <c r="QHM29" s="88"/>
      <c r="QHN29" s="87"/>
      <c r="QHO29" s="87"/>
      <c r="QHP29" s="87"/>
      <c r="QHQ29" s="87"/>
      <c r="QHR29" s="88"/>
      <c r="QHS29" s="87"/>
      <c r="QHT29" s="87"/>
      <c r="QHU29" s="87"/>
      <c r="QHV29" s="87"/>
      <c r="QHW29" s="88"/>
      <c r="QHX29" s="87"/>
      <c r="QHY29" s="87"/>
      <c r="QHZ29" s="87"/>
      <c r="QIA29" s="87"/>
      <c r="QIB29" s="88"/>
      <c r="QIC29" s="87"/>
      <c r="QID29" s="87"/>
      <c r="QIE29" s="87"/>
      <c r="QIF29" s="87"/>
      <c r="QIG29" s="88"/>
      <c r="QIH29" s="87"/>
      <c r="QII29" s="87"/>
      <c r="QIJ29" s="87"/>
      <c r="QIK29" s="87"/>
      <c r="QIL29" s="88"/>
      <c r="QIM29" s="87"/>
      <c r="QIN29" s="87"/>
      <c r="QIO29" s="87"/>
      <c r="QIP29" s="87"/>
      <c r="QIQ29" s="88"/>
      <c r="QIR29" s="87"/>
      <c r="QIS29" s="87"/>
      <c r="QIT29" s="87"/>
      <c r="QIU29" s="87"/>
      <c r="QIV29" s="88"/>
      <c r="QIW29" s="87"/>
      <c r="QIX29" s="87"/>
      <c r="QIY29" s="87"/>
      <c r="QIZ29" s="87"/>
      <c r="QJA29" s="88"/>
      <c r="QJB29" s="87"/>
      <c r="QJC29" s="87"/>
      <c r="QJD29" s="87"/>
      <c r="QJE29" s="87"/>
      <c r="QJF29" s="88"/>
      <c r="QJG29" s="87"/>
      <c r="QJH29" s="87"/>
      <c r="QJI29" s="87"/>
      <c r="QJJ29" s="87"/>
      <c r="QJK29" s="88"/>
      <c r="QJL29" s="87"/>
      <c r="QJM29" s="87"/>
      <c r="QJN29" s="87"/>
      <c r="QJO29" s="87"/>
      <c r="QJP29" s="88"/>
      <c r="QJQ29" s="87"/>
      <c r="QJR29" s="87"/>
      <c r="QJS29" s="87"/>
      <c r="QJT29" s="87"/>
      <c r="QJU29" s="88"/>
      <c r="QJV29" s="87"/>
      <c r="QJW29" s="87"/>
      <c r="QJX29" s="87"/>
      <c r="QJY29" s="87"/>
      <c r="QJZ29" s="88"/>
      <c r="QKA29" s="87"/>
      <c r="QKB29" s="87"/>
      <c r="QKC29" s="87"/>
      <c r="QKD29" s="87"/>
      <c r="QKE29" s="88"/>
      <c r="QKF29" s="87"/>
      <c r="QKG29" s="87"/>
      <c r="QKH29" s="87"/>
      <c r="QKI29" s="87"/>
      <c r="QKJ29" s="88"/>
      <c r="QKK29" s="87"/>
      <c r="QKL29" s="87"/>
      <c r="QKM29" s="87"/>
      <c r="QKN29" s="87"/>
      <c r="QKO29" s="88"/>
      <c r="QKP29" s="87"/>
      <c r="QKQ29" s="87"/>
      <c r="QKR29" s="87"/>
      <c r="QKS29" s="87"/>
      <c r="QKT29" s="88"/>
      <c r="QKU29" s="87"/>
      <c r="QKV29" s="87"/>
      <c r="QKW29" s="87"/>
      <c r="QKX29" s="87"/>
      <c r="QKY29" s="88"/>
      <c r="QKZ29" s="87"/>
      <c r="QLA29" s="87"/>
      <c r="QLB29" s="87"/>
      <c r="QLC29" s="87"/>
      <c r="QLD29" s="88"/>
      <c r="QLE29" s="87"/>
      <c r="QLF29" s="87"/>
      <c r="QLG29" s="87"/>
      <c r="QLH29" s="87"/>
      <c r="QLI29" s="88"/>
      <c r="QLJ29" s="87"/>
      <c r="QLK29" s="87"/>
      <c r="QLL29" s="87"/>
      <c r="QLM29" s="87"/>
      <c r="QLN29" s="88"/>
      <c r="QLO29" s="87"/>
      <c r="QLP29" s="87"/>
      <c r="QLQ29" s="87"/>
      <c r="QLR29" s="87"/>
      <c r="QLS29" s="88"/>
      <c r="QLT29" s="87"/>
      <c r="QLU29" s="87"/>
      <c r="QLV29" s="87"/>
      <c r="QLW29" s="87"/>
      <c r="QLX29" s="88"/>
      <c r="QLY29" s="87"/>
      <c r="QLZ29" s="87"/>
      <c r="QMA29" s="87"/>
      <c r="QMB29" s="87"/>
      <c r="QMC29" s="88"/>
      <c r="QMD29" s="87"/>
      <c r="QME29" s="87"/>
      <c r="QMF29" s="87"/>
      <c r="QMG29" s="87"/>
      <c r="QMH29" s="88"/>
      <c r="QMI29" s="87"/>
      <c r="QMJ29" s="87"/>
      <c r="QMK29" s="87"/>
      <c r="QML29" s="87"/>
      <c r="QMM29" s="88"/>
      <c r="QMN29" s="87"/>
      <c r="QMO29" s="87"/>
      <c r="QMP29" s="87"/>
      <c r="QMQ29" s="87"/>
      <c r="QMR29" s="88"/>
      <c r="QMS29" s="87"/>
      <c r="QMT29" s="87"/>
      <c r="QMU29" s="87"/>
      <c r="QMV29" s="87"/>
      <c r="QMW29" s="88"/>
      <c r="QMX29" s="87"/>
      <c r="QMY29" s="87"/>
      <c r="QMZ29" s="87"/>
      <c r="QNA29" s="87"/>
      <c r="QNB29" s="88"/>
      <c r="QNC29" s="87"/>
      <c r="QND29" s="87"/>
      <c r="QNE29" s="87"/>
      <c r="QNF29" s="87"/>
      <c r="QNG29" s="88"/>
      <c r="QNH29" s="87"/>
      <c r="QNI29" s="87"/>
      <c r="QNJ29" s="87"/>
      <c r="QNK29" s="87"/>
      <c r="QNL29" s="88"/>
      <c r="QNM29" s="87"/>
      <c r="QNN29" s="87"/>
      <c r="QNO29" s="87"/>
      <c r="QNP29" s="87"/>
      <c r="QNQ29" s="88"/>
      <c r="QNR29" s="87"/>
      <c r="QNS29" s="87"/>
      <c r="QNT29" s="87"/>
      <c r="QNU29" s="87"/>
      <c r="QNV29" s="88"/>
      <c r="QNW29" s="87"/>
      <c r="QNX29" s="87"/>
      <c r="QNY29" s="87"/>
      <c r="QNZ29" s="87"/>
      <c r="QOA29" s="88"/>
      <c r="QOB29" s="87"/>
      <c r="QOC29" s="87"/>
      <c r="QOD29" s="87"/>
      <c r="QOE29" s="87"/>
      <c r="QOF29" s="88"/>
      <c r="QOG29" s="87"/>
      <c r="QOH29" s="87"/>
      <c r="QOI29" s="87"/>
      <c r="QOJ29" s="87"/>
      <c r="QOK29" s="88"/>
      <c r="QOL29" s="87"/>
      <c r="QOM29" s="87"/>
      <c r="QON29" s="87"/>
      <c r="QOO29" s="87"/>
      <c r="QOP29" s="88"/>
      <c r="QOQ29" s="87"/>
      <c r="QOR29" s="87"/>
      <c r="QOS29" s="87"/>
      <c r="QOT29" s="87"/>
      <c r="QOU29" s="88"/>
      <c r="QOV29" s="87"/>
      <c r="QOW29" s="87"/>
      <c r="QOX29" s="87"/>
      <c r="QOY29" s="87"/>
      <c r="QOZ29" s="88"/>
      <c r="QPA29" s="87"/>
      <c r="QPB29" s="87"/>
      <c r="QPC29" s="87"/>
      <c r="QPD29" s="87"/>
      <c r="QPE29" s="88"/>
      <c r="QPF29" s="87"/>
      <c r="QPG29" s="87"/>
      <c r="QPH29" s="87"/>
      <c r="QPI29" s="87"/>
      <c r="QPJ29" s="88"/>
      <c r="QPK29" s="87"/>
      <c r="QPL29" s="87"/>
      <c r="QPM29" s="87"/>
      <c r="QPN29" s="87"/>
      <c r="QPO29" s="88"/>
      <c r="QPP29" s="87"/>
      <c r="QPQ29" s="87"/>
      <c r="QPR29" s="87"/>
      <c r="QPS29" s="87"/>
      <c r="QPT29" s="88"/>
      <c r="QPU29" s="87"/>
      <c r="QPV29" s="87"/>
      <c r="QPW29" s="87"/>
      <c r="QPX29" s="87"/>
      <c r="QPY29" s="88"/>
      <c r="QPZ29" s="87"/>
      <c r="QQA29" s="87"/>
      <c r="QQB29" s="87"/>
      <c r="QQC29" s="87"/>
      <c r="QQD29" s="88"/>
      <c r="QQE29" s="87"/>
      <c r="QQF29" s="87"/>
      <c r="QQG29" s="87"/>
      <c r="QQH29" s="87"/>
      <c r="QQI29" s="88"/>
      <c r="QQJ29" s="87"/>
      <c r="QQK29" s="87"/>
      <c r="QQL29" s="87"/>
      <c r="QQM29" s="87"/>
      <c r="QQN29" s="88"/>
      <c r="QQO29" s="87"/>
      <c r="QQP29" s="87"/>
      <c r="QQQ29" s="87"/>
      <c r="QQR29" s="87"/>
      <c r="QQS29" s="88"/>
      <c r="QQT29" s="87"/>
      <c r="QQU29" s="87"/>
      <c r="QQV29" s="87"/>
      <c r="QQW29" s="87"/>
      <c r="QQX29" s="88"/>
      <c r="QQY29" s="87"/>
      <c r="QQZ29" s="87"/>
      <c r="QRA29" s="87"/>
      <c r="QRB29" s="87"/>
      <c r="QRC29" s="88"/>
      <c r="QRD29" s="87"/>
      <c r="QRE29" s="87"/>
      <c r="QRF29" s="87"/>
      <c r="QRG29" s="87"/>
      <c r="QRH29" s="88"/>
      <c r="QRI29" s="87"/>
      <c r="QRJ29" s="87"/>
      <c r="QRK29" s="87"/>
      <c r="QRL29" s="87"/>
      <c r="QRM29" s="88"/>
      <c r="QRN29" s="87"/>
      <c r="QRO29" s="87"/>
      <c r="QRP29" s="87"/>
      <c r="QRQ29" s="87"/>
      <c r="QRR29" s="88"/>
      <c r="QRS29" s="87"/>
      <c r="QRT29" s="87"/>
      <c r="QRU29" s="87"/>
      <c r="QRV29" s="87"/>
      <c r="QRW29" s="88"/>
      <c r="QRX29" s="87"/>
      <c r="QRY29" s="87"/>
      <c r="QRZ29" s="87"/>
      <c r="QSA29" s="87"/>
      <c r="QSB29" s="88"/>
      <c r="QSC29" s="87"/>
      <c r="QSD29" s="87"/>
      <c r="QSE29" s="87"/>
      <c r="QSF29" s="87"/>
      <c r="QSG29" s="88"/>
      <c r="QSH29" s="87"/>
      <c r="QSI29" s="87"/>
      <c r="QSJ29" s="87"/>
      <c r="QSK29" s="87"/>
      <c r="QSL29" s="88"/>
      <c r="QSM29" s="87"/>
      <c r="QSN29" s="87"/>
      <c r="QSO29" s="87"/>
      <c r="QSP29" s="87"/>
      <c r="QSQ29" s="88"/>
      <c r="QSR29" s="87"/>
      <c r="QSS29" s="87"/>
      <c r="QST29" s="87"/>
      <c r="QSU29" s="87"/>
      <c r="QSV29" s="88"/>
      <c r="QSW29" s="87"/>
      <c r="QSX29" s="87"/>
      <c r="QSY29" s="87"/>
      <c r="QSZ29" s="87"/>
      <c r="QTA29" s="88"/>
      <c r="QTB29" s="87"/>
      <c r="QTC29" s="87"/>
      <c r="QTD29" s="87"/>
      <c r="QTE29" s="87"/>
      <c r="QTF29" s="88"/>
      <c r="QTG29" s="87"/>
      <c r="QTH29" s="87"/>
      <c r="QTI29" s="87"/>
      <c r="QTJ29" s="87"/>
      <c r="QTK29" s="88"/>
      <c r="QTL29" s="87"/>
      <c r="QTM29" s="87"/>
      <c r="QTN29" s="87"/>
      <c r="QTO29" s="87"/>
      <c r="QTP29" s="88"/>
      <c r="QTQ29" s="87"/>
      <c r="QTR29" s="87"/>
      <c r="QTS29" s="87"/>
      <c r="QTT29" s="87"/>
      <c r="QTU29" s="88"/>
      <c r="QTV29" s="87"/>
      <c r="QTW29" s="87"/>
      <c r="QTX29" s="87"/>
      <c r="QTY29" s="87"/>
      <c r="QTZ29" s="88"/>
      <c r="QUA29" s="87"/>
      <c r="QUB29" s="87"/>
      <c r="QUC29" s="87"/>
      <c r="QUD29" s="87"/>
      <c r="QUE29" s="88"/>
      <c r="QUF29" s="87"/>
      <c r="QUG29" s="87"/>
      <c r="QUH29" s="87"/>
      <c r="QUI29" s="87"/>
      <c r="QUJ29" s="88"/>
      <c r="QUK29" s="87"/>
      <c r="QUL29" s="87"/>
      <c r="QUM29" s="87"/>
      <c r="QUN29" s="87"/>
      <c r="QUO29" s="88"/>
      <c r="QUP29" s="87"/>
      <c r="QUQ29" s="87"/>
      <c r="QUR29" s="87"/>
      <c r="QUS29" s="87"/>
      <c r="QUT29" s="88"/>
      <c r="QUU29" s="87"/>
      <c r="QUV29" s="87"/>
      <c r="QUW29" s="87"/>
      <c r="QUX29" s="87"/>
      <c r="QUY29" s="88"/>
      <c r="QUZ29" s="87"/>
      <c r="QVA29" s="87"/>
      <c r="QVB29" s="87"/>
      <c r="QVC29" s="87"/>
      <c r="QVD29" s="88"/>
      <c r="QVE29" s="87"/>
      <c r="QVF29" s="87"/>
      <c r="QVG29" s="87"/>
      <c r="QVH29" s="87"/>
      <c r="QVI29" s="88"/>
      <c r="QVJ29" s="87"/>
      <c r="QVK29" s="87"/>
      <c r="QVL29" s="87"/>
      <c r="QVM29" s="87"/>
      <c r="QVN29" s="88"/>
      <c r="QVO29" s="87"/>
      <c r="QVP29" s="87"/>
      <c r="QVQ29" s="87"/>
      <c r="QVR29" s="87"/>
      <c r="QVS29" s="88"/>
      <c r="QVT29" s="87"/>
      <c r="QVU29" s="87"/>
      <c r="QVV29" s="87"/>
      <c r="QVW29" s="87"/>
      <c r="QVX29" s="88"/>
      <c r="QVY29" s="87"/>
      <c r="QVZ29" s="87"/>
      <c r="QWA29" s="87"/>
      <c r="QWB29" s="87"/>
      <c r="QWC29" s="88"/>
      <c r="QWD29" s="87"/>
      <c r="QWE29" s="87"/>
      <c r="QWF29" s="87"/>
      <c r="QWG29" s="87"/>
      <c r="QWH29" s="88"/>
      <c r="QWI29" s="87"/>
      <c r="QWJ29" s="87"/>
      <c r="QWK29" s="87"/>
      <c r="QWL29" s="87"/>
      <c r="QWM29" s="88"/>
      <c r="QWN29" s="87"/>
      <c r="QWO29" s="87"/>
      <c r="QWP29" s="87"/>
      <c r="QWQ29" s="87"/>
      <c r="QWR29" s="88"/>
      <c r="QWS29" s="87"/>
      <c r="QWT29" s="87"/>
      <c r="QWU29" s="87"/>
      <c r="QWV29" s="87"/>
      <c r="QWW29" s="88"/>
      <c r="QWX29" s="87"/>
      <c r="QWY29" s="87"/>
      <c r="QWZ29" s="87"/>
      <c r="QXA29" s="87"/>
      <c r="QXB29" s="88"/>
      <c r="QXC29" s="87"/>
      <c r="QXD29" s="87"/>
      <c r="QXE29" s="87"/>
      <c r="QXF29" s="87"/>
      <c r="QXG29" s="88"/>
      <c r="QXH29" s="87"/>
      <c r="QXI29" s="87"/>
      <c r="QXJ29" s="87"/>
      <c r="QXK29" s="87"/>
      <c r="QXL29" s="88"/>
      <c r="QXM29" s="87"/>
      <c r="QXN29" s="87"/>
      <c r="QXO29" s="87"/>
      <c r="QXP29" s="87"/>
      <c r="QXQ29" s="88"/>
      <c r="QXR29" s="87"/>
      <c r="QXS29" s="87"/>
      <c r="QXT29" s="87"/>
      <c r="QXU29" s="87"/>
      <c r="QXV29" s="88"/>
      <c r="QXW29" s="87"/>
      <c r="QXX29" s="87"/>
      <c r="QXY29" s="87"/>
      <c r="QXZ29" s="87"/>
      <c r="QYA29" s="88"/>
      <c r="QYB29" s="87"/>
      <c r="QYC29" s="87"/>
      <c r="QYD29" s="87"/>
      <c r="QYE29" s="87"/>
      <c r="QYF29" s="88"/>
      <c r="QYG29" s="87"/>
      <c r="QYH29" s="87"/>
      <c r="QYI29" s="87"/>
      <c r="QYJ29" s="87"/>
      <c r="QYK29" s="88"/>
      <c r="QYL29" s="87"/>
      <c r="QYM29" s="87"/>
      <c r="QYN29" s="87"/>
      <c r="QYO29" s="87"/>
      <c r="QYP29" s="88"/>
      <c r="QYQ29" s="87"/>
      <c r="QYR29" s="87"/>
      <c r="QYS29" s="87"/>
      <c r="QYT29" s="87"/>
      <c r="QYU29" s="88"/>
      <c r="QYV29" s="87"/>
      <c r="QYW29" s="87"/>
      <c r="QYX29" s="87"/>
      <c r="QYY29" s="87"/>
      <c r="QYZ29" s="88"/>
      <c r="QZA29" s="87"/>
      <c r="QZB29" s="87"/>
      <c r="QZC29" s="87"/>
      <c r="QZD29" s="87"/>
      <c r="QZE29" s="88"/>
      <c r="QZF29" s="87"/>
      <c r="QZG29" s="87"/>
      <c r="QZH29" s="87"/>
      <c r="QZI29" s="87"/>
      <c r="QZJ29" s="88"/>
      <c r="QZK29" s="87"/>
      <c r="QZL29" s="87"/>
      <c r="QZM29" s="87"/>
      <c r="QZN29" s="87"/>
      <c r="QZO29" s="88"/>
      <c r="QZP29" s="87"/>
      <c r="QZQ29" s="87"/>
      <c r="QZR29" s="87"/>
      <c r="QZS29" s="87"/>
      <c r="QZT29" s="88"/>
      <c r="QZU29" s="87"/>
      <c r="QZV29" s="87"/>
      <c r="QZW29" s="87"/>
      <c r="QZX29" s="87"/>
      <c r="QZY29" s="88"/>
      <c r="QZZ29" s="87"/>
      <c r="RAA29" s="87"/>
      <c r="RAB29" s="87"/>
      <c r="RAC29" s="87"/>
      <c r="RAD29" s="88"/>
      <c r="RAE29" s="87"/>
      <c r="RAF29" s="87"/>
      <c r="RAG29" s="87"/>
      <c r="RAH29" s="87"/>
      <c r="RAI29" s="88"/>
      <c r="RAJ29" s="87"/>
      <c r="RAK29" s="87"/>
      <c r="RAL29" s="87"/>
      <c r="RAM29" s="87"/>
      <c r="RAN29" s="88"/>
      <c r="RAO29" s="87"/>
      <c r="RAP29" s="87"/>
      <c r="RAQ29" s="87"/>
      <c r="RAR29" s="87"/>
      <c r="RAS29" s="88"/>
      <c r="RAT29" s="87"/>
      <c r="RAU29" s="87"/>
      <c r="RAV29" s="87"/>
      <c r="RAW29" s="87"/>
      <c r="RAX29" s="88"/>
      <c r="RAY29" s="87"/>
      <c r="RAZ29" s="87"/>
      <c r="RBA29" s="87"/>
      <c r="RBB29" s="87"/>
      <c r="RBC29" s="88"/>
      <c r="RBD29" s="87"/>
      <c r="RBE29" s="87"/>
      <c r="RBF29" s="87"/>
      <c r="RBG29" s="87"/>
      <c r="RBH29" s="88"/>
      <c r="RBI29" s="87"/>
      <c r="RBJ29" s="87"/>
      <c r="RBK29" s="87"/>
      <c r="RBL29" s="87"/>
      <c r="RBM29" s="88"/>
      <c r="RBN29" s="87"/>
      <c r="RBO29" s="87"/>
      <c r="RBP29" s="87"/>
      <c r="RBQ29" s="87"/>
      <c r="RBR29" s="88"/>
      <c r="RBS29" s="87"/>
      <c r="RBT29" s="87"/>
      <c r="RBU29" s="87"/>
      <c r="RBV29" s="87"/>
      <c r="RBW29" s="88"/>
      <c r="RBX29" s="87"/>
      <c r="RBY29" s="87"/>
      <c r="RBZ29" s="87"/>
      <c r="RCA29" s="87"/>
      <c r="RCB29" s="88"/>
      <c r="RCC29" s="87"/>
      <c r="RCD29" s="87"/>
      <c r="RCE29" s="87"/>
      <c r="RCF29" s="87"/>
      <c r="RCG29" s="88"/>
      <c r="RCH29" s="87"/>
      <c r="RCI29" s="87"/>
      <c r="RCJ29" s="87"/>
      <c r="RCK29" s="87"/>
      <c r="RCL29" s="88"/>
      <c r="RCM29" s="87"/>
      <c r="RCN29" s="87"/>
      <c r="RCO29" s="87"/>
      <c r="RCP29" s="87"/>
      <c r="RCQ29" s="88"/>
      <c r="RCR29" s="87"/>
      <c r="RCS29" s="87"/>
      <c r="RCT29" s="87"/>
      <c r="RCU29" s="87"/>
      <c r="RCV29" s="88"/>
      <c r="RCW29" s="87"/>
      <c r="RCX29" s="87"/>
      <c r="RCY29" s="87"/>
      <c r="RCZ29" s="87"/>
      <c r="RDA29" s="88"/>
      <c r="RDB29" s="87"/>
      <c r="RDC29" s="87"/>
      <c r="RDD29" s="87"/>
      <c r="RDE29" s="87"/>
      <c r="RDF29" s="88"/>
      <c r="RDG29" s="87"/>
      <c r="RDH29" s="87"/>
      <c r="RDI29" s="87"/>
      <c r="RDJ29" s="87"/>
      <c r="RDK29" s="88"/>
      <c r="RDL29" s="87"/>
      <c r="RDM29" s="87"/>
      <c r="RDN29" s="87"/>
      <c r="RDO29" s="87"/>
      <c r="RDP29" s="88"/>
      <c r="RDQ29" s="87"/>
      <c r="RDR29" s="87"/>
      <c r="RDS29" s="87"/>
      <c r="RDT29" s="87"/>
      <c r="RDU29" s="88"/>
      <c r="RDV29" s="87"/>
      <c r="RDW29" s="87"/>
      <c r="RDX29" s="87"/>
      <c r="RDY29" s="87"/>
      <c r="RDZ29" s="88"/>
      <c r="REA29" s="87"/>
      <c r="REB29" s="87"/>
      <c r="REC29" s="87"/>
      <c r="RED29" s="87"/>
      <c r="REE29" s="88"/>
      <c r="REF29" s="87"/>
      <c r="REG29" s="87"/>
      <c r="REH29" s="87"/>
      <c r="REI29" s="87"/>
      <c r="REJ29" s="88"/>
      <c r="REK29" s="87"/>
      <c r="REL29" s="87"/>
      <c r="REM29" s="87"/>
      <c r="REN29" s="87"/>
      <c r="REO29" s="88"/>
      <c r="REP29" s="87"/>
      <c r="REQ29" s="87"/>
      <c r="RER29" s="87"/>
      <c r="RES29" s="87"/>
      <c r="RET29" s="88"/>
      <c r="REU29" s="87"/>
      <c r="REV29" s="87"/>
      <c r="REW29" s="87"/>
      <c r="REX29" s="87"/>
      <c r="REY29" s="88"/>
      <c r="REZ29" s="87"/>
      <c r="RFA29" s="87"/>
      <c r="RFB29" s="87"/>
      <c r="RFC29" s="87"/>
      <c r="RFD29" s="88"/>
      <c r="RFE29" s="87"/>
      <c r="RFF29" s="87"/>
      <c r="RFG29" s="87"/>
      <c r="RFH29" s="87"/>
      <c r="RFI29" s="88"/>
      <c r="RFJ29" s="87"/>
      <c r="RFK29" s="87"/>
      <c r="RFL29" s="87"/>
      <c r="RFM29" s="87"/>
      <c r="RFN29" s="88"/>
      <c r="RFO29" s="87"/>
      <c r="RFP29" s="87"/>
      <c r="RFQ29" s="87"/>
      <c r="RFR29" s="87"/>
      <c r="RFS29" s="88"/>
      <c r="RFT29" s="87"/>
      <c r="RFU29" s="87"/>
      <c r="RFV29" s="87"/>
      <c r="RFW29" s="87"/>
      <c r="RFX29" s="88"/>
      <c r="RFY29" s="87"/>
      <c r="RFZ29" s="87"/>
      <c r="RGA29" s="87"/>
      <c r="RGB29" s="87"/>
      <c r="RGC29" s="88"/>
      <c r="RGD29" s="87"/>
      <c r="RGE29" s="87"/>
      <c r="RGF29" s="87"/>
      <c r="RGG29" s="87"/>
      <c r="RGH29" s="88"/>
      <c r="RGI29" s="87"/>
      <c r="RGJ29" s="87"/>
      <c r="RGK29" s="87"/>
      <c r="RGL29" s="87"/>
      <c r="RGM29" s="88"/>
      <c r="RGN29" s="87"/>
      <c r="RGO29" s="87"/>
      <c r="RGP29" s="87"/>
      <c r="RGQ29" s="87"/>
      <c r="RGR29" s="88"/>
      <c r="RGS29" s="87"/>
      <c r="RGT29" s="87"/>
      <c r="RGU29" s="87"/>
      <c r="RGV29" s="87"/>
      <c r="RGW29" s="88"/>
      <c r="RGX29" s="87"/>
      <c r="RGY29" s="87"/>
      <c r="RGZ29" s="87"/>
      <c r="RHA29" s="87"/>
      <c r="RHB29" s="88"/>
      <c r="RHC29" s="87"/>
      <c r="RHD29" s="87"/>
      <c r="RHE29" s="87"/>
      <c r="RHF29" s="87"/>
      <c r="RHG29" s="88"/>
      <c r="RHH29" s="87"/>
      <c r="RHI29" s="87"/>
      <c r="RHJ29" s="87"/>
      <c r="RHK29" s="87"/>
      <c r="RHL29" s="88"/>
      <c r="RHM29" s="87"/>
      <c r="RHN29" s="87"/>
      <c r="RHO29" s="87"/>
      <c r="RHP29" s="87"/>
      <c r="RHQ29" s="88"/>
      <c r="RHR29" s="87"/>
      <c r="RHS29" s="87"/>
      <c r="RHT29" s="87"/>
      <c r="RHU29" s="87"/>
      <c r="RHV29" s="88"/>
      <c r="RHW29" s="87"/>
      <c r="RHX29" s="87"/>
      <c r="RHY29" s="87"/>
      <c r="RHZ29" s="87"/>
      <c r="RIA29" s="88"/>
      <c r="RIB29" s="87"/>
      <c r="RIC29" s="87"/>
      <c r="RID29" s="87"/>
      <c r="RIE29" s="87"/>
      <c r="RIF29" s="88"/>
      <c r="RIG29" s="87"/>
      <c r="RIH29" s="87"/>
      <c r="RII29" s="87"/>
      <c r="RIJ29" s="87"/>
      <c r="RIK29" s="88"/>
      <c r="RIL29" s="87"/>
      <c r="RIM29" s="87"/>
      <c r="RIN29" s="87"/>
      <c r="RIO29" s="87"/>
      <c r="RIP29" s="88"/>
      <c r="RIQ29" s="87"/>
      <c r="RIR29" s="87"/>
      <c r="RIS29" s="87"/>
      <c r="RIT29" s="87"/>
      <c r="RIU29" s="88"/>
      <c r="RIV29" s="87"/>
      <c r="RIW29" s="87"/>
      <c r="RIX29" s="87"/>
      <c r="RIY29" s="87"/>
      <c r="RIZ29" s="88"/>
      <c r="RJA29" s="87"/>
      <c r="RJB29" s="87"/>
      <c r="RJC29" s="87"/>
      <c r="RJD29" s="87"/>
      <c r="RJE29" s="88"/>
      <c r="RJF29" s="87"/>
      <c r="RJG29" s="87"/>
      <c r="RJH29" s="87"/>
      <c r="RJI29" s="87"/>
      <c r="RJJ29" s="88"/>
      <c r="RJK29" s="87"/>
      <c r="RJL29" s="87"/>
      <c r="RJM29" s="87"/>
      <c r="RJN29" s="87"/>
      <c r="RJO29" s="88"/>
      <c r="RJP29" s="87"/>
      <c r="RJQ29" s="87"/>
      <c r="RJR29" s="87"/>
      <c r="RJS29" s="87"/>
      <c r="RJT29" s="88"/>
      <c r="RJU29" s="87"/>
      <c r="RJV29" s="87"/>
      <c r="RJW29" s="87"/>
      <c r="RJX29" s="87"/>
      <c r="RJY29" s="88"/>
      <c r="RJZ29" s="87"/>
      <c r="RKA29" s="87"/>
      <c r="RKB29" s="87"/>
      <c r="RKC29" s="87"/>
      <c r="RKD29" s="88"/>
      <c r="RKE29" s="87"/>
      <c r="RKF29" s="87"/>
      <c r="RKG29" s="87"/>
      <c r="RKH29" s="87"/>
      <c r="RKI29" s="88"/>
      <c r="RKJ29" s="87"/>
      <c r="RKK29" s="87"/>
      <c r="RKL29" s="87"/>
      <c r="RKM29" s="87"/>
      <c r="RKN29" s="88"/>
      <c r="RKO29" s="87"/>
      <c r="RKP29" s="87"/>
      <c r="RKQ29" s="87"/>
      <c r="RKR29" s="87"/>
      <c r="RKS29" s="88"/>
      <c r="RKT29" s="87"/>
      <c r="RKU29" s="87"/>
      <c r="RKV29" s="87"/>
      <c r="RKW29" s="87"/>
      <c r="RKX29" s="88"/>
      <c r="RKY29" s="87"/>
      <c r="RKZ29" s="87"/>
      <c r="RLA29" s="87"/>
      <c r="RLB29" s="87"/>
      <c r="RLC29" s="88"/>
      <c r="RLD29" s="87"/>
      <c r="RLE29" s="87"/>
      <c r="RLF29" s="87"/>
      <c r="RLG29" s="87"/>
      <c r="RLH29" s="88"/>
      <c r="RLI29" s="87"/>
      <c r="RLJ29" s="87"/>
      <c r="RLK29" s="87"/>
      <c r="RLL29" s="87"/>
      <c r="RLM29" s="88"/>
      <c r="RLN29" s="87"/>
      <c r="RLO29" s="87"/>
      <c r="RLP29" s="87"/>
      <c r="RLQ29" s="87"/>
      <c r="RLR29" s="88"/>
      <c r="RLS29" s="87"/>
      <c r="RLT29" s="87"/>
      <c r="RLU29" s="87"/>
      <c r="RLV29" s="87"/>
      <c r="RLW29" s="88"/>
      <c r="RLX29" s="87"/>
      <c r="RLY29" s="87"/>
      <c r="RLZ29" s="87"/>
      <c r="RMA29" s="87"/>
      <c r="RMB29" s="88"/>
      <c r="RMC29" s="87"/>
      <c r="RMD29" s="87"/>
      <c r="RME29" s="87"/>
      <c r="RMF29" s="87"/>
      <c r="RMG29" s="88"/>
      <c r="RMH29" s="87"/>
      <c r="RMI29" s="87"/>
      <c r="RMJ29" s="87"/>
      <c r="RMK29" s="87"/>
      <c r="RML29" s="88"/>
      <c r="RMM29" s="87"/>
      <c r="RMN29" s="87"/>
      <c r="RMO29" s="87"/>
      <c r="RMP29" s="87"/>
      <c r="RMQ29" s="88"/>
      <c r="RMR29" s="87"/>
      <c r="RMS29" s="87"/>
      <c r="RMT29" s="87"/>
      <c r="RMU29" s="87"/>
      <c r="RMV29" s="88"/>
      <c r="RMW29" s="87"/>
      <c r="RMX29" s="87"/>
      <c r="RMY29" s="87"/>
      <c r="RMZ29" s="87"/>
      <c r="RNA29" s="88"/>
      <c r="RNB29" s="87"/>
      <c r="RNC29" s="87"/>
      <c r="RND29" s="87"/>
      <c r="RNE29" s="87"/>
      <c r="RNF29" s="88"/>
      <c r="RNG29" s="87"/>
      <c r="RNH29" s="87"/>
      <c r="RNI29" s="87"/>
      <c r="RNJ29" s="87"/>
      <c r="RNK29" s="88"/>
      <c r="RNL29" s="87"/>
      <c r="RNM29" s="87"/>
      <c r="RNN29" s="87"/>
      <c r="RNO29" s="87"/>
      <c r="RNP29" s="88"/>
      <c r="RNQ29" s="87"/>
      <c r="RNR29" s="87"/>
      <c r="RNS29" s="87"/>
      <c r="RNT29" s="87"/>
      <c r="RNU29" s="88"/>
      <c r="RNV29" s="87"/>
      <c r="RNW29" s="87"/>
      <c r="RNX29" s="87"/>
      <c r="RNY29" s="87"/>
      <c r="RNZ29" s="88"/>
      <c r="ROA29" s="87"/>
      <c r="ROB29" s="87"/>
      <c r="ROC29" s="87"/>
      <c r="ROD29" s="87"/>
      <c r="ROE29" s="88"/>
      <c r="ROF29" s="87"/>
      <c r="ROG29" s="87"/>
      <c r="ROH29" s="87"/>
      <c r="ROI29" s="87"/>
      <c r="ROJ29" s="88"/>
      <c r="ROK29" s="87"/>
      <c r="ROL29" s="87"/>
      <c r="ROM29" s="87"/>
      <c r="RON29" s="87"/>
      <c r="ROO29" s="88"/>
      <c r="ROP29" s="87"/>
      <c r="ROQ29" s="87"/>
      <c r="ROR29" s="87"/>
      <c r="ROS29" s="87"/>
      <c r="ROT29" s="88"/>
      <c r="ROU29" s="87"/>
      <c r="ROV29" s="87"/>
      <c r="ROW29" s="87"/>
      <c r="ROX29" s="87"/>
      <c r="ROY29" s="88"/>
      <c r="ROZ29" s="87"/>
      <c r="RPA29" s="87"/>
      <c r="RPB29" s="87"/>
      <c r="RPC29" s="87"/>
      <c r="RPD29" s="88"/>
      <c r="RPE29" s="87"/>
      <c r="RPF29" s="87"/>
      <c r="RPG29" s="87"/>
      <c r="RPH29" s="87"/>
      <c r="RPI29" s="88"/>
      <c r="RPJ29" s="87"/>
      <c r="RPK29" s="87"/>
      <c r="RPL29" s="87"/>
      <c r="RPM29" s="87"/>
      <c r="RPN29" s="88"/>
      <c r="RPO29" s="87"/>
      <c r="RPP29" s="87"/>
      <c r="RPQ29" s="87"/>
      <c r="RPR29" s="87"/>
      <c r="RPS29" s="88"/>
      <c r="RPT29" s="87"/>
      <c r="RPU29" s="87"/>
      <c r="RPV29" s="87"/>
      <c r="RPW29" s="87"/>
      <c r="RPX29" s="88"/>
      <c r="RPY29" s="87"/>
      <c r="RPZ29" s="87"/>
      <c r="RQA29" s="87"/>
      <c r="RQB29" s="87"/>
      <c r="RQC29" s="88"/>
      <c r="RQD29" s="87"/>
      <c r="RQE29" s="87"/>
      <c r="RQF29" s="87"/>
      <c r="RQG29" s="87"/>
      <c r="RQH29" s="88"/>
      <c r="RQI29" s="87"/>
      <c r="RQJ29" s="87"/>
      <c r="RQK29" s="87"/>
      <c r="RQL29" s="87"/>
      <c r="RQM29" s="88"/>
      <c r="RQN29" s="87"/>
      <c r="RQO29" s="87"/>
      <c r="RQP29" s="87"/>
      <c r="RQQ29" s="87"/>
      <c r="RQR29" s="88"/>
      <c r="RQS29" s="87"/>
      <c r="RQT29" s="87"/>
      <c r="RQU29" s="87"/>
      <c r="RQV29" s="87"/>
      <c r="RQW29" s="88"/>
      <c r="RQX29" s="87"/>
      <c r="RQY29" s="87"/>
      <c r="RQZ29" s="87"/>
      <c r="RRA29" s="87"/>
      <c r="RRB29" s="88"/>
      <c r="RRC29" s="87"/>
      <c r="RRD29" s="87"/>
      <c r="RRE29" s="87"/>
      <c r="RRF29" s="87"/>
      <c r="RRG29" s="88"/>
      <c r="RRH29" s="87"/>
      <c r="RRI29" s="87"/>
      <c r="RRJ29" s="87"/>
      <c r="RRK29" s="87"/>
      <c r="RRL29" s="88"/>
      <c r="RRM29" s="87"/>
      <c r="RRN29" s="87"/>
      <c r="RRO29" s="87"/>
      <c r="RRP29" s="87"/>
      <c r="RRQ29" s="88"/>
      <c r="RRR29" s="87"/>
      <c r="RRS29" s="87"/>
      <c r="RRT29" s="87"/>
      <c r="RRU29" s="87"/>
      <c r="RRV29" s="88"/>
      <c r="RRW29" s="87"/>
      <c r="RRX29" s="87"/>
      <c r="RRY29" s="87"/>
      <c r="RRZ29" s="87"/>
      <c r="RSA29" s="88"/>
      <c r="RSB29" s="87"/>
      <c r="RSC29" s="87"/>
      <c r="RSD29" s="87"/>
      <c r="RSE29" s="87"/>
      <c r="RSF29" s="88"/>
      <c r="RSG29" s="87"/>
      <c r="RSH29" s="87"/>
      <c r="RSI29" s="87"/>
      <c r="RSJ29" s="87"/>
      <c r="RSK29" s="88"/>
      <c r="RSL29" s="87"/>
      <c r="RSM29" s="87"/>
      <c r="RSN29" s="87"/>
      <c r="RSO29" s="87"/>
      <c r="RSP29" s="88"/>
      <c r="RSQ29" s="87"/>
      <c r="RSR29" s="87"/>
      <c r="RSS29" s="87"/>
      <c r="RST29" s="87"/>
      <c r="RSU29" s="88"/>
      <c r="RSV29" s="87"/>
      <c r="RSW29" s="87"/>
      <c r="RSX29" s="87"/>
      <c r="RSY29" s="87"/>
      <c r="RSZ29" s="88"/>
      <c r="RTA29" s="87"/>
      <c r="RTB29" s="87"/>
      <c r="RTC29" s="87"/>
      <c r="RTD29" s="87"/>
      <c r="RTE29" s="88"/>
      <c r="RTF29" s="87"/>
      <c r="RTG29" s="87"/>
      <c r="RTH29" s="87"/>
      <c r="RTI29" s="87"/>
      <c r="RTJ29" s="88"/>
      <c r="RTK29" s="87"/>
      <c r="RTL29" s="87"/>
      <c r="RTM29" s="87"/>
      <c r="RTN29" s="87"/>
      <c r="RTO29" s="88"/>
      <c r="RTP29" s="87"/>
      <c r="RTQ29" s="87"/>
      <c r="RTR29" s="87"/>
      <c r="RTS29" s="87"/>
      <c r="RTT29" s="88"/>
      <c r="RTU29" s="87"/>
      <c r="RTV29" s="87"/>
      <c r="RTW29" s="87"/>
      <c r="RTX29" s="87"/>
      <c r="RTY29" s="88"/>
      <c r="RTZ29" s="87"/>
      <c r="RUA29" s="87"/>
      <c r="RUB29" s="87"/>
      <c r="RUC29" s="87"/>
      <c r="RUD29" s="88"/>
      <c r="RUE29" s="87"/>
      <c r="RUF29" s="87"/>
      <c r="RUG29" s="87"/>
      <c r="RUH29" s="87"/>
      <c r="RUI29" s="88"/>
      <c r="RUJ29" s="87"/>
      <c r="RUK29" s="87"/>
      <c r="RUL29" s="87"/>
      <c r="RUM29" s="87"/>
      <c r="RUN29" s="88"/>
      <c r="RUO29" s="87"/>
      <c r="RUP29" s="87"/>
      <c r="RUQ29" s="87"/>
      <c r="RUR29" s="87"/>
      <c r="RUS29" s="88"/>
      <c r="RUT29" s="87"/>
      <c r="RUU29" s="87"/>
      <c r="RUV29" s="87"/>
      <c r="RUW29" s="87"/>
      <c r="RUX29" s="88"/>
      <c r="RUY29" s="87"/>
      <c r="RUZ29" s="87"/>
      <c r="RVA29" s="87"/>
      <c r="RVB29" s="87"/>
      <c r="RVC29" s="88"/>
      <c r="RVD29" s="87"/>
      <c r="RVE29" s="87"/>
      <c r="RVF29" s="87"/>
      <c r="RVG29" s="87"/>
      <c r="RVH29" s="88"/>
      <c r="RVI29" s="87"/>
      <c r="RVJ29" s="87"/>
      <c r="RVK29" s="87"/>
      <c r="RVL29" s="87"/>
      <c r="RVM29" s="88"/>
      <c r="RVN29" s="87"/>
      <c r="RVO29" s="87"/>
      <c r="RVP29" s="87"/>
      <c r="RVQ29" s="87"/>
      <c r="RVR29" s="88"/>
      <c r="RVS29" s="87"/>
      <c r="RVT29" s="87"/>
      <c r="RVU29" s="87"/>
      <c r="RVV29" s="87"/>
      <c r="RVW29" s="88"/>
      <c r="RVX29" s="87"/>
      <c r="RVY29" s="87"/>
      <c r="RVZ29" s="87"/>
      <c r="RWA29" s="87"/>
      <c r="RWB29" s="88"/>
      <c r="RWC29" s="87"/>
      <c r="RWD29" s="87"/>
      <c r="RWE29" s="87"/>
      <c r="RWF29" s="87"/>
      <c r="RWG29" s="88"/>
      <c r="RWH29" s="87"/>
      <c r="RWI29" s="87"/>
      <c r="RWJ29" s="87"/>
      <c r="RWK29" s="87"/>
      <c r="RWL29" s="88"/>
      <c r="RWM29" s="87"/>
      <c r="RWN29" s="87"/>
      <c r="RWO29" s="87"/>
      <c r="RWP29" s="87"/>
      <c r="RWQ29" s="88"/>
      <c r="RWR29" s="87"/>
      <c r="RWS29" s="87"/>
      <c r="RWT29" s="87"/>
      <c r="RWU29" s="87"/>
      <c r="RWV29" s="88"/>
      <c r="RWW29" s="87"/>
      <c r="RWX29" s="87"/>
      <c r="RWY29" s="87"/>
      <c r="RWZ29" s="87"/>
      <c r="RXA29" s="88"/>
      <c r="RXB29" s="87"/>
      <c r="RXC29" s="87"/>
      <c r="RXD29" s="87"/>
      <c r="RXE29" s="87"/>
      <c r="RXF29" s="88"/>
      <c r="RXG29" s="87"/>
      <c r="RXH29" s="87"/>
      <c r="RXI29" s="87"/>
      <c r="RXJ29" s="87"/>
      <c r="RXK29" s="88"/>
      <c r="RXL29" s="87"/>
      <c r="RXM29" s="87"/>
      <c r="RXN29" s="87"/>
      <c r="RXO29" s="87"/>
      <c r="RXP29" s="88"/>
      <c r="RXQ29" s="87"/>
      <c r="RXR29" s="87"/>
      <c r="RXS29" s="87"/>
      <c r="RXT29" s="87"/>
      <c r="RXU29" s="88"/>
      <c r="RXV29" s="87"/>
      <c r="RXW29" s="87"/>
      <c r="RXX29" s="87"/>
      <c r="RXY29" s="87"/>
      <c r="RXZ29" s="88"/>
      <c r="RYA29" s="87"/>
      <c r="RYB29" s="87"/>
      <c r="RYC29" s="87"/>
      <c r="RYD29" s="87"/>
      <c r="RYE29" s="88"/>
      <c r="RYF29" s="87"/>
      <c r="RYG29" s="87"/>
      <c r="RYH29" s="87"/>
      <c r="RYI29" s="87"/>
      <c r="RYJ29" s="88"/>
      <c r="RYK29" s="87"/>
      <c r="RYL29" s="87"/>
      <c r="RYM29" s="87"/>
      <c r="RYN29" s="87"/>
      <c r="RYO29" s="88"/>
      <c r="RYP29" s="87"/>
      <c r="RYQ29" s="87"/>
      <c r="RYR29" s="87"/>
      <c r="RYS29" s="87"/>
      <c r="RYT29" s="88"/>
      <c r="RYU29" s="87"/>
      <c r="RYV29" s="87"/>
      <c r="RYW29" s="87"/>
      <c r="RYX29" s="87"/>
      <c r="RYY29" s="88"/>
      <c r="RYZ29" s="87"/>
      <c r="RZA29" s="87"/>
      <c r="RZB29" s="87"/>
      <c r="RZC29" s="87"/>
      <c r="RZD29" s="88"/>
      <c r="RZE29" s="87"/>
      <c r="RZF29" s="87"/>
      <c r="RZG29" s="87"/>
      <c r="RZH29" s="87"/>
      <c r="RZI29" s="88"/>
      <c r="RZJ29" s="87"/>
      <c r="RZK29" s="87"/>
      <c r="RZL29" s="87"/>
      <c r="RZM29" s="87"/>
      <c r="RZN29" s="88"/>
      <c r="RZO29" s="87"/>
      <c r="RZP29" s="87"/>
      <c r="RZQ29" s="87"/>
      <c r="RZR29" s="87"/>
      <c r="RZS29" s="88"/>
      <c r="RZT29" s="87"/>
      <c r="RZU29" s="87"/>
      <c r="RZV29" s="87"/>
      <c r="RZW29" s="87"/>
      <c r="RZX29" s="88"/>
      <c r="RZY29" s="87"/>
      <c r="RZZ29" s="87"/>
      <c r="SAA29" s="87"/>
      <c r="SAB29" s="87"/>
      <c r="SAC29" s="88"/>
      <c r="SAD29" s="87"/>
      <c r="SAE29" s="87"/>
      <c r="SAF29" s="87"/>
      <c r="SAG29" s="87"/>
      <c r="SAH29" s="88"/>
      <c r="SAI29" s="87"/>
      <c r="SAJ29" s="87"/>
      <c r="SAK29" s="87"/>
      <c r="SAL29" s="87"/>
      <c r="SAM29" s="88"/>
      <c r="SAN29" s="87"/>
      <c r="SAO29" s="87"/>
      <c r="SAP29" s="87"/>
      <c r="SAQ29" s="87"/>
      <c r="SAR29" s="88"/>
      <c r="SAS29" s="87"/>
      <c r="SAT29" s="87"/>
      <c r="SAU29" s="87"/>
      <c r="SAV29" s="87"/>
      <c r="SAW29" s="88"/>
      <c r="SAX29" s="87"/>
      <c r="SAY29" s="87"/>
      <c r="SAZ29" s="87"/>
      <c r="SBA29" s="87"/>
      <c r="SBB29" s="88"/>
      <c r="SBC29" s="87"/>
      <c r="SBD29" s="87"/>
      <c r="SBE29" s="87"/>
      <c r="SBF29" s="87"/>
      <c r="SBG29" s="88"/>
      <c r="SBH29" s="87"/>
      <c r="SBI29" s="87"/>
      <c r="SBJ29" s="87"/>
      <c r="SBK29" s="87"/>
      <c r="SBL29" s="88"/>
      <c r="SBM29" s="87"/>
      <c r="SBN29" s="87"/>
      <c r="SBO29" s="87"/>
      <c r="SBP29" s="87"/>
      <c r="SBQ29" s="88"/>
      <c r="SBR29" s="87"/>
      <c r="SBS29" s="87"/>
      <c r="SBT29" s="87"/>
      <c r="SBU29" s="87"/>
      <c r="SBV29" s="88"/>
      <c r="SBW29" s="87"/>
      <c r="SBX29" s="87"/>
      <c r="SBY29" s="87"/>
      <c r="SBZ29" s="87"/>
      <c r="SCA29" s="88"/>
      <c r="SCB29" s="87"/>
      <c r="SCC29" s="87"/>
      <c r="SCD29" s="87"/>
      <c r="SCE29" s="87"/>
      <c r="SCF29" s="88"/>
      <c r="SCG29" s="87"/>
      <c r="SCH29" s="87"/>
      <c r="SCI29" s="87"/>
      <c r="SCJ29" s="87"/>
      <c r="SCK29" s="88"/>
      <c r="SCL29" s="87"/>
      <c r="SCM29" s="87"/>
      <c r="SCN29" s="87"/>
      <c r="SCO29" s="87"/>
      <c r="SCP29" s="88"/>
      <c r="SCQ29" s="87"/>
      <c r="SCR29" s="87"/>
      <c r="SCS29" s="87"/>
      <c r="SCT29" s="87"/>
      <c r="SCU29" s="88"/>
      <c r="SCV29" s="87"/>
      <c r="SCW29" s="87"/>
      <c r="SCX29" s="87"/>
      <c r="SCY29" s="87"/>
      <c r="SCZ29" s="88"/>
      <c r="SDA29" s="87"/>
      <c r="SDB29" s="87"/>
      <c r="SDC29" s="87"/>
      <c r="SDD29" s="87"/>
      <c r="SDE29" s="88"/>
      <c r="SDF29" s="87"/>
      <c r="SDG29" s="87"/>
      <c r="SDH29" s="87"/>
      <c r="SDI29" s="87"/>
      <c r="SDJ29" s="88"/>
      <c r="SDK29" s="87"/>
      <c r="SDL29" s="87"/>
      <c r="SDM29" s="87"/>
      <c r="SDN29" s="87"/>
      <c r="SDO29" s="88"/>
      <c r="SDP29" s="87"/>
      <c r="SDQ29" s="87"/>
      <c r="SDR29" s="87"/>
      <c r="SDS29" s="87"/>
      <c r="SDT29" s="88"/>
      <c r="SDU29" s="87"/>
      <c r="SDV29" s="87"/>
      <c r="SDW29" s="87"/>
      <c r="SDX29" s="87"/>
      <c r="SDY29" s="88"/>
      <c r="SDZ29" s="87"/>
      <c r="SEA29" s="87"/>
      <c r="SEB29" s="87"/>
      <c r="SEC29" s="87"/>
      <c r="SED29" s="88"/>
      <c r="SEE29" s="87"/>
      <c r="SEF29" s="87"/>
      <c r="SEG29" s="87"/>
      <c r="SEH29" s="87"/>
      <c r="SEI29" s="88"/>
      <c r="SEJ29" s="87"/>
      <c r="SEK29" s="87"/>
      <c r="SEL29" s="87"/>
      <c r="SEM29" s="87"/>
      <c r="SEN29" s="88"/>
      <c r="SEO29" s="87"/>
      <c r="SEP29" s="87"/>
      <c r="SEQ29" s="87"/>
      <c r="SER29" s="87"/>
      <c r="SES29" s="88"/>
      <c r="SET29" s="87"/>
      <c r="SEU29" s="87"/>
      <c r="SEV29" s="87"/>
      <c r="SEW29" s="87"/>
      <c r="SEX29" s="88"/>
      <c r="SEY29" s="87"/>
      <c r="SEZ29" s="87"/>
      <c r="SFA29" s="87"/>
      <c r="SFB29" s="87"/>
      <c r="SFC29" s="88"/>
      <c r="SFD29" s="87"/>
      <c r="SFE29" s="87"/>
      <c r="SFF29" s="87"/>
      <c r="SFG29" s="87"/>
      <c r="SFH29" s="88"/>
      <c r="SFI29" s="87"/>
      <c r="SFJ29" s="87"/>
      <c r="SFK29" s="87"/>
      <c r="SFL29" s="87"/>
      <c r="SFM29" s="88"/>
      <c r="SFN29" s="87"/>
      <c r="SFO29" s="87"/>
      <c r="SFP29" s="87"/>
      <c r="SFQ29" s="87"/>
      <c r="SFR29" s="88"/>
      <c r="SFS29" s="87"/>
      <c r="SFT29" s="87"/>
      <c r="SFU29" s="87"/>
      <c r="SFV29" s="87"/>
      <c r="SFW29" s="88"/>
      <c r="SFX29" s="87"/>
      <c r="SFY29" s="87"/>
      <c r="SFZ29" s="87"/>
      <c r="SGA29" s="87"/>
      <c r="SGB29" s="88"/>
      <c r="SGC29" s="87"/>
      <c r="SGD29" s="87"/>
      <c r="SGE29" s="87"/>
      <c r="SGF29" s="87"/>
      <c r="SGG29" s="88"/>
      <c r="SGH29" s="87"/>
      <c r="SGI29" s="87"/>
      <c r="SGJ29" s="87"/>
      <c r="SGK29" s="87"/>
      <c r="SGL29" s="88"/>
      <c r="SGM29" s="87"/>
      <c r="SGN29" s="87"/>
      <c r="SGO29" s="87"/>
      <c r="SGP29" s="87"/>
      <c r="SGQ29" s="88"/>
      <c r="SGR29" s="87"/>
      <c r="SGS29" s="87"/>
      <c r="SGT29" s="87"/>
      <c r="SGU29" s="87"/>
      <c r="SGV29" s="88"/>
      <c r="SGW29" s="87"/>
      <c r="SGX29" s="87"/>
      <c r="SGY29" s="87"/>
      <c r="SGZ29" s="87"/>
      <c r="SHA29" s="88"/>
      <c r="SHB29" s="87"/>
      <c r="SHC29" s="87"/>
      <c r="SHD29" s="87"/>
      <c r="SHE29" s="87"/>
      <c r="SHF29" s="88"/>
      <c r="SHG29" s="87"/>
      <c r="SHH29" s="87"/>
      <c r="SHI29" s="87"/>
      <c r="SHJ29" s="87"/>
      <c r="SHK29" s="88"/>
      <c r="SHL29" s="87"/>
      <c r="SHM29" s="87"/>
      <c r="SHN29" s="87"/>
      <c r="SHO29" s="87"/>
      <c r="SHP29" s="88"/>
      <c r="SHQ29" s="87"/>
      <c r="SHR29" s="87"/>
      <c r="SHS29" s="87"/>
      <c r="SHT29" s="87"/>
      <c r="SHU29" s="88"/>
      <c r="SHV29" s="87"/>
      <c r="SHW29" s="87"/>
      <c r="SHX29" s="87"/>
      <c r="SHY29" s="87"/>
      <c r="SHZ29" s="88"/>
      <c r="SIA29" s="87"/>
      <c r="SIB29" s="87"/>
      <c r="SIC29" s="87"/>
      <c r="SID29" s="87"/>
      <c r="SIE29" s="88"/>
      <c r="SIF29" s="87"/>
      <c r="SIG29" s="87"/>
      <c r="SIH29" s="87"/>
      <c r="SII29" s="87"/>
      <c r="SIJ29" s="88"/>
      <c r="SIK29" s="87"/>
      <c r="SIL29" s="87"/>
      <c r="SIM29" s="87"/>
      <c r="SIN29" s="87"/>
      <c r="SIO29" s="88"/>
      <c r="SIP29" s="87"/>
      <c r="SIQ29" s="87"/>
      <c r="SIR29" s="87"/>
      <c r="SIS29" s="87"/>
      <c r="SIT29" s="88"/>
      <c r="SIU29" s="87"/>
      <c r="SIV29" s="87"/>
      <c r="SIW29" s="87"/>
      <c r="SIX29" s="87"/>
      <c r="SIY29" s="88"/>
      <c r="SIZ29" s="87"/>
      <c r="SJA29" s="87"/>
      <c r="SJB29" s="87"/>
      <c r="SJC29" s="87"/>
      <c r="SJD29" s="88"/>
      <c r="SJE29" s="87"/>
      <c r="SJF29" s="87"/>
      <c r="SJG29" s="87"/>
      <c r="SJH29" s="87"/>
      <c r="SJI29" s="88"/>
      <c r="SJJ29" s="87"/>
      <c r="SJK29" s="87"/>
      <c r="SJL29" s="87"/>
      <c r="SJM29" s="87"/>
      <c r="SJN29" s="88"/>
      <c r="SJO29" s="87"/>
      <c r="SJP29" s="87"/>
      <c r="SJQ29" s="87"/>
      <c r="SJR29" s="87"/>
      <c r="SJS29" s="88"/>
      <c r="SJT29" s="87"/>
      <c r="SJU29" s="87"/>
      <c r="SJV29" s="87"/>
      <c r="SJW29" s="87"/>
      <c r="SJX29" s="88"/>
      <c r="SJY29" s="87"/>
      <c r="SJZ29" s="87"/>
      <c r="SKA29" s="87"/>
      <c r="SKB29" s="87"/>
      <c r="SKC29" s="88"/>
      <c r="SKD29" s="87"/>
      <c r="SKE29" s="87"/>
      <c r="SKF29" s="87"/>
      <c r="SKG29" s="87"/>
      <c r="SKH29" s="88"/>
      <c r="SKI29" s="87"/>
      <c r="SKJ29" s="87"/>
      <c r="SKK29" s="87"/>
      <c r="SKL29" s="87"/>
      <c r="SKM29" s="88"/>
      <c r="SKN29" s="87"/>
      <c r="SKO29" s="87"/>
      <c r="SKP29" s="87"/>
      <c r="SKQ29" s="87"/>
      <c r="SKR29" s="88"/>
      <c r="SKS29" s="87"/>
      <c r="SKT29" s="87"/>
      <c r="SKU29" s="87"/>
      <c r="SKV29" s="87"/>
      <c r="SKW29" s="88"/>
      <c r="SKX29" s="87"/>
      <c r="SKY29" s="87"/>
      <c r="SKZ29" s="87"/>
      <c r="SLA29" s="87"/>
      <c r="SLB29" s="88"/>
      <c r="SLC29" s="87"/>
      <c r="SLD29" s="87"/>
      <c r="SLE29" s="87"/>
      <c r="SLF29" s="87"/>
      <c r="SLG29" s="88"/>
      <c r="SLH29" s="87"/>
      <c r="SLI29" s="87"/>
      <c r="SLJ29" s="87"/>
      <c r="SLK29" s="87"/>
      <c r="SLL29" s="88"/>
      <c r="SLM29" s="87"/>
      <c r="SLN29" s="87"/>
      <c r="SLO29" s="87"/>
      <c r="SLP29" s="87"/>
      <c r="SLQ29" s="88"/>
      <c r="SLR29" s="87"/>
      <c r="SLS29" s="87"/>
      <c r="SLT29" s="87"/>
      <c r="SLU29" s="87"/>
      <c r="SLV29" s="88"/>
      <c r="SLW29" s="87"/>
      <c r="SLX29" s="87"/>
      <c r="SLY29" s="87"/>
      <c r="SLZ29" s="87"/>
      <c r="SMA29" s="88"/>
      <c r="SMB29" s="87"/>
      <c r="SMC29" s="87"/>
      <c r="SMD29" s="87"/>
      <c r="SME29" s="87"/>
      <c r="SMF29" s="88"/>
      <c r="SMG29" s="87"/>
      <c r="SMH29" s="87"/>
      <c r="SMI29" s="87"/>
      <c r="SMJ29" s="87"/>
      <c r="SMK29" s="88"/>
      <c r="SML29" s="87"/>
      <c r="SMM29" s="87"/>
      <c r="SMN29" s="87"/>
      <c r="SMO29" s="87"/>
      <c r="SMP29" s="88"/>
      <c r="SMQ29" s="87"/>
      <c r="SMR29" s="87"/>
      <c r="SMS29" s="87"/>
      <c r="SMT29" s="87"/>
      <c r="SMU29" s="88"/>
      <c r="SMV29" s="87"/>
      <c r="SMW29" s="87"/>
      <c r="SMX29" s="87"/>
      <c r="SMY29" s="87"/>
      <c r="SMZ29" s="88"/>
      <c r="SNA29" s="87"/>
      <c r="SNB29" s="87"/>
      <c r="SNC29" s="87"/>
      <c r="SND29" s="87"/>
      <c r="SNE29" s="88"/>
      <c r="SNF29" s="87"/>
      <c r="SNG29" s="87"/>
      <c r="SNH29" s="87"/>
      <c r="SNI29" s="87"/>
      <c r="SNJ29" s="88"/>
      <c r="SNK29" s="87"/>
      <c r="SNL29" s="87"/>
      <c r="SNM29" s="87"/>
      <c r="SNN29" s="87"/>
      <c r="SNO29" s="88"/>
      <c r="SNP29" s="87"/>
      <c r="SNQ29" s="87"/>
      <c r="SNR29" s="87"/>
      <c r="SNS29" s="87"/>
      <c r="SNT29" s="88"/>
      <c r="SNU29" s="87"/>
      <c r="SNV29" s="87"/>
      <c r="SNW29" s="87"/>
      <c r="SNX29" s="87"/>
      <c r="SNY29" s="88"/>
      <c r="SNZ29" s="87"/>
      <c r="SOA29" s="87"/>
      <c r="SOB29" s="87"/>
      <c r="SOC29" s="87"/>
      <c r="SOD29" s="88"/>
      <c r="SOE29" s="87"/>
      <c r="SOF29" s="87"/>
      <c r="SOG29" s="87"/>
      <c r="SOH29" s="87"/>
      <c r="SOI29" s="88"/>
      <c r="SOJ29" s="87"/>
      <c r="SOK29" s="87"/>
      <c r="SOL29" s="87"/>
      <c r="SOM29" s="87"/>
      <c r="SON29" s="88"/>
      <c r="SOO29" s="87"/>
      <c r="SOP29" s="87"/>
      <c r="SOQ29" s="87"/>
      <c r="SOR29" s="87"/>
      <c r="SOS29" s="88"/>
      <c r="SOT29" s="87"/>
      <c r="SOU29" s="87"/>
      <c r="SOV29" s="87"/>
      <c r="SOW29" s="87"/>
      <c r="SOX29" s="88"/>
      <c r="SOY29" s="87"/>
      <c r="SOZ29" s="87"/>
      <c r="SPA29" s="87"/>
      <c r="SPB29" s="87"/>
      <c r="SPC29" s="88"/>
      <c r="SPD29" s="87"/>
      <c r="SPE29" s="87"/>
      <c r="SPF29" s="87"/>
      <c r="SPG29" s="87"/>
      <c r="SPH29" s="88"/>
      <c r="SPI29" s="87"/>
      <c r="SPJ29" s="87"/>
      <c r="SPK29" s="87"/>
      <c r="SPL29" s="87"/>
      <c r="SPM29" s="88"/>
      <c r="SPN29" s="87"/>
      <c r="SPO29" s="87"/>
      <c r="SPP29" s="87"/>
      <c r="SPQ29" s="87"/>
      <c r="SPR29" s="88"/>
      <c r="SPS29" s="87"/>
      <c r="SPT29" s="87"/>
      <c r="SPU29" s="87"/>
      <c r="SPV29" s="87"/>
      <c r="SPW29" s="88"/>
      <c r="SPX29" s="87"/>
      <c r="SPY29" s="87"/>
      <c r="SPZ29" s="87"/>
      <c r="SQA29" s="87"/>
      <c r="SQB29" s="88"/>
      <c r="SQC29" s="87"/>
      <c r="SQD29" s="87"/>
      <c r="SQE29" s="87"/>
      <c r="SQF29" s="87"/>
      <c r="SQG29" s="88"/>
      <c r="SQH29" s="87"/>
      <c r="SQI29" s="87"/>
      <c r="SQJ29" s="87"/>
      <c r="SQK29" s="87"/>
      <c r="SQL29" s="88"/>
      <c r="SQM29" s="87"/>
      <c r="SQN29" s="87"/>
      <c r="SQO29" s="87"/>
      <c r="SQP29" s="87"/>
      <c r="SQQ29" s="88"/>
      <c r="SQR29" s="87"/>
      <c r="SQS29" s="87"/>
      <c r="SQT29" s="87"/>
      <c r="SQU29" s="87"/>
      <c r="SQV29" s="88"/>
      <c r="SQW29" s="87"/>
      <c r="SQX29" s="87"/>
      <c r="SQY29" s="87"/>
      <c r="SQZ29" s="87"/>
      <c r="SRA29" s="88"/>
      <c r="SRB29" s="87"/>
      <c r="SRC29" s="87"/>
      <c r="SRD29" s="87"/>
      <c r="SRE29" s="87"/>
      <c r="SRF29" s="88"/>
      <c r="SRG29" s="87"/>
      <c r="SRH29" s="87"/>
      <c r="SRI29" s="87"/>
      <c r="SRJ29" s="87"/>
      <c r="SRK29" s="88"/>
      <c r="SRL29" s="87"/>
      <c r="SRM29" s="87"/>
      <c r="SRN29" s="87"/>
      <c r="SRO29" s="87"/>
      <c r="SRP29" s="88"/>
      <c r="SRQ29" s="87"/>
      <c r="SRR29" s="87"/>
      <c r="SRS29" s="87"/>
      <c r="SRT29" s="87"/>
      <c r="SRU29" s="88"/>
      <c r="SRV29" s="87"/>
      <c r="SRW29" s="87"/>
      <c r="SRX29" s="87"/>
      <c r="SRY29" s="87"/>
      <c r="SRZ29" s="88"/>
      <c r="SSA29" s="87"/>
      <c r="SSB29" s="87"/>
      <c r="SSC29" s="87"/>
      <c r="SSD29" s="87"/>
      <c r="SSE29" s="88"/>
      <c r="SSF29" s="87"/>
      <c r="SSG29" s="87"/>
      <c r="SSH29" s="87"/>
      <c r="SSI29" s="87"/>
      <c r="SSJ29" s="88"/>
      <c r="SSK29" s="87"/>
      <c r="SSL29" s="87"/>
      <c r="SSM29" s="87"/>
      <c r="SSN29" s="87"/>
      <c r="SSO29" s="88"/>
      <c r="SSP29" s="87"/>
      <c r="SSQ29" s="87"/>
      <c r="SSR29" s="87"/>
      <c r="SSS29" s="87"/>
      <c r="SST29" s="88"/>
      <c r="SSU29" s="87"/>
      <c r="SSV29" s="87"/>
      <c r="SSW29" s="87"/>
      <c r="SSX29" s="87"/>
      <c r="SSY29" s="88"/>
      <c r="SSZ29" s="87"/>
      <c r="STA29" s="87"/>
      <c r="STB29" s="87"/>
      <c r="STC29" s="87"/>
      <c r="STD29" s="88"/>
      <c r="STE29" s="87"/>
      <c r="STF29" s="87"/>
      <c r="STG29" s="87"/>
      <c r="STH29" s="87"/>
      <c r="STI29" s="88"/>
      <c r="STJ29" s="87"/>
      <c r="STK29" s="87"/>
      <c r="STL29" s="87"/>
      <c r="STM29" s="87"/>
      <c r="STN29" s="88"/>
      <c r="STO29" s="87"/>
      <c r="STP29" s="87"/>
      <c r="STQ29" s="87"/>
      <c r="STR29" s="87"/>
      <c r="STS29" s="88"/>
      <c r="STT29" s="87"/>
      <c r="STU29" s="87"/>
      <c r="STV29" s="87"/>
      <c r="STW29" s="87"/>
      <c r="STX29" s="88"/>
      <c r="STY29" s="87"/>
      <c r="STZ29" s="87"/>
      <c r="SUA29" s="87"/>
      <c r="SUB29" s="87"/>
      <c r="SUC29" s="88"/>
      <c r="SUD29" s="87"/>
      <c r="SUE29" s="87"/>
      <c r="SUF29" s="87"/>
      <c r="SUG29" s="87"/>
      <c r="SUH29" s="88"/>
      <c r="SUI29" s="87"/>
      <c r="SUJ29" s="87"/>
      <c r="SUK29" s="87"/>
      <c r="SUL29" s="87"/>
      <c r="SUM29" s="88"/>
      <c r="SUN29" s="87"/>
      <c r="SUO29" s="87"/>
      <c r="SUP29" s="87"/>
      <c r="SUQ29" s="87"/>
      <c r="SUR29" s="88"/>
      <c r="SUS29" s="87"/>
      <c r="SUT29" s="87"/>
      <c r="SUU29" s="87"/>
      <c r="SUV29" s="87"/>
      <c r="SUW29" s="88"/>
      <c r="SUX29" s="87"/>
      <c r="SUY29" s="87"/>
      <c r="SUZ29" s="87"/>
      <c r="SVA29" s="87"/>
      <c r="SVB29" s="88"/>
      <c r="SVC29" s="87"/>
      <c r="SVD29" s="87"/>
      <c r="SVE29" s="87"/>
      <c r="SVF29" s="87"/>
      <c r="SVG29" s="88"/>
      <c r="SVH29" s="87"/>
      <c r="SVI29" s="87"/>
      <c r="SVJ29" s="87"/>
      <c r="SVK29" s="87"/>
      <c r="SVL29" s="88"/>
      <c r="SVM29" s="87"/>
      <c r="SVN29" s="87"/>
      <c r="SVO29" s="87"/>
      <c r="SVP29" s="87"/>
      <c r="SVQ29" s="88"/>
      <c r="SVR29" s="87"/>
      <c r="SVS29" s="87"/>
      <c r="SVT29" s="87"/>
      <c r="SVU29" s="87"/>
      <c r="SVV29" s="88"/>
      <c r="SVW29" s="87"/>
      <c r="SVX29" s="87"/>
      <c r="SVY29" s="87"/>
      <c r="SVZ29" s="87"/>
      <c r="SWA29" s="88"/>
      <c r="SWB29" s="87"/>
      <c r="SWC29" s="87"/>
      <c r="SWD29" s="87"/>
      <c r="SWE29" s="87"/>
      <c r="SWF29" s="88"/>
      <c r="SWG29" s="87"/>
      <c r="SWH29" s="87"/>
      <c r="SWI29" s="87"/>
      <c r="SWJ29" s="87"/>
      <c r="SWK29" s="88"/>
      <c r="SWL29" s="87"/>
      <c r="SWM29" s="87"/>
      <c r="SWN29" s="87"/>
      <c r="SWO29" s="87"/>
      <c r="SWP29" s="88"/>
      <c r="SWQ29" s="87"/>
      <c r="SWR29" s="87"/>
      <c r="SWS29" s="87"/>
      <c r="SWT29" s="87"/>
      <c r="SWU29" s="88"/>
      <c r="SWV29" s="87"/>
      <c r="SWW29" s="87"/>
      <c r="SWX29" s="87"/>
      <c r="SWY29" s="87"/>
      <c r="SWZ29" s="88"/>
      <c r="SXA29" s="87"/>
      <c r="SXB29" s="87"/>
      <c r="SXC29" s="87"/>
      <c r="SXD29" s="87"/>
      <c r="SXE29" s="88"/>
      <c r="SXF29" s="87"/>
      <c r="SXG29" s="87"/>
      <c r="SXH29" s="87"/>
      <c r="SXI29" s="87"/>
      <c r="SXJ29" s="88"/>
      <c r="SXK29" s="87"/>
      <c r="SXL29" s="87"/>
      <c r="SXM29" s="87"/>
      <c r="SXN29" s="87"/>
      <c r="SXO29" s="88"/>
      <c r="SXP29" s="87"/>
      <c r="SXQ29" s="87"/>
      <c r="SXR29" s="87"/>
      <c r="SXS29" s="87"/>
      <c r="SXT29" s="88"/>
      <c r="SXU29" s="87"/>
      <c r="SXV29" s="87"/>
      <c r="SXW29" s="87"/>
      <c r="SXX29" s="87"/>
      <c r="SXY29" s="88"/>
      <c r="SXZ29" s="87"/>
      <c r="SYA29" s="87"/>
      <c r="SYB29" s="87"/>
      <c r="SYC29" s="87"/>
      <c r="SYD29" s="88"/>
      <c r="SYE29" s="87"/>
      <c r="SYF29" s="87"/>
      <c r="SYG29" s="87"/>
      <c r="SYH29" s="87"/>
      <c r="SYI29" s="88"/>
      <c r="SYJ29" s="87"/>
      <c r="SYK29" s="87"/>
      <c r="SYL29" s="87"/>
      <c r="SYM29" s="87"/>
      <c r="SYN29" s="88"/>
      <c r="SYO29" s="87"/>
      <c r="SYP29" s="87"/>
      <c r="SYQ29" s="87"/>
      <c r="SYR29" s="87"/>
      <c r="SYS29" s="88"/>
      <c r="SYT29" s="87"/>
      <c r="SYU29" s="87"/>
      <c r="SYV29" s="87"/>
      <c r="SYW29" s="87"/>
      <c r="SYX29" s="88"/>
      <c r="SYY29" s="87"/>
      <c r="SYZ29" s="87"/>
      <c r="SZA29" s="87"/>
      <c r="SZB29" s="87"/>
      <c r="SZC29" s="88"/>
      <c r="SZD29" s="87"/>
      <c r="SZE29" s="87"/>
      <c r="SZF29" s="87"/>
      <c r="SZG29" s="87"/>
      <c r="SZH29" s="88"/>
      <c r="SZI29" s="87"/>
      <c r="SZJ29" s="87"/>
      <c r="SZK29" s="87"/>
      <c r="SZL29" s="87"/>
      <c r="SZM29" s="88"/>
      <c r="SZN29" s="87"/>
      <c r="SZO29" s="87"/>
      <c r="SZP29" s="87"/>
      <c r="SZQ29" s="87"/>
      <c r="SZR29" s="88"/>
      <c r="SZS29" s="87"/>
      <c r="SZT29" s="87"/>
      <c r="SZU29" s="87"/>
      <c r="SZV29" s="87"/>
      <c r="SZW29" s="88"/>
      <c r="SZX29" s="87"/>
      <c r="SZY29" s="87"/>
      <c r="SZZ29" s="87"/>
      <c r="TAA29" s="87"/>
      <c r="TAB29" s="88"/>
      <c r="TAC29" s="87"/>
      <c r="TAD29" s="87"/>
      <c r="TAE29" s="87"/>
      <c r="TAF29" s="87"/>
      <c r="TAG29" s="88"/>
      <c r="TAH29" s="87"/>
      <c r="TAI29" s="87"/>
      <c r="TAJ29" s="87"/>
      <c r="TAK29" s="87"/>
      <c r="TAL29" s="88"/>
      <c r="TAM29" s="87"/>
      <c r="TAN29" s="87"/>
      <c r="TAO29" s="87"/>
      <c r="TAP29" s="87"/>
      <c r="TAQ29" s="88"/>
      <c r="TAR29" s="87"/>
      <c r="TAS29" s="87"/>
      <c r="TAT29" s="87"/>
      <c r="TAU29" s="87"/>
      <c r="TAV29" s="88"/>
      <c r="TAW29" s="87"/>
      <c r="TAX29" s="87"/>
      <c r="TAY29" s="87"/>
      <c r="TAZ29" s="87"/>
      <c r="TBA29" s="88"/>
      <c r="TBB29" s="87"/>
      <c r="TBC29" s="87"/>
      <c r="TBD29" s="87"/>
      <c r="TBE29" s="87"/>
      <c r="TBF29" s="88"/>
      <c r="TBG29" s="87"/>
      <c r="TBH29" s="87"/>
      <c r="TBI29" s="87"/>
      <c r="TBJ29" s="87"/>
      <c r="TBK29" s="88"/>
      <c r="TBL29" s="87"/>
      <c r="TBM29" s="87"/>
      <c r="TBN29" s="87"/>
      <c r="TBO29" s="87"/>
      <c r="TBP29" s="88"/>
      <c r="TBQ29" s="87"/>
      <c r="TBR29" s="87"/>
      <c r="TBS29" s="87"/>
      <c r="TBT29" s="87"/>
      <c r="TBU29" s="88"/>
      <c r="TBV29" s="87"/>
      <c r="TBW29" s="87"/>
      <c r="TBX29" s="87"/>
      <c r="TBY29" s="87"/>
      <c r="TBZ29" s="88"/>
      <c r="TCA29" s="87"/>
      <c r="TCB29" s="87"/>
      <c r="TCC29" s="87"/>
      <c r="TCD29" s="87"/>
      <c r="TCE29" s="88"/>
      <c r="TCF29" s="87"/>
      <c r="TCG29" s="87"/>
      <c r="TCH29" s="87"/>
      <c r="TCI29" s="87"/>
      <c r="TCJ29" s="88"/>
      <c r="TCK29" s="87"/>
      <c r="TCL29" s="87"/>
      <c r="TCM29" s="87"/>
      <c r="TCN29" s="87"/>
      <c r="TCO29" s="88"/>
      <c r="TCP29" s="87"/>
      <c r="TCQ29" s="87"/>
      <c r="TCR29" s="87"/>
      <c r="TCS29" s="87"/>
      <c r="TCT29" s="88"/>
      <c r="TCU29" s="87"/>
      <c r="TCV29" s="87"/>
      <c r="TCW29" s="87"/>
      <c r="TCX29" s="87"/>
      <c r="TCY29" s="88"/>
      <c r="TCZ29" s="87"/>
      <c r="TDA29" s="87"/>
      <c r="TDB29" s="87"/>
      <c r="TDC29" s="87"/>
      <c r="TDD29" s="88"/>
      <c r="TDE29" s="87"/>
      <c r="TDF29" s="87"/>
      <c r="TDG29" s="87"/>
      <c r="TDH29" s="87"/>
      <c r="TDI29" s="88"/>
      <c r="TDJ29" s="87"/>
      <c r="TDK29" s="87"/>
      <c r="TDL29" s="87"/>
      <c r="TDM29" s="87"/>
      <c r="TDN29" s="88"/>
      <c r="TDO29" s="87"/>
      <c r="TDP29" s="87"/>
      <c r="TDQ29" s="87"/>
      <c r="TDR29" s="87"/>
      <c r="TDS29" s="88"/>
      <c r="TDT29" s="87"/>
      <c r="TDU29" s="87"/>
      <c r="TDV29" s="87"/>
      <c r="TDW29" s="87"/>
      <c r="TDX29" s="88"/>
      <c r="TDY29" s="87"/>
      <c r="TDZ29" s="87"/>
      <c r="TEA29" s="87"/>
      <c r="TEB29" s="87"/>
      <c r="TEC29" s="88"/>
      <c r="TED29" s="87"/>
      <c r="TEE29" s="87"/>
      <c r="TEF29" s="87"/>
      <c r="TEG29" s="87"/>
      <c r="TEH29" s="88"/>
      <c r="TEI29" s="87"/>
      <c r="TEJ29" s="87"/>
      <c r="TEK29" s="87"/>
      <c r="TEL29" s="87"/>
      <c r="TEM29" s="88"/>
      <c r="TEN29" s="87"/>
      <c r="TEO29" s="87"/>
      <c r="TEP29" s="87"/>
      <c r="TEQ29" s="87"/>
      <c r="TER29" s="88"/>
      <c r="TES29" s="87"/>
      <c r="TET29" s="87"/>
      <c r="TEU29" s="87"/>
      <c r="TEV29" s="87"/>
      <c r="TEW29" s="88"/>
      <c r="TEX29" s="87"/>
      <c r="TEY29" s="87"/>
      <c r="TEZ29" s="87"/>
      <c r="TFA29" s="87"/>
      <c r="TFB29" s="88"/>
      <c r="TFC29" s="87"/>
      <c r="TFD29" s="87"/>
      <c r="TFE29" s="87"/>
      <c r="TFF29" s="87"/>
      <c r="TFG29" s="88"/>
      <c r="TFH29" s="87"/>
      <c r="TFI29" s="87"/>
      <c r="TFJ29" s="87"/>
      <c r="TFK29" s="87"/>
      <c r="TFL29" s="88"/>
      <c r="TFM29" s="87"/>
      <c r="TFN29" s="87"/>
      <c r="TFO29" s="87"/>
      <c r="TFP29" s="87"/>
      <c r="TFQ29" s="88"/>
      <c r="TFR29" s="87"/>
      <c r="TFS29" s="87"/>
      <c r="TFT29" s="87"/>
      <c r="TFU29" s="87"/>
      <c r="TFV29" s="88"/>
      <c r="TFW29" s="87"/>
      <c r="TFX29" s="87"/>
      <c r="TFY29" s="87"/>
      <c r="TFZ29" s="87"/>
      <c r="TGA29" s="88"/>
      <c r="TGB29" s="87"/>
      <c r="TGC29" s="87"/>
      <c r="TGD29" s="87"/>
      <c r="TGE29" s="87"/>
      <c r="TGF29" s="88"/>
      <c r="TGG29" s="87"/>
      <c r="TGH29" s="87"/>
      <c r="TGI29" s="87"/>
      <c r="TGJ29" s="87"/>
      <c r="TGK29" s="88"/>
      <c r="TGL29" s="87"/>
      <c r="TGM29" s="87"/>
      <c r="TGN29" s="87"/>
      <c r="TGO29" s="87"/>
      <c r="TGP29" s="88"/>
      <c r="TGQ29" s="87"/>
      <c r="TGR29" s="87"/>
      <c r="TGS29" s="87"/>
      <c r="TGT29" s="87"/>
      <c r="TGU29" s="88"/>
      <c r="TGV29" s="87"/>
      <c r="TGW29" s="87"/>
      <c r="TGX29" s="87"/>
      <c r="TGY29" s="87"/>
      <c r="TGZ29" s="88"/>
      <c r="THA29" s="87"/>
      <c r="THB29" s="87"/>
      <c r="THC29" s="87"/>
      <c r="THD29" s="87"/>
      <c r="THE29" s="88"/>
      <c r="THF29" s="87"/>
      <c r="THG29" s="87"/>
      <c r="THH29" s="87"/>
      <c r="THI29" s="87"/>
      <c r="THJ29" s="88"/>
      <c r="THK29" s="87"/>
      <c r="THL29" s="87"/>
      <c r="THM29" s="87"/>
      <c r="THN29" s="87"/>
      <c r="THO29" s="88"/>
      <c r="THP29" s="87"/>
      <c r="THQ29" s="87"/>
      <c r="THR29" s="87"/>
      <c r="THS29" s="87"/>
      <c r="THT29" s="88"/>
      <c r="THU29" s="87"/>
      <c r="THV29" s="87"/>
      <c r="THW29" s="87"/>
      <c r="THX29" s="87"/>
      <c r="THY29" s="88"/>
      <c r="THZ29" s="87"/>
      <c r="TIA29" s="87"/>
      <c r="TIB29" s="87"/>
      <c r="TIC29" s="87"/>
      <c r="TID29" s="88"/>
      <c r="TIE29" s="87"/>
      <c r="TIF29" s="87"/>
      <c r="TIG29" s="87"/>
      <c r="TIH29" s="87"/>
      <c r="TII29" s="88"/>
      <c r="TIJ29" s="87"/>
      <c r="TIK29" s="87"/>
      <c r="TIL29" s="87"/>
      <c r="TIM29" s="87"/>
      <c r="TIN29" s="88"/>
      <c r="TIO29" s="87"/>
      <c r="TIP29" s="87"/>
      <c r="TIQ29" s="87"/>
      <c r="TIR29" s="87"/>
      <c r="TIS29" s="88"/>
      <c r="TIT29" s="87"/>
      <c r="TIU29" s="87"/>
      <c r="TIV29" s="87"/>
      <c r="TIW29" s="87"/>
      <c r="TIX29" s="88"/>
      <c r="TIY29" s="87"/>
      <c r="TIZ29" s="87"/>
      <c r="TJA29" s="87"/>
      <c r="TJB29" s="87"/>
      <c r="TJC29" s="88"/>
      <c r="TJD29" s="87"/>
      <c r="TJE29" s="87"/>
      <c r="TJF29" s="87"/>
      <c r="TJG29" s="87"/>
      <c r="TJH29" s="88"/>
      <c r="TJI29" s="87"/>
      <c r="TJJ29" s="87"/>
      <c r="TJK29" s="87"/>
      <c r="TJL29" s="87"/>
      <c r="TJM29" s="88"/>
      <c r="TJN29" s="87"/>
      <c r="TJO29" s="87"/>
      <c r="TJP29" s="87"/>
      <c r="TJQ29" s="87"/>
      <c r="TJR29" s="88"/>
      <c r="TJS29" s="87"/>
      <c r="TJT29" s="87"/>
      <c r="TJU29" s="87"/>
      <c r="TJV29" s="87"/>
      <c r="TJW29" s="88"/>
      <c r="TJX29" s="87"/>
      <c r="TJY29" s="87"/>
      <c r="TJZ29" s="87"/>
      <c r="TKA29" s="87"/>
      <c r="TKB29" s="88"/>
      <c r="TKC29" s="87"/>
      <c r="TKD29" s="87"/>
      <c r="TKE29" s="87"/>
      <c r="TKF29" s="87"/>
      <c r="TKG29" s="88"/>
      <c r="TKH29" s="87"/>
      <c r="TKI29" s="87"/>
      <c r="TKJ29" s="87"/>
      <c r="TKK29" s="87"/>
      <c r="TKL29" s="88"/>
      <c r="TKM29" s="87"/>
      <c r="TKN29" s="87"/>
      <c r="TKO29" s="87"/>
      <c r="TKP29" s="87"/>
      <c r="TKQ29" s="88"/>
      <c r="TKR29" s="87"/>
      <c r="TKS29" s="87"/>
      <c r="TKT29" s="87"/>
      <c r="TKU29" s="87"/>
      <c r="TKV29" s="88"/>
      <c r="TKW29" s="87"/>
      <c r="TKX29" s="87"/>
      <c r="TKY29" s="87"/>
      <c r="TKZ29" s="87"/>
      <c r="TLA29" s="88"/>
      <c r="TLB29" s="87"/>
      <c r="TLC29" s="87"/>
      <c r="TLD29" s="87"/>
      <c r="TLE29" s="87"/>
      <c r="TLF29" s="88"/>
      <c r="TLG29" s="87"/>
      <c r="TLH29" s="87"/>
      <c r="TLI29" s="87"/>
      <c r="TLJ29" s="87"/>
      <c r="TLK29" s="88"/>
      <c r="TLL29" s="87"/>
      <c r="TLM29" s="87"/>
      <c r="TLN29" s="87"/>
      <c r="TLO29" s="87"/>
      <c r="TLP29" s="88"/>
      <c r="TLQ29" s="87"/>
      <c r="TLR29" s="87"/>
      <c r="TLS29" s="87"/>
      <c r="TLT29" s="87"/>
      <c r="TLU29" s="88"/>
      <c r="TLV29" s="87"/>
      <c r="TLW29" s="87"/>
      <c r="TLX29" s="87"/>
      <c r="TLY29" s="87"/>
      <c r="TLZ29" s="88"/>
      <c r="TMA29" s="87"/>
      <c r="TMB29" s="87"/>
      <c r="TMC29" s="87"/>
      <c r="TMD29" s="87"/>
      <c r="TME29" s="88"/>
      <c r="TMF29" s="87"/>
      <c r="TMG29" s="87"/>
      <c r="TMH29" s="87"/>
      <c r="TMI29" s="87"/>
      <c r="TMJ29" s="88"/>
      <c r="TMK29" s="87"/>
      <c r="TML29" s="87"/>
      <c r="TMM29" s="87"/>
      <c r="TMN29" s="87"/>
      <c r="TMO29" s="88"/>
      <c r="TMP29" s="87"/>
      <c r="TMQ29" s="87"/>
      <c r="TMR29" s="87"/>
      <c r="TMS29" s="87"/>
      <c r="TMT29" s="88"/>
      <c r="TMU29" s="87"/>
      <c r="TMV29" s="87"/>
      <c r="TMW29" s="87"/>
      <c r="TMX29" s="87"/>
      <c r="TMY29" s="88"/>
      <c r="TMZ29" s="87"/>
      <c r="TNA29" s="87"/>
      <c r="TNB29" s="87"/>
      <c r="TNC29" s="87"/>
      <c r="TND29" s="88"/>
      <c r="TNE29" s="87"/>
      <c r="TNF29" s="87"/>
      <c r="TNG29" s="87"/>
      <c r="TNH29" s="87"/>
      <c r="TNI29" s="88"/>
      <c r="TNJ29" s="87"/>
      <c r="TNK29" s="87"/>
      <c r="TNL29" s="87"/>
      <c r="TNM29" s="87"/>
      <c r="TNN29" s="88"/>
      <c r="TNO29" s="87"/>
      <c r="TNP29" s="87"/>
      <c r="TNQ29" s="87"/>
      <c r="TNR29" s="87"/>
      <c r="TNS29" s="88"/>
      <c r="TNT29" s="87"/>
      <c r="TNU29" s="87"/>
      <c r="TNV29" s="87"/>
      <c r="TNW29" s="87"/>
      <c r="TNX29" s="88"/>
      <c r="TNY29" s="87"/>
      <c r="TNZ29" s="87"/>
      <c r="TOA29" s="87"/>
      <c r="TOB29" s="87"/>
      <c r="TOC29" s="88"/>
      <c r="TOD29" s="87"/>
      <c r="TOE29" s="87"/>
      <c r="TOF29" s="87"/>
      <c r="TOG29" s="87"/>
      <c r="TOH29" s="88"/>
      <c r="TOI29" s="87"/>
      <c r="TOJ29" s="87"/>
      <c r="TOK29" s="87"/>
      <c r="TOL29" s="87"/>
      <c r="TOM29" s="88"/>
      <c r="TON29" s="87"/>
      <c r="TOO29" s="87"/>
      <c r="TOP29" s="87"/>
      <c r="TOQ29" s="87"/>
      <c r="TOR29" s="88"/>
      <c r="TOS29" s="87"/>
      <c r="TOT29" s="87"/>
      <c r="TOU29" s="87"/>
      <c r="TOV29" s="87"/>
      <c r="TOW29" s="88"/>
      <c r="TOX29" s="87"/>
      <c r="TOY29" s="87"/>
      <c r="TOZ29" s="87"/>
      <c r="TPA29" s="87"/>
      <c r="TPB29" s="88"/>
      <c r="TPC29" s="87"/>
      <c r="TPD29" s="87"/>
      <c r="TPE29" s="87"/>
      <c r="TPF29" s="87"/>
      <c r="TPG29" s="88"/>
      <c r="TPH29" s="87"/>
      <c r="TPI29" s="87"/>
      <c r="TPJ29" s="87"/>
      <c r="TPK29" s="87"/>
      <c r="TPL29" s="88"/>
      <c r="TPM29" s="87"/>
      <c r="TPN29" s="87"/>
      <c r="TPO29" s="87"/>
      <c r="TPP29" s="87"/>
      <c r="TPQ29" s="88"/>
      <c r="TPR29" s="87"/>
      <c r="TPS29" s="87"/>
      <c r="TPT29" s="87"/>
      <c r="TPU29" s="87"/>
      <c r="TPV29" s="88"/>
      <c r="TPW29" s="87"/>
      <c r="TPX29" s="87"/>
      <c r="TPY29" s="87"/>
      <c r="TPZ29" s="87"/>
      <c r="TQA29" s="88"/>
      <c r="TQB29" s="87"/>
      <c r="TQC29" s="87"/>
      <c r="TQD29" s="87"/>
      <c r="TQE29" s="87"/>
      <c r="TQF29" s="88"/>
      <c r="TQG29" s="87"/>
      <c r="TQH29" s="87"/>
      <c r="TQI29" s="87"/>
      <c r="TQJ29" s="87"/>
      <c r="TQK29" s="88"/>
      <c r="TQL29" s="87"/>
      <c r="TQM29" s="87"/>
      <c r="TQN29" s="87"/>
      <c r="TQO29" s="87"/>
      <c r="TQP29" s="88"/>
      <c r="TQQ29" s="87"/>
      <c r="TQR29" s="87"/>
      <c r="TQS29" s="87"/>
      <c r="TQT29" s="87"/>
      <c r="TQU29" s="88"/>
      <c r="TQV29" s="87"/>
      <c r="TQW29" s="87"/>
      <c r="TQX29" s="87"/>
      <c r="TQY29" s="87"/>
      <c r="TQZ29" s="88"/>
      <c r="TRA29" s="87"/>
      <c r="TRB29" s="87"/>
      <c r="TRC29" s="87"/>
      <c r="TRD29" s="87"/>
      <c r="TRE29" s="88"/>
      <c r="TRF29" s="87"/>
      <c r="TRG29" s="87"/>
      <c r="TRH29" s="87"/>
      <c r="TRI29" s="87"/>
      <c r="TRJ29" s="88"/>
      <c r="TRK29" s="87"/>
      <c r="TRL29" s="87"/>
      <c r="TRM29" s="87"/>
      <c r="TRN29" s="87"/>
      <c r="TRO29" s="88"/>
      <c r="TRP29" s="87"/>
      <c r="TRQ29" s="87"/>
      <c r="TRR29" s="87"/>
      <c r="TRS29" s="87"/>
      <c r="TRT29" s="88"/>
      <c r="TRU29" s="87"/>
      <c r="TRV29" s="87"/>
      <c r="TRW29" s="87"/>
      <c r="TRX29" s="87"/>
      <c r="TRY29" s="88"/>
      <c r="TRZ29" s="87"/>
      <c r="TSA29" s="87"/>
      <c r="TSB29" s="87"/>
      <c r="TSC29" s="87"/>
      <c r="TSD29" s="88"/>
      <c r="TSE29" s="87"/>
      <c r="TSF29" s="87"/>
      <c r="TSG29" s="87"/>
      <c r="TSH29" s="87"/>
      <c r="TSI29" s="88"/>
      <c r="TSJ29" s="87"/>
      <c r="TSK29" s="87"/>
      <c r="TSL29" s="87"/>
      <c r="TSM29" s="87"/>
      <c r="TSN29" s="88"/>
      <c r="TSO29" s="87"/>
      <c r="TSP29" s="87"/>
      <c r="TSQ29" s="87"/>
      <c r="TSR29" s="87"/>
      <c r="TSS29" s="88"/>
      <c r="TST29" s="87"/>
      <c r="TSU29" s="87"/>
      <c r="TSV29" s="87"/>
      <c r="TSW29" s="87"/>
      <c r="TSX29" s="88"/>
      <c r="TSY29" s="87"/>
      <c r="TSZ29" s="87"/>
      <c r="TTA29" s="87"/>
      <c r="TTB29" s="87"/>
      <c r="TTC29" s="88"/>
      <c r="TTD29" s="87"/>
      <c r="TTE29" s="87"/>
      <c r="TTF29" s="87"/>
      <c r="TTG29" s="87"/>
      <c r="TTH29" s="88"/>
      <c r="TTI29" s="87"/>
      <c r="TTJ29" s="87"/>
      <c r="TTK29" s="87"/>
      <c r="TTL29" s="87"/>
      <c r="TTM29" s="88"/>
      <c r="TTN29" s="87"/>
      <c r="TTO29" s="87"/>
      <c r="TTP29" s="87"/>
      <c r="TTQ29" s="87"/>
      <c r="TTR29" s="88"/>
      <c r="TTS29" s="87"/>
      <c r="TTT29" s="87"/>
      <c r="TTU29" s="87"/>
      <c r="TTV29" s="87"/>
      <c r="TTW29" s="88"/>
      <c r="TTX29" s="87"/>
      <c r="TTY29" s="87"/>
      <c r="TTZ29" s="87"/>
      <c r="TUA29" s="87"/>
      <c r="TUB29" s="88"/>
      <c r="TUC29" s="87"/>
      <c r="TUD29" s="87"/>
      <c r="TUE29" s="87"/>
      <c r="TUF29" s="87"/>
      <c r="TUG29" s="88"/>
      <c r="TUH29" s="87"/>
      <c r="TUI29" s="87"/>
      <c r="TUJ29" s="87"/>
      <c r="TUK29" s="87"/>
      <c r="TUL29" s="88"/>
      <c r="TUM29" s="87"/>
      <c r="TUN29" s="87"/>
      <c r="TUO29" s="87"/>
      <c r="TUP29" s="87"/>
      <c r="TUQ29" s="88"/>
      <c r="TUR29" s="87"/>
      <c r="TUS29" s="87"/>
      <c r="TUT29" s="87"/>
      <c r="TUU29" s="87"/>
      <c r="TUV29" s="88"/>
      <c r="TUW29" s="87"/>
      <c r="TUX29" s="87"/>
      <c r="TUY29" s="87"/>
      <c r="TUZ29" s="87"/>
      <c r="TVA29" s="88"/>
      <c r="TVB29" s="87"/>
      <c r="TVC29" s="87"/>
      <c r="TVD29" s="87"/>
      <c r="TVE29" s="87"/>
      <c r="TVF29" s="88"/>
      <c r="TVG29" s="87"/>
      <c r="TVH29" s="87"/>
      <c r="TVI29" s="87"/>
      <c r="TVJ29" s="87"/>
      <c r="TVK29" s="88"/>
      <c r="TVL29" s="87"/>
      <c r="TVM29" s="87"/>
      <c r="TVN29" s="87"/>
      <c r="TVO29" s="87"/>
      <c r="TVP29" s="88"/>
      <c r="TVQ29" s="87"/>
      <c r="TVR29" s="87"/>
      <c r="TVS29" s="87"/>
      <c r="TVT29" s="87"/>
      <c r="TVU29" s="88"/>
      <c r="TVV29" s="87"/>
      <c r="TVW29" s="87"/>
      <c r="TVX29" s="87"/>
      <c r="TVY29" s="87"/>
      <c r="TVZ29" s="88"/>
      <c r="TWA29" s="87"/>
      <c r="TWB29" s="87"/>
      <c r="TWC29" s="87"/>
      <c r="TWD29" s="87"/>
      <c r="TWE29" s="88"/>
      <c r="TWF29" s="87"/>
      <c r="TWG29" s="87"/>
      <c r="TWH29" s="87"/>
      <c r="TWI29" s="87"/>
      <c r="TWJ29" s="88"/>
      <c r="TWK29" s="87"/>
      <c r="TWL29" s="87"/>
      <c r="TWM29" s="87"/>
      <c r="TWN29" s="87"/>
      <c r="TWO29" s="88"/>
      <c r="TWP29" s="87"/>
      <c r="TWQ29" s="87"/>
      <c r="TWR29" s="87"/>
      <c r="TWS29" s="87"/>
      <c r="TWT29" s="88"/>
      <c r="TWU29" s="87"/>
      <c r="TWV29" s="87"/>
      <c r="TWW29" s="87"/>
      <c r="TWX29" s="87"/>
      <c r="TWY29" s="88"/>
      <c r="TWZ29" s="87"/>
      <c r="TXA29" s="87"/>
      <c r="TXB29" s="87"/>
      <c r="TXC29" s="87"/>
      <c r="TXD29" s="88"/>
      <c r="TXE29" s="87"/>
      <c r="TXF29" s="87"/>
      <c r="TXG29" s="87"/>
      <c r="TXH29" s="87"/>
      <c r="TXI29" s="88"/>
      <c r="TXJ29" s="87"/>
      <c r="TXK29" s="87"/>
      <c r="TXL29" s="87"/>
      <c r="TXM29" s="87"/>
      <c r="TXN29" s="88"/>
      <c r="TXO29" s="87"/>
      <c r="TXP29" s="87"/>
      <c r="TXQ29" s="87"/>
      <c r="TXR29" s="87"/>
      <c r="TXS29" s="88"/>
      <c r="TXT29" s="87"/>
      <c r="TXU29" s="87"/>
      <c r="TXV29" s="87"/>
      <c r="TXW29" s="87"/>
      <c r="TXX29" s="88"/>
      <c r="TXY29" s="87"/>
      <c r="TXZ29" s="87"/>
      <c r="TYA29" s="87"/>
      <c r="TYB29" s="87"/>
      <c r="TYC29" s="88"/>
      <c r="TYD29" s="87"/>
      <c r="TYE29" s="87"/>
      <c r="TYF29" s="87"/>
      <c r="TYG29" s="87"/>
      <c r="TYH29" s="88"/>
      <c r="TYI29" s="87"/>
      <c r="TYJ29" s="87"/>
      <c r="TYK29" s="87"/>
      <c r="TYL29" s="87"/>
      <c r="TYM29" s="88"/>
      <c r="TYN29" s="87"/>
      <c r="TYO29" s="87"/>
      <c r="TYP29" s="87"/>
      <c r="TYQ29" s="87"/>
      <c r="TYR29" s="88"/>
      <c r="TYS29" s="87"/>
      <c r="TYT29" s="87"/>
      <c r="TYU29" s="87"/>
      <c r="TYV29" s="87"/>
      <c r="TYW29" s="88"/>
      <c r="TYX29" s="87"/>
      <c r="TYY29" s="87"/>
      <c r="TYZ29" s="87"/>
      <c r="TZA29" s="87"/>
      <c r="TZB29" s="88"/>
      <c r="TZC29" s="87"/>
      <c r="TZD29" s="87"/>
      <c r="TZE29" s="87"/>
      <c r="TZF29" s="87"/>
      <c r="TZG29" s="88"/>
      <c r="TZH29" s="87"/>
      <c r="TZI29" s="87"/>
      <c r="TZJ29" s="87"/>
      <c r="TZK29" s="87"/>
      <c r="TZL29" s="88"/>
      <c r="TZM29" s="87"/>
      <c r="TZN29" s="87"/>
      <c r="TZO29" s="87"/>
      <c r="TZP29" s="87"/>
      <c r="TZQ29" s="88"/>
      <c r="TZR29" s="87"/>
      <c r="TZS29" s="87"/>
      <c r="TZT29" s="87"/>
      <c r="TZU29" s="87"/>
      <c r="TZV29" s="88"/>
      <c r="TZW29" s="87"/>
      <c r="TZX29" s="87"/>
      <c r="TZY29" s="87"/>
      <c r="TZZ29" s="87"/>
      <c r="UAA29" s="88"/>
      <c r="UAB29" s="87"/>
      <c r="UAC29" s="87"/>
      <c r="UAD29" s="87"/>
      <c r="UAE29" s="87"/>
      <c r="UAF29" s="88"/>
      <c r="UAG29" s="87"/>
      <c r="UAH29" s="87"/>
      <c r="UAI29" s="87"/>
      <c r="UAJ29" s="87"/>
      <c r="UAK29" s="88"/>
      <c r="UAL29" s="87"/>
      <c r="UAM29" s="87"/>
      <c r="UAN29" s="87"/>
      <c r="UAO29" s="87"/>
      <c r="UAP29" s="88"/>
      <c r="UAQ29" s="87"/>
      <c r="UAR29" s="87"/>
      <c r="UAS29" s="87"/>
      <c r="UAT29" s="87"/>
      <c r="UAU29" s="88"/>
      <c r="UAV29" s="87"/>
      <c r="UAW29" s="87"/>
      <c r="UAX29" s="87"/>
      <c r="UAY29" s="87"/>
      <c r="UAZ29" s="88"/>
      <c r="UBA29" s="87"/>
      <c r="UBB29" s="87"/>
      <c r="UBC29" s="87"/>
      <c r="UBD29" s="87"/>
      <c r="UBE29" s="88"/>
      <c r="UBF29" s="87"/>
      <c r="UBG29" s="87"/>
      <c r="UBH29" s="87"/>
      <c r="UBI29" s="87"/>
      <c r="UBJ29" s="88"/>
      <c r="UBK29" s="87"/>
      <c r="UBL29" s="87"/>
      <c r="UBM29" s="87"/>
      <c r="UBN29" s="87"/>
      <c r="UBO29" s="88"/>
      <c r="UBP29" s="87"/>
      <c r="UBQ29" s="87"/>
      <c r="UBR29" s="87"/>
      <c r="UBS29" s="87"/>
      <c r="UBT29" s="88"/>
      <c r="UBU29" s="87"/>
      <c r="UBV29" s="87"/>
      <c r="UBW29" s="87"/>
      <c r="UBX29" s="87"/>
      <c r="UBY29" s="88"/>
      <c r="UBZ29" s="87"/>
      <c r="UCA29" s="87"/>
      <c r="UCB29" s="87"/>
      <c r="UCC29" s="87"/>
      <c r="UCD29" s="88"/>
      <c r="UCE29" s="87"/>
      <c r="UCF29" s="87"/>
      <c r="UCG29" s="87"/>
      <c r="UCH29" s="87"/>
      <c r="UCI29" s="88"/>
      <c r="UCJ29" s="87"/>
      <c r="UCK29" s="87"/>
      <c r="UCL29" s="87"/>
      <c r="UCM29" s="87"/>
      <c r="UCN29" s="88"/>
      <c r="UCO29" s="87"/>
      <c r="UCP29" s="87"/>
      <c r="UCQ29" s="87"/>
      <c r="UCR29" s="87"/>
      <c r="UCS29" s="88"/>
      <c r="UCT29" s="87"/>
      <c r="UCU29" s="87"/>
      <c r="UCV29" s="87"/>
      <c r="UCW29" s="87"/>
      <c r="UCX29" s="88"/>
      <c r="UCY29" s="87"/>
      <c r="UCZ29" s="87"/>
      <c r="UDA29" s="87"/>
      <c r="UDB29" s="87"/>
      <c r="UDC29" s="88"/>
      <c r="UDD29" s="87"/>
      <c r="UDE29" s="87"/>
      <c r="UDF29" s="87"/>
      <c r="UDG29" s="87"/>
      <c r="UDH29" s="88"/>
      <c r="UDI29" s="87"/>
      <c r="UDJ29" s="87"/>
      <c r="UDK29" s="87"/>
      <c r="UDL29" s="87"/>
      <c r="UDM29" s="88"/>
      <c r="UDN29" s="87"/>
      <c r="UDO29" s="87"/>
      <c r="UDP29" s="87"/>
      <c r="UDQ29" s="87"/>
      <c r="UDR29" s="88"/>
      <c r="UDS29" s="87"/>
      <c r="UDT29" s="87"/>
      <c r="UDU29" s="87"/>
      <c r="UDV29" s="87"/>
      <c r="UDW29" s="88"/>
      <c r="UDX29" s="87"/>
      <c r="UDY29" s="87"/>
      <c r="UDZ29" s="87"/>
      <c r="UEA29" s="87"/>
      <c r="UEB29" s="88"/>
      <c r="UEC29" s="87"/>
      <c r="UED29" s="87"/>
      <c r="UEE29" s="87"/>
      <c r="UEF29" s="87"/>
      <c r="UEG29" s="88"/>
      <c r="UEH29" s="87"/>
      <c r="UEI29" s="87"/>
      <c r="UEJ29" s="87"/>
      <c r="UEK29" s="87"/>
      <c r="UEL29" s="88"/>
      <c r="UEM29" s="87"/>
      <c r="UEN29" s="87"/>
      <c r="UEO29" s="87"/>
      <c r="UEP29" s="87"/>
      <c r="UEQ29" s="88"/>
      <c r="UER29" s="87"/>
      <c r="UES29" s="87"/>
      <c r="UET29" s="87"/>
      <c r="UEU29" s="87"/>
      <c r="UEV29" s="88"/>
      <c r="UEW29" s="87"/>
      <c r="UEX29" s="87"/>
      <c r="UEY29" s="87"/>
      <c r="UEZ29" s="87"/>
      <c r="UFA29" s="88"/>
      <c r="UFB29" s="87"/>
      <c r="UFC29" s="87"/>
      <c r="UFD29" s="87"/>
      <c r="UFE29" s="87"/>
      <c r="UFF29" s="88"/>
      <c r="UFG29" s="87"/>
      <c r="UFH29" s="87"/>
      <c r="UFI29" s="87"/>
      <c r="UFJ29" s="87"/>
      <c r="UFK29" s="88"/>
      <c r="UFL29" s="87"/>
      <c r="UFM29" s="87"/>
      <c r="UFN29" s="87"/>
      <c r="UFO29" s="87"/>
      <c r="UFP29" s="88"/>
      <c r="UFQ29" s="87"/>
      <c r="UFR29" s="87"/>
      <c r="UFS29" s="87"/>
      <c r="UFT29" s="87"/>
      <c r="UFU29" s="88"/>
      <c r="UFV29" s="87"/>
      <c r="UFW29" s="87"/>
      <c r="UFX29" s="87"/>
      <c r="UFY29" s="87"/>
      <c r="UFZ29" s="88"/>
      <c r="UGA29" s="87"/>
      <c r="UGB29" s="87"/>
      <c r="UGC29" s="87"/>
      <c r="UGD29" s="87"/>
      <c r="UGE29" s="88"/>
      <c r="UGF29" s="87"/>
      <c r="UGG29" s="87"/>
      <c r="UGH29" s="87"/>
      <c r="UGI29" s="87"/>
      <c r="UGJ29" s="88"/>
      <c r="UGK29" s="87"/>
      <c r="UGL29" s="87"/>
      <c r="UGM29" s="87"/>
      <c r="UGN29" s="87"/>
      <c r="UGO29" s="88"/>
      <c r="UGP29" s="87"/>
      <c r="UGQ29" s="87"/>
      <c r="UGR29" s="87"/>
      <c r="UGS29" s="87"/>
      <c r="UGT29" s="88"/>
      <c r="UGU29" s="87"/>
      <c r="UGV29" s="87"/>
      <c r="UGW29" s="87"/>
      <c r="UGX29" s="87"/>
      <c r="UGY29" s="88"/>
      <c r="UGZ29" s="87"/>
      <c r="UHA29" s="87"/>
      <c r="UHB29" s="87"/>
      <c r="UHC29" s="87"/>
      <c r="UHD29" s="88"/>
      <c r="UHE29" s="87"/>
      <c r="UHF29" s="87"/>
      <c r="UHG29" s="87"/>
      <c r="UHH29" s="87"/>
      <c r="UHI29" s="88"/>
      <c r="UHJ29" s="87"/>
      <c r="UHK29" s="87"/>
      <c r="UHL29" s="87"/>
      <c r="UHM29" s="87"/>
      <c r="UHN29" s="88"/>
      <c r="UHO29" s="87"/>
      <c r="UHP29" s="87"/>
      <c r="UHQ29" s="87"/>
      <c r="UHR29" s="87"/>
      <c r="UHS29" s="88"/>
      <c r="UHT29" s="87"/>
      <c r="UHU29" s="87"/>
      <c r="UHV29" s="87"/>
      <c r="UHW29" s="87"/>
      <c r="UHX29" s="88"/>
      <c r="UHY29" s="87"/>
      <c r="UHZ29" s="87"/>
      <c r="UIA29" s="87"/>
      <c r="UIB29" s="87"/>
      <c r="UIC29" s="88"/>
      <c r="UID29" s="87"/>
      <c r="UIE29" s="87"/>
      <c r="UIF29" s="87"/>
      <c r="UIG29" s="87"/>
      <c r="UIH29" s="88"/>
      <c r="UII29" s="87"/>
      <c r="UIJ29" s="87"/>
      <c r="UIK29" s="87"/>
      <c r="UIL29" s="87"/>
      <c r="UIM29" s="88"/>
      <c r="UIN29" s="87"/>
      <c r="UIO29" s="87"/>
      <c r="UIP29" s="87"/>
      <c r="UIQ29" s="87"/>
      <c r="UIR29" s="88"/>
      <c r="UIS29" s="87"/>
      <c r="UIT29" s="87"/>
      <c r="UIU29" s="87"/>
      <c r="UIV29" s="87"/>
      <c r="UIW29" s="88"/>
      <c r="UIX29" s="87"/>
      <c r="UIY29" s="87"/>
      <c r="UIZ29" s="87"/>
      <c r="UJA29" s="87"/>
      <c r="UJB29" s="88"/>
      <c r="UJC29" s="87"/>
      <c r="UJD29" s="87"/>
      <c r="UJE29" s="87"/>
      <c r="UJF29" s="87"/>
      <c r="UJG29" s="88"/>
      <c r="UJH29" s="87"/>
      <c r="UJI29" s="87"/>
      <c r="UJJ29" s="87"/>
      <c r="UJK29" s="87"/>
      <c r="UJL29" s="88"/>
      <c r="UJM29" s="87"/>
      <c r="UJN29" s="87"/>
      <c r="UJO29" s="87"/>
      <c r="UJP29" s="87"/>
      <c r="UJQ29" s="88"/>
      <c r="UJR29" s="87"/>
      <c r="UJS29" s="87"/>
      <c r="UJT29" s="87"/>
      <c r="UJU29" s="87"/>
      <c r="UJV29" s="88"/>
      <c r="UJW29" s="87"/>
      <c r="UJX29" s="87"/>
      <c r="UJY29" s="87"/>
      <c r="UJZ29" s="87"/>
      <c r="UKA29" s="88"/>
      <c r="UKB29" s="87"/>
      <c r="UKC29" s="87"/>
      <c r="UKD29" s="87"/>
      <c r="UKE29" s="87"/>
      <c r="UKF29" s="88"/>
      <c r="UKG29" s="87"/>
      <c r="UKH29" s="87"/>
      <c r="UKI29" s="87"/>
      <c r="UKJ29" s="87"/>
      <c r="UKK29" s="88"/>
      <c r="UKL29" s="87"/>
      <c r="UKM29" s="87"/>
      <c r="UKN29" s="87"/>
      <c r="UKO29" s="87"/>
      <c r="UKP29" s="88"/>
      <c r="UKQ29" s="87"/>
      <c r="UKR29" s="87"/>
      <c r="UKS29" s="87"/>
      <c r="UKT29" s="87"/>
      <c r="UKU29" s="88"/>
      <c r="UKV29" s="87"/>
      <c r="UKW29" s="87"/>
      <c r="UKX29" s="87"/>
      <c r="UKY29" s="87"/>
      <c r="UKZ29" s="88"/>
      <c r="ULA29" s="87"/>
      <c r="ULB29" s="87"/>
      <c r="ULC29" s="87"/>
      <c r="ULD29" s="87"/>
      <c r="ULE29" s="88"/>
      <c r="ULF29" s="87"/>
      <c r="ULG29" s="87"/>
      <c r="ULH29" s="87"/>
      <c r="ULI29" s="87"/>
      <c r="ULJ29" s="88"/>
      <c r="ULK29" s="87"/>
      <c r="ULL29" s="87"/>
      <c r="ULM29" s="87"/>
      <c r="ULN29" s="87"/>
      <c r="ULO29" s="88"/>
      <c r="ULP29" s="87"/>
      <c r="ULQ29" s="87"/>
      <c r="ULR29" s="87"/>
      <c r="ULS29" s="87"/>
      <c r="ULT29" s="88"/>
      <c r="ULU29" s="87"/>
      <c r="ULV29" s="87"/>
      <c r="ULW29" s="87"/>
      <c r="ULX29" s="87"/>
      <c r="ULY29" s="88"/>
      <c r="ULZ29" s="87"/>
      <c r="UMA29" s="87"/>
      <c r="UMB29" s="87"/>
      <c r="UMC29" s="87"/>
      <c r="UMD29" s="88"/>
      <c r="UME29" s="87"/>
      <c r="UMF29" s="87"/>
      <c r="UMG29" s="87"/>
      <c r="UMH29" s="87"/>
      <c r="UMI29" s="88"/>
      <c r="UMJ29" s="87"/>
      <c r="UMK29" s="87"/>
      <c r="UML29" s="87"/>
      <c r="UMM29" s="87"/>
      <c r="UMN29" s="88"/>
      <c r="UMO29" s="87"/>
      <c r="UMP29" s="87"/>
      <c r="UMQ29" s="87"/>
      <c r="UMR29" s="87"/>
      <c r="UMS29" s="88"/>
      <c r="UMT29" s="87"/>
      <c r="UMU29" s="87"/>
      <c r="UMV29" s="87"/>
      <c r="UMW29" s="87"/>
      <c r="UMX29" s="88"/>
      <c r="UMY29" s="87"/>
      <c r="UMZ29" s="87"/>
      <c r="UNA29" s="87"/>
      <c r="UNB29" s="87"/>
      <c r="UNC29" s="88"/>
      <c r="UND29" s="87"/>
      <c r="UNE29" s="87"/>
      <c r="UNF29" s="87"/>
      <c r="UNG29" s="87"/>
      <c r="UNH29" s="88"/>
      <c r="UNI29" s="87"/>
      <c r="UNJ29" s="87"/>
      <c r="UNK29" s="87"/>
      <c r="UNL29" s="87"/>
      <c r="UNM29" s="88"/>
      <c r="UNN29" s="87"/>
      <c r="UNO29" s="87"/>
      <c r="UNP29" s="87"/>
      <c r="UNQ29" s="87"/>
      <c r="UNR29" s="88"/>
      <c r="UNS29" s="87"/>
      <c r="UNT29" s="87"/>
      <c r="UNU29" s="87"/>
      <c r="UNV29" s="87"/>
      <c r="UNW29" s="88"/>
      <c r="UNX29" s="87"/>
      <c r="UNY29" s="87"/>
      <c r="UNZ29" s="87"/>
      <c r="UOA29" s="87"/>
      <c r="UOB29" s="88"/>
      <c r="UOC29" s="87"/>
      <c r="UOD29" s="87"/>
      <c r="UOE29" s="87"/>
      <c r="UOF29" s="87"/>
      <c r="UOG29" s="88"/>
      <c r="UOH29" s="87"/>
      <c r="UOI29" s="87"/>
      <c r="UOJ29" s="87"/>
      <c r="UOK29" s="87"/>
      <c r="UOL29" s="88"/>
      <c r="UOM29" s="87"/>
      <c r="UON29" s="87"/>
      <c r="UOO29" s="87"/>
      <c r="UOP29" s="87"/>
      <c r="UOQ29" s="88"/>
      <c r="UOR29" s="87"/>
      <c r="UOS29" s="87"/>
      <c r="UOT29" s="87"/>
      <c r="UOU29" s="87"/>
      <c r="UOV29" s="88"/>
      <c r="UOW29" s="87"/>
      <c r="UOX29" s="87"/>
      <c r="UOY29" s="87"/>
      <c r="UOZ29" s="87"/>
      <c r="UPA29" s="88"/>
      <c r="UPB29" s="87"/>
      <c r="UPC29" s="87"/>
      <c r="UPD29" s="87"/>
      <c r="UPE29" s="87"/>
      <c r="UPF29" s="88"/>
      <c r="UPG29" s="87"/>
      <c r="UPH29" s="87"/>
      <c r="UPI29" s="87"/>
      <c r="UPJ29" s="87"/>
      <c r="UPK29" s="88"/>
      <c r="UPL29" s="87"/>
      <c r="UPM29" s="87"/>
      <c r="UPN29" s="87"/>
      <c r="UPO29" s="87"/>
      <c r="UPP29" s="88"/>
      <c r="UPQ29" s="87"/>
      <c r="UPR29" s="87"/>
      <c r="UPS29" s="87"/>
      <c r="UPT29" s="87"/>
      <c r="UPU29" s="88"/>
      <c r="UPV29" s="87"/>
      <c r="UPW29" s="87"/>
      <c r="UPX29" s="87"/>
      <c r="UPY29" s="87"/>
      <c r="UPZ29" s="88"/>
      <c r="UQA29" s="87"/>
      <c r="UQB29" s="87"/>
      <c r="UQC29" s="87"/>
      <c r="UQD29" s="87"/>
      <c r="UQE29" s="88"/>
      <c r="UQF29" s="87"/>
      <c r="UQG29" s="87"/>
      <c r="UQH29" s="87"/>
      <c r="UQI29" s="87"/>
      <c r="UQJ29" s="88"/>
      <c r="UQK29" s="87"/>
      <c r="UQL29" s="87"/>
      <c r="UQM29" s="87"/>
      <c r="UQN29" s="87"/>
      <c r="UQO29" s="88"/>
      <c r="UQP29" s="87"/>
      <c r="UQQ29" s="87"/>
      <c r="UQR29" s="87"/>
      <c r="UQS29" s="87"/>
      <c r="UQT29" s="88"/>
      <c r="UQU29" s="87"/>
      <c r="UQV29" s="87"/>
      <c r="UQW29" s="87"/>
      <c r="UQX29" s="87"/>
      <c r="UQY29" s="88"/>
      <c r="UQZ29" s="87"/>
      <c r="URA29" s="87"/>
      <c r="URB29" s="87"/>
      <c r="URC29" s="87"/>
      <c r="URD29" s="88"/>
      <c r="URE29" s="87"/>
      <c r="URF29" s="87"/>
      <c r="URG29" s="87"/>
      <c r="URH29" s="87"/>
      <c r="URI29" s="88"/>
      <c r="URJ29" s="87"/>
      <c r="URK29" s="87"/>
      <c r="URL29" s="87"/>
      <c r="URM29" s="87"/>
      <c r="URN29" s="88"/>
      <c r="URO29" s="87"/>
      <c r="URP29" s="87"/>
      <c r="URQ29" s="87"/>
      <c r="URR29" s="87"/>
      <c r="URS29" s="88"/>
      <c r="URT29" s="87"/>
      <c r="URU29" s="87"/>
      <c r="URV29" s="87"/>
      <c r="URW29" s="87"/>
      <c r="URX29" s="88"/>
      <c r="URY29" s="87"/>
      <c r="URZ29" s="87"/>
      <c r="USA29" s="87"/>
      <c r="USB29" s="87"/>
      <c r="USC29" s="88"/>
      <c r="USD29" s="87"/>
      <c r="USE29" s="87"/>
      <c r="USF29" s="87"/>
      <c r="USG29" s="87"/>
      <c r="USH29" s="88"/>
      <c r="USI29" s="87"/>
      <c r="USJ29" s="87"/>
      <c r="USK29" s="87"/>
      <c r="USL29" s="87"/>
      <c r="USM29" s="88"/>
      <c r="USN29" s="87"/>
      <c r="USO29" s="87"/>
      <c r="USP29" s="87"/>
      <c r="USQ29" s="87"/>
      <c r="USR29" s="88"/>
      <c r="USS29" s="87"/>
      <c r="UST29" s="87"/>
      <c r="USU29" s="87"/>
      <c r="USV29" s="87"/>
      <c r="USW29" s="88"/>
      <c r="USX29" s="87"/>
      <c r="USY29" s="87"/>
      <c r="USZ29" s="87"/>
      <c r="UTA29" s="87"/>
      <c r="UTB29" s="88"/>
      <c r="UTC29" s="87"/>
      <c r="UTD29" s="87"/>
      <c r="UTE29" s="87"/>
      <c r="UTF29" s="87"/>
      <c r="UTG29" s="88"/>
      <c r="UTH29" s="87"/>
      <c r="UTI29" s="87"/>
      <c r="UTJ29" s="87"/>
      <c r="UTK29" s="87"/>
      <c r="UTL29" s="88"/>
      <c r="UTM29" s="87"/>
      <c r="UTN29" s="87"/>
      <c r="UTO29" s="87"/>
      <c r="UTP29" s="87"/>
      <c r="UTQ29" s="88"/>
      <c r="UTR29" s="87"/>
      <c r="UTS29" s="87"/>
      <c r="UTT29" s="87"/>
      <c r="UTU29" s="87"/>
      <c r="UTV29" s="88"/>
      <c r="UTW29" s="87"/>
      <c r="UTX29" s="87"/>
      <c r="UTY29" s="87"/>
      <c r="UTZ29" s="87"/>
      <c r="UUA29" s="88"/>
      <c r="UUB29" s="87"/>
      <c r="UUC29" s="87"/>
      <c r="UUD29" s="87"/>
      <c r="UUE29" s="87"/>
      <c r="UUF29" s="88"/>
      <c r="UUG29" s="87"/>
      <c r="UUH29" s="87"/>
      <c r="UUI29" s="87"/>
      <c r="UUJ29" s="87"/>
      <c r="UUK29" s="88"/>
      <c r="UUL29" s="87"/>
      <c r="UUM29" s="87"/>
      <c r="UUN29" s="87"/>
      <c r="UUO29" s="87"/>
      <c r="UUP29" s="88"/>
      <c r="UUQ29" s="87"/>
      <c r="UUR29" s="87"/>
      <c r="UUS29" s="87"/>
      <c r="UUT29" s="87"/>
      <c r="UUU29" s="88"/>
      <c r="UUV29" s="87"/>
      <c r="UUW29" s="87"/>
      <c r="UUX29" s="87"/>
      <c r="UUY29" s="87"/>
      <c r="UUZ29" s="88"/>
      <c r="UVA29" s="87"/>
      <c r="UVB29" s="87"/>
      <c r="UVC29" s="87"/>
      <c r="UVD29" s="87"/>
      <c r="UVE29" s="88"/>
      <c r="UVF29" s="87"/>
      <c r="UVG29" s="87"/>
      <c r="UVH29" s="87"/>
      <c r="UVI29" s="87"/>
      <c r="UVJ29" s="88"/>
      <c r="UVK29" s="87"/>
      <c r="UVL29" s="87"/>
      <c r="UVM29" s="87"/>
      <c r="UVN29" s="87"/>
      <c r="UVO29" s="88"/>
      <c r="UVP29" s="87"/>
      <c r="UVQ29" s="87"/>
      <c r="UVR29" s="87"/>
      <c r="UVS29" s="87"/>
      <c r="UVT29" s="88"/>
      <c r="UVU29" s="87"/>
      <c r="UVV29" s="87"/>
      <c r="UVW29" s="87"/>
      <c r="UVX29" s="87"/>
      <c r="UVY29" s="88"/>
      <c r="UVZ29" s="87"/>
      <c r="UWA29" s="87"/>
      <c r="UWB29" s="87"/>
      <c r="UWC29" s="87"/>
      <c r="UWD29" s="88"/>
      <c r="UWE29" s="87"/>
      <c r="UWF29" s="87"/>
      <c r="UWG29" s="87"/>
      <c r="UWH29" s="87"/>
      <c r="UWI29" s="88"/>
      <c r="UWJ29" s="87"/>
      <c r="UWK29" s="87"/>
      <c r="UWL29" s="87"/>
      <c r="UWM29" s="87"/>
      <c r="UWN29" s="88"/>
      <c r="UWO29" s="87"/>
      <c r="UWP29" s="87"/>
      <c r="UWQ29" s="87"/>
      <c r="UWR29" s="87"/>
      <c r="UWS29" s="88"/>
      <c r="UWT29" s="87"/>
      <c r="UWU29" s="87"/>
      <c r="UWV29" s="87"/>
      <c r="UWW29" s="87"/>
      <c r="UWX29" s="88"/>
      <c r="UWY29" s="87"/>
      <c r="UWZ29" s="87"/>
      <c r="UXA29" s="87"/>
      <c r="UXB29" s="87"/>
      <c r="UXC29" s="88"/>
      <c r="UXD29" s="87"/>
      <c r="UXE29" s="87"/>
      <c r="UXF29" s="87"/>
      <c r="UXG29" s="87"/>
      <c r="UXH29" s="88"/>
      <c r="UXI29" s="87"/>
      <c r="UXJ29" s="87"/>
      <c r="UXK29" s="87"/>
      <c r="UXL29" s="87"/>
      <c r="UXM29" s="88"/>
      <c r="UXN29" s="87"/>
      <c r="UXO29" s="87"/>
      <c r="UXP29" s="87"/>
      <c r="UXQ29" s="87"/>
      <c r="UXR29" s="88"/>
      <c r="UXS29" s="87"/>
      <c r="UXT29" s="87"/>
      <c r="UXU29" s="87"/>
      <c r="UXV29" s="87"/>
      <c r="UXW29" s="88"/>
      <c r="UXX29" s="87"/>
      <c r="UXY29" s="87"/>
      <c r="UXZ29" s="87"/>
      <c r="UYA29" s="87"/>
      <c r="UYB29" s="88"/>
      <c r="UYC29" s="87"/>
      <c r="UYD29" s="87"/>
      <c r="UYE29" s="87"/>
      <c r="UYF29" s="87"/>
      <c r="UYG29" s="88"/>
      <c r="UYH29" s="87"/>
      <c r="UYI29" s="87"/>
      <c r="UYJ29" s="87"/>
      <c r="UYK29" s="87"/>
      <c r="UYL29" s="88"/>
      <c r="UYM29" s="87"/>
      <c r="UYN29" s="87"/>
      <c r="UYO29" s="87"/>
      <c r="UYP29" s="87"/>
      <c r="UYQ29" s="88"/>
      <c r="UYR29" s="87"/>
      <c r="UYS29" s="87"/>
      <c r="UYT29" s="87"/>
      <c r="UYU29" s="87"/>
      <c r="UYV29" s="88"/>
      <c r="UYW29" s="87"/>
      <c r="UYX29" s="87"/>
      <c r="UYY29" s="87"/>
      <c r="UYZ29" s="87"/>
      <c r="UZA29" s="88"/>
      <c r="UZB29" s="87"/>
      <c r="UZC29" s="87"/>
      <c r="UZD29" s="87"/>
      <c r="UZE29" s="87"/>
      <c r="UZF29" s="88"/>
      <c r="UZG29" s="87"/>
      <c r="UZH29" s="87"/>
      <c r="UZI29" s="87"/>
      <c r="UZJ29" s="87"/>
      <c r="UZK29" s="88"/>
      <c r="UZL29" s="87"/>
      <c r="UZM29" s="87"/>
      <c r="UZN29" s="87"/>
      <c r="UZO29" s="87"/>
      <c r="UZP29" s="88"/>
      <c r="UZQ29" s="87"/>
      <c r="UZR29" s="87"/>
      <c r="UZS29" s="87"/>
      <c r="UZT29" s="87"/>
      <c r="UZU29" s="88"/>
      <c r="UZV29" s="87"/>
      <c r="UZW29" s="87"/>
      <c r="UZX29" s="87"/>
      <c r="UZY29" s="87"/>
      <c r="UZZ29" s="88"/>
      <c r="VAA29" s="87"/>
      <c r="VAB29" s="87"/>
      <c r="VAC29" s="87"/>
      <c r="VAD29" s="87"/>
      <c r="VAE29" s="88"/>
      <c r="VAF29" s="87"/>
      <c r="VAG29" s="87"/>
      <c r="VAH29" s="87"/>
      <c r="VAI29" s="87"/>
      <c r="VAJ29" s="88"/>
      <c r="VAK29" s="87"/>
      <c r="VAL29" s="87"/>
      <c r="VAM29" s="87"/>
      <c r="VAN29" s="87"/>
      <c r="VAO29" s="88"/>
      <c r="VAP29" s="87"/>
      <c r="VAQ29" s="87"/>
      <c r="VAR29" s="87"/>
      <c r="VAS29" s="87"/>
      <c r="VAT29" s="88"/>
      <c r="VAU29" s="87"/>
      <c r="VAV29" s="87"/>
      <c r="VAW29" s="87"/>
      <c r="VAX29" s="87"/>
      <c r="VAY29" s="88"/>
      <c r="VAZ29" s="87"/>
      <c r="VBA29" s="87"/>
      <c r="VBB29" s="87"/>
      <c r="VBC29" s="87"/>
      <c r="VBD29" s="88"/>
      <c r="VBE29" s="87"/>
      <c r="VBF29" s="87"/>
      <c r="VBG29" s="87"/>
      <c r="VBH29" s="87"/>
      <c r="VBI29" s="88"/>
      <c r="VBJ29" s="87"/>
      <c r="VBK29" s="87"/>
      <c r="VBL29" s="87"/>
      <c r="VBM29" s="87"/>
      <c r="VBN29" s="88"/>
      <c r="VBO29" s="87"/>
      <c r="VBP29" s="87"/>
      <c r="VBQ29" s="87"/>
      <c r="VBR29" s="87"/>
      <c r="VBS29" s="88"/>
      <c r="VBT29" s="87"/>
      <c r="VBU29" s="87"/>
      <c r="VBV29" s="87"/>
      <c r="VBW29" s="87"/>
      <c r="VBX29" s="88"/>
      <c r="VBY29" s="87"/>
      <c r="VBZ29" s="87"/>
      <c r="VCA29" s="87"/>
      <c r="VCB29" s="87"/>
      <c r="VCC29" s="88"/>
      <c r="VCD29" s="87"/>
      <c r="VCE29" s="87"/>
      <c r="VCF29" s="87"/>
      <c r="VCG29" s="87"/>
      <c r="VCH29" s="88"/>
      <c r="VCI29" s="87"/>
      <c r="VCJ29" s="87"/>
      <c r="VCK29" s="87"/>
      <c r="VCL29" s="87"/>
      <c r="VCM29" s="88"/>
      <c r="VCN29" s="87"/>
      <c r="VCO29" s="87"/>
      <c r="VCP29" s="87"/>
      <c r="VCQ29" s="87"/>
      <c r="VCR29" s="88"/>
      <c r="VCS29" s="87"/>
      <c r="VCT29" s="87"/>
      <c r="VCU29" s="87"/>
      <c r="VCV29" s="87"/>
      <c r="VCW29" s="88"/>
      <c r="VCX29" s="87"/>
      <c r="VCY29" s="87"/>
      <c r="VCZ29" s="87"/>
      <c r="VDA29" s="87"/>
      <c r="VDB29" s="88"/>
      <c r="VDC29" s="87"/>
      <c r="VDD29" s="87"/>
      <c r="VDE29" s="87"/>
      <c r="VDF29" s="87"/>
      <c r="VDG29" s="88"/>
      <c r="VDH29" s="87"/>
      <c r="VDI29" s="87"/>
      <c r="VDJ29" s="87"/>
      <c r="VDK29" s="87"/>
      <c r="VDL29" s="88"/>
      <c r="VDM29" s="87"/>
      <c r="VDN29" s="87"/>
      <c r="VDO29" s="87"/>
      <c r="VDP29" s="87"/>
      <c r="VDQ29" s="88"/>
      <c r="VDR29" s="87"/>
      <c r="VDS29" s="87"/>
      <c r="VDT29" s="87"/>
      <c r="VDU29" s="87"/>
      <c r="VDV29" s="88"/>
      <c r="VDW29" s="87"/>
      <c r="VDX29" s="87"/>
      <c r="VDY29" s="87"/>
      <c r="VDZ29" s="87"/>
      <c r="VEA29" s="88"/>
      <c r="VEB29" s="87"/>
      <c r="VEC29" s="87"/>
      <c r="VED29" s="87"/>
      <c r="VEE29" s="87"/>
      <c r="VEF29" s="88"/>
      <c r="VEG29" s="87"/>
      <c r="VEH29" s="87"/>
      <c r="VEI29" s="87"/>
      <c r="VEJ29" s="87"/>
      <c r="VEK29" s="88"/>
      <c r="VEL29" s="87"/>
      <c r="VEM29" s="87"/>
      <c r="VEN29" s="87"/>
      <c r="VEO29" s="87"/>
      <c r="VEP29" s="88"/>
      <c r="VEQ29" s="87"/>
      <c r="VER29" s="87"/>
      <c r="VES29" s="87"/>
      <c r="VET29" s="87"/>
      <c r="VEU29" s="88"/>
      <c r="VEV29" s="87"/>
      <c r="VEW29" s="87"/>
      <c r="VEX29" s="87"/>
      <c r="VEY29" s="87"/>
      <c r="VEZ29" s="88"/>
      <c r="VFA29" s="87"/>
      <c r="VFB29" s="87"/>
      <c r="VFC29" s="87"/>
      <c r="VFD29" s="87"/>
      <c r="VFE29" s="88"/>
      <c r="VFF29" s="87"/>
      <c r="VFG29" s="87"/>
      <c r="VFH29" s="87"/>
      <c r="VFI29" s="87"/>
      <c r="VFJ29" s="88"/>
      <c r="VFK29" s="87"/>
      <c r="VFL29" s="87"/>
      <c r="VFM29" s="87"/>
      <c r="VFN29" s="87"/>
      <c r="VFO29" s="88"/>
      <c r="VFP29" s="87"/>
      <c r="VFQ29" s="87"/>
      <c r="VFR29" s="87"/>
      <c r="VFS29" s="87"/>
      <c r="VFT29" s="88"/>
      <c r="VFU29" s="87"/>
      <c r="VFV29" s="87"/>
      <c r="VFW29" s="87"/>
      <c r="VFX29" s="87"/>
      <c r="VFY29" s="88"/>
      <c r="VFZ29" s="87"/>
      <c r="VGA29" s="87"/>
      <c r="VGB29" s="87"/>
      <c r="VGC29" s="87"/>
      <c r="VGD29" s="88"/>
      <c r="VGE29" s="87"/>
      <c r="VGF29" s="87"/>
      <c r="VGG29" s="87"/>
      <c r="VGH29" s="87"/>
      <c r="VGI29" s="88"/>
      <c r="VGJ29" s="87"/>
      <c r="VGK29" s="87"/>
      <c r="VGL29" s="87"/>
      <c r="VGM29" s="87"/>
      <c r="VGN29" s="88"/>
      <c r="VGO29" s="87"/>
      <c r="VGP29" s="87"/>
      <c r="VGQ29" s="87"/>
      <c r="VGR29" s="87"/>
      <c r="VGS29" s="88"/>
      <c r="VGT29" s="87"/>
      <c r="VGU29" s="87"/>
      <c r="VGV29" s="87"/>
      <c r="VGW29" s="87"/>
      <c r="VGX29" s="88"/>
      <c r="VGY29" s="87"/>
      <c r="VGZ29" s="87"/>
      <c r="VHA29" s="87"/>
      <c r="VHB29" s="87"/>
      <c r="VHC29" s="88"/>
      <c r="VHD29" s="87"/>
      <c r="VHE29" s="87"/>
      <c r="VHF29" s="87"/>
      <c r="VHG29" s="87"/>
      <c r="VHH29" s="88"/>
      <c r="VHI29" s="87"/>
      <c r="VHJ29" s="87"/>
      <c r="VHK29" s="87"/>
      <c r="VHL29" s="87"/>
      <c r="VHM29" s="88"/>
      <c r="VHN29" s="87"/>
      <c r="VHO29" s="87"/>
      <c r="VHP29" s="87"/>
      <c r="VHQ29" s="87"/>
      <c r="VHR29" s="88"/>
      <c r="VHS29" s="87"/>
      <c r="VHT29" s="87"/>
      <c r="VHU29" s="87"/>
      <c r="VHV29" s="87"/>
      <c r="VHW29" s="88"/>
      <c r="VHX29" s="87"/>
      <c r="VHY29" s="87"/>
      <c r="VHZ29" s="87"/>
      <c r="VIA29" s="87"/>
      <c r="VIB29" s="88"/>
      <c r="VIC29" s="87"/>
      <c r="VID29" s="87"/>
      <c r="VIE29" s="87"/>
      <c r="VIF29" s="87"/>
      <c r="VIG29" s="88"/>
      <c r="VIH29" s="87"/>
      <c r="VII29" s="87"/>
      <c r="VIJ29" s="87"/>
      <c r="VIK29" s="87"/>
      <c r="VIL29" s="88"/>
      <c r="VIM29" s="87"/>
      <c r="VIN29" s="87"/>
      <c r="VIO29" s="87"/>
      <c r="VIP29" s="87"/>
      <c r="VIQ29" s="88"/>
      <c r="VIR29" s="87"/>
      <c r="VIS29" s="87"/>
      <c r="VIT29" s="87"/>
      <c r="VIU29" s="87"/>
      <c r="VIV29" s="88"/>
      <c r="VIW29" s="87"/>
      <c r="VIX29" s="87"/>
      <c r="VIY29" s="87"/>
      <c r="VIZ29" s="87"/>
      <c r="VJA29" s="88"/>
      <c r="VJB29" s="87"/>
      <c r="VJC29" s="87"/>
      <c r="VJD29" s="87"/>
      <c r="VJE29" s="87"/>
      <c r="VJF29" s="88"/>
      <c r="VJG29" s="87"/>
      <c r="VJH29" s="87"/>
      <c r="VJI29" s="87"/>
      <c r="VJJ29" s="87"/>
      <c r="VJK29" s="88"/>
      <c r="VJL29" s="87"/>
      <c r="VJM29" s="87"/>
      <c r="VJN29" s="87"/>
      <c r="VJO29" s="87"/>
      <c r="VJP29" s="88"/>
      <c r="VJQ29" s="87"/>
      <c r="VJR29" s="87"/>
      <c r="VJS29" s="87"/>
      <c r="VJT29" s="87"/>
      <c r="VJU29" s="88"/>
      <c r="VJV29" s="87"/>
      <c r="VJW29" s="87"/>
      <c r="VJX29" s="87"/>
      <c r="VJY29" s="87"/>
      <c r="VJZ29" s="88"/>
      <c r="VKA29" s="87"/>
      <c r="VKB29" s="87"/>
      <c r="VKC29" s="87"/>
      <c r="VKD29" s="87"/>
      <c r="VKE29" s="88"/>
      <c r="VKF29" s="87"/>
      <c r="VKG29" s="87"/>
      <c r="VKH29" s="87"/>
      <c r="VKI29" s="87"/>
      <c r="VKJ29" s="88"/>
      <c r="VKK29" s="87"/>
      <c r="VKL29" s="87"/>
      <c r="VKM29" s="87"/>
      <c r="VKN29" s="87"/>
      <c r="VKO29" s="88"/>
      <c r="VKP29" s="87"/>
      <c r="VKQ29" s="87"/>
      <c r="VKR29" s="87"/>
      <c r="VKS29" s="87"/>
      <c r="VKT29" s="88"/>
      <c r="VKU29" s="87"/>
      <c r="VKV29" s="87"/>
      <c r="VKW29" s="87"/>
      <c r="VKX29" s="87"/>
      <c r="VKY29" s="88"/>
      <c r="VKZ29" s="87"/>
      <c r="VLA29" s="87"/>
      <c r="VLB29" s="87"/>
      <c r="VLC29" s="87"/>
      <c r="VLD29" s="88"/>
      <c r="VLE29" s="87"/>
      <c r="VLF29" s="87"/>
      <c r="VLG29" s="87"/>
      <c r="VLH29" s="87"/>
      <c r="VLI29" s="88"/>
      <c r="VLJ29" s="87"/>
      <c r="VLK29" s="87"/>
      <c r="VLL29" s="87"/>
      <c r="VLM29" s="87"/>
      <c r="VLN29" s="88"/>
      <c r="VLO29" s="87"/>
      <c r="VLP29" s="87"/>
      <c r="VLQ29" s="87"/>
      <c r="VLR29" s="87"/>
      <c r="VLS29" s="88"/>
      <c r="VLT29" s="87"/>
      <c r="VLU29" s="87"/>
      <c r="VLV29" s="87"/>
      <c r="VLW29" s="87"/>
      <c r="VLX29" s="88"/>
      <c r="VLY29" s="87"/>
      <c r="VLZ29" s="87"/>
      <c r="VMA29" s="87"/>
      <c r="VMB29" s="87"/>
      <c r="VMC29" s="88"/>
      <c r="VMD29" s="87"/>
      <c r="VME29" s="87"/>
      <c r="VMF29" s="87"/>
      <c r="VMG29" s="87"/>
      <c r="VMH29" s="88"/>
      <c r="VMI29" s="87"/>
      <c r="VMJ29" s="87"/>
      <c r="VMK29" s="87"/>
      <c r="VML29" s="87"/>
      <c r="VMM29" s="88"/>
      <c r="VMN29" s="87"/>
      <c r="VMO29" s="87"/>
      <c r="VMP29" s="87"/>
      <c r="VMQ29" s="87"/>
      <c r="VMR29" s="88"/>
      <c r="VMS29" s="87"/>
      <c r="VMT29" s="87"/>
      <c r="VMU29" s="87"/>
      <c r="VMV29" s="87"/>
      <c r="VMW29" s="88"/>
      <c r="VMX29" s="87"/>
      <c r="VMY29" s="87"/>
      <c r="VMZ29" s="87"/>
      <c r="VNA29" s="87"/>
      <c r="VNB29" s="88"/>
      <c r="VNC29" s="87"/>
      <c r="VND29" s="87"/>
      <c r="VNE29" s="87"/>
      <c r="VNF29" s="87"/>
      <c r="VNG29" s="88"/>
      <c r="VNH29" s="87"/>
      <c r="VNI29" s="87"/>
      <c r="VNJ29" s="87"/>
      <c r="VNK29" s="87"/>
      <c r="VNL29" s="88"/>
      <c r="VNM29" s="87"/>
      <c r="VNN29" s="87"/>
      <c r="VNO29" s="87"/>
      <c r="VNP29" s="87"/>
      <c r="VNQ29" s="88"/>
      <c r="VNR29" s="87"/>
      <c r="VNS29" s="87"/>
      <c r="VNT29" s="87"/>
      <c r="VNU29" s="87"/>
      <c r="VNV29" s="88"/>
      <c r="VNW29" s="87"/>
      <c r="VNX29" s="87"/>
      <c r="VNY29" s="87"/>
      <c r="VNZ29" s="87"/>
      <c r="VOA29" s="88"/>
      <c r="VOB29" s="87"/>
      <c r="VOC29" s="87"/>
      <c r="VOD29" s="87"/>
      <c r="VOE29" s="87"/>
      <c r="VOF29" s="88"/>
      <c r="VOG29" s="87"/>
      <c r="VOH29" s="87"/>
      <c r="VOI29" s="87"/>
      <c r="VOJ29" s="87"/>
      <c r="VOK29" s="88"/>
      <c r="VOL29" s="87"/>
      <c r="VOM29" s="87"/>
      <c r="VON29" s="87"/>
      <c r="VOO29" s="87"/>
      <c r="VOP29" s="88"/>
      <c r="VOQ29" s="87"/>
      <c r="VOR29" s="87"/>
      <c r="VOS29" s="87"/>
      <c r="VOT29" s="87"/>
      <c r="VOU29" s="88"/>
      <c r="VOV29" s="87"/>
      <c r="VOW29" s="87"/>
      <c r="VOX29" s="87"/>
      <c r="VOY29" s="87"/>
      <c r="VOZ29" s="88"/>
      <c r="VPA29" s="87"/>
      <c r="VPB29" s="87"/>
      <c r="VPC29" s="87"/>
      <c r="VPD29" s="87"/>
      <c r="VPE29" s="88"/>
      <c r="VPF29" s="87"/>
      <c r="VPG29" s="87"/>
      <c r="VPH29" s="87"/>
      <c r="VPI29" s="87"/>
      <c r="VPJ29" s="88"/>
      <c r="VPK29" s="87"/>
      <c r="VPL29" s="87"/>
      <c r="VPM29" s="87"/>
      <c r="VPN29" s="87"/>
      <c r="VPO29" s="88"/>
      <c r="VPP29" s="87"/>
      <c r="VPQ29" s="87"/>
      <c r="VPR29" s="87"/>
      <c r="VPS29" s="87"/>
      <c r="VPT29" s="88"/>
      <c r="VPU29" s="87"/>
      <c r="VPV29" s="87"/>
      <c r="VPW29" s="87"/>
      <c r="VPX29" s="87"/>
      <c r="VPY29" s="88"/>
      <c r="VPZ29" s="87"/>
      <c r="VQA29" s="87"/>
      <c r="VQB29" s="87"/>
      <c r="VQC29" s="87"/>
      <c r="VQD29" s="88"/>
      <c r="VQE29" s="87"/>
      <c r="VQF29" s="87"/>
      <c r="VQG29" s="87"/>
      <c r="VQH29" s="87"/>
      <c r="VQI29" s="88"/>
      <c r="VQJ29" s="87"/>
      <c r="VQK29" s="87"/>
      <c r="VQL29" s="87"/>
      <c r="VQM29" s="87"/>
      <c r="VQN29" s="88"/>
      <c r="VQO29" s="87"/>
      <c r="VQP29" s="87"/>
      <c r="VQQ29" s="87"/>
      <c r="VQR29" s="87"/>
      <c r="VQS29" s="88"/>
      <c r="VQT29" s="87"/>
      <c r="VQU29" s="87"/>
      <c r="VQV29" s="87"/>
      <c r="VQW29" s="87"/>
      <c r="VQX29" s="88"/>
      <c r="VQY29" s="87"/>
      <c r="VQZ29" s="87"/>
      <c r="VRA29" s="87"/>
      <c r="VRB29" s="87"/>
      <c r="VRC29" s="88"/>
      <c r="VRD29" s="87"/>
      <c r="VRE29" s="87"/>
      <c r="VRF29" s="87"/>
      <c r="VRG29" s="87"/>
      <c r="VRH29" s="88"/>
      <c r="VRI29" s="87"/>
      <c r="VRJ29" s="87"/>
      <c r="VRK29" s="87"/>
      <c r="VRL29" s="87"/>
      <c r="VRM29" s="88"/>
      <c r="VRN29" s="87"/>
      <c r="VRO29" s="87"/>
      <c r="VRP29" s="87"/>
      <c r="VRQ29" s="87"/>
      <c r="VRR29" s="88"/>
      <c r="VRS29" s="87"/>
      <c r="VRT29" s="87"/>
      <c r="VRU29" s="87"/>
      <c r="VRV29" s="87"/>
      <c r="VRW29" s="88"/>
      <c r="VRX29" s="87"/>
      <c r="VRY29" s="87"/>
      <c r="VRZ29" s="87"/>
      <c r="VSA29" s="87"/>
      <c r="VSB29" s="88"/>
      <c r="VSC29" s="87"/>
      <c r="VSD29" s="87"/>
      <c r="VSE29" s="87"/>
      <c r="VSF29" s="87"/>
      <c r="VSG29" s="88"/>
      <c r="VSH29" s="87"/>
      <c r="VSI29" s="87"/>
      <c r="VSJ29" s="87"/>
      <c r="VSK29" s="87"/>
      <c r="VSL29" s="88"/>
      <c r="VSM29" s="87"/>
      <c r="VSN29" s="87"/>
      <c r="VSO29" s="87"/>
      <c r="VSP29" s="87"/>
      <c r="VSQ29" s="88"/>
      <c r="VSR29" s="87"/>
      <c r="VSS29" s="87"/>
      <c r="VST29" s="87"/>
      <c r="VSU29" s="87"/>
      <c r="VSV29" s="88"/>
      <c r="VSW29" s="87"/>
      <c r="VSX29" s="87"/>
      <c r="VSY29" s="87"/>
      <c r="VSZ29" s="87"/>
      <c r="VTA29" s="88"/>
      <c r="VTB29" s="87"/>
      <c r="VTC29" s="87"/>
      <c r="VTD29" s="87"/>
      <c r="VTE29" s="87"/>
      <c r="VTF29" s="88"/>
      <c r="VTG29" s="87"/>
      <c r="VTH29" s="87"/>
      <c r="VTI29" s="87"/>
      <c r="VTJ29" s="87"/>
      <c r="VTK29" s="88"/>
      <c r="VTL29" s="87"/>
      <c r="VTM29" s="87"/>
      <c r="VTN29" s="87"/>
      <c r="VTO29" s="87"/>
      <c r="VTP29" s="88"/>
      <c r="VTQ29" s="87"/>
      <c r="VTR29" s="87"/>
      <c r="VTS29" s="87"/>
      <c r="VTT29" s="87"/>
      <c r="VTU29" s="88"/>
      <c r="VTV29" s="87"/>
      <c r="VTW29" s="87"/>
      <c r="VTX29" s="87"/>
      <c r="VTY29" s="87"/>
      <c r="VTZ29" s="88"/>
      <c r="VUA29" s="87"/>
      <c r="VUB29" s="87"/>
      <c r="VUC29" s="87"/>
      <c r="VUD29" s="87"/>
      <c r="VUE29" s="88"/>
      <c r="VUF29" s="87"/>
      <c r="VUG29" s="87"/>
      <c r="VUH29" s="87"/>
      <c r="VUI29" s="87"/>
      <c r="VUJ29" s="88"/>
      <c r="VUK29" s="87"/>
      <c r="VUL29" s="87"/>
      <c r="VUM29" s="87"/>
      <c r="VUN29" s="87"/>
      <c r="VUO29" s="88"/>
      <c r="VUP29" s="87"/>
      <c r="VUQ29" s="87"/>
      <c r="VUR29" s="87"/>
      <c r="VUS29" s="87"/>
      <c r="VUT29" s="88"/>
      <c r="VUU29" s="87"/>
      <c r="VUV29" s="87"/>
      <c r="VUW29" s="87"/>
      <c r="VUX29" s="87"/>
      <c r="VUY29" s="88"/>
      <c r="VUZ29" s="87"/>
      <c r="VVA29" s="87"/>
      <c r="VVB29" s="87"/>
      <c r="VVC29" s="87"/>
      <c r="VVD29" s="88"/>
      <c r="VVE29" s="87"/>
      <c r="VVF29" s="87"/>
      <c r="VVG29" s="87"/>
      <c r="VVH29" s="87"/>
      <c r="VVI29" s="88"/>
      <c r="VVJ29" s="87"/>
      <c r="VVK29" s="87"/>
      <c r="VVL29" s="87"/>
      <c r="VVM29" s="87"/>
      <c r="VVN29" s="88"/>
      <c r="VVO29" s="87"/>
      <c r="VVP29" s="87"/>
      <c r="VVQ29" s="87"/>
      <c r="VVR29" s="87"/>
      <c r="VVS29" s="88"/>
      <c r="VVT29" s="87"/>
      <c r="VVU29" s="87"/>
      <c r="VVV29" s="87"/>
      <c r="VVW29" s="87"/>
      <c r="VVX29" s="88"/>
      <c r="VVY29" s="87"/>
      <c r="VVZ29" s="87"/>
      <c r="VWA29" s="87"/>
      <c r="VWB29" s="87"/>
      <c r="VWC29" s="88"/>
      <c r="VWD29" s="87"/>
      <c r="VWE29" s="87"/>
      <c r="VWF29" s="87"/>
      <c r="VWG29" s="87"/>
      <c r="VWH29" s="88"/>
      <c r="VWI29" s="87"/>
      <c r="VWJ29" s="87"/>
      <c r="VWK29" s="87"/>
      <c r="VWL29" s="87"/>
      <c r="VWM29" s="88"/>
      <c r="VWN29" s="87"/>
      <c r="VWO29" s="87"/>
      <c r="VWP29" s="87"/>
      <c r="VWQ29" s="87"/>
      <c r="VWR29" s="88"/>
      <c r="VWS29" s="87"/>
      <c r="VWT29" s="87"/>
      <c r="VWU29" s="87"/>
      <c r="VWV29" s="87"/>
      <c r="VWW29" s="88"/>
      <c r="VWX29" s="87"/>
      <c r="VWY29" s="87"/>
      <c r="VWZ29" s="87"/>
      <c r="VXA29" s="87"/>
      <c r="VXB29" s="88"/>
      <c r="VXC29" s="87"/>
      <c r="VXD29" s="87"/>
      <c r="VXE29" s="87"/>
      <c r="VXF29" s="87"/>
      <c r="VXG29" s="88"/>
      <c r="VXH29" s="87"/>
      <c r="VXI29" s="87"/>
      <c r="VXJ29" s="87"/>
      <c r="VXK29" s="87"/>
      <c r="VXL29" s="88"/>
      <c r="VXM29" s="87"/>
      <c r="VXN29" s="87"/>
      <c r="VXO29" s="87"/>
      <c r="VXP29" s="87"/>
      <c r="VXQ29" s="88"/>
      <c r="VXR29" s="87"/>
      <c r="VXS29" s="87"/>
      <c r="VXT29" s="87"/>
      <c r="VXU29" s="87"/>
      <c r="VXV29" s="88"/>
      <c r="VXW29" s="87"/>
      <c r="VXX29" s="87"/>
      <c r="VXY29" s="87"/>
      <c r="VXZ29" s="87"/>
      <c r="VYA29" s="88"/>
      <c r="VYB29" s="87"/>
      <c r="VYC29" s="87"/>
      <c r="VYD29" s="87"/>
      <c r="VYE29" s="87"/>
      <c r="VYF29" s="88"/>
      <c r="VYG29" s="87"/>
      <c r="VYH29" s="87"/>
      <c r="VYI29" s="87"/>
      <c r="VYJ29" s="87"/>
      <c r="VYK29" s="88"/>
      <c r="VYL29" s="87"/>
      <c r="VYM29" s="87"/>
      <c r="VYN29" s="87"/>
      <c r="VYO29" s="87"/>
      <c r="VYP29" s="88"/>
      <c r="VYQ29" s="87"/>
      <c r="VYR29" s="87"/>
      <c r="VYS29" s="87"/>
      <c r="VYT29" s="87"/>
      <c r="VYU29" s="88"/>
      <c r="VYV29" s="87"/>
      <c r="VYW29" s="87"/>
      <c r="VYX29" s="87"/>
      <c r="VYY29" s="87"/>
      <c r="VYZ29" s="88"/>
      <c r="VZA29" s="87"/>
      <c r="VZB29" s="87"/>
      <c r="VZC29" s="87"/>
      <c r="VZD29" s="87"/>
      <c r="VZE29" s="88"/>
      <c r="VZF29" s="87"/>
      <c r="VZG29" s="87"/>
      <c r="VZH29" s="87"/>
      <c r="VZI29" s="87"/>
      <c r="VZJ29" s="88"/>
      <c r="VZK29" s="87"/>
      <c r="VZL29" s="87"/>
      <c r="VZM29" s="87"/>
      <c r="VZN29" s="87"/>
      <c r="VZO29" s="88"/>
      <c r="VZP29" s="87"/>
      <c r="VZQ29" s="87"/>
      <c r="VZR29" s="87"/>
      <c r="VZS29" s="87"/>
      <c r="VZT29" s="88"/>
      <c r="VZU29" s="87"/>
      <c r="VZV29" s="87"/>
      <c r="VZW29" s="87"/>
      <c r="VZX29" s="87"/>
      <c r="VZY29" s="88"/>
      <c r="VZZ29" s="87"/>
      <c r="WAA29" s="87"/>
      <c r="WAB29" s="87"/>
      <c r="WAC29" s="87"/>
      <c r="WAD29" s="88"/>
      <c r="WAE29" s="87"/>
      <c r="WAF29" s="87"/>
      <c r="WAG29" s="87"/>
      <c r="WAH29" s="87"/>
      <c r="WAI29" s="88"/>
      <c r="WAJ29" s="87"/>
      <c r="WAK29" s="87"/>
      <c r="WAL29" s="87"/>
      <c r="WAM29" s="87"/>
      <c r="WAN29" s="88"/>
      <c r="WAO29" s="87"/>
      <c r="WAP29" s="87"/>
      <c r="WAQ29" s="87"/>
      <c r="WAR29" s="87"/>
      <c r="WAS29" s="88"/>
      <c r="WAT29" s="87"/>
      <c r="WAU29" s="87"/>
      <c r="WAV29" s="87"/>
      <c r="WAW29" s="87"/>
      <c r="WAX29" s="88"/>
      <c r="WAY29" s="87"/>
      <c r="WAZ29" s="87"/>
      <c r="WBA29" s="87"/>
      <c r="WBB29" s="87"/>
      <c r="WBC29" s="88"/>
      <c r="WBD29" s="87"/>
      <c r="WBE29" s="87"/>
      <c r="WBF29" s="87"/>
      <c r="WBG29" s="87"/>
      <c r="WBH29" s="88"/>
      <c r="WBI29" s="87"/>
      <c r="WBJ29" s="87"/>
      <c r="WBK29" s="87"/>
      <c r="WBL29" s="87"/>
      <c r="WBM29" s="88"/>
      <c r="WBN29" s="87"/>
      <c r="WBO29" s="87"/>
      <c r="WBP29" s="87"/>
      <c r="WBQ29" s="87"/>
      <c r="WBR29" s="88"/>
      <c r="WBS29" s="87"/>
      <c r="WBT29" s="87"/>
      <c r="WBU29" s="87"/>
      <c r="WBV29" s="87"/>
      <c r="WBW29" s="88"/>
      <c r="WBX29" s="87"/>
      <c r="WBY29" s="87"/>
      <c r="WBZ29" s="87"/>
      <c r="WCA29" s="87"/>
      <c r="WCB29" s="88"/>
      <c r="WCC29" s="87"/>
      <c r="WCD29" s="87"/>
      <c r="WCE29" s="87"/>
      <c r="WCF29" s="87"/>
      <c r="WCG29" s="88"/>
      <c r="WCH29" s="87"/>
      <c r="WCI29" s="87"/>
      <c r="WCJ29" s="87"/>
      <c r="WCK29" s="87"/>
      <c r="WCL29" s="88"/>
      <c r="WCM29" s="87"/>
      <c r="WCN29" s="87"/>
      <c r="WCO29" s="87"/>
      <c r="WCP29" s="87"/>
      <c r="WCQ29" s="88"/>
      <c r="WCR29" s="87"/>
      <c r="WCS29" s="87"/>
      <c r="WCT29" s="87"/>
      <c r="WCU29" s="87"/>
      <c r="WCV29" s="88"/>
      <c r="WCW29" s="87"/>
      <c r="WCX29" s="87"/>
      <c r="WCY29" s="87"/>
      <c r="WCZ29" s="87"/>
      <c r="WDA29" s="88"/>
      <c r="WDB29" s="87"/>
      <c r="WDC29" s="87"/>
      <c r="WDD29" s="87"/>
      <c r="WDE29" s="87"/>
      <c r="WDF29" s="88"/>
      <c r="WDG29" s="87"/>
      <c r="WDH29" s="87"/>
      <c r="WDI29" s="87"/>
      <c r="WDJ29" s="87"/>
      <c r="WDK29" s="88"/>
      <c r="WDL29" s="87"/>
      <c r="WDM29" s="87"/>
      <c r="WDN29" s="87"/>
      <c r="WDO29" s="87"/>
      <c r="WDP29" s="88"/>
      <c r="WDQ29" s="87"/>
      <c r="WDR29" s="87"/>
      <c r="WDS29" s="87"/>
      <c r="WDT29" s="87"/>
      <c r="WDU29" s="88"/>
      <c r="WDV29" s="87"/>
      <c r="WDW29" s="87"/>
      <c r="WDX29" s="87"/>
      <c r="WDY29" s="87"/>
      <c r="WDZ29" s="88"/>
      <c r="WEA29" s="87"/>
      <c r="WEB29" s="87"/>
      <c r="WEC29" s="87"/>
      <c r="WED29" s="87"/>
      <c r="WEE29" s="88"/>
      <c r="WEF29" s="87"/>
      <c r="WEG29" s="87"/>
      <c r="WEH29" s="87"/>
      <c r="WEI29" s="87"/>
      <c r="WEJ29" s="88"/>
      <c r="WEK29" s="87"/>
      <c r="WEL29" s="87"/>
      <c r="WEM29" s="87"/>
      <c r="WEN29" s="87"/>
      <c r="WEO29" s="88"/>
      <c r="WEP29" s="87"/>
      <c r="WEQ29" s="87"/>
      <c r="WER29" s="87"/>
      <c r="WES29" s="87"/>
      <c r="WET29" s="88"/>
      <c r="WEU29" s="87"/>
      <c r="WEV29" s="87"/>
      <c r="WEW29" s="87"/>
      <c r="WEX29" s="87"/>
      <c r="WEY29" s="88"/>
      <c r="WEZ29" s="87"/>
      <c r="WFA29" s="87"/>
      <c r="WFB29" s="87"/>
      <c r="WFC29" s="87"/>
      <c r="WFD29" s="88"/>
      <c r="WFE29" s="87"/>
      <c r="WFF29" s="87"/>
      <c r="WFG29" s="87"/>
      <c r="WFH29" s="87"/>
      <c r="WFI29" s="88"/>
      <c r="WFJ29" s="87"/>
      <c r="WFK29" s="87"/>
      <c r="WFL29" s="87"/>
      <c r="WFM29" s="87"/>
      <c r="WFN29" s="88"/>
      <c r="WFO29" s="87"/>
      <c r="WFP29" s="87"/>
      <c r="WFQ29" s="87"/>
      <c r="WFR29" s="87"/>
      <c r="WFS29" s="88"/>
      <c r="WFT29" s="87"/>
      <c r="WFU29" s="87"/>
      <c r="WFV29" s="87"/>
      <c r="WFW29" s="87"/>
      <c r="WFX29" s="88"/>
      <c r="WFY29" s="87"/>
      <c r="WFZ29" s="87"/>
      <c r="WGA29" s="87"/>
      <c r="WGB29" s="87"/>
      <c r="WGC29" s="88"/>
      <c r="WGD29" s="87"/>
      <c r="WGE29" s="87"/>
      <c r="WGF29" s="87"/>
      <c r="WGG29" s="87"/>
      <c r="WGH29" s="88"/>
      <c r="WGI29" s="87"/>
      <c r="WGJ29" s="87"/>
      <c r="WGK29" s="87"/>
      <c r="WGL29" s="87"/>
      <c r="WGM29" s="88"/>
      <c r="WGN29" s="87"/>
      <c r="WGO29" s="87"/>
      <c r="WGP29" s="87"/>
      <c r="WGQ29" s="87"/>
      <c r="WGR29" s="88"/>
      <c r="WGS29" s="87"/>
      <c r="WGT29" s="87"/>
      <c r="WGU29" s="87"/>
      <c r="WGV29" s="87"/>
      <c r="WGW29" s="88"/>
      <c r="WGX29" s="87"/>
      <c r="WGY29" s="87"/>
      <c r="WGZ29" s="87"/>
      <c r="WHA29" s="87"/>
      <c r="WHB29" s="88"/>
      <c r="WHC29" s="87"/>
      <c r="WHD29" s="87"/>
      <c r="WHE29" s="87"/>
      <c r="WHF29" s="87"/>
      <c r="WHG29" s="88"/>
      <c r="WHH29" s="87"/>
      <c r="WHI29" s="87"/>
      <c r="WHJ29" s="87"/>
      <c r="WHK29" s="87"/>
      <c r="WHL29" s="88"/>
      <c r="WHM29" s="87"/>
      <c r="WHN29" s="87"/>
      <c r="WHO29" s="87"/>
      <c r="WHP29" s="87"/>
      <c r="WHQ29" s="88"/>
      <c r="WHR29" s="87"/>
      <c r="WHS29" s="87"/>
      <c r="WHT29" s="87"/>
      <c r="WHU29" s="87"/>
      <c r="WHV29" s="88"/>
      <c r="WHW29" s="87"/>
      <c r="WHX29" s="87"/>
      <c r="WHY29" s="87"/>
      <c r="WHZ29" s="87"/>
      <c r="WIA29" s="88"/>
      <c r="WIB29" s="87"/>
      <c r="WIC29" s="87"/>
      <c r="WID29" s="87"/>
      <c r="WIE29" s="87"/>
      <c r="WIF29" s="88"/>
      <c r="WIG29" s="87"/>
      <c r="WIH29" s="87"/>
      <c r="WII29" s="87"/>
      <c r="WIJ29" s="87"/>
      <c r="WIK29" s="88"/>
      <c r="WIL29" s="87"/>
      <c r="WIM29" s="87"/>
      <c r="WIN29" s="87"/>
      <c r="WIO29" s="87"/>
      <c r="WIP29" s="88"/>
      <c r="WIQ29" s="87"/>
      <c r="WIR29" s="87"/>
      <c r="WIS29" s="87"/>
      <c r="WIT29" s="87"/>
      <c r="WIU29" s="88"/>
      <c r="WIV29" s="87"/>
      <c r="WIW29" s="87"/>
      <c r="WIX29" s="87"/>
      <c r="WIY29" s="87"/>
      <c r="WIZ29" s="88"/>
      <c r="WJA29" s="87"/>
      <c r="WJB29" s="87"/>
      <c r="WJC29" s="87"/>
      <c r="WJD29" s="87"/>
      <c r="WJE29" s="88"/>
      <c r="WJF29" s="87"/>
      <c r="WJG29" s="87"/>
      <c r="WJH29" s="87"/>
      <c r="WJI29" s="87"/>
      <c r="WJJ29" s="88"/>
      <c r="WJK29" s="87"/>
      <c r="WJL29" s="87"/>
      <c r="WJM29" s="87"/>
      <c r="WJN29" s="87"/>
      <c r="WJO29" s="88"/>
      <c r="WJP29" s="87"/>
      <c r="WJQ29" s="87"/>
      <c r="WJR29" s="87"/>
      <c r="WJS29" s="87"/>
      <c r="WJT29" s="88"/>
      <c r="WJU29" s="87"/>
      <c r="WJV29" s="87"/>
      <c r="WJW29" s="87"/>
      <c r="WJX29" s="87"/>
      <c r="WJY29" s="88"/>
      <c r="WJZ29" s="87"/>
      <c r="WKA29" s="87"/>
      <c r="WKB29" s="87"/>
      <c r="WKC29" s="87"/>
      <c r="WKD29" s="88"/>
      <c r="WKE29" s="87"/>
      <c r="WKF29" s="87"/>
      <c r="WKG29" s="87"/>
      <c r="WKH29" s="87"/>
      <c r="WKI29" s="88"/>
      <c r="WKJ29" s="87"/>
      <c r="WKK29" s="87"/>
      <c r="WKL29" s="87"/>
      <c r="WKM29" s="87"/>
      <c r="WKN29" s="88"/>
      <c r="WKO29" s="87"/>
      <c r="WKP29" s="87"/>
      <c r="WKQ29" s="87"/>
      <c r="WKR29" s="87"/>
      <c r="WKS29" s="88"/>
      <c r="WKT29" s="87"/>
      <c r="WKU29" s="87"/>
      <c r="WKV29" s="87"/>
      <c r="WKW29" s="87"/>
      <c r="WKX29" s="88"/>
      <c r="WKY29" s="87"/>
      <c r="WKZ29" s="87"/>
      <c r="WLA29" s="87"/>
      <c r="WLB29" s="87"/>
      <c r="WLC29" s="88"/>
      <c r="WLD29" s="87"/>
      <c r="WLE29" s="87"/>
      <c r="WLF29" s="87"/>
      <c r="WLG29" s="87"/>
      <c r="WLH29" s="88"/>
      <c r="WLI29" s="87"/>
      <c r="WLJ29" s="87"/>
      <c r="WLK29" s="87"/>
      <c r="WLL29" s="87"/>
      <c r="WLM29" s="88"/>
      <c r="WLN29" s="87"/>
      <c r="WLO29" s="87"/>
      <c r="WLP29" s="87"/>
      <c r="WLQ29" s="87"/>
      <c r="WLR29" s="88"/>
      <c r="WLS29" s="87"/>
      <c r="WLT29" s="87"/>
      <c r="WLU29" s="87"/>
      <c r="WLV29" s="87"/>
      <c r="WLW29" s="88"/>
      <c r="WLX29" s="87"/>
      <c r="WLY29" s="87"/>
      <c r="WLZ29" s="87"/>
      <c r="WMA29" s="87"/>
      <c r="WMB29" s="88"/>
      <c r="WMC29" s="87"/>
      <c r="WMD29" s="87"/>
      <c r="WME29" s="87"/>
      <c r="WMF29" s="87"/>
      <c r="WMG29" s="88"/>
      <c r="WMH29" s="87"/>
      <c r="WMI29" s="87"/>
      <c r="WMJ29" s="87"/>
      <c r="WMK29" s="87"/>
      <c r="WML29" s="88"/>
      <c r="WMM29" s="87"/>
      <c r="WMN29" s="87"/>
      <c r="WMO29" s="87"/>
      <c r="WMP29" s="87"/>
      <c r="WMQ29" s="88"/>
      <c r="WMR29" s="87"/>
      <c r="WMS29" s="87"/>
      <c r="WMT29" s="87"/>
      <c r="WMU29" s="87"/>
      <c r="WMV29" s="88"/>
      <c r="WMW29" s="87"/>
      <c r="WMX29" s="87"/>
      <c r="WMY29" s="87"/>
      <c r="WMZ29" s="87"/>
      <c r="WNA29" s="88"/>
      <c r="WNB29" s="87"/>
      <c r="WNC29" s="87"/>
      <c r="WND29" s="87"/>
      <c r="WNE29" s="87"/>
      <c r="WNF29" s="88"/>
      <c r="WNG29" s="87"/>
      <c r="WNH29" s="87"/>
      <c r="WNI29" s="87"/>
      <c r="WNJ29" s="87"/>
      <c r="WNK29" s="88"/>
      <c r="WNL29" s="87"/>
      <c r="WNM29" s="87"/>
      <c r="WNN29" s="87"/>
      <c r="WNO29" s="87"/>
      <c r="WNP29" s="88"/>
      <c r="WNQ29" s="87"/>
      <c r="WNR29" s="87"/>
      <c r="WNS29" s="87"/>
      <c r="WNT29" s="87"/>
      <c r="WNU29" s="88"/>
      <c r="WNV29" s="87"/>
      <c r="WNW29" s="87"/>
      <c r="WNX29" s="87"/>
      <c r="WNY29" s="87"/>
      <c r="WNZ29" s="88"/>
      <c r="WOA29" s="87"/>
      <c r="WOB29" s="87"/>
      <c r="WOC29" s="87"/>
      <c r="WOD29" s="87"/>
      <c r="WOE29" s="88"/>
      <c r="WOF29" s="87"/>
      <c r="WOG29" s="87"/>
      <c r="WOH29" s="87"/>
      <c r="WOI29" s="87"/>
      <c r="WOJ29" s="88"/>
      <c r="WOK29" s="87"/>
      <c r="WOL29" s="87"/>
      <c r="WOM29" s="87"/>
      <c r="WON29" s="87"/>
      <c r="WOO29" s="88"/>
      <c r="WOP29" s="87"/>
      <c r="WOQ29" s="87"/>
      <c r="WOR29" s="87"/>
      <c r="WOS29" s="87"/>
      <c r="WOT29" s="88"/>
      <c r="WOU29" s="87"/>
      <c r="WOV29" s="87"/>
      <c r="WOW29" s="87"/>
      <c r="WOX29" s="87"/>
      <c r="WOY29" s="88"/>
      <c r="WOZ29" s="87"/>
      <c r="WPA29" s="87"/>
      <c r="WPB29" s="87"/>
      <c r="WPC29" s="87"/>
      <c r="WPD29" s="88"/>
      <c r="WPE29" s="87"/>
      <c r="WPF29" s="87"/>
      <c r="WPG29" s="87"/>
      <c r="WPH29" s="87"/>
      <c r="WPI29" s="88"/>
      <c r="WPJ29" s="87"/>
      <c r="WPK29" s="87"/>
      <c r="WPL29" s="87"/>
      <c r="WPM29" s="87"/>
      <c r="WPN29" s="88"/>
      <c r="WPO29" s="87"/>
      <c r="WPP29" s="87"/>
      <c r="WPQ29" s="87"/>
      <c r="WPR29" s="87"/>
      <c r="WPS29" s="88"/>
      <c r="WPT29" s="87"/>
      <c r="WPU29" s="87"/>
      <c r="WPV29" s="87"/>
      <c r="WPW29" s="87"/>
      <c r="WPX29" s="88"/>
      <c r="WPY29" s="87"/>
      <c r="WPZ29" s="87"/>
      <c r="WQA29" s="87"/>
      <c r="WQB29" s="87"/>
      <c r="WQC29" s="88"/>
      <c r="WQD29" s="87"/>
      <c r="WQE29" s="87"/>
      <c r="WQF29" s="87"/>
      <c r="WQG29" s="87"/>
      <c r="WQH29" s="88"/>
      <c r="WQI29" s="87"/>
      <c r="WQJ29" s="87"/>
      <c r="WQK29" s="87"/>
      <c r="WQL29" s="87"/>
      <c r="WQM29" s="88"/>
      <c r="WQN29" s="87"/>
      <c r="WQO29" s="87"/>
      <c r="WQP29" s="87"/>
      <c r="WQQ29" s="87"/>
      <c r="WQR29" s="88"/>
      <c r="WQS29" s="87"/>
      <c r="WQT29" s="87"/>
      <c r="WQU29" s="87"/>
      <c r="WQV29" s="87"/>
      <c r="WQW29" s="88"/>
      <c r="WQX29" s="87"/>
      <c r="WQY29" s="87"/>
      <c r="WQZ29" s="87"/>
      <c r="WRA29" s="87"/>
      <c r="WRB29" s="88"/>
      <c r="WRC29" s="87"/>
      <c r="WRD29" s="87"/>
      <c r="WRE29" s="87"/>
      <c r="WRF29" s="87"/>
      <c r="WRG29" s="88"/>
      <c r="WRH29" s="87"/>
      <c r="WRI29" s="87"/>
      <c r="WRJ29" s="87"/>
      <c r="WRK29" s="87"/>
      <c r="WRL29" s="88"/>
      <c r="WRM29" s="87"/>
      <c r="WRN29" s="87"/>
      <c r="WRO29" s="87"/>
      <c r="WRP29" s="87"/>
      <c r="WRQ29" s="88"/>
      <c r="WRR29" s="87"/>
      <c r="WRS29" s="87"/>
      <c r="WRT29" s="87"/>
      <c r="WRU29" s="87"/>
      <c r="WRV29" s="88"/>
      <c r="WRW29" s="87"/>
      <c r="WRX29" s="87"/>
      <c r="WRY29" s="87"/>
      <c r="WRZ29" s="87"/>
      <c r="WSA29" s="88"/>
      <c r="WSB29" s="87"/>
      <c r="WSC29" s="87"/>
      <c r="WSD29" s="87"/>
      <c r="WSE29" s="87"/>
      <c r="WSF29" s="88"/>
      <c r="WSG29" s="87"/>
      <c r="WSH29" s="87"/>
      <c r="WSI29" s="87"/>
      <c r="WSJ29" s="87"/>
      <c r="WSK29" s="88"/>
      <c r="WSL29" s="87"/>
      <c r="WSM29" s="87"/>
      <c r="WSN29" s="87"/>
      <c r="WSO29" s="87"/>
      <c r="WSP29" s="88"/>
      <c r="WSQ29" s="87"/>
      <c r="WSR29" s="87"/>
      <c r="WSS29" s="87"/>
      <c r="WST29" s="87"/>
      <c r="WSU29" s="88"/>
      <c r="WSV29" s="87"/>
      <c r="WSW29" s="87"/>
      <c r="WSX29" s="87"/>
      <c r="WSY29" s="87"/>
      <c r="WSZ29" s="88"/>
      <c r="WTA29" s="87"/>
      <c r="WTB29" s="87"/>
      <c r="WTC29" s="87"/>
      <c r="WTD29" s="87"/>
      <c r="WTE29" s="88"/>
      <c r="WTF29" s="87"/>
      <c r="WTG29" s="87"/>
      <c r="WTH29" s="87"/>
      <c r="WTI29" s="87"/>
      <c r="WTJ29" s="88"/>
      <c r="WTK29" s="87"/>
      <c r="WTL29" s="87"/>
      <c r="WTM29" s="87"/>
      <c r="WTN29" s="87"/>
      <c r="WTO29" s="88"/>
      <c r="WTP29" s="87"/>
      <c r="WTQ29" s="87"/>
      <c r="WTR29" s="87"/>
      <c r="WTS29" s="87"/>
      <c r="WTT29" s="88"/>
      <c r="WTU29" s="87"/>
      <c r="WTV29" s="87"/>
      <c r="WTW29" s="87"/>
      <c r="WTX29" s="87"/>
      <c r="WTY29" s="88"/>
      <c r="WTZ29" s="87"/>
      <c r="WUA29" s="87"/>
      <c r="WUB29" s="87"/>
      <c r="WUC29" s="87"/>
      <c r="WUD29" s="88"/>
      <c r="WUE29" s="87"/>
      <c r="WUF29" s="87"/>
      <c r="WUG29" s="87"/>
      <c r="WUH29" s="87"/>
      <c r="WUI29" s="88"/>
      <c r="WUJ29" s="87"/>
      <c r="WUK29" s="87"/>
      <c r="WUL29" s="87"/>
      <c r="WUM29" s="87"/>
      <c r="WUN29" s="88"/>
      <c r="WUO29" s="87"/>
      <c r="WUP29" s="87"/>
      <c r="WUQ29" s="87"/>
      <c r="WUR29" s="87"/>
      <c r="WUS29" s="88"/>
      <c r="WUT29" s="87"/>
      <c r="WUU29" s="87"/>
      <c r="WUV29" s="87"/>
      <c r="WUW29" s="87"/>
      <c r="WUX29" s="88"/>
      <c r="WUY29" s="87"/>
      <c r="WUZ29" s="87"/>
      <c r="WVA29" s="87"/>
      <c r="WVB29" s="87"/>
      <c r="WVC29" s="88"/>
      <c r="WVD29" s="87"/>
      <c r="WVE29" s="87"/>
      <c r="WVF29" s="87"/>
      <c r="WVG29" s="87"/>
      <c r="WVH29" s="88"/>
      <c r="WVI29" s="87"/>
      <c r="WVJ29" s="87"/>
      <c r="WVK29" s="87"/>
      <c r="WVL29" s="87"/>
      <c r="WVM29" s="88"/>
      <c r="WVN29" s="87"/>
      <c r="WVO29" s="87"/>
      <c r="WVP29" s="87"/>
      <c r="WVQ29" s="87"/>
      <c r="WVR29" s="88"/>
      <c r="WVS29" s="87"/>
      <c r="WVT29" s="87"/>
      <c r="WVU29" s="87"/>
      <c r="WVV29" s="87"/>
      <c r="WVW29" s="88"/>
      <c r="WVX29" s="87"/>
      <c r="WVY29" s="87"/>
      <c r="WVZ29" s="87"/>
      <c r="WWA29" s="87"/>
      <c r="WWB29" s="88"/>
      <c r="WWC29" s="87"/>
      <c r="WWD29" s="87"/>
      <c r="WWE29" s="87"/>
      <c r="WWF29" s="87"/>
      <c r="WWG29" s="88"/>
      <c r="WWH29" s="87"/>
      <c r="WWI29" s="87"/>
      <c r="WWJ29" s="87"/>
      <c r="WWK29" s="87"/>
      <c r="WWL29" s="88"/>
      <c r="WWM29" s="87"/>
      <c r="WWN29" s="87"/>
      <c r="WWO29" s="87"/>
      <c r="WWP29" s="87"/>
      <c r="WWQ29" s="88"/>
      <c r="WWR29" s="87"/>
      <c r="WWS29" s="87"/>
      <c r="WWT29" s="87"/>
      <c r="WWU29" s="87"/>
      <c r="WWV29" s="88"/>
      <c r="WWW29" s="87"/>
      <c r="WWX29" s="87"/>
      <c r="WWY29" s="87"/>
      <c r="WWZ29" s="87"/>
      <c r="WXA29" s="88"/>
      <c r="WXB29" s="87"/>
      <c r="WXC29" s="87"/>
      <c r="WXD29" s="87"/>
      <c r="WXE29" s="87"/>
      <c r="WXF29" s="88"/>
      <c r="WXG29" s="87"/>
      <c r="WXH29" s="87"/>
      <c r="WXI29" s="87"/>
      <c r="WXJ29" s="87"/>
      <c r="WXK29" s="88"/>
      <c r="WXL29" s="87"/>
      <c r="WXM29" s="87"/>
      <c r="WXN29" s="87"/>
      <c r="WXO29" s="87"/>
      <c r="WXP29" s="88"/>
      <c r="WXQ29" s="87"/>
      <c r="WXR29" s="87"/>
      <c r="WXS29" s="87"/>
      <c r="WXT29" s="87"/>
      <c r="WXU29" s="88"/>
      <c r="WXV29" s="87"/>
      <c r="WXW29" s="87"/>
      <c r="WXX29" s="87"/>
      <c r="WXY29" s="87"/>
      <c r="WXZ29" s="88"/>
      <c r="WYA29" s="87"/>
      <c r="WYB29" s="87"/>
      <c r="WYC29" s="87"/>
      <c r="WYD29" s="87"/>
      <c r="WYE29" s="88"/>
      <c r="WYF29" s="87"/>
      <c r="WYG29" s="87"/>
      <c r="WYH29" s="87"/>
      <c r="WYI29" s="87"/>
      <c r="WYJ29" s="88"/>
      <c r="WYK29" s="87"/>
      <c r="WYL29" s="87"/>
      <c r="WYM29" s="87"/>
      <c r="WYN29" s="87"/>
      <c r="WYO29" s="88"/>
      <c r="WYP29" s="87"/>
      <c r="WYQ29" s="87"/>
      <c r="WYR29" s="87"/>
      <c r="WYS29" s="87"/>
      <c r="WYT29" s="88"/>
      <c r="WYU29" s="87"/>
      <c r="WYV29" s="87"/>
      <c r="WYW29" s="87"/>
      <c r="WYX29" s="87"/>
      <c r="WYY29" s="88"/>
      <c r="WYZ29" s="87"/>
      <c r="WZA29" s="87"/>
      <c r="WZB29" s="87"/>
      <c r="WZC29" s="87"/>
      <c r="WZD29" s="88"/>
      <c r="WZE29" s="87"/>
      <c r="WZF29" s="87"/>
      <c r="WZG29" s="87"/>
      <c r="WZH29" s="87"/>
      <c r="WZI29" s="88"/>
      <c r="WZJ29" s="87"/>
      <c r="WZK29" s="87"/>
      <c r="WZL29" s="87"/>
      <c r="WZM29" s="87"/>
      <c r="WZN29" s="88"/>
      <c r="WZO29" s="87"/>
      <c r="WZP29" s="87"/>
      <c r="WZQ29" s="87"/>
      <c r="WZR29" s="87"/>
      <c r="WZS29" s="88"/>
      <c r="WZT29" s="87"/>
      <c r="WZU29" s="87"/>
      <c r="WZV29" s="87"/>
      <c r="WZW29" s="87"/>
      <c r="WZX29" s="88"/>
      <c r="WZY29" s="87"/>
      <c r="WZZ29" s="87"/>
      <c r="XAA29" s="87"/>
      <c r="XAB29" s="87"/>
      <c r="XAC29" s="88"/>
      <c r="XAD29" s="87"/>
      <c r="XAE29" s="87"/>
      <c r="XAF29" s="87"/>
      <c r="XAG29" s="87"/>
      <c r="XAH29" s="88"/>
      <c r="XAI29" s="87"/>
      <c r="XAJ29" s="87"/>
      <c r="XAK29" s="87"/>
      <c r="XAL29" s="87"/>
      <c r="XAM29" s="88"/>
      <c r="XAN29" s="87"/>
      <c r="XAO29" s="87"/>
      <c r="XAP29" s="87"/>
      <c r="XAQ29" s="87"/>
      <c r="XAR29" s="88"/>
      <c r="XAS29" s="87"/>
      <c r="XAT29" s="87"/>
      <c r="XAU29" s="87"/>
      <c r="XAV29" s="87"/>
      <c r="XAW29" s="88"/>
      <c r="XAX29" s="87"/>
      <c r="XAY29" s="87"/>
      <c r="XAZ29" s="87"/>
      <c r="XBA29" s="87"/>
      <c r="XBB29" s="88"/>
      <c r="XBC29" s="87"/>
      <c r="XBD29" s="87"/>
      <c r="XBE29" s="87"/>
      <c r="XBF29" s="87"/>
      <c r="XBG29" s="88"/>
      <c r="XBH29" s="87"/>
      <c r="XBI29" s="87"/>
      <c r="XBJ29" s="87"/>
      <c r="XBK29" s="87"/>
      <c r="XBL29" s="88"/>
      <c r="XBM29" s="87"/>
      <c r="XBN29" s="87"/>
      <c r="XBO29" s="87"/>
      <c r="XBP29" s="87"/>
      <c r="XBQ29" s="88"/>
      <c r="XBR29" s="87"/>
      <c r="XBS29" s="87"/>
      <c r="XBT29" s="87"/>
      <c r="XBU29" s="87"/>
      <c r="XBV29" s="88"/>
      <c r="XBW29" s="87"/>
      <c r="XBX29" s="87"/>
      <c r="XBY29" s="87"/>
      <c r="XBZ29" s="87"/>
      <c r="XCA29" s="88"/>
      <c r="XCB29" s="87"/>
      <c r="XCC29" s="87"/>
      <c r="XCD29" s="87"/>
      <c r="XCE29" s="87"/>
      <c r="XCF29" s="88"/>
      <c r="XCG29" s="87"/>
      <c r="XCH29" s="87"/>
      <c r="XCI29" s="87"/>
      <c r="XCJ29" s="87"/>
      <c r="XCK29" s="88"/>
      <c r="XCL29" s="87"/>
      <c r="XCM29" s="87"/>
      <c r="XCN29" s="87"/>
      <c r="XCO29" s="87"/>
      <c r="XCP29" s="88"/>
      <c r="XCQ29" s="87"/>
      <c r="XCR29" s="87"/>
      <c r="XCS29" s="87"/>
      <c r="XCT29" s="87"/>
      <c r="XCU29" s="88"/>
      <c r="XCV29" s="87"/>
      <c r="XCW29" s="87"/>
      <c r="XCX29" s="87"/>
      <c r="XCY29" s="87"/>
      <c r="XCZ29" s="88"/>
      <c r="XDA29" s="87"/>
      <c r="XDB29" s="87"/>
      <c r="XDC29" s="87"/>
      <c r="XDD29" s="87"/>
      <c r="XDE29" s="88"/>
      <c r="XDF29" s="87"/>
      <c r="XDG29" s="87"/>
      <c r="XDH29" s="87"/>
      <c r="XDI29" s="87"/>
      <c r="XDJ29" s="88"/>
      <c r="XDK29" s="87"/>
      <c r="XDL29" s="87"/>
      <c r="XDM29" s="87"/>
      <c r="XDN29" s="87"/>
      <c r="XDO29" s="88"/>
      <c r="XDP29" s="87"/>
      <c r="XDQ29" s="87"/>
      <c r="XDR29" s="87"/>
    </row>
    <row r="30" spans="1:16346" s="210" customFormat="1" x14ac:dyDescent="0.45">
      <c r="A30" s="251" t="s">
        <v>28</v>
      </c>
      <c r="B30" s="140"/>
      <c r="C30" s="178"/>
      <c r="D30" s="179"/>
      <c r="E30" s="179"/>
      <c r="F30" s="25"/>
      <c r="G30" s="26"/>
      <c r="H30" s="178"/>
      <c r="I30" s="179"/>
      <c r="J30" s="179"/>
      <c r="K30" s="25"/>
      <c r="L30" s="54"/>
      <c r="M30" s="24"/>
      <c r="N30" s="25"/>
      <c r="O30" s="25"/>
      <c r="P30" s="25"/>
      <c r="Q30" s="26"/>
    </row>
    <row r="31" spans="1:16346" s="209" customFormat="1" ht="11.25" x14ac:dyDescent="0.45">
      <c r="A31" s="58" t="s">
        <v>29</v>
      </c>
      <c r="B31" s="142"/>
      <c r="C31" s="176"/>
      <c r="D31" s="177"/>
      <c r="E31" s="177"/>
      <c r="F31" s="22"/>
      <c r="G31" s="20"/>
      <c r="H31" s="176"/>
      <c r="I31" s="177"/>
      <c r="J31" s="177"/>
      <c r="K31" s="22"/>
      <c r="L31" s="59"/>
      <c r="M31" s="21"/>
      <c r="N31" s="22"/>
      <c r="O31" s="22"/>
      <c r="P31" s="22"/>
      <c r="Q31" s="20"/>
    </row>
    <row r="32" spans="1:16346" s="210" customFormat="1" ht="22.5" x14ac:dyDescent="0.45">
      <c r="A32" s="252" t="s">
        <v>257</v>
      </c>
      <c r="B32" s="140" t="s">
        <v>57</v>
      </c>
      <c r="C32" s="178">
        <v>2100</v>
      </c>
      <c r="D32" s="179"/>
      <c r="E32" s="179"/>
      <c r="F32" s="25" t="s">
        <v>258</v>
      </c>
      <c r="G32" s="26"/>
      <c r="H32" s="178"/>
      <c r="I32" s="179"/>
      <c r="J32" s="179"/>
      <c r="K32" s="25"/>
      <c r="L32" s="54"/>
      <c r="M32" s="24"/>
      <c r="N32" s="25"/>
      <c r="O32" s="25"/>
      <c r="P32" s="25"/>
      <c r="Q32" s="26"/>
    </row>
    <row r="33" spans="1:17" s="210" customFormat="1" ht="11.25" x14ac:dyDescent="0.45">
      <c r="A33" s="250" t="s">
        <v>941</v>
      </c>
      <c r="B33" s="141" t="s">
        <v>57</v>
      </c>
      <c r="C33" s="180">
        <v>6.8</v>
      </c>
      <c r="D33" s="181"/>
      <c r="E33" s="181"/>
      <c r="F33" s="28" t="s">
        <v>945</v>
      </c>
      <c r="G33" s="29"/>
      <c r="H33" s="180"/>
      <c r="I33" s="181"/>
      <c r="J33" s="181"/>
      <c r="K33" s="28"/>
      <c r="L33" s="52"/>
      <c r="M33" s="27"/>
      <c r="N33" s="28"/>
      <c r="O33" s="28"/>
      <c r="P33" s="28"/>
      <c r="Q33" s="29"/>
    </row>
    <row r="34" spans="1:17" s="210" customFormat="1" ht="11.25" x14ac:dyDescent="0.45">
      <c r="A34" s="252" t="s">
        <v>259</v>
      </c>
      <c r="B34" s="140" t="s">
        <v>57</v>
      </c>
      <c r="C34" s="178">
        <v>0.01</v>
      </c>
      <c r="D34" s="179"/>
      <c r="E34" s="179"/>
      <c r="F34" s="25"/>
      <c r="G34" s="26"/>
      <c r="H34" s="178"/>
      <c r="I34" s="179"/>
      <c r="J34" s="179"/>
      <c r="K34" s="25"/>
      <c r="L34" s="54"/>
      <c r="M34" s="24"/>
      <c r="N34" s="25"/>
      <c r="O34" s="25"/>
      <c r="P34" s="25"/>
      <c r="Q34" s="26"/>
    </row>
    <row r="35" spans="1:17" s="209" customFormat="1" ht="11.25" x14ac:dyDescent="0.45">
      <c r="A35" s="253" t="s">
        <v>260</v>
      </c>
      <c r="B35" s="142" t="s">
        <v>135</v>
      </c>
      <c r="C35" s="176">
        <v>300</v>
      </c>
      <c r="D35" s="177"/>
      <c r="E35" s="177"/>
      <c r="F35" s="22"/>
      <c r="G35" s="20"/>
      <c r="H35" s="176"/>
      <c r="I35" s="177"/>
      <c r="J35" s="177"/>
      <c r="K35" s="22"/>
      <c r="L35" s="59"/>
      <c r="M35" s="21"/>
      <c r="N35" s="22"/>
      <c r="O35" s="22"/>
      <c r="P35" s="22"/>
      <c r="Q35" s="20"/>
    </row>
    <row r="36" spans="1:17" s="210" customFormat="1" ht="11.25" x14ac:dyDescent="0.45">
      <c r="A36" s="252" t="s">
        <v>261</v>
      </c>
      <c r="B36" s="140"/>
      <c r="C36" s="178"/>
      <c r="D36" s="179"/>
      <c r="E36" s="179"/>
      <c r="F36" s="25"/>
      <c r="G36" s="26"/>
      <c r="H36" s="178"/>
      <c r="I36" s="179"/>
      <c r="J36" s="179"/>
      <c r="K36" s="25"/>
      <c r="L36" s="54"/>
      <c r="M36" s="24"/>
      <c r="N36" s="25"/>
      <c r="O36" s="25"/>
      <c r="P36" s="25"/>
      <c r="Q36" s="26"/>
    </row>
    <row r="37" spans="1:17" s="210" customFormat="1" ht="22.5" x14ac:dyDescent="0.45">
      <c r="A37" s="250" t="s">
        <v>262</v>
      </c>
      <c r="B37" s="141" t="s">
        <v>57</v>
      </c>
      <c r="C37" s="180">
        <v>2100</v>
      </c>
      <c r="D37" s="181"/>
      <c r="E37" s="181"/>
      <c r="F37" s="28"/>
      <c r="G37" s="29"/>
      <c r="H37" s="180">
        <v>282</v>
      </c>
      <c r="I37" s="181"/>
      <c r="J37" s="181"/>
      <c r="K37" s="28" t="s">
        <v>258</v>
      </c>
      <c r="L37" s="52"/>
      <c r="M37" s="27">
        <v>1650</v>
      </c>
      <c r="N37" s="28"/>
      <c r="O37" s="28"/>
      <c r="P37" s="28"/>
      <c r="Q37" s="29"/>
    </row>
    <row r="38" spans="1:17" s="210" customFormat="1" ht="11.25" x14ac:dyDescent="0.45">
      <c r="A38" s="53" t="s">
        <v>45</v>
      </c>
      <c r="B38" s="140" t="s">
        <v>51</v>
      </c>
      <c r="C38" s="178">
        <v>41342</v>
      </c>
      <c r="D38" s="179"/>
      <c r="E38" s="179"/>
      <c r="F38" s="25" t="s">
        <v>946</v>
      </c>
      <c r="G38" s="26"/>
      <c r="H38" s="178"/>
      <c r="I38" s="179"/>
      <c r="J38" s="179"/>
      <c r="K38" s="25" t="s">
        <v>263</v>
      </c>
      <c r="L38" s="54"/>
      <c r="M38" s="24"/>
      <c r="N38" s="25"/>
      <c r="O38" s="25"/>
      <c r="P38" s="25"/>
      <c r="Q38" s="26"/>
    </row>
    <row r="39" spans="1:17" s="209" customFormat="1" ht="11.25" x14ac:dyDescent="0.45">
      <c r="A39" s="249" t="s">
        <v>339</v>
      </c>
      <c r="B39" s="142" t="s">
        <v>51</v>
      </c>
      <c r="C39" s="176">
        <v>41342</v>
      </c>
      <c r="D39" s="177"/>
      <c r="E39" s="177"/>
      <c r="F39" s="22"/>
      <c r="G39" s="20"/>
      <c r="H39" s="176">
        <v>4698</v>
      </c>
      <c r="I39" s="177"/>
      <c r="J39" s="177"/>
      <c r="K39" s="22"/>
      <c r="L39" s="59"/>
      <c r="M39" s="21">
        <v>33825.599999999999</v>
      </c>
      <c r="N39" s="22"/>
      <c r="O39" s="22"/>
      <c r="P39" s="22" t="s">
        <v>264</v>
      </c>
      <c r="Q39" s="20"/>
    </row>
    <row r="40" spans="1:17" s="210" customFormat="1" ht="11.25" x14ac:dyDescent="0.45">
      <c r="A40" s="252" t="s">
        <v>1023</v>
      </c>
      <c r="B40" s="140"/>
      <c r="C40" s="178">
        <v>0</v>
      </c>
      <c r="D40" s="179"/>
      <c r="E40" s="179"/>
      <c r="F40" s="25"/>
      <c r="G40" s="26"/>
      <c r="H40" s="178"/>
      <c r="I40" s="179"/>
      <c r="J40" s="179"/>
      <c r="K40" s="25"/>
      <c r="L40" s="54"/>
      <c r="M40" s="24"/>
      <c r="N40" s="25"/>
      <c r="O40" s="25"/>
      <c r="P40" s="25"/>
      <c r="Q40" s="26"/>
    </row>
    <row r="41" spans="1:17" s="210" customFormat="1" ht="33.75" x14ac:dyDescent="0.45">
      <c r="A41" s="250" t="s">
        <v>265</v>
      </c>
      <c r="B41" s="141" t="s">
        <v>51</v>
      </c>
      <c r="C41" s="180"/>
      <c r="D41" s="181"/>
      <c r="E41" s="181"/>
      <c r="F41" s="28"/>
      <c r="G41" s="29"/>
      <c r="H41" s="180">
        <v>791</v>
      </c>
      <c r="I41" s="181"/>
      <c r="J41" s="181"/>
      <c r="K41" s="28" t="s">
        <v>950</v>
      </c>
      <c r="L41" s="52" t="s">
        <v>201</v>
      </c>
      <c r="M41" s="131">
        <v>0</v>
      </c>
      <c r="N41" s="28"/>
      <c r="O41" s="28"/>
      <c r="P41" s="28"/>
      <c r="Q41" s="29"/>
    </row>
    <row r="42" spans="1:17" s="210" customFormat="1" x14ac:dyDescent="0.45">
      <c r="A42" s="251" t="s">
        <v>50</v>
      </c>
      <c r="B42" s="140"/>
      <c r="C42" s="178"/>
      <c r="D42" s="179"/>
      <c r="E42" s="179"/>
      <c r="F42" s="25"/>
      <c r="G42" s="26"/>
      <c r="H42" s="178"/>
      <c r="I42" s="179"/>
      <c r="J42" s="179"/>
      <c r="K42" s="25"/>
      <c r="L42" s="54"/>
      <c r="M42" s="24"/>
      <c r="N42" s="25"/>
      <c r="O42" s="25"/>
      <c r="P42" s="25"/>
      <c r="Q42" s="26"/>
    </row>
    <row r="43" spans="1:17" s="209" customFormat="1" ht="11.25" x14ac:dyDescent="0.45">
      <c r="A43" s="58" t="s">
        <v>266</v>
      </c>
      <c r="B43" s="142" t="s">
        <v>57</v>
      </c>
      <c r="C43" s="176">
        <v>233</v>
      </c>
      <c r="D43" s="177">
        <v>233</v>
      </c>
      <c r="E43" s="177">
        <v>233</v>
      </c>
      <c r="F43" s="22" t="s">
        <v>947</v>
      </c>
      <c r="G43" s="20"/>
      <c r="H43" s="176">
        <v>31</v>
      </c>
      <c r="I43" s="177">
        <v>31</v>
      </c>
      <c r="J43" s="177">
        <v>31</v>
      </c>
      <c r="K43" s="22" t="s">
        <v>267</v>
      </c>
      <c r="L43" s="59"/>
      <c r="M43" s="21">
        <v>178</v>
      </c>
      <c r="N43" s="22">
        <v>178</v>
      </c>
      <c r="O43" s="22">
        <v>178</v>
      </c>
      <c r="P43" s="22" t="s">
        <v>268</v>
      </c>
      <c r="Q43" s="20"/>
    </row>
    <row r="44" spans="1:17" s="213" customFormat="1" ht="11.25" x14ac:dyDescent="0.45">
      <c r="A44" s="254" t="s">
        <v>269</v>
      </c>
      <c r="B44" s="152"/>
      <c r="C44" s="191">
        <v>0.999</v>
      </c>
      <c r="D44" s="192"/>
      <c r="E44" s="192"/>
      <c r="F44" s="105" t="s">
        <v>270</v>
      </c>
      <c r="G44" s="106"/>
      <c r="H44" s="191">
        <v>0.99999899999999997</v>
      </c>
      <c r="I44" s="192"/>
      <c r="J44" s="192"/>
      <c r="K44" s="105"/>
      <c r="L44" s="107"/>
      <c r="M44" s="135">
        <v>0.99990000000000001</v>
      </c>
      <c r="N44" s="105"/>
      <c r="O44" s="105"/>
      <c r="P44" s="105" t="s">
        <v>271</v>
      </c>
      <c r="Q44" s="106"/>
    </row>
    <row r="45" spans="1:17" s="210" customFormat="1" ht="11.25" x14ac:dyDescent="0.45">
      <c r="A45" s="51" t="s">
        <v>272</v>
      </c>
      <c r="B45" s="141" t="s">
        <v>57</v>
      </c>
      <c r="C45" s="180">
        <v>1864</v>
      </c>
      <c r="D45" s="181"/>
      <c r="E45" s="181"/>
      <c r="F45" s="28"/>
      <c r="G45" s="29"/>
      <c r="H45" s="180">
        <v>248</v>
      </c>
      <c r="I45" s="181"/>
      <c r="J45" s="181"/>
      <c r="K45" s="28"/>
      <c r="L45" s="52"/>
      <c r="M45" s="27">
        <v>1423</v>
      </c>
      <c r="N45" s="28"/>
      <c r="O45" s="28"/>
      <c r="P45" s="28"/>
      <c r="Q45" s="29"/>
    </row>
    <row r="46" spans="1:17" s="213" customFormat="1" ht="11.25" x14ac:dyDescent="0.45">
      <c r="A46" s="254" t="s">
        <v>269</v>
      </c>
      <c r="B46" s="152"/>
      <c r="C46" s="191">
        <v>0.99</v>
      </c>
      <c r="D46" s="192"/>
      <c r="E46" s="192"/>
      <c r="F46" s="105" t="s">
        <v>273</v>
      </c>
      <c r="G46" s="106"/>
      <c r="H46" s="191">
        <v>0.99</v>
      </c>
      <c r="I46" s="192"/>
      <c r="J46" s="192"/>
      <c r="K46" s="105" t="s">
        <v>273</v>
      </c>
      <c r="L46" s="107"/>
      <c r="M46" s="135">
        <v>0.99</v>
      </c>
      <c r="N46" s="105"/>
      <c r="O46" s="105"/>
      <c r="P46" s="105"/>
      <c r="Q46" s="106"/>
    </row>
    <row r="47" spans="1:17" s="209" customFormat="1" ht="11.25" x14ac:dyDescent="0.45">
      <c r="A47" s="58" t="s">
        <v>110</v>
      </c>
      <c r="B47" s="142"/>
      <c r="C47" s="176"/>
      <c r="D47" s="177"/>
      <c r="E47" s="177"/>
      <c r="F47" s="22"/>
      <c r="G47" s="20"/>
      <c r="H47" s="176"/>
      <c r="I47" s="177"/>
      <c r="J47" s="177"/>
      <c r="K47" s="22"/>
      <c r="L47" s="59"/>
      <c r="M47" s="21"/>
      <c r="N47" s="22"/>
      <c r="O47" s="22"/>
      <c r="P47" s="22"/>
      <c r="Q47" s="20"/>
    </row>
    <row r="48" spans="1:17" s="210" customFormat="1" ht="11.25" x14ac:dyDescent="0.45">
      <c r="A48" s="252" t="s">
        <v>111</v>
      </c>
      <c r="B48" s="140" t="s">
        <v>51</v>
      </c>
      <c r="C48" s="178">
        <v>13530</v>
      </c>
      <c r="D48" s="179"/>
      <c r="E48" s="179"/>
      <c r="F48" s="25"/>
      <c r="G48" s="26"/>
      <c r="H48" s="178"/>
      <c r="I48" s="179"/>
      <c r="J48" s="179"/>
      <c r="K48" s="25"/>
      <c r="L48" s="54"/>
      <c r="M48" s="24">
        <v>12488</v>
      </c>
      <c r="N48" s="25"/>
      <c r="O48" s="25"/>
      <c r="P48" s="25" t="s">
        <v>274</v>
      </c>
      <c r="Q48" s="26"/>
    </row>
    <row r="49" spans="1:16346" s="210" customFormat="1" ht="11.25" x14ac:dyDescent="0.45">
      <c r="A49" s="250" t="s">
        <v>112</v>
      </c>
      <c r="B49" s="141"/>
      <c r="C49" s="180"/>
      <c r="D49" s="181"/>
      <c r="E49" s="181"/>
      <c r="F49" s="28"/>
      <c r="G49" s="29"/>
      <c r="H49" s="180"/>
      <c r="I49" s="181"/>
      <c r="J49" s="181"/>
      <c r="K49" s="28" t="s">
        <v>275</v>
      </c>
      <c r="L49" s="52"/>
      <c r="M49" s="27"/>
      <c r="N49" s="28"/>
      <c r="O49" s="28"/>
      <c r="P49" s="28"/>
      <c r="Q49" s="29"/>
    </row>
    <row r="50" spans="1:16346" s="210" customFormat="1" ht="11.25" x14ac:dyDescent="0.45">
      <c r="A50" s="53" t="s">
        <v>893</v>
      </c>
      <c r="B50" s="140"/>
      <c r="C50" s="178"/>
      <c r="D50" s="179"/>
      <c r="E50" s="179"/>
      <c r="F50" s="25"/>
      <c r="G50" s="26"/>
      <c r="H50" s="178"/>
      <c r="I50" s="179"/>
      <c r="J50" s="179"/>
      <c r="K50" s="25"/>
      <c r="L50" s="54"/>
      <c r="M50" s="24"/>
      <c r="N50" s="25"/>
      <c r="O50" s="25"/>
      <c r="P50" s="25"/>
      <c r="Q50" s="26"/>
    </row>
    <row r="51" spans="1:16346" s="209" customFormat="1" ht="11.25" x14ac:dyDescent="0.45">
      <c r="A51" s="58" t="s">
        <v>55</v>
      </c>
      <c r="B51" s="142"/>
      <c r="C51" s="176"/>
      <c r="D51" s="177"/>
      <c r="E51" s="177"/>
      <c r="F51" s="22"/>
      <c r="G51" s="20"/>
      <c r="H51" s="176"/>
      <c r="I51" s="177"/>
      <c r="J51" s="177"/>
      <c r="K51" s="22"/>
      <c r="L51" s="59"/>
      <c r="M51" s="21"/>
      <c r="N51" s="22"/>
      <c r="O51" s="22"/>
      <c r="P51" s="22"/>
      <c r="Q51" s="20"/>
    </row>
    <row r="52" spans="1:16346" s="212" customFormat="1" ht="45" x14ac:dyDescent="0.45">
      <c r="A52" s="255" t="s">
        <v>266</v>
      </c>
      <c r="B52" s="151" t="s">
        <v>57</v>
      </c>
      <c r="C52" s="189">
        <v>5.0000000000000001E-3</v>
      </c>
      <c r="D52" s="190"/>
      <c r="E52" s="190"/>
      <c r="F52" s="94" t="s">
        <v>276</v>
      </c>
      <c r="G52" s="95"/>
      <c r="H52" s="189"/>
      <c r="I52" s="190"/>
      <c r="J52" s="190"/>
      <c r="K52" s="94"/>
      <c r="L52" s="96"/>
      <c r="M52" s="133">
        <v>5.0000000000000001E-3</v>
      </c>
      <c r="N52" s="94"/>
      <c r="O52" s="94"/>
      <c r="P52" s="94" t="s">
        <v>276</v>
      </c>
      <c r="Q52" s="95"/>
    </row>
    <row r="53" spans="1:16346" s="210" customFormat="1" ht="11.25" x14ac:dyDescent="0.45">
      <c r="A53" s="250" t="s">
        <v>942</v>
      </c>
      <c r="B53" s="141"/>
      <c r="C53" s="180"/>
      <c r="D53" s="181"/>
      <c r="E53" s="181"/>
      <c r="F53" s="28"/>
      <c r="G53" s="29"/>
      <c r="H53" s="180"/>
      <c r="I53" s="181"/>
      <c r="J53" s="181"/>
      <c r="K53" s="28"/>
      <c r="L53" s="52"/>
      <c r="M53" s="27"/>
      <c r="N53" s="28"/>
      <c r="O53" s="28"/>
      <c r="P53" s="28"/>
      <c r="Q53" s="29"/>
    </row>
    <row r="54" spans="1:16346" s="210" customFormat="1" ht="11.25" x14ac:dyDescent="0.45">
      <c r="A54" s="252" t="s">
        <v>277</v>
      </c>
      <c r="B54" s="140" t="s">
        <v>57</v>
      </c>
      <c r="C54" s="178">
        <v>15</v>
      </c>
      <c r="D54" s="179"/>
      <c r="E54" s="179"/>
      <c r="F54" s="25"/>
      <c r="G54" s="26"/>
      <c r="H54" s="178"/>
      <c r="I54" s="179"/>
      <c r="J54" s="179"/>
      <c r="K54" s="25"/>
      <c r="L54" s="54"/>
      <c r="M54" s="24"/>
      <c r="N54" s="25"/>
      <c r="O54" s="25"/>
      <c r="P54" s="25"/>
      <c r="Q54" s="26"/>
    </row>
    <row r="55" spans="1:16346" s="209" customFormat="1" ht="11.25" x14ac:dyDescent="0.45">
      <c r="A55" s="249" t="s">
        <v>269</v>
      </c>
      <c r="B55" s="142"/>
      <c r="C55" s="176">
        <v>0.3</v>
      </c>
      <c r="D55" s="177"/>
      <c r="E55" s="177"/>
      <c r="F55" s="22" t="s">
        <v>278</v>
      </c>
      <c r="G55" s="20"/>
      <c r="H55" s="176"/>
      <c r="I55" s="177"/>
      <c r="J55" s="177"/>
      <c r="K55" s="22"/>
      <c r="L55" s="59"/>
      <c r="M55" s="21"/>
      <c r="N55" s="22"/>
      <c r="O55" s="22"/>
      <c r="P55" s="22"/>
      <c r="Q55" s="20"/>
    </row>
    <row r="56" spans="1:16346" s="208" customFormat="1" ht="11.25" x14ac:dyDescent="0.45">
      <c r="A56" s="84" t="s">
        <v>894</v>
      </c>
      <c r="B56" s="147" t="s">
        <v>2</v>
      </c>
      <c r="C56" s="84" t="s">
        <v>3</v>
      </c>
      <c r="D56" s="84">
        <v>2030</v>
      </c>
      <c r="E56" s="84">
        <v>2050</v>
      </c>
      <c r="F56" s="84"/>
      <c r="G56" s="85"/>
      <c r="H56" s="84" t="s">
        <v>3</v>
      </c>
      <c r="I56" s="84">
        <v>2030</v>
      </c>
      <c r="J56" s="84">
        <v>2050</v>
      </c>
      <c r="K56" s="84"/>
      <c r="L56" s="85"/>
      <c r="M56" s="85" t="s">
        <v>3</v>
      </c>
      <c r="N56" s="85">
        <v>2030</v>
      </c>
      <c r="O56" s="85">
        <v>2050</v>
      </c>
      <c r="P56" s="84"/>
      <c r="Q56" s="85"/>
      <c r="R56" s="88"/>
      <c r="S56" s="87"/>
      <c r="T56" s="87"/>
      <c r="U56" s="87"/>
      <c r="V56" s="87"/>
      <c r="W56" s="88"/>
      <c r="X56" s="87"/>
      <c r="Y56" s="87"/>
      <c r="Z56" s="87"/>
      <c r="AA56" s="87"/>
      <c r="AB56" s="88"/>
      <c r="AC56" s="87"/>
      <c r="AD56" s="87"/>
      <c r="AE56" s="87"/>
      <c r="AF56" s="87"/>
      <c r="AG56" s="88"/>
      <c r="AH56" s="87"/>
      <c r="AI56" s="87"/>
      <c r="AJ56" s="87"/>
      <c r="AK56" s="87"/>
      <c r="AL56" s="88"/>
      <c r="AM56" s="87"/>
      <c r="AN56" s="87"/>
      <c r="AO56" s="87"/>
      <c r="AP56" s="87"/>
      <c r="AQ56" s="88"/>
      <c r="AR56" s="87"/>
      <c r="AS56" s="87"/>
      <c r="AT56" s="87"/>
      <c r="AU56" s="87"/>
      <c r="AV56" s="88"/>
      <c r="AW56" s="87"/>
      <c r="AX56" s="87"/>
      <c r="AY56" s="87"/>
      <c r="AZ56" s="87"/>
      <c r="BA56" s="88"/>
      <c r="BB56" s="87"/>
      <c r="BC56" s="87"/>
      <c r="BD56" s="87"/>
      <c r="BE56" s="87"/>
      <c r="BF56" s="88"/>
      <c r="BG56" s="87"/>
      <c r="BH56" s="87"/>
      <c r="BI56" s="87"/>
      <c r="BJ56" s="87"/>
      <c r="BK56" s="88"/>
      <c r="BL56" s="87"/>
      <c r="BM56" s="87"/>
      <c r="BN56" s="87"/>
      <c r="BO56" s="87"/>
      <c r="BP56" s="88"/>
      <c r="BQ56" s="87"/>
      <c r="BR56" s="87"/>
      <c r="BS56" s="87"/>
      <c r="BT56" s="87"/>
      <c r="BU56" s="88"/>
      <c r="BV56" s="87"/>
      <c r="BW56" s="87"/>
      <c r="BX56" s="87"/>
      <c r="BY56" s="87"/>
      <c r="BZ56" s="88"/>
      <c r="CA56" s="87"/>
      <c r="CB56" s="87"/>
      <c r="CC56" s="87"/>
      <c r="CD56" s="87"/>
      <c r="CE56" s="88"/>
      <c r="CF56" s="87"/>
      <c r="CG56" s="87"/>
      <c r="CH56" s="87"/>
      <c r="CI56" s="87"/>
      <c r="CJ56" s="88"/>
      <c r="CK56" s="87"/>
      <c r="CL56" s="87"/>
      <c r="CM56" s="87"/>
      <c r="CN56" s="87"/>
      <c r="CO56" s="88"/>
      <c r="CP56" s="87"/>
      <c r="CQ56" s="87"/>
      <c r="CR56" s="87"/>
      <c r="CS56" s="87"/>
      <c r="CT56" s="88"/>
      <c r="CU56" s="87"/>
      <c r="CV56" s="87"/>
      <c r="CW56" s="87"/>
      <c r="CX56" s="87"/>
      <c r="CY56" s="88"/>
      <c r="CZ56" s="87"/>
      <c r="DA56" s="87"/>
      <c r="DB56" s="87"/>
      <c r="DC56" s="87"/>
      <c r="DD56" s="88"/>
      <c r="DE56" s="87"/>
      <c r="DF56" s="87"/>
      <c r="DG56" s="87"/>
      <c r="DH56" s="87"/>
      <c r="DI56" s="88"/>
      <c r="DJ56" s="87"/>
      <c r="DK56" s="87"/>
      <c r="DL56" s="87"/>
      <c r="DM56" s="87"/>
      <c r="DN56" s="88"/>
      <c r="DO56" s="87"/>
      <c r="DP56" s="87"/>
      <c r="DQ56" s="87"/>
      <c r="DR56" s="87"/>
      <c r="DS56" s="88"/>
      <c r="DT56" s="87"/>
      <c r="DU56" s="87"/>
      <c r="DV56" s="87"/>
      <c r="DW56" s="87"/>
      <c r="DX56" s="88"/>
      <c r="DY56" s="87"/>
      <c r="DZ56" s="87"/>
      <c r="EA56" s="87"/>
      <c r="EB56" s="87"/>
      <c r="EC56" s="88"/>
      <c r="ED56" s="87"/>
      <c r="EE56" s="87"/>
      <c r="EF56" s="87"/>
      <c r="EG56" s="87"/>
      <c r="EH56" s="88"/>
      <c r="EI56" s="87"/>
      <c r="EJ56" s="87"/>
      <c r="EK56" s="87"/>
      <c r="EL56" s="87"/>
      <c r="EM56" s="88"/>
      <c r="EN56" s="87"/>
      <c r="EO56" s="87"/>
      <c r="EP56" s="87"/>
      <c r="EQ56" s="87"/>
      <c r="ER56" s="88"/>
      <c r="ES56" s="87"/>
      <c r="ET56" s="87"/>
      <c r="EU56" s="87"/>
      <c r="EV56" s="87"/>
      <c r="EW56" s="88"/>
      <c r="EX56" s="87"/>
      <c r="EY56" s="87"/>
      <c r="EZ56" s="87"/>
      <c r="FA56" s="87"/>
      <c r="FB56" s="88"/>
      <c r="FC56" s="87"/>
      <c r="FD56" s="87"/>
      <c r="FE56" s="87"/>
      <c r="FF56" s="87"/>
      <c r="FG56" s="88"/>
      <c r="FH56" s="87"/>
      <c r="FI56" s="87"/>
      <c r="FJ56" s="87"/>
      <c r="FK56" s="87"/>
      <c r="FL56" s="88"/>
      <c r="FM56" s="87"/>
      <c r="FN56" s="87"/>
      <c r="FO56" s="87"/>
      <c r="FP56" s="87"/>
      <c r="FQ56" s="88"/>
      <c r="FR56" s="87"/>
      <c r="FS56" s="87"/>
      <c r="FT56" s="87"/>
      <c r="FU56" s="87"/>
      <c r="FV56" s="88"/>
      <c r="FW56" s="87"/>
      <c r="FX56" s="87"/>
      <c r="FY56" s="87"/>
      <c r="FZ56" s="87"/>
      <c r="GA56" s="88"/>
      <c r="GB56" s="87"/>
      <c r="GC56" s="87"/>
      <c r="GD56" s="87"/>
      <c r="GE56" s="87"/>
      <c r="GF56" s="88"/>
      <c r="GG56" s="87"/>
      <c r="GH56" s="87"/>
      <c r="GI56" s="87"/>
      <c r="GJ56" s="87"/>
      <c r="GK56" s="88"/>
      <c r="GL56" s="87"/>
      <c r="GM56" s="87"/>
      <c r="GN56" s="87"/>
      <c r="GO56" s="87"/>
      <c r="GP56" s="88"/>
      <c r="GQ56" s="87"/>
      <c r="GR56" s="87"/>
      <c r="GS56" s="87"/>
      <c r="GT56" s="87"/>
      <c r="GU56" s="88"/>
      <c r="GV56" s="87"/>
      <c r="GW56" s="87"/>
      <c r="GX56" s="87"/>
      <c r="GY56" s="87"/>
      <c r="GZ56" s="88"/>
      <c r="HA56" s="87"/>
      <c r="HB56" s="87"/>
      <c r="HC56" s="87"/>
      <c r="HD56" s="87"/>
      <c r="HE56" s="88"/>
      <c r="HF56" s="87"/>
      <c r="HG56" s="87"/>
      <c r="HH56" s="87"/>
      <c r="HI56" s="87"/>
      <c r="HJ56" s="88"/>
      <c r="HK56" s="87"/>
      <c r="HL56" s="87"/>
      <c r="HM56" s="87"/>
      <c r="HN56" s="87"/>
      <c r="HO56" s="88"/>
      <c r="HP56" s="87"/>
      <c r="HQ56" s="87"/>
      <c r="HR56" s="87"/>
      <c r="HS56" s="87"/>
      <c r="HT56" s="88"/>
      <c r="HU56" s="87"/>
      <c r="HV56" s="87"/>
      <c r="HW56" s="87"/>
      <c r="HX56" s="87"/>
      <c r="HY56" s="88"/>
      <c r="HZ56" s="87"/>
      <c r="IA56" s="87"/>
      <c r="IB56" s="87"/>
      <c r="IC56" s="87"/>
      <c r="ID56" s="88"/>
      <c r="IE56" s="87"/>
      <c r="IF56" s="87"/>
      <c r="IG56" s="87"/>
      <c r="IH56" s="87"/>
      <c r="II56" s="88"/>
      <c r="IJ56" s="87"/>
      <c r="IK56" s="87"/>
      <c r="IL56" s="87"/>
      <c r="IM56" s="87"/>
      <c r="IN56" s="88"/>
      <c r="IO56" s="87"/>
      <c r="IP56" s="87"/>
      <c r="IQ56" s="87"/>
      <c r="IR56" s="87"/>
      <c r="IS56" s="88"/>
      <c r="IT56" s="87"/>
      <c r="IU56" s="87"/>
      <c r="IV56" s="87"/>
      <c r="IW56" s="87"/>
      <c r="IX56" s="88"/>
      <c r="IY56" s="87"/>
      <c r="IZ56" s="87"/>
      <c r="JA56" s="87"/>
      <c r="JB56" s="87"/>
      <c r="JC56" s="88"/>
      <c r="JD56" s="87"/>
      <c r="JE56" s="87"/>
      <c r="JF56" s="87"/>
      <c r="JG56" s="87"/>
      <c r="JH56" s="88"/>
      <c r="JI56" s="87"/>
      <c r="JJ56" s="87"/>
      <c r="JK56" s="87"/>
      <c r="JL56" s="87"/>
      <c r="JM56" s="88"/>
      <c r="JN56" s="87"/>
      <c r="JO56" s="87"/>
      <c r="JP56" s="87"/>
      <c r="JQ56" s="87"/>
      <c r="JR56" s="88"/>
      <c r="JS56" s="87"/>
      <c r="JT56" s="87"/>
      <c r="JU56" s="87"/>
      <c r="JV56" s="87"/>
      <c r="JW56" s="88"/>
      <c r="JX56" s="87"/>
      <c r="JY56" s="87"/>
      <c r="JZ56" s="87"/>
      <c r="KA56" s="87"/>
      <c r="KB56" s="88"/>
      <c r="KC56" s="87"/>
      <c r="KD56" s="87"/>
      <c r="KE56" s="87"/>
      <c r="KF56" s="87"/>
      <c r="KG56" s="88"/>
      <c r="KH56" s="87"/>
      <c r="KI56" s="87"/>
      <c r="KJ56" s="87"/>
      <c r="KK56" s="87"/>
      <c r="KL56" s="88"/>
      <c r="KM56" s="87"/>
      <c r="KN56" s="87"/>
      <c r="KO56" s="87"/>
      <c r="KP56" s="87"/>
      <c r="KQ56" s="88"/>
      <c r="KR56" s="87"/>
      <c r="KS56" s="87"/>
      <c r="KT56" s="87"/>
      <c r="KU56" s="87"/>
      <c r="KV56" s="88"/>
      <c r="KW56" s="87"/>
      <c r="KX56" s="87"/>
      <c r="KY56" s="87"/>
      <c r="KZ56" s="87"/>
      <c r="LA56" s="88"/>
      <c r="LB56" s="87"/>
      <c r="LC56" s="87"/>
      <c r="LD56" s="87"/>
      <c r="LE56" s="87"/>
      <c r="LF56" s="88"/>
      <c r="LG56" s="87"/>
      <c r="LH56" s="87"/>
      <c r="LI56" s="87"/>
      <c r="LJ56" s="87"/>
      <c r="LK56" s="88"/>
      <c r="LL56" s="87"/>
      <c r="LM56" s="87"/>
      <c r="LN56" s="87"/>
      <c r="LO56" s="87"/>
      <c r="LP56" s="88"/>
      <c r="LQ56" s="87"/>
      <c r="LR56" s="87"/>
      <c r="LS56" s="87"/>
      <c r="LT56" s="87"/>
      <c r="LU56" s="88"/>
      <c r="LV56" s="87"/>
      <c r="LW56" s="87"/>
      <c r="LX56" s="87"/>
      <c r="LY56" s="87"/>
      <c r="LZ56" s="88"/>
      <c r="MA56" s="87"/>
      <c r="MB56" s="87"/>
      <c r="MC56" s="87"/>
      <c r="MD56" s="87"/>
      <c r="ME56" s="88"/>
      <c r="MF56" s="87"/>
      <c r="MG56" s="87"/>
      <c r="MH56" s="87"/>
      <c r="MI56" s="87"/>
      <c r="MJ56" s="88"/>
      <c r="MK56" s="87"/>
      <c r="ML56" s="87"/>
      <c r="MM56" s="87"/>
      <c r="MN56" s="87"/>
      <c r="MO56" s="88"/>
      <c r="MP56" s="87"/>
      <c r="MQ56" s="87"/>
      <c r="MR56" s="87"/>
      <c r="MS56" s="87"/>
      <c r="MT56" s="88"/>
      <c r="MU56" s="87"/>
      <c r="MV56" s="87"/>
      <c r="MW56" s="87"/>
      <c r="MX56" s="87"/>
      <c r="MY56" s="88"/>
      <c r="MZ56" s="87"/>
      <c r="NA56" s="87"/>
      <c r="NB56" s="87"/>
      <c r="NC56" s="87"/>
      <c r="ND56" s="88"/>
      <c r="NE56" s="87"/>
      <c r="NF56" s="87"/>
      <c r="NG56" s="87"/>
      <c r="NH56" s="87"/>
      <c r="NI56" s="88"/>
      <c r="NJ56" s="87"/>
      <c r="NK56" s="87"/>
      <c r="NL56" s="87"/>
      <c r="NM56" s="87"/>
      <c r="NN56" s="88"/>
      <c r="NO56" s="87"/>
      <c r="NP56" s="87"/>
      <c r="NQ56" s="87"/>
      <c r="NR56" s="87"/>
      <c r="NS56" s="88"/>
      <c r="NT56" s="87"/>
      <c r="NU56" s="87"/>
      <c r="NV56" s="87"/>
      <c r="NW56" s="87"/>
      <c r="NX56" s="88"/>
      <c r="NY56" s="87"/>
      <c r="NZ56" s="87"/>
      <c r="OA56" s="87"/>
      <c r="OB56" s="87"/>
      <c r="OC56" s="88"/>
      <c r="OD56" s="87"/>
      <c r="OE56" s="87"/>
      <c r="OF56" s="87"/>
      <c r="OG56" s="87"/>
      <c r="OH56" s="88"/>
      <c r="OI56" s="87"/>
      <c r="OJ56" s="87"/>
      <c r="OK56" s="87"/>
      <c r="OL56" s="87"/>
      <c r="OM56" s="88"/>
      <c r="ON56" s="87"/>
      <c r="OO56" s="87"/>
      <c r="OP56" s="87"/>
      <c r="OQ56" s="87"/>
      <c r="OR56" s="88"/>
      <c r="OS56" s="87"/>
      <c r="OT56" s="87"/>
      <c r="OU56" s="87"/>
      <c r="OV56" s="87"/>
      <c r="OW56" s="88"/>
      <c r="OX56" s="87"/>
      <c r="OY56" s="87"/>
      <c r="OZ56" s="87"/>
      <c r="PA56" s="87"/>
      <c r="PB56" s="88"/>
      <c r="PC56" s="87"/>
      <c r="PD56" s="87"/>
      <c r="PE56" s="87"/>
      <c r="PF56" s="87"/>
      <c r="PG56" s="88"/>
      <c r="PH56" s="87"/>
      <c r="PI56" s="87"/>
      <c r="PJ56" s="87"/>
      <c r="PK56" s="87"/>
      <c r="PL56" s="88"/>
      <c r="PM56" s="87"/>
      <c r="PN56" s="87"/>
      <c r="PO56" s="87"/>
      <c r="PP56" s="87"/>
      <c r="PQ56" s="88"/>
      <c r="PR56" s="87"/>
      <c r="PS56" s="87"/>
      <c r="PT56" s="87"/>
      <c r="PU56" s="87"/>
      <c r="PV56" s="88"/>
      <c r="PW56" s="87"/>
      <c r="PX56" s="87"/>
      <c r="PY56" s="87"/>
      <c r="PZ56" s="87"/>
      <c r="QA56" s="88"/>
      <c r="QB56" s="87"/>
      <c r="QC56" s="87"/>
      <c r="QD56" s="87"/>
      <c r="QE56" s="87"/>
      <c r="QF56" s="88"/>
      <c r="QG56" s="87"/>
      <c r="QH56" s="87"/>
      <c r="QI56" s="87"/>
      <c r="QJ56" s="87"/>
      <c r="QK56" s="88"/>
      <c r="QL56" s="87"/>
      <c r="QM56" s="87"/>
      <c r="QN56" s="87"/>
      <c r="QO56" s="87"/>
      <c r="QP56" s="88"/>
      <c r="QQ56" s="87"/>
      <c r="QR56" s="87"/>
      <c r="QS56" s="87"/>
      <c r="QT56" s="87"/>
      <c r="QU56" s="88"/>
      <c r="QV56" s="87"/>
      <c r="QW56" s="87"/>
      <c r="QX56" s="87"/>
      <c r="QY56" s="87"/>
      <c r="QZ56" s="88"/>
      <c r="RA56" s="87"/>
      <c r="RB56" s="87"/>
      <c r="RC56" s="87"/>
      <c r="RD56" s="87"/>
      <c r="RE56" s="88"/>
      <c r="RF56" s="87"/>
      <c r="RG56" s="87"/>
      <c r="RH56" s="87"/>
      <c r="RI56" s="87"/>
      <c r="RJ56" s="88"/>
      <c r="RK56" s="87"/>
      <c r="RL56" s="87"/>
      <c r="RM56" s="87"/>
      <c r="RN56" s="87"/>
      <c r="RO56" s="88"/>
      <c r="RP56" s="87"/>
      <c r="RQ56" s="87"/>
      <c r="RR56" s="87"/>
      <c r="RS56" s="87"/>
      <c r="RT56" s="88"/>
      <c r="RU56" s="87"/>
      <c r="RV56" s="87"/>
      <c r="RW56" s="87"/>
      <c r="RX56" s="87"/>
      <c r="RY56" s="88"/>
      <c r="RZ56" s="87"/>
      <c r="SA56" s="87"/>
      <c r="SB56" s="87"/>
      <c r="SC56" s="87"/>
      <c r="SD56" s="88"/>
      <c r="SE56" s="87"/>
      <c r="SF56" s="87"/>
      <c r="SG56" s="87"/>
      <c r="SH56" s="87"/>
      <c r="SI56" s="88"/>
      <c r="SJ56" s="87"/>
      <c r="SK56" s="87"/>
      <c r="SL56" s="87"/>
      <c r="SM56" s="87"/>
      <c r="SN56" s="88"/>
      <c r="SO56" s="87"/>
      <c r="SP56" s="87"/>
      <c r="SQ56" s="87"/>
      <c r="SR56" s="87"/>
      <c r="SS56" s="88"/>
      <c r="ST56" s="87"/>
      <c r="SU56" s="87"/>
      <c r="SV56" s="87"/>
      <c r="SW56" s="87"/>
      <c r="SX56" s="88"/>
      <c r="SY56" s="87"/>
      <c r="SZ56" s="87"/>
      <c r="TA56" s="87"/>
      <c r="TB56" s="87"/>
      <c r="TC56" s="88"/>
      <c r="TD56" s="87"/>
      <c r="TE56" s="87"/>
      <c r="TF56" s="87"/>
      <c r="TG56" s="87"/>
      <c r="TH56" s="88"/>
      <c r="TI56" s="87"/>
      <c r="TJ56" s="87"/>
      <c r="TK56" s="87"/>
      <c r="TL56" s="87"/>
      <c r="TM56" s="88"/>
      <c r="TN56" s="87"/>
      <c r="TO56" s="87"/>
      <c r="TP56" s="87"/>
      <c r="TQ56" s="87"/>
      <c r="TR56" s="88"/>
      <c r="TS56" s="87"/>
      <c r="TT56" s="87"/>
      <c r="TU56" s="87"/>
      <c r="TV56" s="87"/>
      <c r="TW56" s="88"/>
      <c r="TX56" s="87"/>
      <c r="TY56" s="87"/>
      <c r="TZ56" s="87"/>
      <c r="UA56" s="87"/>
      <c r="UB56" s="88"/>
      <c r="UC56" s="87"/>
      <c r="UD56" s="87"/>
      <c r="UE56" s="87"/>
      <c r="UF56" s="87"/>
      <c r="UG56" s="88"/>
      <c r="UH56" s="87"/>
      <c r="UI56" s="87"/>
      <c r="UJ56" s="87"/>
      <c r="UK56" s="87"/>
      <c r="UL56" s="88"/>
      <c r="UM56" s="87"/>
      <c r="UN56" s="87"/>
      <c r="UO56" s="87"/>
      <c r="UP56" s="87"/>
      <c r="UQ56" s="88"/>
      <c r="UR56" s="87"/>
      <c r="US56" s="87"/>
      <c r="UT56" s="87"/>
      <c r="UU56" s="87"/>
      <c r="UV56" s="88"/>
      <c r="UW56" s="87"/>
      <c r="UX56" s="87"/>
      <c r="UY56" s="87"/>
      <c r="UZ56" s="87"/>
      <c r="VA56" s="88"/>
      <c r="VB56" s="87"/>
      <c r="VC56" s="87"/>
      <c r="VD56" s="87"/>
      <c r="VE56" s="87"/>
      <c r="VF56" s="88"/>
      <c r="VG56" s="87"/>
      <c r="VH56" s="87"/>
      <c r="VI56" s="87"/>
      <c r="VJ56" s="87"/>
      <c r="VK56" s="88"/>
      <c r="VL56" s="87"/>
      <c r="VM56" s="87"/>
      <c r="VN56" s="87"/>
      <c r="VO56" s="87"/>
      <c r="VP56" s="88"/>
      <c r="VQ56" s="87"/>
      <c r="VR56" s="87"/>
      <c r="VS56" s="87"/>
      <c r="VT56" s="87"/>
      <c r="VU56" s="88"/>
      <c r="VV56" s="87"/>
      <c r="VW56" s="87"/>
      <c r="VX56" s="87"/>
      <c r="VY56" s="87"/>
      <c r="VZ56" s="88"/>
      <c r="WA56" s="87"/>
      <c r="WB56" s="87"/>
      <c r="WC56" s="87"/>
      <c r="WD56" s="87"/>
      <c r="WE56" s="88"/>
      <c r="WF56" s="87"/>
      <c r="WG56" s="87"/>
      <c r="WH56" s="87"/>
      <c r="WI56" s="87"/>
      <c r="WJ56" s="88"/>
      <c r="WK56" s="87"/>
      <c r="WL56" s="87"/>
      <c r="WM56" s="87"/>
      <c r="WN56" s="87"/>
      <c r="WO56" s="88"/>
      <c r="WP56" s="87"/>
      <c r="WQ56" s="87"/>
      <c r="WR56" s="87"/>
      <c r="WS56" s="87"/>
      <c r="WT56" s="88"/>
      <c r="WU56" s="87"/>
      <c r="WV56" s="87"/>
      <c r="WW56" s="87"/>
      <c r="WX56" s="87"/>
      <c r="WY56" s="88"/>
      <c r="WZ56" s="87"/>
      <c r="XA56" s="87"/>
      <c r="XB56" s="87"/>
      <c r="XC56" s="87"/>
      <c r="XD56" s="88"/>
      <c r="XE56" s="87"/>
      <c r="XF56" s="87"/>
      <c r="XG56" s="87"/>
      <c r="XH56" s="87"/>
      <c r="XI56" s="88"/>
      <c r="XJ56" s="87"/>
      <c r="XK56" s="87"/>
      <c r="XL56" s="87"/>
      <c r="XM56" s="87"/>
      <c r="XN56" s="88"/>
      <c r="XO56" s="87"/>
      <c r="XP56" s="87"/>
      <c r="XQ56" s="87"/>
      <c r="XR56" s="87"/>
      <c r="XS56" s="88"/>
      <c r="XT56" s="87"/>
      <c r="XU56" s="87"/>
      <c r="XV56" s="87"/>
      <c r="XW56" s="87"/>
      <c r="XX56" s="88"/>
      <c r="XY56" s="87"/>
      <c r="XZ56" s="87"/>
      <c r="YA56" s="87"/>
      <c r="YB56" s="87"/>
      <c r="YC56" s="88"/>
      <c r="YD56" s="87"/>
      <c r="YE56" s="87"/>
      <c r="YF56" s="87"/>
      <c r="YG56" s="87"/>
      <c r="YH56" s="88"/>
      <c r="YI56" s="87"/>
      <c r="YJ56" s="87"/>
      <c r="YK56" s="87"/>
      <c r="YL56" s="87"/>
      <c r="YM56" s="88"/>
      <c r="YN56" s="87"/>
      <c r="YO56" s="87"/>
      <c r="YP56" s="87"/>
      <c r="YQ56" s="87"/>
      <c r="YR56" s="88"/>
      <c r="YS56" s="87"/>
      <c r="YT56" s="87"/>
      <c r="YU56" s="87"/>
      <c r="YV56" s="87"/>
      <c r="YW56" s="88"/>
      <c r="YX56" s="87"/>
      <c r="YY56" s="87"/>
      <c r="YZ56" s="87"/>
      <c r="ZA56" s="87"/>
      <c r="ZB56" s="88"/>
      <c r="ZC56" s="87"/>
      <c r="ZD56" s="87"/>
      <c r="ZE56" s="87"/>
      <c r="ZF56" s="87"/>
      <c r="ZG56" s="88"/>
      <c r="ZH56" s="87"/>
      <c r="ZI56" s="87"/>
      <c r="ZJ56" s="87"/>
      <c r="ZK56" s="87"/>
      <c r="ZL56" s="88"/>
      <c r="ZM56" s="87"/>
      <c r="ZN56" s="87"/>
      <c r="ZO56" s="87"/>
      <c r="ZP56" s="87"/>
      <c r="ZQ56" s="88"/>
      <c r="ZR56" s="87"/>
      <c r="ZS56" s="87"/>
      <c r="ZT56" s="87"/>
      <c r="ZU56" s="87"/>
      <c r="ZV56" s="88"/>
      <c r="ZW56" s="87"/>
      <c r="ZX56" s="87"/>
      <c r="ZY56" s="87"/>
      <c r="ZZ56" s="87"/>
      <c r="AAA56" s="88"/>
      <c r="AAB56" s="87"/>
      <c r="AAC56" s="87"/>
      <c r="AAD56" s="87"/>
      <c r="AAE56" s="87"/>
      <c r="AAF56" s="88"/>
      <c r="AAG56" s="87"/>
      <c r="AAH56" s="87"/>
      <c r="AAI56" s="87"/>
      <c r="AAJ56" s="87"/>
      <c r="AAK56" s="88"/>
      <c r="AAL56" s="87"/>
      <c r="AAM56" s="87"/>
      <c r="AAN56" s="87"/>
      <c r="AAO56" s="87"/>
      <c r="AAP56" s="88"/>
      <c r="AAQ56" s="87"/>
      <c r="AAR56" s="87"/>
      <c r="AAS56" s="87"/>
      <c r="AAT56" s="87"/>
      <c r="AAU56" s="88"/>
      <c r="AAV56" s="87"/>
      <c r="AAW56" s="87"/>
      <c r="AAX56" s="87"/>
      <c r="AAY56" s="87"/>
      <c r="AAZ56" s="88"/>
      <c r="ABA56" s="87"/>
      <c r="ABB56" s="87"/>
      <c r="ABC56" s="87"/>
      <c r="ABD56" s="87"/>
      <c r="ABE56" s="88"/>
      <c r="ABF56" s="87"/>
      <c r="ABG56" s="87"/>
      <c r="ABH56" s="87"/>
      <c r="ABI56" s="87"/>
      <c r="ABJ56" s="88"/>
      <c r="ABK56" s="87"/>
      <c r="ABL56" s="87"/>
      <c r="ABM56" s="87"/>
      <c r="ABN56" s="87"/>
      <c r="ABO56" s="88"/>
      <c r="ABP56" s="87"/>
      <c r="ABQ56" s="87"/>
      <c r="ABR56" s="87"/>
      <c r="ABS56" s="87"/>
      <c r="ABT56" s="88"/>
      <c r="ABU56" s="87"/>
      <c r="ABV56" s="87"/>
      <c r="ABW56" s="87"/>
      <c r="ABX56" s="87"/>
      <c r="ABY56" s="88"/>
      <c r="ABZ56" s="87"/>
      <c r="ACA56" s="87"/>
      <c r="ACB56" s="87"/>
      <c r="ACC56" s="87"/>
      <c r="ACD56" s="88"/>
      <c r="ACE56" s="87"/>
      <c r="ACF56" s="87"/>
      <c r="ACG56" s="87"/>
      <c r="ACH56" s="87"/>
      <c r="ACI56" s="88"/>
      <c r="ACJ56" s="87"/>
      <c r="ACK56" s="87"/>
      <c r="ACL56" s="87"/>
      <c r="ACM56" s="87"/>
      <c r="ACN56" s="88"/>
      <c r="ACO56" s="87"/>
      <c r="ACP56" s="87"/>
      <c r="ACQ56" s="87"/>
      <c r="ACR56" s="87"/>
      <c r="ACS56" s="88"/>
      <c r="ACT56" s="87"/>
      <c r="ACU56" s="87"/>
      <c r="ACV56" s="87"/>
      <c r="ACW56" s="87"/>
      <c r="ACX56" s="88"/>
      <c r="ACY56" s="87"/>
      <c r="ACZ56" s="87"/>
      <c r="ADA56" s="87"/>
      <c r="ADB56" s="87"/>
      <c r="ADC56" s="88"/>
      <c r="ADD56" s="87"/>
      <c r="ADE56" s="87"/>
      <c r="ADF56" s="87"/>
      <c r="ADG56" s="87"/>
      <c r="ADH56" s="88"/>
      <c r="ADI56" s="87"/>
      <c r="ADJ56" s="87"/>
      <c r="ADK56" s="87"/>
      <c r="ADL56" s="87"/>
      <c r="ADM56" s="88"/>
      <c r="ADN56" s="87"/>
      <c r="ADO56" s="87"/>
      <c r="ADP56" s="87"/>
      <c r="ADQ56" s="87"/>
      <c r="ADR56" s="88"/>
      <c r="ADS56" s="87"/>
      <c r="ADT56" s="87"/>
      <c r="ADU56" s="87"/>
      <c r="ADV56" s="87"/>
      <c r="ADW56" s="88"/>
      <c r="ADX56" s="87"/>
      <c r="ADY56" s="87"/>
      <c r="ADZ56" s="87"/>
      <c r="AEA56" s="87"/>
      <c r="AEB56" s="88"/>
      <c r="AEC56" s="87"/>
      <c r="AED56" s="87"/>
      <c r="AEE56" s="87"/>
      <c r="AEF56" s="87"/>
      <c r="AEG56" s="88"/>
      <c r="AEH56" s="87"/>
      <c r="AEI56" s="87"/>
      <c r="AEJ56" s="87"/>
      <c r="AEK56" s="87"/>
      <c r="AEL56" s="88"/>
      <c r="AEM56" s="87"/>
      <c r="AEN56" s="87"/>
      <c r="AEO56" s="87"/>
      <c r="AEP56" s="87"/>
      <c r="AEQ56" s="88"/>
      <c r="AER56" s="87"/>
      <c r="AES56" s="87"/>
      <c r="AET56" s="87"/>
      <c r="AEU56" s="87"/>
      <c r="AEV56" s="88"/>
      <c r="AEW56" s="87"/>
      <c r="AEX56" s="87"/>
      <c r="AEY56" s="87"/>
      <c r="AEZ56" s="87"/>
      <c r="AFA56" s="88"/>
      <c r="AFB56" s="87"/>
      <c r="AFC56" s="87"/>
      <c r="AFD56" s="87"/>
      <c r="AFE56" s="87"/>
      <c r="AFF56" s="88"/>
      <c r="AFG56" s="87"/>
      <c r="AFH56" s="87"/>
      <c r="AFI56" s="87"/>
      <c r="AFJ56" s="87"/>
      <c r="AFK56" s="88"/>
      <c r="AFL56" s="87"/>
      <c r="AFM56" s="87"/>
      <c r="AFN56" s="87"/>
      <c r="AFO56" s="87"/>
      <c r="AFP56" s="88"/>
      <c r="AFQ56" s="87"/>
      <c r="AFR56" s="87"/>
      <c r="AFS56" s="87"/>
      <c r="AFT56" s="87"/>
      <c r="AFU56" s="88"/>
      <c r="AFV56" s="87"/>
      <c r="AFW56" s="87"/>
      <c r="AFX56" s="87"/>
      <c r="AFY56" s="87"/>
      <c r="AFZ56" s="88"/>
      <c r="AGA56" s="87"/>
      <c r="AGB56" s="87"/>
      <c r="AGC56" s="87"/>
      <c r="AGD56" s="87"/>
      <c r="AGE56" s="88"/>
      <c r="AGF56" s="87"/>
      <c r="AGG56" s="87"/>
      <c r="AGH56" s="87"/>
      <c r="AGI56" s="87"/>
      <c r="AGJ56" s="88"/>
      <c r="AGK56" s="87"/>
      <c r="AGL56" s="87"/>
      <c r="AGM56" s="87"/>
      <c r="AGN56" s="87"/>
      <c r="AGO56" s="88"/>
      <c r="AGP56" s="87"/>
      <c r="AGQ56" s="87"/>
      <c r="AGR56" s="87"/>
      <c r="AGS56" s="87"/>
      <c r="AGT56" s="88"/>
      <c r="AGU56" s="87"/>
      <c r="AGV56" s="87"/>
      <c r="AGW56" s="87"/>
      <c r="AGX56" s="87"/>
      <c r="AGY56" s="88"/>
      <c r="AGZ56" s="87"/>
      <c r="AHA56" s="87"/>
      <c r="AHB56" s="87"/>
      <c r="AHC56" s="87"/>
      <c r="AHD56" s="88"/>
      <c r="AHE56" s="87"/>
      <c r="AHF56" s="87"/>
      <c r="AHG56" s="87"/>
      <c r="AHH56" s="87"/>
      <c r="AHI56" s="88"/>
      <c r="AHJ56" s="87"/>
      <c r="AHK56" s="87"/>
      <c r="AHL56" s="87"/>
      <c r="AHM56" s="87"/>
      <c r="AHN56" s="88"/>
      <c r="AHO56" s="87"/>
      <c r="AHP56" s="87"/>
      <c r="AHQ56" s="87"/>
      <c r="AHR56" s="87"/>
      <c r="AHS56" s="88"/>
      <c r="AHT56" s="87"/>
      <c r="AHU56" s="87"/>
      <c r="AHV56" s="87"/>
      <c r="AHW56" s="87"/>
      <c r="AHX56" s="88"/>
      <c r="AHY56" s="87"/>
      <c r="AHZ56" s="87"/>
      <c r="AIA56" s="87"/>
      <c r="AIB56" s="87"/>
      <c r="AIC56" s="88"/>
      <c r="AID56" s="87"/>
      <c r="AIE56" s="87"/>
      <c r="AIF56" s="87"/>
      <c r="AIG56" s="87"/>
      <c r="AIH56" s="88"/>
      <c r="AII56" s="87"/>
      <c r="AIJ56" s="87"/>
      <c r="AIK56" s="87"/>
      <c r="AIL56" s="87"/>
      <c r="AIM56" s="88"/>
      <c r="AIN56" s="87"/>
      <c r="AIO56" s="87"/>
      <c r="AIP56" s="87"/>
      <c r="AIQ56" s="87"/>
      <c r="AIR56" s="88"/>
      <c r="AIS56" s="87"/>
      <c r="AIT56" s="87"/>
      <c r="AIU56" s="87"/>
      <c r="AIV56" s="87"/>
      <c r="AIW56" s="88"/>
      <c r="AIX56" s="87"/>
      <c r="AIY56" s="87"/>
      <c r="AIZ56" s="87"/>
      <c r="AJA56" s="87"/>
      <c r="AJB56" s="88"/>
      <c r="AJC56" s="87"/>
      <c r="AJD56" s="87"/>
      <c r="AJE56" s="87"/>
      <c r="AJF56" s="87"/>
      <c r="AJG56" s="88"/>
      <c r="AJH56" s="87"/>
      <c r="AJI56" s="87"/>
      <c r="AJJ56" s="87"/>
      <c r="AJK56" s="87"/>
      <c r="AJL56" s="88"/>
      <c r="AJM56" s="87"/>
      <c r="AJN56" s="87"/>
      <c r="AJO56" s="87"/>
      <c r="AJP56" s="87"/>
      <c r="AJQ56" s="88"/>
      <c r="AJR56" s="87"/>
      <c r="AJS56" s="87"/>
      <c r="AJT56" s="87"/>
      <c r="AJU56" s="87"/>
      <c r="AJV56" s="88"/>
      <c r="AJW56" s="87"/>
      <c r="AJX56" s="87"/>
      <c r="AJY56" s="87"/>
      <c r="AJZ56" s="87"/>
      <c r="AKA56" s="88"/>
      <c r="AKB56" s="87"/>
      <c r="AKC56" s="87"/>
      <c r="AKD56" s="87"/>
      <c r="AKE56" s="87"/>
      <c r="AKF56" s="88"/>
      <c r="AKG56" s="87"/>
      <c r="AKH56" s="87"/>
      <c r="AKI56" s="87"/>
      <c r="AKJ56" s="87"/>
      <c r="AKK56" s="88"/>
      <c r="AKL56" s="87"/>
      <c r="AKM56" s="87"/>
      <c r="AKN56" s="87"/>
      <c r="AKO56" s="87"/>
      <c r="AKP56" s="88"/>
      <c r="AKQ56" s="87"/>
      <c r="AKR56" s="87"/>
      <c r="AKS56" s="87"/>
      <c r="AKT56" s="87"/>
      <c r="AKU56" s="88"/>
      <c r="AKV56" s="87"/>
      <c r="AKW56" s="87"/>
      <c r="AKX56" s="87"/>
      <c r="AKY56" s="87"/>
      <c r="AKZ56" s="88"/>
      <c r="ALA56" s="87"/>
      <c r="ALB56" s="87"/>
      <c r="ALC56" s="87"/>
      <c r="ALD56" s="87"/>
      <c r="ALE56" s="88"/>
      <c r="ALF56" s="87"/>
      <c r="ALG56" s="87"/>
      <c r="ALH56" s="87"/>
      <c r="ALI56" s="87"/>
      <c r="ALJ56" s="88"/>
      <c r="ALK56" s="87"/>
      <c r="ALL56" s="87"/>
      <c r="ALM56" s="87"/>
      <c r="ALN56" s="87"/>
      <c r="ALO56" s="88"/>
      <c r="ALP56" s="87"/>
      <c r="ALQ56" s="87"/>
      <c r="ALR56" s="87"/>
      <c r="ALS56" s="87"/>
      <c r="ALT56" s="88"/>
      <c r="ALU56" s="87"/>
      <c r="ALV56" s="87"/>
      <c r="ALW56" s="87"/>
      <c r="ALX56" s="87"/>
      <c r="ALY56" s="88"/>
      <c r="ALZ56" s="87"/>
      <c r="AMA56" s="87"/>
      <c r="AMB56" s="87"/>
      <c r="AMC56" s="87"/>
      <c r="AMD56" s="88"/>
      <c r="AME56" s="87"/>
      <c r="AMF56" s="87"/>
      <c r="AMG56" s="87"/>
      <c r="AMH56" s="87"/>
      <c r="AMI56" s="88"/>
      <c r="AMJ56" s="87"/>
      <c r="AMK56" s="87"/>
      <c r="AML56" s="87"/>
      <c r="AMM56" s="87"/>
      <c r="AMN56" s="88"/>
      <c r="AMO56" s="87"/>
      <c r="AMP56" s="87"/>
      <c r="AMQ56" s="87"/>
      <c r="AMR56" s="87"/>
      <c r="AMS56" s="88"/>
      <c r="AMT56" s="87"/>
      <c r="AMU56" s="87"/>
      <c r="AMV56" s="87"/>
      <c r="AMW56" s="87"/>
      <c r="AMX56" s="88"/>
      <c r="AMY56" s="87"/>
      <c r="AMZ56" s="87"/>
      <c r="ANA56" s="87"/>
      <c r="ANB56" s="87"/>
      <c r="ANC56" s="88"/>
      <c r="AND56" s="87"/>
      <c r="ANE56" s="87"/>
      <c r="ANF56" s="87"/>
      <c r="ANG56" s="87"/>
      <c r="ANH56" s="88"/>
      <c r="ANI56" s="87"/>
      <c r="ANJ56" s="87"/>
      <c r="ANK56" s="87"/>
      <c r="ANL56" s="87"/>
      <c r="ANM56" s="88"/>
      <c r="ANN56" s="87"/>
      <c r="ANO56" s="87"/>
      <c r="ANP56" s="87"/>
      <c r="ANQ56" s="87"/>
      <c r="ANR56" s="88"/>
      <c r="ANS56" s="87"/>
      <c r="ANT56" s="87"/>
      <c r="ANU56" s="87"/>
      <c r="ANV56" s="87"/>
      <c r="ANW56" s="88"/>
      <c r="ANX56" s="87"/>
      <c r="ANY56" s="87"/>
      <c r="ANZ56" s="87"/>
      <c r="AOA56" s="87"/>
      <c r="AOB56" s="88"/>
      <c r="AOC56" s="87"/>
      <c r="AOD56" s="87"/>
      <c r="AOE56" s="87"/>
      <c r="AOF56" s="87"/>
      <c r="AOG56" s="88"/>
      <c r="AOH56" s="87"/>
      <c r="AOI56" s="87"/>
      <c r="AOJ56" s="87"/>
      <c r="AOK56" s="87"/>
      <c r="AOL56" s="88"/>
      <c r="AOM56" s="87"/>
      <c r="AON56" s="87"/>
      <c r="AOO56" s="87"/>
      <c r="AOP56" s="87"/>
      <c r="AOQ56" s="88"/>
      <c r="AOR56" s="87"/>
      <c r="AOS56" s="87"/>
      <c r="AOT56" s="87"/>
      <c r="AOU56" s="87"/>
      <c r="AOV56" s="88"/>
      <c r="AOW56" s="87"/>
      <c r="AOX56" s="87"/>
      <c r="AOY56" s="87"/>
      <c r="AOZ56" s="87"/>
      <c r="APA56" s="88"/>
      <c r="APB56" s="87"/>
      <c r="APC56" s="87"/>
      <c r="APD56" s="87"/>
      <c r="APE56" s="87"/>
      <c r="APF56" s="88"/>
      <c r="APG56" s="87"/>
      <c r="APH56" s="87"/>
      <c r="API56" s="87"/>
      <c r="APJ56" s="87"/>
      <c r="APK56" s="88"/>
      <c r="APL56" s="87"/>
      <c r="APM56" s="87"/>
      <c r="APN56" s="87"/>
      <c r="APO56" s="87"/>
      <c r="APP56" s="88"/>
      <c r="APQ56" s="87"/>
      <c r="APR56" s="87"/>
      <c r="APS56" s="87"/>
      <c r="APT56" s="87"/>
      <c r="APU56" s="88"/>
      <c r="APV56" s="87"/>
      <c r="APW56" s="87"/>
      <c r="APX56" s="87"/>
      <c r="APY56" s="87"/>
      <c r="APZ56" s="88"/>
      <c r="AQA56" s="87"/>
      <c r="AQB56" s="87"/>
      <c r="AQC56" s="87"/>
      <c r="AQD56" s="87"/>
      <c r="AQE56" s="88"/>
      <c r="AQF56" s="87"/>
      <c r="AQG56" s="87"/>
      <c r="AQH56" s="87"/>
      <c r="AQI56" s="87"/>
      <c r="AQJ56" s="88"/>
      <c r="AQK56" s="87"/>
      <c r="AQL56" s="87"/>
      <c r="AQM56" s="87"/>
      <c r="AQN56" s="87"/>
      <c r="AQO56" s="88"/>
      <c r="AQP56" s="87"/>
      <c r="AQQ56" s="87"/>
      <c r="AQR56" s="87"/>
      <c r="AQS56" s="87"/>
      <c r="AQT56" s="88"/>
      <c r="AQU56" s="87"/>
      <c r="AQV56" s="87"/>
      <c r="AQW56" s="87"/>
      <c r="AQX56" s="87"/>
      <c r="AQY56" s="88"/>
      <c r="AQZ56" s="87"/>
      <c r="ARA56" s="87"/>
      <c r="ARB56" s="87"/>
      <c r="ARC56" s="87"/>
      <c r="ARD56" s="88"/>
      <c r="ARE56" s="87"/>
      <c r="ARF56" s="87"/>
      <c r="ARG56" s="87"/>
      <c r="ARH56" s="87"/>
      <c r="ARI56" s="88"/>
      <c r="ARJ56" s="87"/>
      <c r="ARK56" s="87"/>
      <c r="ARL56" s="87"/>
      <c r="ARM56" s="87"/>
      <c r="ARN56" s="88"/>
      <c r="ARO56" s="87"/>
      <c r="ARP56" s="87"/>
      <c r="ARQ56" s="87"/>
      <c r="ARR56" s="87"/>
      <c r="ARS56" s="88"/>
      <c r="ART56" s="87"/>
      <c r="ARU56" s="87"/>
      <c r="ARV56" s="87"/>
      <c r="ARW56" s="87"/>
      <c r="ARX56" s="88"/>
      <c r="ARY56" s="87"/>
      <c r="ARZ56" s="87"/>
      <c r="ASA56" s="87"/>
      <c r="ASB56" s="87"/>
      <c r="ASC56" s="88"/>
      <c r="ASD56" s="87"/>
      <c r="ASE56" s="87"/>
      <c r="ASF56" s="87"/>
      <c r="ASG56" s="87"/>
      <c r="ASH56" s="88"/>
      <c r="ASI56" s="87"/>
      <c r="ASJ56" s="87"/>
      <c r="ASK56" s="87"/>
      <c r="ASL56" s="87"/>
      <c r="ASM56" s="88"/>
      <c r="ASN56" s="87"/>
      <c r="ASO56" s="87"/>
      <c r="ASP56" s="87"/>
      <c r="ASQ56" s="87"/>
      <c r="ASR56" s="88"/>
      <c r="ASS56" s="87"/>
      <c r="AST56" s="87"/>
      <c r="ASU56" s="87"/>
      <c r="ASV56" s="87"/>
      <c r="ASW56" s="88"/>
      <c r="ASX56" s="87"/>
      <c r="ASY56" s="87"/>
      <c r="ASZ56" s="87"/>
      <c r="ATA56" s="87"/>
      <c r="ATB56" s="88"/>
      <c r="ATC56" s="87"/>
      <c r="ATD56" s="87"/>
      <c r="ATE56" s="87"/>
      <c r="ATF56" s="87"/>
      <c r="ATG56" s="88"/>
      <c r="ATH56" s="87"/>
      <c r="ATI56" s="87"/>
      <c r="ATJ56" s="87"/>
      <c r="ATK56" s="87"/>
      <c r="ATL56" s="88"/>
      <c r="ATM56" s="87"/>
      <c r="ATN56" s="87"/>
      <c r="ATO56" s="87"/>
      <c r="ATP56" s="87"/>
      <c r="ATQ56" s="88"/>
      <c r="ATR56" s="87"/>
      <c r="ATS56" s="87"/>
      <c r="ATT56" s="87"/>
      <c r="ATU56" s="87"/>
      <c r="ATV56" s="88"/>
      <c r="ATW56" s="87"/>
      <c r="ATX56" s="87"/>
      <c r="ATY56" s="87"/>
      <c r="ATZ56" s="87"/>
      <c r="AUA56" s="88"/>
      <c r="AUB56" s="87"/>
      <c r="AUC56" s="87"/>
      <c r="AUD56" s="87"/>
      <c r="AUE56" s="87"/>
      <c r="AUF56" s="88"/>
      <c r="AUG56" s="87"/>
      <c r="AUH56" s="87"/>
      <c r="AUI56" s="87"/>
      <c r="AUJ56" s="87"/>
      <c r="AUK56" s="88"/>
      <c r="AUL56" s="87"/>
      <c r="AUM56" s="87"/>
      <c r="AUN56" s="87"/>
      <c r="AUO56" s="87"/>
      <c r="AUP56" s="88"/>
      <c r="AUQ56" s="87"/>
      <c r="AUR56" s="87"/>
      <c r="AUS56" s="87"/>
      <c r="AUT56" s="87"/>
      <c r="AUU56" s="88"/>
      <c r="AUV56" s="87"/>
      <c r="AUW56" s="87"/>
      <c r="AUX56" s="87"/>
      <c r="AUY56" s="87"/>
      <c r="AUZ56" s="88"/>
      <c r="AVA56" s="87"/>
      <c r="AVB56" s="87"/>
      <c r="AVC56" s="87"/>
      <c r="AVD56" s="87"/>
      <c r="AVE56" s="88"/>
      <c r="AVF56" s="87"/>
      <c r="AVG56" s="87"/>
      <c r="AVH56" s="87"/>
      <c r="AVI56" s="87"/>
      <c r="AVJ56" s="88"/>
      <c r="AVK56" s="87"/>
      <c r="AVL56" s="87"/>
      <c r="AVM56" s="87"/>
      <c r="AVN56" s="87"/>
      <c r="AVO56" s="88"/>
      <c r="AVP56" s="87"/>
      <c r="AVQ56" s="87"/>
      <c r="AVR56" s="87"/>
      <c r="AVS56" s="87"/>
      <c r="AVT56" s="88"/>
      <c r="AVU56" s="87"/>
      <c r="AVV56" s="87"/>
      <c r="AVW56" s="87"/>
      <c r="AVX56" s="87"/>
      <c r="AVY56" s="88"/>
      <c r="AVZ56" s="87"/>
      <c r="AWA56" s="87"/>
      <c r="AWB56" s="87"/>
      <c r="AWC56" s="87"/>
      <c r="AWD56" s="88"/>
      <c r="AWE56" s="87"/>
      <c r="AWF56" s="87"/>
      <c r="AWG56" s="87"/>
      <c r="AWH56" s="87"/>
      <c r="AWI56" s="88"/>
      <c r="AWJ56" s="87"/>
      <c r="AWK56" s="87"/>
      <c r="AWL56" s="87"/>
      <c r="AWM56" s="87"/>
      <c r="AWN56" s="88"/>
      <c r="AWO56" s="87"/>
      <c r="AWP56" s="87"/>
      <c r="AWQ56" s="87"/>
      <c r="AWR56" s="87"/>
      <c r="AWS56" s="88"/>
      <c r="AWT56" s="87"/>
      <c r="AWU56" s="87"/>
      <c r="AWV56" s="87"/>
      <c r="AWW56" s="87"/>
      <c r="AWX56" s="88"/>
      <c r="AWY56" s="87"/>
      <c r="AWZ56" s="87"/>
      <c r="AXA56" s="87"/>
      <c r="AXB56" s="87"/>
      <c r="AXC56" s="88"/>
      <c r="AXD56" s="87"/>
      <c r="AXE56" s="87"/>
      <c r="AXF56" s="87"/>
      <c r="AXG56" s="87"/>
      <c r="AXH56" s="88"/>
      <c r="AXI56" s="87"/>
      <c r="AXJ56" s="87"/>
      <c r="AXK56" s="87"/>
      <c r="AXL56" s="87"/>
      <c r="AXM56" s="88"/>
      <c r="AXN56" s="87"/>
      <c r="AXO56" s="87"/>
      <c r="AXP56" s="87"/>
      <c r="AXQ56" s="87"/>
      <c r="AXR56" s="88"/>
      <c r="AXS56" s="87"/>
      <c r="AXT56" s="87"/>
      <c r="AXU56" s="87"/>
      <c r="AXV56" s="87"/>
      <c r="AXW56" s="88"/>
      <c r="AXX56" s="87"/>
      <c r="AXY56" s="87"/>
      <c r="AXZ56" s="87"/>
      <c r="AYA56" s="87"/>
      <c r="AYB56" s="88"/>
      <c r="AYC56" s="87"/>
      <c r="AYD56" s="87"/>
      <c r="AYE56" s="87"/>
      <c r="AYF56" s="87"/>
      <c r="AYG56" s="88"/>
      <c r="AYH56" s="87"/>
      <c r="AYI56" s="87"/>
      <c r="AYJ56" s="87"/>
      <c r="AYK56" s="87"/>
      <c r="AYL56" s="88"/>
      <c r="AYM56" s="87"/>
      <c r="AYN56" s="87"/>
      <c r="AYO56" s="87"/>
      <c r="AYP56" s="87"/>
      <c r="AYQ56" s="88"/>
      <c r="AYR56" s="87"/>
      <c r="AYS56" s="87"/>
      <c r="AYT56" s="87"/>
      <c r="AYU56" s="87"/>
      <c r="AYV56" s="88"/>
      <c r="AYW56" s="87"/>
      <c r="AYX56" s="87"/>
      <c r="AYY56" s="87"/>
      <c r="AYZ56" s="87"/>
      <c r="AZA56" s="88"/>
      <c r="AZB56" s="87"/>
      <c r="AZC56" s="87"/>
      <c r="AZD56" s="87"/>
      <c r="AZE56" s="87"/>
      <c r="AZF56" s="88"/>
      <c r="AZG56" s="87"/>
      <c r="AZH56" s="87"/>
      <c r="AZI56" s="87"/>
      <c r="AZJ56" s="87"/>
      <c r="AZK56" s="88"/>
      <c r="AZL56" s="87"/>
      <c r="AZM56" s="87"/>
      <c r="AZN56" s="87"/>
      <c r="AZO56" s="87"/>
      <c r="AZP56" s="88"/>
      <c r="AZQ56" s="87"/>
      <c r="AZR56" s="87"/>
      <c r="AZS56" s="87"/>
      <c r="AZT56" s="87"/>
      <c r="AZU56" s="88"/>
      <c r="AZV56" s="87"/>
      <c r="AZW56" s="87"/>
      <c r="AZX56" s="87"/>
      <c r="AZY56" s="87"/>
      <c r="AZZ56" s="88"/>
      <c r="BAA56" s="87"/>
      <c r="BAB56" s="87"/>
      <c r="BAC56" s="87"/>
      <c r="BAD56" s="87"/>
      <c r="BAE56" s="88"/>
      <c r="BAF56" s="87"/>
      <c r="BAG56" s="87"/>
      <c r="BAH56" s="87"/>
      <c r="BAI56" s="87"/>
      <c r="BAJ56" s="88"/>
      <c r="BAK56" s="87"/>
      <c r="BAL56" s="87"/>
      <c r="BAM56" s="87"/>
      <c r="BAN56" s="87"/>
      <c r="BAO56" s="88"/>
      <c r="BAP56" s="87"/>
      <c r="BAQ56" s="87"/>
      <c r="BAR56" s="87"/>
      <c r="BAS56" s="87"/>
      <c r="BAT56" s="88"/>
      <c r="BAU56" s="87"/>
      <c r="BAV56" s="87"/>
      <c r="BAW56" s="87"/>
      <c r="BAX56" s="87"/>
      <c r="BAY56" s="88"/>
      <c r="BAZ56" s="87"/>
      <c r="BBA56" s="87"/>
      <c r="BBB56" s="87"/>
      <c r="BBC56" s="87"/>
      <c r="BBD56" s="88"/>
      <c r="BBE56" s="87"/>
      <c r="BBF56" s="87"/>
      <c r="BBG56" s="87"/>
      <c r="BBH56" s="87"/>
      <c r="BBI56" s="88"/>
      <c r="BBJ56" s="87"/>
      <c r="BBK56" s="87"/>
      <c r="BBL56" s="87"/>
      <c r="BBM56" s="87"/>
      <c r="BBN56" s="88"/>
      <c r="BBO56" s="87"/>
      <c r="BBP56" s="87"/>
      <c r="BBQ56" s="87"/>
      <c r="BBR56" s="87"/>
      <c r="BBS56" s="88"/>
      <c r="BBT56" s="87"/>
      <c r="BBU56" s="87"/>
      <c r="BBV56" s="87"/>
      <c r="BBW56" s="87"/>
      <c r="BBX56" s="88"/>
      <c r="BBY56" s="87"/>
      <c r="BBZ56" s="87"/>
      <c r="BCA56" s="87"/>
      <c r="BCB56" s="87"/>
      <c r="BCC56" s="88"/>
      <c r="BCD56" s="87"/>
      <c r="BCE56" s="87"/>
      <c r="BCF56" s="87"/>
      <c r="BCG56" s="87"/>
      <c r="BCH56" s="88"/>
      <c r="BCI56" s="87"/>
      <c r="BCJ56" s="87"/>
      <c r="BCK56" s="87"/>
      <c r="BCL56" s="87"/>
      <c r="BCM56" s="88"/>
      <c r="BCN56" s="87"/>
      <c r="BCO56" s="87"/>
      <c r="BCP56" s="87"/>
      <c r="BCQ56" s="87"/>
      <c r="BCR56" s="88"/>
      <c r="BCS56" s="87"/>
      <c r="BCT56" s="87"/>
      <c r="BCU56" s="87"/>
      <c r="BCV56" s="87"/>
      <c r="BCW56" s="88"/>
      <c r="BCX56" s="87"/>
      <c r="BCY56" s="87"/>
      <c r="BCZ56" s="87"/>
      <c r="BDA56" s="87"/>
      <c r="BDB56" s="88"/>
      <c r="BDC56" s="87"/>
      <c r="BDD56" s="87"/>
      <c r="BDE56" s="87"/>
      <c r="BDF56" s="87"/>
      <c r="BDG56" s="88"/>
      <c r="BDH56" s="87"/>
      <c r="BDI56" s="87"/>
      <c r="BDJ56" s="87"/>
      <c r="BDK56" s="87"/>
      <c r="BDL56" s="88"/>
      <c r="BDM56" s="87"/>
      <c r="BDN56" s="87"/>
      <c r="BDO56" s="87"/>
      <c r="BDP56" s="87"/>
      <c r="BDQ56" s="88"/>
      <c r="BDR56" s="87"/>
      <c r="BDS56" s="87"/>
      <c r="BDT56" s="87"/>
      <c r="BDU56" s="87"/>
      <c r="BDV56" s="88"/>
      <c r="BDW56" s="87"/>
      <c r="BDX56" s="87"/>
      <c r="BDY56" s="87"/>
      <c r="BDZ56" s="87"/>
      <c r="BEA56" s="88"/>
      <c r="BEB56" s="87"/>
      <c r="BEC56" s="87"/>
      <c r="BED56" s="87"/>
      <c r="BEE56" s="87"/>
      <c r="BEF56" s="88"/>
      <c r="BEG56" s="87"/>
      <c r="BEH56" s="87"/>
      <c r="BEI56" s="87"/>
      <c r="BEJ56" s="87"/>
      <c r="BEK56" s="88"/>
      <c r="BEL56" s="87"/>
      <c r="BEM56" s="87"/>
      <c r="BEN56" s="87"/>
      <c r="BEO56" s="87"/>
      <c r="BEP56" s="88"/>
      <c r="BEQ56" s="87"/>
      <c r="BER56" s="87"/>
      <c r="BES56" s="87"/>
      <c r="BET56" s="87"/>
      <c r="BEU56" s="88"/>
      <c r="BEV56" s="87"/>
      <c r="BEW56" s="87"/>
      <c r="BEX56" s="87"/>
      <c r="BEY56" s="87"/>
      <c r="BEZ56" s="88"/>
      <c r="BFA56" s="87"/>
      <c r="BFB56" s="87"/>
      <c r="BFC56" s="87"/>
      <c r="BFD56" s="87"/>
      <c r="BFE56" s="88"/>
      <c r="BFF56" s="87"/>
      <c r="BFG56" s="87"/>
      <c r="BFH56" s="87"/>
      <c r="BFI56" s="87"/>
      <c r="BFJ56" s="88"/>
      <c r="BFK56" s="87"/>
      <c r="BFL56" s="87"/>
      <c r="BFM56" s="87"/>
      <c r="BFN56" s="87"/>
      <c r="BFO56" s="88"/>
      <c r="BFP56" s="87"/>
      <c r="BFQ56" s="87"/>
      <c r="BFR56" s="87"/>
      <c r="BFS56" s="87"/>
      <c r="BFT56" s="88"/>
      <c r="BFU56" s="87"/>
      <c r="BFV56" s="87"/>
      <c r="BFW56" s="87"/>
      <c r="BFX56" s="87"/>
      <c r="BFY56" s="88"/>
      <c r="BFZ56" s="87"/>
      <c r="BGA56" s="87"/>
      <c r="BGB56" s="87"/>
      <c r="BGC56" s="87"/>
      <c r="BGD56" s="88"/>
      <c r="BGE56" s="87"/>
      <c r="BGF56" s="87"/>
      <c r="BGG56" s="87"/>
      <c r="BGH56" s="87"/>
      <c r="BGI56" s="88"/>
      <c r="BGJ56" s="87"/>
      <c r="BGK56" s="87"/>
      <c r="BGL56" s="87"/>
      <c r="BGM56" s="87"/>
      <c r="BGN56" s="88"/>
      <c r="BGO56" s="87"/>
      <c r="BGP56" s="87"/>
      <c r="BGQ56" s="87"/>
      <c r="BGR56" s="87"/>
      <c r="BGS56" s="88"/>
      <c r="BGT56" s="87"/>
      <c r="BGU56" s="87"/>
      <c r="BGV56" s="87"/>
      <c r="BGW56" s="87"/>
      <c r="BGX56" s="88"/>
      <c r="BGY56" s="87"/>
      <c r="BGZ56" s="87"/>
      <c r="BHA56" s="87"/>
      <c r="BHB56" s="87"/>
      <c r="BHC56" s="88"/>
      <c r="BHD56" s="87"/>
      <c r="BHE56" s="87"/>
      <c r="BHF56" s="87"/>
      <c r="BHG56" s="87"/>
      <c r="BHH56" s="88"/>
      <c r="BHI56" s="87"/>
      <c r="BHJ56" s="87"/>
      <c r="BHK56" s="87"/>
      <c r="BHL56" s="87"/>
      <c r="BHM56" s="88"/>
      <c r="BHN56" s="87"/>
      <c r="BHO56" s="87"/>
      <c r="BHP56" s="87"/>
      <c r="BHQ56" s="87"/>
      <c r="BHR56" s="88"/>
      <c r="BHS56" s="87"/>
      <c r="BHT56" s="87"/>
      <c r="BHU56" s="87"/>
      <c r="BHV56" s="87"/>
      <c r="BHW56" s="88"/>
      <c r="BHX56" s="87"/>
      <c r="BHY56" s="87"/>
      <c r="BHZ56" s="87"/>
      <c r="BIA56" s="87"/>
      <c r="BIB56" s="88"/>
      <c r="BIC56" s="87"/>
      <c r="BID56" s="87"/>
      <c r="BIE56" s="87"/>
      <c r="BIF56" s="87"/>
      <c r="BIG56" s="88"/>
      <c r="BIH56" s="87"/>
      <c r="BII56" s="87"/>
      <c r="BIJ56" s="87"/>
      <c r="BIK56" s="87"/>
      <c r="BIL56" s="88"/>
      <c r="BIM56" s="87"/>
      <c r="BIN56" s="87"/>
      <c r="BIO56" s="87"/>
      <c r="BIP56" s="87"/>
      <c r="BIQ56" s="88"/>
      <c r="BIR56" s="87"/>
      <c r="BIS56" s="87"/>
      <c r="BIT56" s="87"/>
      <c r="BIU56" s="87"/>
      <c r="BIV56" s="88"/>
      <c r="BIW56" s="87"/>
      <c r="BIX56" s="87"/>
      <c r="BIY56" s="87"/>
      <c r="BIZ56" s="87"/>
      <c r="BJA56" s="88"/>
      <c r="BJB56" s="87"/>
      <c r="BJC56" s="87"/>
      <c r="BJD56" s="87"/>
      <c r="BJE56" s="87"/>
      <c r="BJF56" s="88"/>
      <c r="BJG56" s="87"/>
      <c r="BJH56" s="87"/>
      <c r="BJI56" s="87"/>
      <c r="BJJ56" s="87"/>
      <c r="BJK56" s="88"/>
      <c r="BJL56" s="87"/>
      <c r="BJM56" s="87"/>
      <c r="BJN56" s="87"/>
      <c r="BJO56" s="87"/>
      <c r="BJP56" s="88"/>
      <c r="BJQ56" s="87"/>
      <c r="BJR56" s="87"/>
      <c r="BJS56" s="87"/>
      <c r="BJT56" s="87"/>
      <c r="BJU56" s="88"/>
      <c r="BJV56" s="87"/>
      <c r="BJW56" s="87"/>
      <c r="BJX56" s="87"/>
      <c r="BJY56" s="87"/>
      <c r="BJZ56" s="88"/>
      <c r="BKA56" s="87"/>
      <c r="BKB56" s="87"/>
      <c r="BKC56" s="87"/>
      <c r="BKD56" s="87"/>
      <c r="BKE56" s="88"/>
      <c r="BKF56" s="87"/>
      <c r="BKG56" s="87"/>
      <c r="BKH56" s="87"/>
      <c r="BKI56" s="87"/>
      <c r="BKJ56" s="88"/>
      <c r="BKK56" s="87"/>
      <c r="BKL56" s="87"/>
      <c r="BKM56" s="87"/>
      <c r="BKN56" s="87"/>
      <c r="BKO56" s="88"/>
      <c r="BKP56" s="87"/>
      <c r="BKQ56" s="87"/>
      <c r="BKR56" s="87"/>
      <c r="BKS56" s="87"/>
      <c r="BKT56" s="88"/>
      <c r="BKU56" s="87"/>
      <c r="BKV56" s="87"/>
      <c r="BKW56" s="87"/>
      <c r="BKX56" s="87"/>
      <c r="BKY56" s="88"/>
      <c r="BKZ56" s="87"/>
      <c r="BLA56" s="87"/>
      <c r="BLB56" s="87"/>
      <c r="BLC56" s="87"/>
      <c r="BLD56" s="88"/>
      <c r="BLE56" s="87"/>
      <c r="BLF56" s="87"/>
      <c r="BLG56" s="87"/>
      <c r="BLH56" s="87"/>
      <c r="BLI56" s="88"/>
      <c r="BLJ56" s="87"/>
      <c r="BLK56" s="87"/>
      <c r="BLL56" s="87"/>
      <c r="BLM56" s="87"/>
      <c r="BLN56" s="88"/>
      <c r="BLO56" s="87"/>
      <c r="BLP56" s="87"/>
      <c r="BLQ56" s="87"/>
      <c r="BLR56" s="87"/>
      <c r="BLS56" s="88"/>
      <c r="BLT56" s="87"/>
      <c r="BLU56" s="87"/>
      <c r="BLV56" s="87"/>
      <c r="BLW56" s="87"/>
      <c r="BLX56" s="88"/>
      <c r="BLY56" s="87"/>
      <c r="BLZ56" s="87"/>
      <c r="BMA56" s="87"/>
      <c r="BMB56" s="87"/>
      <c r="BMC56" s="88"/>
      <c r="BMD56" s="87"/>
      <c r="BME56" s="87"/>
      <c r="BMF56" s="87"/>
      <c r="BMG56" s="87"/>
      <c r="BMH56" s="88"/>
      <c r="BMI56" s="87"/>
      <c r="BMJ56" s="87"/>
      <c r="BMK56" s="87"/>
      <c r="BML56" s="87"/>
      <c r="BMM56" s="88"/>
      <c r="BMN56" s="87"/>
      <c r="BMO56" s="87"/>
      <c r="BMP56" s="87"/>
      <c r="BMQ56" s="87"/>
      <c r="BMR56" s="88"/>
      <c r="BMS56" s="87"/>
      <c r="BMT56" s="87"/>
      <c r="BMU56" s="87"/>
      <c r="BMV56" s="87"/>
      <c r="BMW56" s="88"/>
      <c r="BMX56" s="87"/>
      <c r="BMY56" s="87"/>
      <c r="BMZ56" s="87"/>
      <c r="BNA56" s="87"/>
      <c r="BNB56" s="88"/>
      <c r="BNC56" s="87"/>
      <c r="BND56" s="87"/>
      <c r="BNE56" s="87"/>
      <c r="BNF56" s="87"/>
      <c r="BNG56" s="88"/>
      <c r="BNH56" s="87"/>
      <c r="BNI56" s="87"/>
      <c r="BNJ56" s="87"/>
      <c r="BNK56" s="87"/>
      <c r="BNL56" s="88"/>
      <c r="BNM56" s="87"/>
      <c r="BNN56" s="87"/>
      <c r="BNO56" s="87"/>
      <c r="BNP56" s="87"/>
      <c r="BNQ56" s="88"/>
      <c r="BNR56" s="87"/>
      <c r="BNS56" s="87"/>
      <c r="BNT56" s="87"/>
      <c r="BNU56" s="87"/>
      <c r="BNV56" s="88"/>
      <c r="BNW56" s="87"/>
      <c r="BNX56" s="87"/>
      <c r="BNY56" s="87"/>
      <c r="BNZ56" s="87"/>
      <c r="BOA56" s="88"/>
      <c r="BOB56" s="87"/>
      <c r="BOC56" s="87"/>
      <c r="BOD56" s="87"/>
      <c r="BOE56" s="87"/>
      <c r="BOF56" s="88"/>
      <c r="BOG56" s="87"/>
      <c r="BOH56" s="87"/>
      <c r="BOI56" s="87"/>
      <c r="BOJ56" s="87"/>
      <c r="BOK56" s="88"/>
      <c r="BOL56" s="87"/>
      <c r="BOM56" s="87"/>
      <c r="BON56" s="87"/>
      <c r="BOO56" s="87"/>
      <c r="BOP56" s="88"/>
      <c r="BOQ56" s="87"/>
      <c r="BOR56" s="87"/>
      <c r="BOS56" s="87"/>
      <c r="BOT56" s="87"/>
      <c r="BOU56" s="88"/>
      <c r="BOV56" s="87"/>
      <c r="BOW56" s="87"/>
      <c r="BOX56" s="87"/>
      <c r="BOY56" s="87"/>
      <c r="BOZ56" s="88"/>
      <c r="BPA56" s="87"/>
      <c r="BPB56" s="87"/>
      <c r="BPC56" s="87"/>
      <c r="BPD56" s="87"/>
      <c r="BPE56" s="88"/>
      <c r="BPF56" s="87"/>
      <c r="BPG56" s="87"/>
      <c r="BPH56" s="87"/>
      <c r="BPI56" s="87"/>
      <c r="BPJ56" s="88"/>
      <c r="BPK56" s="87"/>
      <c r="BPL56" s="87"/>
      <c r="BPM56" s="87"/>
      <c r="BPN56" s="87"/>
      <c r="BPO56" s="88"/>
      <c r="BPP56" s="87"/>
      <c r="BPQ56" s="87"/>
      <c r="BPR56" s="87"/>
      <c r="BPS56" s="87"/>
      <c r="BPT56" s="88"/>
      <c r="BPU56" s="87"/>
      <c r="BPV56" s="87"/>
      <c r="BPW56" s="87"/>
      <c r="BPX56" s="87"/>
      <c r="BPY56" s="88"/>
      <c r="BPZ56" s="87"/>
      <c r="BQA56" s="87"/>
      <c r="BQB56" s="87"/>
      <c r="BQC56" s="87"/>
      <c r="BQD56" s="88"/>
      <c r="BQE56" s="87"/>
      <c r="BQF56" s="87"/>
      <c r="BQG56" s="87"/>
      <c r="BQH56" s="87"/>
      <c r="BQI56" s="88"/>
      <c r="BQJ56" s="87"/>
      <c r="BQK56" s="87"/>
      <c r="BQL56" s="87"/>
      <c r="BQM56" s="87"/>
      <c r="BQN56" s="88"/>
      <c r="BQO56" s="87"/>
      <c r="BQP56" s="87"/>
      <c r="BQQ56" s="87"/>
      <c r="BQR56" s="87"/>
      <c r="BQS56" s="88"/>
      <c r="BQT56" s="87"/>
      <c r="BQU56" s="87"/>
      <c r="BQV56" s="87"/>
      <c r="BQW56" s="87"/>
      <c r="BQX56" s="88"/>
      <c r="BQY56" s="87"/>
      <c r="BQZ56" s="87"/>
      <c r="BRA56" s="87"/>
      <c r="BRB56" s="87"/>
      <c r="BRC56" s="88"/>
      <c r="BRD56" s="87"/>
      <c r="BRE56" s="87"/>
      <c r="BRF56" s="87"/>
      <c r="BRG56" s="87"/>
      <c r="BRH56" s="88"/>
      <c r="BRI56" s="87"/>
      <c r="BRJ56" s="87"/>
      <c r="BRK56" s="87"/>
      <c r="BRL56" s="87"/>
      <c r="BRM56" s="88"/>
      <c r="BRN56" s="87"/>
      <c r="BRO56" s="87"/>
      <c r="BRP56" s="87"/>
      <c r="BRQ56" s="87"/>
      <c r="BRR56" s="88"/>
      <c r="BRS56" s="87"/>
      <c r="BRT56" s="87"/>
      <c r="BRU56" s="87"/>
      <c r="BRV56" s="87"/>
      <c r="BRW56" s="88"/>
      <c r="BRX56" s="87"/>
      <c r="BRY56" s="87"/>
      <c r="BRZ56" s="87"/>
      <c r="BSA56" s="87"/>
      <c r="BSB56" s="88"/>
      <c r="BSC56" s="87"/>
      <c r="BSD56" s="87"/>
      <c r="BSE56" s="87"/>
      <c r="BSF56" s="87"/>
      <c r="BSG56" s="88"/>
      <c r="BSH56" s="87"/>
      <c r="BSI56" s="87"/>
      <c r="BSJ56" s="87"/>
      <c r="BSK56" s="87"/>
      <c r="BSL56" s="88"/>
      <c r="BSM56" s="87"/>
      <c r="BSN56" s="87"/>
      <c r="BSO56" s="87"/>
      <c r="BSP56" s="87"/>
      <c r="BSQ56" s="88"/>
      <c r="BSR56" s="87"/>
      <c r="BSS56" s="87"/>
      <c r="BST56" s="87"/>
      <c r="BSU56" s="87"/>
      <c r="BSV56" s="88"/>
      <c r="BSW56" s="87"/>
      <c r="BSX56" s="87"/>
      <c r="BSY56" s="87"/>
      <c r="BSZ56" s="87"/>
      <c r="BTA56" s="88"/>
      <c r="BTB56" s="87"/>
      <c r="BTC56" s="87"/>
      <c r="BTD56" s="87"/>
      <c r="BTE56" s="87"/>
      <c r="BTF56" s="88"/>
      <c r="BTG56" s="87"/>
      <c r="BTH56" s="87"/>
      <c r="BTI56" s="87"/>
      <c r="BTJ56" s="87"/>
      <c r="BTK56" s="88"/>
      <c r="BTL56" s="87"/>
      <c r="BTM56" s="87"/>
      <c r="BTN56" s="87"/>
      <c r="BTO56" s="87"/>
      <c r="BTP56" s="88"/>
      <c r="BTQ56" s="87"/>
      <c r="BTR56" s="87"/>
      <c r="BTS56" s="87"/>
      <c r="BTT56" s="87"/>
      <c r="BTU56" s="88"/>
      <c r="BTV56" s="87"/>
      <c r="BTW56" s="87"/>
      <c r="BTX56" s="87"/>
      <c r="BTY56" s="87"/>
      <c r="BTZ56" s="88"/>
      <c r="BUA56" s="87"/>
      <c r="BUB56" s="87"/>
      <c r="BUC56" s="87"/>
      <c r="BUD56" s="87"/>
      <c r="BUE56" s="88"/>
      <c r="BUF56" s="87"/>
      <c r="BUG56" s="87"/>
      <c r="BUH56" s="87"/>
      <c r="BUI56" s="87"/>
      <c r="BUJ56" s="88"/>
      <c r="BUK56" s="87"/>
      <c r="BUL56" s="87"/>
      <c r="BUM56" s="87"/>
      <c r="BUN56" s="87"/>
      <c r="BUO56" s="88"/>
      <c r="BUP56" s="87"/>
      <c r="BUQ56" s="87"/>
      <c r="BUR56" s="87"/>
      <c r="BUS56" s="87"/>
      <c r="BUT56" s="88"/>
      <c r="BUU56" s="87"/>
      <c r="BUV56" s="87"/>
      <c r="BUW56" s="87"/>
      <c r="BUX56" s="87"/>
      <c r="BUY56" s="88"/>
      <c r="BUZ56" s="87"/>
      <c r="BVA56" s="87"/>
      <c r="BVB56" s="87"/>
      <c r="BVC56" s="87"/>
      <c r="BVD56" s="88"/>
      <c r="BVE56" s="87"/>
      <c r="BVF56" s="87"/>
      <c r="BVG56" s="87"/>
      <c r="BVH56" s="87"/>
      <c r="BVI56" s="88"/>
      <c r="BVJ56" s="87"/>
      <c r="BVK56" s="87"/>
      <c r="BVL56" s="87"/>
      <c r="BVM56" s="87"/>
      <c r="BVN56" s="88"/>
      <c r="BVO56" s="87"/>
      <c r="BVP56" s="87"/>
      <c r="BVQ56" s="87"/>
      <c r="BVR56" s="87"/>
      <c r="BVS56" s="88"/>
      <c r="BVT56" s="87"/>
      <c r="BVU56" s="87"/>
      <c r="BVV56" s="87"/>
      <c r="BVW56" s="87"/>
      <c r="BVX56" s="88"/>
      <c r="BVY56" s="87"/>
      <c r="BVZ56" s="87"/>
      <c r="BWA56" s="87"/>
      <c r="BWB56" s="87"/>
      <c r="BWC56" s="88"/>
      <c r="BWD56" s="87"/>
      <c r="BWE56" s="87"/>
      <c r="BWF56" s="87"/>
      <c r="BWG56" s="87"/>
      <c r="BWH56" s="88"/>
      <c r="BWI56" s="87"/>
      <c r="BWJ56" s="87"/>
      <c r="BWK56" s="87"/>
      <c r="BWL56" s="87"/>
      <c r="BWM56" s="88"/>
      <c r="BWN56" s="87"/>
      <c r="BWO56" s="87"/>
      <c r="BWP56" s="87"/>
      <c r="BWQ56" s="87"/>
      <c r="BWR56" s="88"/>
      <c r="BWS56" s="87"/>
      <c r="BWT56" s="87"/>
      <c r="BWU56" s="87"/>
      <c r="BWV56" s="87"/>
      <c r="BWW56" s="88"/>
      <c r="BWX56" s="87"/>
      <c r="BWY56" s="87"/>
      <c r="BWZ56" s="87"/>
      <c r="BXA56" s="87"/>
      <c r="BXB56" s="88"/>
      <c r="BXC56" s="87"/>
      <c r="BXD56" s="87"/>
      <c r="BXE56" s="87"/>
      <c r="BXF56" s="87"/>
      <c r="BXG56" s="88"/>
      <c r="BXH56" s="87"/>
      <c r="BXI56" s="87"/>
      <c r="BXJ56" s="87"/>
      <c r="BXK56" s="87"/>
      <c r="BXL56" s="88"/>
      <c r="BXM56" s="87"/>
      <c r="BXN56" s="87"/>
      <c r="BXO56" s="87"/>
      <c r="BXP56" s="87"/>
      <c r="BXQ56" s="88"/>
      <c r="BXR56" s="87"/>
      <c r="BXS56" s="87"/>
      <c r="BXT56" s="87"/>
      <c r="BXU56" s="87"/>
      <c r="BXV56" s="88"/>
      <c r="BXW56" s="87"/>
      <c r="BXX56" s="87"/>
      <c r="BXY56" s="87"/>
      <c r="BXZ56" s="87"/>
      <c r="BYA56" s="88"/>
      <c r="BYB56" s="87"/>
      <c r="BYC56" s="87"/>
      <c r="BYD56" s="87"/>
      <c r="BYE56" s="87"/>
      <c r="BYF56" s="88"/>
      <c r="BYG56" s="87"/>
      <c r="BYH56" s="87"/>
      <c r="BYI56" s="87"/>
      <c r="BYJ56" s="87"/>
      <c r="BYK56" s="88"/>
      <c r="BYL56" s="87"/>
      <c r="BYM56" s="87"/>
      <c r="BYN56" s="87"/>
      <c r="BYO56" s="87"/>
      <c r="BYP56" s="88"/>
      <c r="BYQ56" s="87"/>
      <c r="BYR56" s="87"/>
      <c r="BYS56" s="87"/>
      <c r="BYT56" s="87"/>
      <c r="BYU56" s="88"/>
      <c r="BYV56" s="87"/>
      <c r="BYW56" s="87"/>
      <c r="BYX56" s="87"/>
      <c r="BYY56" s="87"/>
      <c r="BYZ56" s="88"/>
      <c r="BZA56" s="87"/>
      <c r="BZB56" s="87"/>
      <c r="BZC56" s="87"/>
      <c r="BZD56" s="87"/>
      <c r="BZE56" s="88"/>
      <c r="BZF56" s="87"/>
      <c r="BZG56" s="87"/>
      <c r="BZH56" s="87"/>
      <c r="BZI56" s="87"/>
      <c r="BZJ56" s="88"/>
      <c r="BZK56" s="87"/>
      <c r="BZL56" s="87"/>
      <c r="BZM56" s="87"/>
      <c r="BZN56" s="87"/>
      <c r="BZO56" s="88"/>
      <c r="BZP56" s="87"/>
      <c r="BZQ56" s="87"/>
      <c r="BZR56" s="87"/>
      <c r="BZS56" s="87"/>
      <c r="BZT56" s="88"/>
      <c r="BZU56" s="87"/>
      <c r="BZV56" s="87"/>
      <c r="BZW56" s="87"/>
      <c r="BZX56" s="87"/>
      <c r="BZY56" s="88"/>
      <c r="BZZ56" s="87"/>
      <c r="CAA56" s="87"/>
      <c r="CAB56" s="87"/>
      <c r="CAC56" s="87"/>
      <c r="CAD56" s="88"/>
      <c r="CAE56" s="87"/>
      <c r="CAF56" s="87"/>
      <c r="CAG56" s="87"/>
      <c r="CAH56" s="87"/>
      <c r="CAI56" s="88"/>
      <c r="CAJ56" s="87"/>
      <c r="CAK56" s="87"/>
      <c r="CAL56" s="87"/>
      <c r="CAM56" s="87"/>
      <c r="CAN56" s="88"/>
      <c r="CAO56" s="87"/>
      <c r="CAP56" s="87"/>
      <c r="CAQ56" s="87"/>
      <c r="CAR56" s="87"/>
      <c r="CAS56" s="88"/>
      <c r="CAT56" s="87"/>
      <c r="CAU56" s="87"/>
      <c r="CAV56" s="87"/>
      <c r="CAW56" s="87"/>
      <c r="CAX56" s="88"/>
      <c r="CAY56" s="87"/>
      <c r="CAZ56" s="87"/>
      <c r="CBA56" s="87"/>
      <c r="CBB56" s="87"/>
      <c r="CBC56" s="88"/>
      <c r="CBD56" s="87"/>
      <c r="CBE56" s="87"/>
      <c r="CBF56" s="87"/>
      <c r="CBG56" s="87"/>
      <c r="CBH56" s="88"/>
      <c r="CBI56" s="87"/>
      <c r="CBJ56" s="87"/>
      <c r="CBK56" s="87"/>
      <c r="CBL56" s="87"/>
      <c r="CBM56" s="88"/>
      <c r="CBN56" s="87"/>
      <c r="CBO56" s="87"/>
      <c r="CBP56" s="87"/>
      <c r="CBQ56" s="87"/>
      <c r="CBR56" s="88"/>
      <c r="CBS56" s="87"/>
      <c r="CBT56" s="87"/>
      <c r="CBU56" s="87"/>
      <c r="CBV56" s="87"/>
      <c r="CBW56" s="88"/>
      <c r="CBX56" s="87"/>
      <c r="CBY56" s="87"/>
      <c r="CBZ56" s="87"/>
      <c r="CCA56" s="87"/>
      <c r="CCB56" s="88"/>
      <c r="CCC56" s="87"/>
      <c r="CCD56" s="87"/>
      <c r="CCE56" s="87"/>
      <c r="CCF56" s="87"/>
      <c r="CCG56" s="88"/>
      <c r="CCH56" s="87"/>
      <c r="CCI56" s="87"/>
      <c r="CCJ56" s="87"/>
      <c r="CCK56" s="87"/>
      <c r="CCL56" s="88"/>
      <c r="CCM56" s="87"/>
      <c r="CCN56" s="87"/>
      <c r="CCO56" s="87"/>
      <c r="CCP56" s="87"/>
      <c r="CCQ56" s="88"/>
      <c r="CCR56" s="87"/>
      <c r="CCS56" s="87"/>
      <c r="CCT56" s="87"/>
      <c r="CCU56" s="87"/>
      <c r="CCV56" s="88"/>
      <c r="CCW56" s="87"/>
      <c r="CCX56" s="87"/>
      <c r="CCY56" s="87"/>
      <c r="CCZ56" s="87"/>
      <c r="CDA56" s="88"/>
      <c r="CDB56" s="87"/>
      <c r="CDC56" s="87"/>
      <c r="CDD56" s="87"/>
      <c r="CDE56" s="87"/>
      <c r="CDF56" s="88"/>
      <c r="CDG56" s="87"/>
      <c r="CDH56" s="87"/>
      <c r="CDI56" s="87"/>
      <c r="CDJ56" s="87"/>
      <c r="CDK56" s="88"/>
      <c r="CDL56" s="87"/>
      <c r="CDM56" s="87"/>
      <c r="CDN56" s="87"/>
      <c r="CDO56" s="87"/>
      <c r="CDP56" s="88"/>
      <c r="CDQ56" s="87"/>
      <c r="CDR56" s="87"/>
      <c r="CDS56" s="87"/>
      <c r="CDT56" s="87"/>
      <c r="CDU56" s="88"/>
      <c r="CDV56" s="87"/>
      <c r="CDW56" s="87"/>
      <c r="CDX56" s="87"/>
      <c r="CDY56" s="87"/>
      <c r="CDZ56" s="88"/>
      <c r="CEA56" s="87"/>
      <c r="CEB56" s="87"/>
      <c r="CEC56" s="87"/>
      <c r="CED56" s="87"/>
      <c r="CEE56" s="88"/>
      <c r="CEF56" s="87"/>
      <c r="CEG56" s="87"/>
      <c r="CEH56" s="87"/>
      <c r="CEI56" s="87"/>
      <c r="CEJ56" s="88"/>
      <c r="CEK56" s="87"/>
      <c r="CEL56" s="87"/>
      <c r="CEM56" s="87"/>
      <c r="CEN56" s="87"/>
      <c r="CEO56" s="88"/>
      <c r="CEP56" s="87"/>
      <c r="CEQ56" s="87"/>
      <c r="CER56" s="87"/>
      <c r="CES56" s="87"/>
      <c r="CET56" s="88"/>
      <c r="CEU56" s="87"/>
      <c r="CEV56" s="87"/>
      <c r="CEW56" s="87"/>
      <c r="CEX56" s="87"/>
      <c r="CEY56" s="88"/>
      <c r="CEZ56" s="87"/>
      <c r="CFA56" s="87"/>
      <c r="CFB56" s="87"/>
      <c r="CFC56" s="87"/>
      <c r="CFD56" s="88"/>
      <c r="CFE56" s="87"/>
      <c r="CFF56" s="87"/>
      <c r="CFG56" s="87"/>
      <c r="CFH56" s="87"/>
      <c r="CFI56" s="88"/>
      <c r="CFJ56" s="87"/>
      <c r="CFK56" s="87"/>
      <c r="CFL56" s="87"/>
      <c r="CFM56" s="87"/>
      <c r="CFN56" s="88"/>
      <c r="CFO56" s="87"/>
      <c r="CFP56" s="87"/>
      <c r="CFQ56" s="87"/>
      <c r="CFR56" s="87"/>
      <c r="CFS56" s="88"/>
      <c r="CFT56" s="87"/>
      <c r="CFU56" s="87"/>
      <c r="CFV56" s="87"/>
      <c r="CFW56" s="87"/>
      <c r="CFX56" s="88"/>
      <c r="CFY56" s="87"/>
      <c r="CFZ56" s="87"/>
      <c r="CGA56" s="87"/>
      <c r="CGB56" s="87"/>
      <c r="CGC56" s="88"/>
      <c r="CGD56" s="87"/>
      <c r="CGE56" s="87"/>
      <c r="CGF56" s="87"/>
      <c r="CGG56" s="87"/>
      <c r="CGH56" s="88"/>
      <c r="CGI56" s="87"/>
      <c r="CGJ56" s="87"/>
      <c r="CGK56" s="87"/>
      <c r="CGL56" s="87"/>
      <c r="CGM56" s="88"/>
      <c r="CGN56" s="87"/>
      <c r="CGO56" s="87"/>
      <c r="CGP56" s="87"/>
      <c r="CGQ56" s="87"/>
      <c r="CGR56" s="88"/>
      <c r="CGS56" s="87"/>
      <c r="CGT56" s="87"/>
      <c r="CGU56" s="87"/>
      <c r="CGV56" s="87"/>
      <c r="CGW56" s="88"/>
      <c r="CGX56" s="87"/>
      <c r="CGY56" s="87"/>
      <c r="CGZ56" s="87"/>
      <c r="CHA56" s="87"/>
      <c r="CHB56" s="88"/>
      <c r="CHC56" s="87"/>
      <c r="CHD56" s="87"/>
      <c r="CHE56" s="87"/>
      <c r="CHF56" s="87"/>
      <c r="CHG56" s="88"/>
      <c r="CHH56" s="87"/>
      <c r="CHI56" s="87"/>
      <c r="CHJ56" s="87"/>
      <c r="CHK56" s="87"/>
      <c r="CHL56" s="88"/>
      <c r="CHM56" s="87"/>
      <c r="CHN56" s="87"/>
      <c r="CHO56" s="87"/>
      <c r="CHP56" s="87"/>
      <c r="CHQ56" s="88"/>
      <c r="CHR56" s="87"/>
      <c r="CHS56" s="87"/>
      <c r="CHT56" s="87"/>
      <c r="CHU56" s="87"/>
      <c r="CHV56" s="88"/>
      <c r="CHW56" s="87"/>
      <c r="CHX56" s="87"/>
      <c r="CHY56" s="87"/>
      <c r="CHZ56" s="87"/>
      <c r="CIA56" s="88"/>
      <c r="CIB56" s="87"/>
      <c r="CIC56" s="87"/>
      <c r="CID56" s="87"/>
      <c r="CIE56" s="87"/>
      <c r="CIF56" s="88"/>
      <c r="CIG56" s="87"/>
      <c r="CIH56" s="87"/>
      <c r="CII56" s="87"/>
      <c r="CIJ56" s="87"/>
      <c r="CIK56" s="88"/>
      <c r="CIL56" s="87"/>
      <c r="CIM56" s="87"/>
      <c r="CIN56" s="87"/>
      <c r="CIO56" s="87"/>
      <c r="CIP56" s="88"/>
      <c r="CIQ56" s="87"/>
      <c r="CIR56" s="87"/>
      <c r="CIS56" s="87"/>
      <c r="CIT56" s="87"/>
      <c r="CIU56" s="88"/>
      <c r="CIV56" s="87"/>
      <c r="CIW56" s="87"/>
      <c r="CIX56" s="87"/>
      <c r="CIY56" s="87"/>
      <c r="CIZ56" s="88"/>
      <c r="CJA56" s="87"/>
      <c r="CJB56" s="87"/>
      <c r="CJC56" s="87"/>
      <c r="CJD56" s="87"/>
      <c r="CJE56" s="88"/>
      <c r="CJF56" s="87"/>
      <c r="CJG56" s="87"/>
      <c r="CJH56" s="87"/>
      <c r="CJI56" s="87"/>
      <c r="CJJ56" s="88"/>
      <c r="CJK56" s="87"/>
      <c r="CJL56" s="87"/>
      <c r="CJM56" s="87"/>
      <c r="CJN56" s="87"/>
      <c r="CJO56" s="88"/>
      <c r="CJP56" s="87"/>
      <c r="CJQ56" s="87"/>
      <c r="CJR56" s="87"/>
      <c r="CJS56" s="87"/>
      <c r="CJT56" s="88"/>
      <c r="CJU56" s="87"/>
      <c r="CJV56" s="87"/>
      <c r="CJW56" s="87"/>
      <c r="CJX56" s="87"/>
      <c r="CJY56" s="88"/>
      <c r="CJZ56" s="87"/>
      <c r="CKA56" s="87"/>
      <c r="CKB56" s="87"/>
      <c r="CKC56" s="87"/>
      <c r="CKD56" s="88"/>
      <c r="CKE56" s="87"/>
      <c r="CKF56" s="87"/>
      <c r="CKG56" s="87"/>
      <c r="CKH56" s="87"/>
      <c r="CKI56" s="88"/>
      <c r="CKJ56" s="87"/>
      <c r="CKK56" s="87"/>
      <c r="CKL56" s="87"/>
      <c r="CKM56" s="87"/>
      <c r="CKN56" s="88"/>
      <c r="CKO56" s="87"/>
      <c r="CKP56" s="87"/>
      <c r="CKQ56" s="87"/>
      <c r="CKR56" s="87"/>
      <c r="CKS56" s="88"/>
      <c r="CKT56" s="87"/>
      <c r="CKU56" s="87"/>
      <c r="CKV56" s="87"/>
      <c r="CKW56" s="87"/>
      <c r="CKX56" s="88"/>
      <c r="CKY56" s="87"/>
      <c r="CKZ56" s="87"/>
      <c r="CLA56" s="87"/>
      <c r="CLB56" s="87"/>
      <c r="CLC56" s="88"/>
      <c r="CLD56" s="87"/>
      <c r="CLE56" s="87"/>
      <c r="CLF56" s="87"/>
      <c r="CLG56" s="87"/>
      <c r="CLH56" s="88"/>
      <c r="CLI56" s="87"/>
      <c r="CLJ56" s="87"/>
      <c r="CLK56" s="87"/>
      <c r="CLL56" s="87"/>
      <c r="CLM56" s="88"/>
      <c r="CLN56" s="87"/>
      <c r="CLO56" s="87"/>
      <c r="CLP56" s="87"/>
      <c r="CLQ56" s="87"/>
      <c r="CLR56" s="88"/>
      <c r="CLS56" s="87"/>
      <c r="CLT56" s="87"/>
      <c r="CLU56" s="87"/>
      <c r="CLV56" s="87"/>
      <c r="CLW56" s="88"/>
      <c r="CLX56" s="87"/>
      <c r="CLY56" s="87"/>
      <c r="CLZ56" s="87"/>
      <c r="CMA56" s="87"/>
      <c r="CMB56" s="88"/>
      <c r="CMC56" s="87"/>
      <c r="CMD56" s="87"/>
      <c r="CME56" s="87"/>
      <c r="CMF56" s="87"/>
      <c r="CMG56" s="88"/>
      <c r="CMH56" s="87"/>
      <c r="CMI56" s="87"/>
      <c r="CMJ56" s="87"/>
      <c r="CMK56" s="87"/>
      <c r="CML56" s="88"/>
      <c r="CMM56" s="87"/>
      <c r="CMN56" s="87"/>
      <c r="CMO56" s="87"/>
      <c r="CMP56" s="87"/>
      <c r="CMQ56" s="88"/>
      <c r="CMR56" s="87"/>
      <c r="CMS56" s="87"/>
      <c r="CMT56" s="87"/>
      <c r="CMU56" s="87"/>
      <c r="CMV56" s="88"/>
      <c r="CMW56" s="87"/>
      <c r="CMX56" s="87"/>
      <c r="CMY56" s="87"/>
      <c r="CMZ56" s="87"/>
      <c r="CNA56" s="88"/>
      <c r="CNB56" s="87"/>
      <c r="CNC56" s="87"/>
      <c r="CND56" s="87"/>
      <c r="CNE56" s="87"/>
      <c r="CNF56" s="88"/>
      <c r="CNG56" s="87"/>
      <c r="CNH56" s="87"/>
      <c r="CNI56" s="87"/>
      <c r="CNJ56" s="87"/>
      <c r="CNK56" s="88"/>
      <c r="CNL56" s="87"/>
      <c r="CNM56" s="87"/>
      <c r="CNN56" s="87"/>
      <c r="CNO56" s="87"/>
      <c r="CNP56" s="88"/>
      <c r="CNQ56" s="87"/>
      <c r="CNR56" s="87"/>
      <c r="CNS56" s="87"/>
      <c r="CNT56" s="87"/>
      <c r="CNU56" s="88"/>
      <c r="CNV56" s="87"/>
      <c r="CNW56" s="87"/>
      <c r="CNX56" s="87"/>
      <c r="CNY56" s="87"/>
      <c r="CNZ56" s="88"/>
      <c r="COA56" s="87"/>
      <c r="COB56" s="87"/>
      <c r="COC56" s="87"/>
      <c r="COD56" s="87"/>
      <c r="COE56" s="88"/>
      <c r="COF56" s="87"/>
      <c r="COG56" s="87"/>
      <c r="COH56" s="87"/>
      <c r="COI56" s="87"/>
      <c r="COJ56" s="88"/>
      <c r="COK56" s="87"/>
      <c r="COL56" s="87"/>
      <c r="COM56" s="87"/>
      <c r="CON56" s="87"/>
      <c r="COO56" s="88"/>
      <c r="COP56" s="87"/>
      <c r="COQ56" s="87"/>
      <c r="COR56" s="87"/>
      <c r="COS56" s="87"/>
      <c r="COT56" s="88"/>
      <c r="COU56" s="87"/>
      <c r="COV56" s="87"/>
      <c r="COW56" s="87"/>
      <c r="COX56" s="87"/>
      <c r="COY56" s="88"/>
      <c r="COZ56" s="87"/>
      <c r="CPA56" s="87"/>
      <c r="CPB56" s="87"/>
      <c r="CPC56" s="87"/>
      <c r="CPD56" s="88"/>
      <c r="CPE56" s="87"/>
      <c r="CPF56" s="87"/>
      <c r="CPG56" s="87"/>
      <c r="CPH56" s="87"/>
      <c r="CPI56" s="88"/>
      <c r="CPJ56" s="87"/>
      <c r="CPK56" s="87"/>
      <c r="CPL56" s="87"/>
      <c r="CPM56" s="87"/>
      <c r="CPN56" s="88"/>
      <c r="CPO56" s="87"/>
      <c r="CPP56" s="87"/>
      <c r="CPQ56" s="87"/>
      <c r="CPR56" s="87"/>
      <c r="CPS56" s="88"/>
      <c r="CPT56" s="87"/>
      <c r="CPU56" s="87"/>
      <c r="CPV56" s="87"/>
      <c r="CPW56" s="87"/>
      <c r="CPX56" s="88"/>
      <c r="CPY56" s="87"/>
      <c r="CPZ56" s="87"/>
      <c r="CQA56" s="87"/>
      <c r="CQB56" s="87"/>
      <c r="CQC56" s="88"/>
      <c r="CQD56" s="87"/>
      <c r="CQE56" s="87"/>
      <c r="CQF56" s="87"/>
      <c r="CQG56" s="87"/>
      <c r="CQH56" s="88"/>
      <c r="CQI56" s="87"/>
      <c r="CQJ56" s="87"/>
      <c r="CQK56" s="87"/>
      <c r="CQL56" s="87"/>
      <c r="CQM56" s="88"/>
      <c r="CQN56" s="87"/>
      <c r="CQO56" s="87"/>
      <c r="CQP56" s="87"/>
      <c r="CQQ56" s="87"/>
      <c r="CQR56" s="88"/>
      <c r="CQS56" s="87"/>
      <c r="CQT56" s="87"/>
      <c r="CQU56" s="87"/>
      <c r="CQV56" s="87"/>
      <c r="CQW56" s="88"/>
      <c r="CQX56" s="87"/>
      <c r="CQY56" s="87"/>
      <c r="CQZ56" s="87"/>
      <c r="CRA56" s="87"/>
      <c r="CRB56" s="88"/>
      <c r="CRC56" s="87"/>
      <c r="CRD56" s="87"/>
      <c r="CRE56" s="87"/>
      <c r="CRF56" s="87"/>
      <c r="CRG56" s="88"/>
      <c r="CRH56" s="87"/>
      <c r="CRI56" s="87"/>
      <c r="CRJ56" s="87"/>
      <c r="CRK56" s="87"/>
      <c r="CRL56" s="88"/>
      <c r="CRM56" s="87"/>
      <c r="CRN56" s="87"/>
      <c r="CRO56" s="87"/>
      <c r="CRP56" s="87"/>
      <c r="CRQ56" s="88"/>
      <c r="CRR56" s="87"/>
      <c r="CRS56" s="87"/>
      <c r="CRT56" s="87"/>
      <c r="CRU56" s="87"/>
      <c r="CRV56" s="88"/>
      <c r="CRW56" s="87"/>
      <c r="CRX56" s="87"/>
      <c r="CRY56" s="87"/>
      <c r="CRZ56" s="87"/>
      <c r="CSA56" s="88"/>
      <c r="CSB56" s="87"/>
      <c r="CSC56" s="87"/>
      <c r="CSD56" s="87"/>
      <c r="CSE56" s="87"/>
      <c r="CSF56" s="88"/>
      <c r="CSG56" s="87"/>
      <c r="CSH56" s="87"/>
      <c r="CSI56" s="87"/>
      <c r="CSJ56" s="87"/>
      <c r="CSK56" s="88"/>
      <c r="CSL56" s="87"/>
      <c r="CSM56" s="87"/>
      <c r="CSN56" s="87"/>
      <c r="CSO56" s="87"/>
      <c r="CSP56" s="88"/>
      <c r="CSQ56" s="87"/>
      <c r="CSR56" s="87"/>
      <c r="CSS56" s="87"/>
      <c r="CST56" s="87"/>
      <c r="CSU56" s="88"/>
      <c r="CSV56" s="87"/>
      <c r="CSW56" s="87"/>
      <c r="CSX56" s="87"/>
      <c r="CSY56" s="87"/>
      <c r="CSZ56" s="88"/>
      <c r="CTA56" s="87"/>
      <c r="CTB56" s="87"/>
      <c r="CTC56" s="87"/>
      <c r="CTD56" s="87"/>
      <c r="CTE56" s="88"/>
      <c r="CTF56" s="87"/>
      <c r="CTG56" s="87"/>
      <c r="CTH56" s="87"/>
      <c r="CTI56" s="87"/>
      <c r="CTJ56" s="88"/>
      <c r="CTK56" s="87"/>
      <c r="CTL56" s="87"/>
      <c r="CTM56" s="87"/>
      <c r="CTN56" s="87"/>
      <c r="CTO56" s="88"/>
      <c r="CTP56" s="87"/>
      <c r="CTQ56" s="87"/>
      <c r="CTR56" s="87"/>
      <c r="CTS56" s="87"/>
      <c r="CTT56" s="88"/>
      <c r="CTU56" s="87"/>
      <c r="CTV56" s="87"/>
      <c r="CTW56" s="87"/>
      <c r="CTX56" s="87"/>
      <c r="CTY56" s="88"/>
      <c r="CTZ56" s="87"/>
      <c r="CUA56" s="87"/>
      <c r="CUB56" s="87"/>
      <c r="CUC56" s="87"/>
      <c r="CUD56" s="88"/>
      <c r="CUE56" s="87"/>
      <c r="CUF56" s="87"/>
      <c r="CUG56" s="87"/>
      <c r="CUH56" s="87"/>
      <c r="CUI56" s="88"/>
      <c r="CUJ56" s="87"/>
      <c r="CUK56" s="87"/>
      <c r="CUL56" s="87"/>
      <c r="CUM56" s="87"/>
      <c r="CUN56" s="88"/>
      <c r="CUO56" s="87"/>
      <c r="CUP56" s="87"/>
      <c r="CUQ56" s="87"/>
      <c r="CUR56" s="87"/>
      <c r="CUS56" s="88"/>
      <c r="CUT56" s="87"/>
      <c r="CUU56" s="87"/>
      <c r="CUV56" s="87"/>
      <c r="CUW56" s="87"/>
      <c r="CUX56" s="88"/>
      <c r="CUY56" s="87"/>
      <c r="CUZ56" s="87"/>
      <c r="CVA56" s="87"/>
      <c r="CVB56" s="87"/>
      <c r="CVC56" s="88"/>
      <c r="CVD56" s="87"/>
      <c r="CVE56" s="87"/>
      <c r="CVF56" s="87"/>
      <c r="CVG56" s="87"/>
      <c r="CVH56" s="88"/>
      <c r="CVI56" s="87"/>
      <c r="CVJ56" s="87"/>
      <c r="CVK56" s="87"/>
      <c r="CVL56" s="87"/>
      <c r="CVM56" s="88"/>
      <c r="CVN56" s="87"/>
      <c r="CVO56" s="87"/>
      <c r="CVP56" s="87"/>
      <c r="CVQ56" s="87"/>
      <c r="CVR56" s="88"/>
      <c r="CVS56" s="87"/>
      <c r="CVT56" s="87"/>
      <c r="CVU56" s="87"/>
      <c r="CVV56" s="87"/>
      <c r="CVW56" s="88"/>
      <c r="CVX56" s="87"/>
      <c r="CVY56" s="87"/>
      <c r="CVZ56" s="87"/>
      <c r="CWA56" s="87"/>
      <c r="CWB56" s="88"/>
      <c r="CWC56" s="87"/>
      <c r="CWD56" s="87"/>
      <c r="CWE56" s="87"/>
      <c r="CWF56" s="87"/>
      <c r="CWG56" s="88"/>
      <c r="CWH56" s="87"/>
      <c r="CWI56" s="87"/>
      <c r="CWJ56" s="87"/>
      <c r="CWK56" s="87"/>
      <c r="CWL56" s="88"/>
      <c r="CWM56" s="87"/>
      <c r="CWN56" s="87"/>
      <c r="CWO56" s="87"/>
      <c r="CWP56" s="87"/>
      <c r="CWQ56" s="88"/>
      <c r="CWR56" s="87"/>
      <c r="CWS56" s="87"/>
      <c r="CWT56" s="87"/>
      <c r="CWU56" s="87"/>
      <c r="CWV56" s="88"/>
      <c r="CWW56" s="87"/>
      <c r="CWX56" s="87"/>
      <c r="CWY56" s="87"/>
      <c r="CWZ56" s="87"/>
      <c r="CXA56" s="88"/>
      <c r="CXB56" s="87"/>
      <c r="CXC56" s="87"/>
      <c r="CXD56" s="87"/>
      <c r="CXE56" s="87"/>
      <c r="CXF56" s="88"/>
      <c r="CXG56" s="87"/>
      <c r="CXH56" s="87"/>
      <c r="CXI56" s="87"/>
      <c r="CXJ56" s="87"/>
      <c r="CXK56" s="88"/>
      <c r="CXL56" s="87"/>
      <c r="CXM56" s="87"/>
      <c r="CXN56" s="87"/>
      <c r="CXO56" s="87"/>
      <c r="CXP56" s="88"/>
      <c r="CXQ56" s="87"/>
      <c r="CXR56" s="87"/>
      <c r="CXS56" s="87"/>
      <c r="CXT56" s="87"/>
      <c r="CXU56" s="88"/>
      <c r="CXV56" s="87"/>
      <c r="CXW56" s="87"/>
      <c r="CXX56" s="87"/>
      <c r="CXY56" s="87"/>
      <c r="CXZ56" s="88"/>
      <c r="CYA56" s="87"/>
      <c r="CYB56" s="87"/>
      <c r="CYC56" s="87"/>
      <c r="CYD56" s="87"/>
      <c r="CYE56" s="88"/>
      <c r="CYF56" s="87"/>
      <c r="CYG56" s="87"/>
      <c r="CYH56" s="87"/>
      <c r="CYI56" s="87"/>
      <c r="CYJ56" s="88"/>
      <c r="CYK56" s="87"/>
      <c r="CYL56" s="87"/>
      <c r="CYM56" s="87"/>
      <c r="CYN56" s="87"/>
      <c r="CYO56" s="88"/>
      <c r="CYP56" s="87"/>
      <c r="CYQ56" s="87"/>
      <c r="CYR56" s="87"/>
      <c r="CYS56" s="87"/>
      <c r="CYT56" s="88"/>
      <c r="CYU56" s="87"/>
      <c r="CYV56" s="87"/>
      <c r="CYW56" s="87"/>
      <c r="CYX56" s="87"/>
      <c r="CYY56" s="88"/>
      <c r="CYZ56" s="87"/>
      <c r="CZA56" s="87"/>
      <c r="CZB56" s="87"/>
      <c r="CZC56" s="87"/>
      <c r="CZD56" s="88"/>
      <c r="CZE56" s="87"/>
      <c r="CZF56" s="87"/>
      <c r="CZG56" s="87"/>
      <c r="CZH56" s="87"/>
      <c r="CZI56" s="88"/>
      <c r="CZJ56" s="87"/>
      <c r="CZK56" s="87"/>
      <c r="CZL56" s="87"/>
      <c r="CZM56" s="87"/>
      <c r="CZN56" s="88"/>
      <c r="CZO56" s="87"/>
      <c r="CZP56" s="87"/>
      <c r="CZQ56" s="87"/>
      <c r="CZR56" s="87"/>
      <c r="CZS56" s="88"/>
      <c r="CZT56" s="87"/>
      <c r="CZU56" s="87"/>
      <c r="CZV56" s="87"/>
      <c r="CZW56" s="87"/>
      <c r="CZX56" s="88"/>
      <c r="CZY56" s="87"/>
      <c r="CZZ56" s="87"/>
      <c r="DAA56" s="87"/>
      <c r="DAB56" s="87"/>
      <c r="DAC56" s="88"/>
      <c r="DAD56" s="87"/>
      <c r="DAE56" s="87"/>
      <c r="DAF56" s="87"/>
      <c r="DAG56" s="87"/>
      <c r="DAH56" s="88"/>
      <c r="DAI56" s="87"/>
      <c r="DAJ56" s="87"/>
      <c r="DAK56" s="87"/>
      <c r="DAL56" s="87"/>
      <c r="DAM56" s="88"/>
      <c r="DAN56" s="87"/>
      <c r="DAO56" s="87"/>
      <c r="DAP56" s="87"/>
      <c r="DAQ56" s="87"/>
      <c r="DAR56" s="88"/>
      <c r="DAS56" s="87"/>
      <c r="DAT56" s="87"/>
      <c r="DAU56" s="87"/>
      <c r="DAV56" s="87"/>
      <c r="DAW56" s="88"/>
      <c r="DAX56" s="87"/>
      <c r="DAY56" s="87"/>
      <c r="DAZ56" s="87"/>
      <c r="DBA56" s="87"/>
      <c r="DBB56" s="88"/>
      <c r="DBC56" s="87"/>
      <c r="DBD56" s="87"/>
      <c r="DBE56" s="87"/>
      <c r="DBF56" s="87"/>
      <c r="DBG56" s="88"/>
      <c r="DBH56" s="87"/>
      <c r="DBI56" s="87"/>
      <c r="DBJ56" s="87"/>
      <c r="DBK56" s="87"/>
      <c r="DBL56" s="88"/>
      <c r="DBM56" s="87"/>
      <c r="DBN56" s="87"/>
      <c r="DBO56" s="87"/>
      <c r="DBP56" s="87"/>
      <c r="DBQ56" s="88"/>
      <c r="DBR56" s="87"/>
      <c r="DBS56" s="87"/>
      <c r="DBT56" s="87"/>
      <c r="DBU56" s="87"/>
      <c r="DBV56" s="88"/>
      <c r="DBW56" s="87"/>
      <c r="DBX56" s="87"/>
      <c r="DBY56" s="87"/>
      <c r="DBZ56" s="87"/>
      <c r="DCA56" s="88"/>
      <c r="DCB56" s="87"/>
      <c r="DCC56" s="87"/>
      <c r="DCD56" s="87"/>
      <c r="DCE56" s="87"/>
      <c r="DCF56" s="88"/>
      <c r="DCG56" s="87"/>
      <c r="DCH56" s="87"/>
      <c r="DCI56" s="87"/>
      <c r="DCJ56" s="87"/>
      <c r="DCK56" s="88"/>
      <c r="DCL56" s="87"/>
      <c r="DCM56" s="87"/>
      <c r="DCN56" s="87"/>
      <c r="DCO56" s="87"/>
      <c r="DCP56" s="88"/>
      <c r="DCQ56" s="87"/>
      <c r="DCR56" s="87"/>
      <c r="DCS56" s="87"/>
      <c r="DCT56" s="87"/>
      <c r="DCU56" s="88"/>
      <c r="DCV56" s="87"/>
      <c r="DCW56" s="87"/>
      <c r="DCX56" s="87"/>
      <c r="DCY56" s="87"/>
      <c r="DCZ56" s="88"/>
      <c r="DDA56" s="87"/>
      <c r="DDB56" s="87"/>
      <c r="DDC56" s="87"/>
      <c r="DDD56" s="87"/>
      <c r="DDE56" s="88"/>
      <c r="DDF56" s="87"/>
      <c r="DDG56" s="87"/>
      <c r="DDH56" s="87"/>
      <c r="DDI56" s="87"/>
      <c r="DDJ56" s="88"/>
      <c r="DDK56" s="87"/>
      <c r="DDL56" s="87"/>
      <c r="DDM56" s="87"/>
      <c r="DDN56" s="87"/>
      <c r="DDO56" s="88"/>
      <c r="DDP56" s="87"/>
      <c r="DDQ56" s="87"/>
      <c r="DDR56" s="87"/>
      <c r="DDS56" s="87"/>
      <c r="DDT56" s="88"/>
      <c r="DDU56" s="87"/>
      <c r="DDV56" s="87"/>
      <c r="DDW56" s="87"/>
      <c r="DDX56" s="87"/>
      <c r="DDY56" s="88"/>
      <c r="DDZ56" s="87"/>
      <c r="DEA56" s="87"/>
      <c r="DEB56" s="87"/>
      <c r="DEC56" s="87"/>
      <c r="DED56" s="88"/>
      <c r="DEE56" s="87"/>
      <c r="DEF56" s="87"/>
      <c r="DEG56" s="87"/>
      <c r="DEH56" s="87"/>
      <c r="DEI56" s="88"/>
      <c r="DEJ56" s="87"/>
      <c r="DEK56" s="87"/>
      <c r="DEL56" s="87"/>
      <c r="DEM56" s="87"/>
      <c r="DEN56" s="88"/>
      <c r="DEO56" s="87"/>
      <c r="DEP56" s="87"/>
      <c r="DEQ56" s="87"/>
      <c r="DER56" s="87"/>
      <c r="DES56" s="88"/>
      <c r="DET56" s="87"/>
      <c r="DEU56" s="87"/>
      <c r="DEV56" s="87"/>
      <c r="DEW56" s="87"/>
      <c r="DEX56" s="88"/>
      <c r="DEY56" s="87"/>
      <c r="DEZ56" s="87"/>
      <c r="DFA56" s="87"/>
      <c r="DFB56" s="87"/>
      <c r="DFC56" s="88"/>
      <c r="DFD56" s="87"/>
      <c r="DFE56" s="87"/>
      <c r="DFF56" s="87"/>
      <c r="DFG56" s="87"/>
      <c r="DFH56" s="88"/>
      <c r="DFI56" s="87"/>
      <c r="DFJ56" s="87"/>
      <c r="DFK56" s="87"/>
      <c r="DFL56" s="87"/>
      <c r="DFM56" s="88"/>
      <c r="DFN56" s="87"/>
      <c r="DFO56" s="87"/>
      <c r="DFP56" s="87"/>
      <c r="DFQ56" s="87"/>
      <c r="DFR56" s="88"/>
      <c r="DFS56" s="87"/>
      <c r="DFT56" s="87"/>
      <c r="DFU56" s="87"/>
      <c r="DFV56" s="87"/>
      <c r="DFW56" s="88"/>
      <c r="DFX56" s="87"/>
      <c r="DFY56" s="87"/>
      <c r="DFZ56" s="87"/>
      <c r="DGA56" s="87"/>
      <c r="DGB56" s="88"/>
      <c r="DGC56" s="87"/>
      <c r="DGD56" s="87"/>
      <c r="DGE56" s="87"/>
      <c r="DGF56" s="87"/>
      <c r="DGG56" s="88"/>
      <c r="DGH56" s="87"/>
      <c r="DGI56" s="87"/>
      <c r="DGJ56" s="87"/>
      <c r="DGK56" s="87"/>
      <c r="DGL56" s="88"/>
      <c r="DGM56" s="87"/>
      <c r="DGN56" s="87"/>
      <c r="DGO56" s="87"/>
      <c r="DGP56" s="87"/>
      <c r="DGQ56" s="88"/>
      <c r="DGR56" s="87"/>
      <c r="DGS56" s="87"/>
      <c r="DGT56" s="87"/>
      <c r="DGU56" s="87"/>
      <c r="DGV56" s="88"/>
      <c r="DGW56" s="87"/>
      <c r="DGX56" s="87"/>
      <c r="DGY56" s="87"/>
      <c r="DGZ56" s="87"/>
      <c r="DHA56" s="88"/>
      <c r="DHB56" s="87"/>
      <c r="DHC56" s="87"/>
      <c r="DHD56" s="87"/>
      <c r="DHE56" s="87"/>
      <c r="DHF56" s="88"/>
      <c r="DHG56" s="87"/>
      <c r="DHH56" s="87"/>
      <c r="DHI56" s="87"/>
      <c r="DHJ56" s="87"/>
      <c r="DHK56" s="88"/>
      <c r="DHL56" s="87"/>
      <c r="DHM56" s="87"/>
      <c r="DHN56" s="87"/>
      <c r="DHO56" s="87"/>
      <c r="DHP56" s="88"/>
      <c r="DHQ56" s="87"/>
      <c r="DHR56" s="87"/>
      <c r="DHS56" s="87"/>
      <c r="DHT56" s="87"/>
      <c r="DHU56" s="88"/>
      <c r="DHV56" s="87"/>
      <c r="DHW56" s="87"/>
      <c r="DHX56" s="87"/>
      <c r="DHY56" s="87"/>
      <c r="DHZ56" s="88"/>
      <c r="DIA56" s="87"/>
      <c r="DIB56" s="87"/>
      <c r="DIC56" s="87"/>
      <c r="DID56" s="87"/>
      <c r="DIE56" s="88"/>
      <c r="DIF56" s="87"/>
      <c r="DIG56" s="87"/>
      <c r="DIH56" s="87"/>
      <c r="DII56" s="87"/>
      <c r="DIJ56" s="88"/>
      <c r="DIK56" s="87"/>
      <c r="DIL56" s="87"/>
      <c r="DIM56" s="87"/>
      <c r="DIN56" s="87"/>
      <c r="DIO56" s="88"/>
      <c r="DIP56" s="87"/>
      <c r="DIQ56" s="87"/>
      <c r="DIR56" s="87"/>
      <c r="DIS56" s="87"/>
      <c r="DIT56" s="88"/>
      <c r="DIU56" s="87"/>
      <c r="DIV56" s="87"/>
      <c r="DIW56" s="87"/>
      <c r="DIX56" s="87"/>
      <c r="DIY56" s="88"/>
      <c r="DIZ56" s="87"/>
      <c r="DJA56" s="87"/>
      <c r="DJB56" s="87"/>
      <c r="DJC56" s="87"/>
      <c r="DJD56" s="88"/>
      <c r="DJE56" s="87"/>
      <c r="DJF56" s="87"/>
      <c r="DJG56" s="87"/>
      <c r="DJH56" s="87"/>
      <c r="DJI56" s="88"/>
      <c r="DJJ56" s="87"/>
      <c r="DJK56" s="87"/>
      <c r="DJL56" s="87"/>
      <c r="DJM56" s="87"/>
      <c r="DJN56" s="88"/>
      <c r="DJO56" s="87"/>
      <c r="DJP56" s="87"/>
      <c r="DJQ56" s="87"/>
      <c r="DJR56" s="87"/>
      <c r="DJS56" s="88"/>
      <c r="DJT56" s="87"/>
      <c r="DJU56" s="87"/>
      <c r="DJV56" s="87"/>
      <c r="DJW56" s="87"/>
      <c r="DJX56" s="88"/>
      <c r="DJY56" s="87"/>
      <c r="DJZ56" s="87"/>
      <c r="DKA56" s="87"/>
      <c r="DKB56" s="87"/>
      <c r="DKC56" s="88"/>
      <c r="DKD56" s="87"/>
      <c r="DKE56" s="87"/>
      <c r="DKF56" s="87"/>
      <c r="DKG56" s="87"/>
      <c r="DKH56" s="88"/>
      <c r="DKI56" s="87"/>
      <c r="DKJ56" s="87"/>
      <c r="DKK56" s="87"/>
      <c r="DKL56" s="87"/>
      <c r="DKM56" s="88"/>
      <c r="DKN56" s="87"/>
      <c r="DKO56" s="87"/>
      <c r="DKP56" s="87"/>
      <c r="DKQ56" s="87"/>
      <c r="DKR56" s="88"/>
      <c r="DKS56" s="87"/>
      <c r="DKT56" s="87"/>
      <c r="DKU56" s="87"/>
      <c r="DKV56" s="87"/>
      <c r="DKW56" s="88"/>
      <c r="DKX56" s="87"/>
      <c r="DKY56" s="87"/>
      <c r="DKZ56" s="87"/>
      <c r="DLA56" s="87"/>
      <c r="DLB56" s="88"/>
      <c r="DLC56" s="87"/>
      <c r="DLD56" s="87"/>
      <c r="DLE56" s="87"/>
      <c r="DLF56" s="87"/>
      <c r="DLG56" s="88"/>
      <c r="DLH56" s="87"/>
      <c r="DLI56" s="87"/>
      <c r="DLJ56" s="87"/>
      <c r="DLK56" s="87"/>
      <c r="DLL56" s="88"/>
      <c r="DLM56" s="87"/>
      <c r="DLN56" s="87"/>
      <c r="DLO56" s="87"/>
      <c r="DLP56" s="87"/>
      <c r="DLQ56" s="88"/>
      <c r="DLR56" s="87"/>
      <c r="DLS56" s="87"/>
      <c r="DLT56" s="87"/>
      <c r="DLU56" s="87"/>
      <c r="DLV56" s="88"/>
      <c r="DLW56" s="87"/>
      <c r="DLX56" s="87"/>
      <c r="DLY56" s="87"/>
      <c r="DLZ56" s="87"/>
      <c r="DMA56" s="88"/>
      <c r="DMB56" s="87"/>
      <c r="DMC56" s="87"/>
      <c r="DMD56" s="87"/>
      <c r="DME56" s="87"/>
      <c r="DMF56" s="88"/>
      <c r="DMG56" s="87"/>
      <c r="DMH56" s="87"/>
      <c r="DMI56" s="87"/>
      <c r="DMJ56" s="87"/>
      <c r="DMK56" s="88"/>
      <c r="DML56" s="87"/>
      <c r="DMM56" s="87"/>
      <c r="DMN56" s="87"/>
      <c r="DMO56" s="87"/>
      <c r="DMP56" s="88"/>
      <c r="DMQ56" s="87"/>
      <c r="DMR56" s="87"/>
      <c r="DMS56" s="87"/>
      <c r="DMT56" s="87"/>
      <c r="DMU56" s="88"/>
      <c r="DMV56" s="87"/>
      <c r="DMW56" s="87"/>
      <c r="DMX56" s="87"/>
      <c r="DMY56" s="87"/>
      <c r="DMZ56" s="88"/>
      <c r="DNA56" s="87"/>
      <c r="DNB56" s="87"/>
      <c r="DNC56" s="87"/>
      <c r="DND56" s="87"/>
      <c r="DNE56" s="88"/>
      <c r="DNF56" s="87"/>
      <c r="DNG56" s="87"/>
      <c r="DNH56" s="87"/>
      <c r="DNI56" s="87"/>
      <c r="DNJ56" s="88"/>
      <c r="DNK56" s="87"/>
      <c r="DNL56" s="87"/>
      <c r="DNM56" s="87"/>
      <c r="DNN56" s="87"/>
      <c r="DNO56" s="88"/>
      <c r="DNP56" s="87"/>
      <c r="DNQ56" s="87"/>
      <c r="DNR56" s="87"/>
      <c r="DNS56" s="87"/>
      <c r="DNT56" s="88"/>
      <c r="DNU56" s="87"/>
      <c r="DNV56" s="87"/>
      <c r="DNW56" s="87"/>
      <c r="DNX56" s="87"/>
      <c r="DNY56" s="88"/>
      <c r="DNZ56" s="87"/>
      <c r="DOA56" s="87"/>
      <c r="DOB56" s="87"/>
      <c r="DOC56" s="87"/>
      <c r="DOD56" s="88"/>
      <c r="DOE56" s="87"/>
      <c r="DOF56" s="87"/>
      <c r="DOG56" s="87"/>
      <c r="DOH56" s="87"/>
      <c r="DOI56" s="88"/>
      <c r="DOJ56" s="87"/>
      <c r="DOK56" s="87"/>
      <c r="DOL56" s="87"/>
      <c r="DOM56" s="87"/>
      <c r="DON56" s="88"/>
      <c r="DOO56" s="87"/>
      <c r="DOP56" s="87"/>
      <c r="DOQ56" s="87"/>
      <c r="DOR56" s="87"/>
      <c r="DOS56" s="88"/>
      <c r="DOT56" s="87"/>
      <c r="DOU56" s="87"/>
      <c r="DOV56" s="87"/>
      <c r="DOW56" s="87"/>
      <c r="DOX56" s="88"/>
      <c r="DOY56" s="87"/>
      <c r="DOZ56" s="87"/>
      <c r="DPA56" s="87"/>
      <c r="DPB56" s="87"/>
      <c r="DPC56" s="88"/>
      <c r="DPD56" s="87"/>
      <c r="DPE56" s="87"/>
      <c r="DPF56" s="87"/>
      <c r="DPG56" s="87"/>
      <c r="DPH56" s="88"/>
      <c r="DPI56" s="87"/>
      <c r="DPJ56" s="87"/>
      <c r="DPK56" s="87"/>
      <c r="DPL56" s="87"/>
      <c r="DPM56" s="88"/>
      <c r="DPN56" s="87"/>
      <c r="DPO56" s="87"/>
      <c r="DPP56" s="87"/>
      <c r="DPQ56" s="87"/>
      <c r="DPR56" s="88"/>
      <c r="DPS56" s="87"/>
      <c r="DPT56" s="87"/>
      <c r="DPU56" s="87"/>
      <c r="DPV56" s="87"/>
      <c r="DPW56" s="88"/>
      <c r="DPX56" s="87"/>
      <c r="DPY56" s="87"/>
      <c r="DPZ56" s="87"/>
      <c r="DQA56" s="87"/>
      <c r="DQB56" s="88"/>
      <c r="DQC56" s="87"/>
      <c r="DQD56" s="87"/>
      <c r="DQE56" s="87"/>
      <c r="DQF56" s="87"/>
      <c r="DQG56" s="88"/>
      <c r="DQH56" s="87"/>
      <c r="DQI56" s="87"/>
      <c r="DQJ56" s="87"/>
      <c r="DQK56" s="87"/>
      <c r="DQL56" s="88"/>
      <c r="DQM56" s="87"/>
      <c r="DQN56" s="87"/>
      <c r="DQO56" s="87"/>
      <c r="DQP56" s="87"/>
      <c r="DQQ56" s="88"/>
      <c r="DQR56" s="87"/>
      <c r="DQS56" s="87"/>
      <c r="DQT56" s="87"/>
      <c r="DQU56" s="87"/>
      <c r="DQV56" s="88"/>
      <c r="DQW56" s="87"/>
      <c r="DQX56" s="87"/>
      <c r="DQY56" s="87"/>
      <c r="DQZ56" s="87"/>
      <c r="DRA56" s="88"/>
      <c r="DRB56" s="87"/>
      <c r="DRC56" s="87"/>
      <c r="DRD56" s="87"/>
      <c r="DRE56" s="87"/>
      <c r="DRF56" s="88"/>
      <c r="DRG56" s="87"/>
      <c r="DRH56" s="87"/>
      <c r="DRI56" s="87"/>
      <c r="DRJ56" s="87"/>
      <c r="DRK56" s="88"/>
      <c r="DRL56" s="87"/>
      <c r="DRM56" s="87"/>
      <c r="DRN56" s="87"/>
      <c r="DRO56" s="87"/>
      <c r="DRP56" s="88"/>
      <c r="DRQ56" s="87"/>
      <c r="DRR56" s="87"/>
      <c r="DRS56" s="87"/>
      <c r="DRT56" s="87"/>
      <c r="DRU56" s="88"/>
      <c r="DRV56" s="87"/>
      <c r="DRW56" s="87"/>
      <c r="DRX56" s="87"/>
      <c r="DRY56" s="87"/>
      <c r="DRZ56" s="88"/>
      <c r="DSA56" s="87"/>
      <c r="DSB56" s="87"/>
      <c r="DSC56" s="87"/>
      <c r="DSD56" s="87"/>
      <c r="DSE56" s="88"/>
      <c r="DSF56" s="87"/>
      <c r="DSG56" s="87"/>
      <c r="DSH56" s="87"/>
      <c r="DSI56" s="87"/>
      <c r="DSJ56" s="88"/>
      <c r="DSK56" s="87"/>
      <c r="DSL56" s="87"/>
      <c r="DSM56" s="87"/>
      <c r="DSN56" s="87"/>
      <c r="DSO56" s="88"/>
      <c r="DSP56" s="87"/>
      <c r="DSQ56" s="87"/>
      <c r="DSR56" s="87"/>
      <c r="DSS56" s="87"/>
      <c r="DST56" s="88"/>
      <c r="DSU56" s="87"/>
      <c r="DSV56" s="87"/>
      <c r="DSW56" s="87"/>
      <c r="DSX56" s="87"/>
      <c r="DSY56" s="88"/>
      <c r="DSZ56" s="87"/>
      <c r="DTA56" s="87"/>
      <c r="DTB56" s="87"/>
      <c r="DTC56" s="87"/>
      <c r="DTD56" s="88"/>
      <c r="DTE56" s="87"/>
      <c r="DTF56" s="87"/>
      <c r="DTG56" s="87"/>
      <c r="DTH56" s="87"/>
      <c r="DTI56" s="88"/>
      <c r="DTJ56" s="87"/>
      <c r="DTK56" s="87"/>
      <c r="DTL56" s="87"/>
      <c r="DTM56" s="87"/>
      <c r="DTN56" s="88"/>
      <c r="DTO56" s="87"/>
      <c r="DTP56" s="87"/>
      <c r="DTQ56" s="87"/>
      <c r="DTR56" s="87"/>
      <c r="DTS56" s="88"/>
      <c r="DTT56" s="87"/>
      <c r="DTU56" s="87"/>
      <c r="DTV56" s="87"/>
      <c r="DTW56" s="87"/>
      <c r="DTX56" s="88"/>
      <c r="DTY56" s="87"/>
      <c r="DTZ56" s="87"/>
      <c r="DUA56" s="87"/>
      <c r="DUB56" s="87"/>
      <c r="DUC56" s="88"/>
      <c r="DUD56" s="87"/>
      <c r="DUE56" s="87"/>
      <c r="DUF56" s="87"/>
      <c r="DUG56" s="87"/>
      <c r="DUH56" s="88"/>
      <c r="DUI56" s="87"/>
      <c r="DUJ56" s="87"/>
      <c r="DUK56" s="87"/>
      <c r="DUL56" s="87"/>
      <c r="DUM56" s="88"/>
      <c r="DUN56" s="87"/>
      <c r="DUO56" s="87"/>
      <c r="DUP56" s="87"/>
      <c r="DUQ56" s="87"/>
      <c r="DUR56" s="88"/>
      <c r="DUS56" s="87"/>
      <c r="DUT56" s="87"/>
      <c r="DUU56" s="87"/>
      <c r="DUV56" s="87"/>
      <c r="DUW56" s="88"/>
      <c r="DUX56" s="87"/>
      <c r="DUY56" s="87"/>
      <c r="DUZ56" s="87"/>
      <c r="DVA56" s="87"/>
      <c r="DVB56" s="88"/>
      <c r="DVC56" s="87"/>
      <c r="DVD56" s="87"/>
      <c r="DVE56" s="87"/>
      <c r="DVF56" s="87"/>
      <c r="DVG56" s="88"/>
      <c r="DVH56" s="87"/>
      <c r="DVI56" s="87"/>
      <c r="DVJ56" s="87"/>
      <c r="DVK56" s="87"/>
      <c r="DVL56" s="88"/>
      <c r="DVM56" s="87"/>
      <c r="DVN56" s="87"/>
      <c r="DVO56" s="87"/>
      <c r="DVP56" s="87"/>
      <c r="DVQ56" s="88"/>
      <c r="DVR56" s="87"/>
      <c r="DVS56" s="87"/>
      <c r="DVT56" s="87"/>
      <c r="DVU56" s="87"/>
      <c r="DVV56" s="88"/>
      <c r="DVW56" s="87"/>
      <c r="DVX56" s="87"/>
      <c r="DVY56" s="87"/>
      <c r="DVZ56" s="87"/>
      <c r="DWA56" s="88"/>
      <c r="DWB56" s="87"/>
      <c r="DWC56" s="87"/>
      <c r="DWD56" s="87"/>
      <c r="DWE56" s="87"/>
      <c r="DWF56" s="88"/>
      <c r="DWG56" s="87"/>
      <c r="DWH56" s="87"/>
      <c r="DWI56" s="87"/>
      <c r="DWJ56" s="87"/>
      <c r="DWK56" s="88"/>
      <c r="DWL56" s="87"/>
      <c r="DWM56" s="87"/>
      <c r="DWN56" s="87"/>
      <c r="DWO56" s="87"/>
      <c r="DWP56" s="88"/>
      <c r="DWQ56" s="87"/>
      <c r="DWR56" s="87"/>
      <c r="DWS56" s="87"/>
      <c r="DWT56" s="87"/>
      <c r="DWU56" s="88"/>
      <c r="DWV56" s="87"/>
      <c r="DWW56" s="87"/>
      <c r="DWX56" s="87"/>
      <c r="DWY56" s="87"/>
      <c r="DWZ56" s="88"/>
      <c r="DXA56" s="87"/>
      <c r="DXB56" s="87"/>
      <c r="DXC56" s="87"/>
      <c r="DXD56" s="87"/>
      <c r="DXE56" s="88"/>
      <c r="DXF56" s="87"/>
      <c r="DXG56" s="87"/>
      <c r="DXH56" s="87"/>
      <c r="DXI56" s="87"/>
      <c r="DXJ56" s="88"/>
      <c r="DXK56" s="87"/>
      <c r="DXL56" s="87"/>
      <c r="DXM56" s="87"/>
      <c r="DXN56" s="87"/>
      <c r="DXO56" s="88"/>
      <c r="DXP56" s="87"/>
      <c r="DXQ56" s="87"/>
      <c r="DXR56" s="87"/>
      <c r="DXS56" s="87"/>
      <c r="DXT56" s="88"/>
      <c r="DXU56" s="87"/>
      <c r="DXV56" s="87"/>
      <c r="DXW56" s="87"/>
      <c r="DXX56" s="87"/>
      <c r="DXY56" s="88"/>
      <c r="DXZ56" s="87"/>
      <c r="DYA56" s="87"/>
      <c r="DYB56" s="87"/>
      <c r="DYC56" s="87"/>
      <c r="DYD56" s="88"/>
      <c r="DYE56" s="87"/>
      <c r="DYF56" s="87"/>
      <c r="DYG56" s="87"/>
      <c r="DYH56" s="87"/>
      <c r="DYI56" s="88"/>
      <c r="DYJ56" s="87"/>
      <c r="DYK56" s="87"/>
      <c r="DYL56" s="87"/>
      <c r="DYM56" s="87"/>
      <c r="DYN56" s="88"/>
      <c r="DYO56" s="87"/>
      <c r="DYP56" s="87"/>
      <c r="DYQ56" s="87"/>
      <c r="DYR56" s="87"/>
      <c r="DYS56" s="88"/>
      <c r="DYT56" s="87"/>
      <c r="DYU56" s="87"/>
      <c r="DYV56" s="87"/>
      <c r="DYW56" s="87"/>
      <c r="DYX56" s="88"/>
      <c r="DYY56" s="87"/>
      <c r="DYZ56" s="87"/>
      <c r="DZA56" s="87"/>
      <c r="DZB56" s="87"/>
      <c r="DZC56" s="88"/>
      <c r="DZD56" s="87"/>
      <c r="DZE56" s="87"/>
      <c r="DZF56" s="87"/>
      <c r="DZG56" s="87"/>
      <c r="DZH56" s="88"/>
      <c r="DZI56" s="87"/>
      <c r="DZJ56" s="87"/>
      <c r="DZK56" s="87"/>
      <c r="DZL56" s="87"/>
      <c r="DZM56" s="88"/>
      <c r="DZN56" s="87"/>
      <c r="DZO56" s="87"/>
      <c r="DZP56" s="87"/>
      <c r="DZQ56" s="87"/>
      <c r="DZR56" s="88"/>
      <c r="DZS56" s="87"/>
      <c r="DZT56" s="87"/>
      <c r="DZU56" s="87"/>
      <c r="DZV56" s="87"/>
      <c r="DZW56" s="88"/>
      <c r="DZX56" s="87"/>
      <c r="DZY56" s="87"/>
      <c r="DZZ56" s="87"/>
      <c r="EAA56" s="87"/>
      <c r="EAB56" s="88"/>
      <c r="EAC56" s="87"/>
      <c r="EAD56" s="87"/>
      <c r="EAE56" s="87"/>
      <c r="EAF56" s="87"/>
      <c r="EAG56" s="88"/>
      <c r="EAH56" s="87"/>
      <c r="EAI56" s="87"/>
      <c r="EAJ56" s="87"/>
      <c r="EAK56" s="87"/>
      <c r="EAL56" s="88"/>
      <c r="EAM56" s="87"/>
      <c r="EAN56" s="87"/>
      <c r="EAO56" s="87"/>
      <c r="EAP56" s="87"/>
      <c r="EAQ56" s="88"/>
      <c r="EAR56" s="87"/>
      <c r="EAS56" s="87"/>
      <c r="EAT56" s="87"/>
      <c r="EAU56" s="87"/>
      <c r="EAV56" s="88"/>
      <c r="EAW56" s="87"/>
      <c r="EAX56" s="87"/>
      <c r="EAY56" s="87"/>
      <c r="EAZ56" s="87"/>
      <c r="EBA56" s="88"/>
      <c r="EBB56" s="87"/>
      <c r="EBC56" s="87"/>
      <c r="EBD56" s="87"/>
      <c r="EBE56" s="87"/>
      <c r="EBF56" s="88"/>
      <c r="EBG56" s="87"/>
      <c r="EBH56" s="87"/>
      <c r="EBI56" s="87"/>
      <c r="EBJ56" s="87"/>
      <c r="EBK56" s="88"/>
      <c r="EBL56" s="87"/>
      <c r="EBM56" s="87"/>
      <c r="EBN56" s="87"/>
      <c r="EBO56" s="87"/>
      <c r="EBP56" s="88"/>
      <c r="EBQ56" s="87"/>
      <c r="EBR56" s="87"/>
      <c r="EBS56" s="87"/>
      <c r="EBT56" s="87"/>
      <c r="EBU56" s="88"/>
      <c r="EBV56" s="87"/>
      <c r="EBW56" s="87"/>
      <c r="EBX56" s="87"/>
      <c r="EBY56" s="87"/>
      <c r="EBZ56" s="88"/>
      <c r="ECA56" s="87"/>
      <c r="ECB56" s="87"/>
      <c r="ECC56" s="87"/>
      <c r="ECD56" s="87"/>
      <c r="ECE56" s="88"/>
      <c r="ECF56" s="87"/>
      <c r="ECG56" s="87"/>
      <c r="ECH56" s="87"/>
      <c r="ECI56" s="87"/>
      <c r="ECJ56" s="88"/>
      <c r="ECK56" s="87"/>
      <c r="ECL56" s="87"/>
      <c r="ECM56" s="87"/>
      <c r="ECN56" s="87"/>
      <c r="ECO56" s="88"/>
      <c r="ECP56" s="87"/>
      <c r="ECQ56" s="87"/>
      <c r="ECR56" s="87"/>
      <c r="ECS56" s="87"/>
      <c r="ECT56" s="88"/>
      <c r="ECU56" s="87"/>
      <c r="ECV56" s="87"/>
      <c r="ECW56" s="87"/>
      <c r="ECX56" s="87"/>
      <c r="ECY56" s="88"/>
      <c r="ECZ56" s="87"/>
      <c r="EDA56" s="87"/>
      <c r="EDB56" s="87"/>
      <c r="EDC56" s="87"/>
      <c r="EDD56" s="88"/>
      <c r="EDE56" s="87"/>
      <c r="EDF56" s="87"/>
      <c r="EDG56" s="87"/>
      <c r="EDH56" s="87"/>
      <c r="EDI56" s="88"/>
      <c r="EDJ56" s="87"/>
      <c r="EDK56" s="87"/>
      <c r="EDL56" s="87"/>
      <c r="EDM56" s="87"/>
      <c r="EDN56" s="88"/>
      <c r="EDO56" s="87"/>
      <c r="EDP56" s="87"/>
      <c r="EDQ56" s="87"/>
      <c r="EDR56" s="87"/>
      <c r="EDS56" s="88"/>
      <c r="EDT56" s="87"/>
      <c r="EDU56" s="87"/>
      <c r="EDV56" s="87"/>
      <c r="EDW56" s="87"/>
      <c r="EDX56" s="88"/>
      <c r="EDY56" s="87"/>
      <c r="EDZ56" s="87"/>
      <c r="EEA56" s="87"/>
      <c r="EEB56" s="87"/>
      <c r="EEC56" s="88"/>
      <c r="EED56" s="87"/>
      <c r="EEE56" s="87"/>
      <c r="EEF56" s="87"/>
      <c r="EEG56" s="87"/>
      <c r="EEH56" s="88"/>
      <c r="EEI56" s="87"/>
      <c r="EEJ56" s="87"/>
      <c r="EEK56" s="87"/>
      <c r="EEL56" s="87"/>
      <c r="EEM56" s="88"/>
      <c r="EEN56" s="87"/>
      <c r="EEO56" s="87"/>
      <c r="EEP56" s="87"/>
      <c r="EEQ56" s="87"/>
      <c r="EER56" s="88"/>
      <c r="EES56" s="87"/>
      <c r="EET56" s="87"/>
      <c r="EEU56" s="87"/>
      <c r="EEV56" s="87"/>
      <c r="EEW56" s="88"/>
      <c r="EEX56" s="87"/>
      <c r="EEY56" s="87"/>
      <c r="EEZ56" s="87"/>
      <c r="EFA56" s="87"/>
      <c r="EFB56" s="88"/>
      <c r="EFC56" s="87"/>
      <c r="EFD56" s="87"/>
      <c r="EFE56" s="87"/>
      <c r="EFF56" s="87"/>
      <c r="EFG56" s="88"/>
      <c r="EFH56" s="87"/>
      <c r="EFI56" s="87"/>
      <c r="EFJ56" s="87"/>
      <c r="EFK56" s="87"/>
      <c r="EFL56" s="88"/>
      <c r="EFM56" s="87"/>
      <c r="EFN56" s="87"/>
      <c r="EFO56" s="87"/>
      <c r="EFP56" s="87"/>
      <c r="EFQ56" s="88"/>
      <c r="EFR56" s="87"/>
      <c r="EFS56" s="87"/>
      <c r="EFT56" s="87"/>
      <c r="EFU56" s="87"/>
      <c r="EFV56" s="88"/>
      <c r="EFW56" s="87"/>
      <c r="EFX56" s="87"/>
      <c r="EFY56" s="87"/>
      <c r="EFZ56" s="87"/>
      <c r="EGA56" s="88"/>
      <c r="EGB56" s="87"/>
      <c r="EGC56" s="87"/>
      <c r="EGD56" s="87"/>
      <c r="EGE56" s="87"/>
      <c r="EGF56" s="88"/>
      <c r="EGG56" s="87"/>
      <c r="EGH56" s="87"/>
      <c r="EGI56" s="87"/>
      <c r="EGJ56" s="87"/>
      <c r="EGK56" s="88"/>
      <c r="EGL56" s="87"/>
      <c r="EGM56" s="87"/>
      <c r="EGN56" s="87"/>
      <c r="EGO56" s="87"/>
      <c r="EGP56" s="88"/>
      <c r="EGQ56" s="87"/>
      <c r="EGR56" s="87"/>
      <c r="EGS56" s="87"/>
      <c r="EGT56" s="87"/>
      <c r="EGU56" s="88"/>
      <c r="EGV56" s="87"/>
      <c r="EGW56" s="87"/>
      <c r="EGX56" s="87"/>
      <c r="EGY56" s="87"/>
      <c r="EGZ56" s="88"/>
      <c r="EHA56" s="87"/>
      <c r="EHB56" s="87"/>
      <c r="EHC56" s="87"/>
      <c r="EHD56" s="87"/>
      <c r="EHE56" s="88"/>
      <c r="EHF56" s="87"/>
      <c r="EHG56" s="87"/>
      <c r="EHH56" s="87"/>
      <c r="EHI56" s="87"/>
      <c r="EHJ56" s="88"/>
      <c r="EHK56" s="87"/>
      <c r="EHL56" s="87"/>
      <c r="EHM56" s="87"/>
      <c r="EHN56" s="87"/>
      <c r="EHO56" s="88"/>
      <c r="EHP56" s="87"/>
      <c r="EHQ56" s="87"/>
      <c r="EHR56" s="87"/>
      <c r="EHS56" s="87"/>
      <c r="EHT56" s="88"/>
      <c r="EHU56" s="87"/>
      <c r="EHV56" s="87"/>
      <c r="EHW56" s="87"/>
      <c r="EHX56" s="87"/>
      <c r="EHY56" s="88"/>
      <c r="EHZ56" s="87"/>
      <c r="EIA56" s="87"/>
      <c r="EIB56" s="87"/>
      <c r="EIC56" s="87"/>
      <c r="EID56" s="88"/>
      <c r="EIE56" s="87"/>
      <c r="EIF56" s="87"/>
      <c r="EIG56" s="87"/>
      <c r="EIH56" s="87"/>
      <c r="EII56" s="88"/>
      <c r="EIJ56" s="87"/>
      <c r="EIK56" s="87"/>
      <c r="EIL56" s="87"/>
      <c r="EIM56" s="87"/>
      <c r="EIN56" s="88"/>
      <c r="EIO56" s="87"/>
      <c r="EIP56" s="87"/>
      <c r="EIQ56" s="87"/>
      <c r="EIR56" s="87"/>
      <c r="EIS56" s="88"/>
      <c r="EIT56" s="87"/>
      <c r="EIU56" s="87"/>
      <c r="EIV56" s="87"/>
      <c r="EIW56" s="87"/>
      <c r="EIX56" s="88"/>
      <c r="EIY56" s="87"/>
      <c r="EIZ56" s="87"/>
      <c r="EJA56" s="87"/>
      <c r="EJB56" s="87"/>
      <c r="EJC56" s="88"/>
      <c r="EJD56" s="87"/>
      <c r="EJE56" s="87"/>
      <c r="EJF56" s="87"/>
      <c r="EJG56" s="87"/>
      <c r="EJH56" s="88"/>
      <c r="EJI56" s="87"/>
      <c r="EJJ56" s="87"/>
      <c r="EJK56" s="87"/>
      <c r="EJL56" s="87"/>
      <c r="EJM56" s="88"/>
      <c r="EJN56" s="87"/>
      <c r="EJO56" s="87"/>
      <c r="EJP56" s="87"/>
      <c r="EJQ56" s="87"/>
      <c r="EJR56" s="88"/>
      <c r="EJS56" s="87"/>
      <c r="EJT56" s="87"/>
      <c r="EJU56" s="87"/>
      <c r="EJV56" s="87"/>
      <c r="EJW56" s="88"/>
      <c r="EJX56" s="87"/>
      <c r="EJY56" s="87"/>
      <c r="EJZ56" s="87"/>
      <c r="EKA56" s="87"/>
      <c r="EKB56" s="88"/>
      <c r="EKC56" s="87"/>
      <c r="EKD56" s="87"/>
      <c r="EKE56" s="87"/>
      <c r="EKF56" s="87"/>
      <c r="EKG56" s="88"/>
      <c r="EKH56" s="87"/>
      <c r="EKI56" s="87"/>
      <c r="EKJ56" s="87"/>
      <c r="EKK56" s="87"/>
      <c r="EKL56" s="88"/>
      <c r="EKM56" s="87"/>
      <c r="EKN56" s="87"/>
      <c r="EKO56" s="87"/>
      <c r="EKP56" s="87"/>
      <c r="EKQ56" s="88"/>
      <c r="EKR56" s="87"/>
      <c r="EKS56" s="87"/>
      <c r="EKT56" s="87"/>
      <c r="EKU56" s="87"/>
      <c r="EKV56" s="88"/>
      <c r="EKW56" s="87"/>
      <c r="EKX56" s="87"/>
      <c r="EKY56" s="87"/>
      <c r="EKZ56" s="87"/>
      <c r="ELA56" s="88"/>
      <c r="ELB56" s="87"/>
      <c r="ELC56" s="87"/>
      <c r="ELD56" s="87"/>
      <c r="ELE56" s="87"/>
      <c r="ELF56" s="88"/>
      <c r="ELG56" s="87"/>
      <c r="ELH56" s="87"/>
      <c r="ELI56" s="87"/>
      <c r="ELJ56" s="87"/>
      <c r="ELK56" s="88"/>
      <c r="ELL56" s="87"/>
      <c r="ELM56" s="87"/>
      <c r="ELN56" s="87"/>
      <c r="ELO56" s="87"/>
      <c r="ELP56" s="88"/>
      <c r="ELQ56" s="87"/>
      <c r="ELR56" s="87"/>
      <c r="ELS56" s="87"/>
      <c r="ELT56" s="87"/>
      <c r="ELU56" s="88"/>
      <c r="ELV56" s="87"/>
      <c r="ELW56" s="87"/>
      <c r="ELX56" s="87"/>
      <c r="ELY56" s="87"/>
      <c r="ELZ56" s="88"/>
      <c r="EMA56" s="87"/>
      <c r="EMB56" s="87"/>
      <c r="EMC56" s="87"/>
      <c r="EMD56" s="87"/>
      <c r="EME56" s="88"/>
      <c r="EMF56" s="87"/>
      <c r="EMG56" s="87"/>
      <c r="EMH56" s="87"/>
      <c r="EMI56" s="87"/>
      <c r="EMJ56" s="88"/>
      <c r="EMK56" s="87"/>
      <c r="EML56" s="87"/>
      <c r="EMM56" s="87"/>
      <c r="EMN56" s="87"/>
      <c r="EMO56" s="88"/>
      <c r="EMP56" s="87"/>
      <c r="EMQ56" s="87"/>
      <c r="EMR56" s="87"/>
      <c r="EMS56" s="87"/>
      <c r="EMT56" s="88"/>
      <c r="EMU56" s="87"/>
      <c r="EMV56" s="87"/>
      <c r="EMW56" s="87"/>
      <c r="EMX56" s="87"/>
      <c r="EMY56" s="88"/>
      <c r="EMZ56" s="87"/>
      <c r="ENA56" s="87"/>
      <c r="ENB56" s="87"/>
      <c r="ENC56" s="87"/>
      <c r="END56" s="88"/>
      <c r="ENE56" s="87"/>
      <c r="ENF56" s="87"/>
      <c r="ENG56" s="87"/>
      <c r="ENH56" s="87"/>
      <c r="ENI56" s="88"/>
      <c r="ENJ56" s="87"/>
      <c r="ENK56" s="87"/>
      <c r="ENL56" s="87"/>
      <c r="ENM56" s="87"/>
      <c r="ENN56" s="88"/>
      <c r="ENO56" s="87"/>
      <c r="ENP56" s="87"/>
      <c r="ENQ56" s="87"/>
      <c r="ENR56" s="87"/>
      <c r="ENS56" s="88"/>
      <c r="ENT56" s="87"/>
      <c r="ENU56" s="87"/>
      <c r="ENV56" s="87"/>
      <c r="ENW56" s="87"/>
      <c r="ENX56" s="88"/>
      <c r="ENY56" s="87"/>
      <c r="ENZ56" s="87"/>
      <c r="EOA56" s="87"/>
      <c r="EOB56" s="87"/>
      <c r="EOC56" s="88"/>
      <c r="EOD56" s="87"/>
      <c r="EOE56" s="87"/>
      <c r="EOF56" s="87"/>
      <c r="EOG56" s="87"/>
      <c r="EOH56" s="88"/>
      <c r="EOI56" s="87"/>
      <c r="EOJ56" s="87"/>
      <c r="EOK56" s="87"/>
      <c r="EOL56" s="87"/>
      <c r="EOM56" s="88"/>
      <c r="EON56" s="87"/>
      <c r="EOO56" s="87"/>
      <c r="EOP56" s="87"/>
      <c r="EOQ56" s="87"/>
      <c r="EOR56" s="88"/>
      <c r="EOS56" s="87"/>
      <c r="EOT56" s="87"/>
      <c r="EOU56" s="87"/>
      <c r="EOV56" s="87"/>
      <c r="EOW56" s="88"/>
      <c r="EOX56" s="87"/>
      <c r="EOY56" s="87"/>
      <c r="EOZ56" s="87"/>
      <c r="EPA56" s="87"/>
      <c r="EPB56" s="88"/>
      <c r="EPC56" s="87"/>
      <c r="EPD56" s="87"/>
      <c r="EPE56" s="87"/>
      <c r="EPF56" s="87"/>
      <c r="EPG56" s="88"/>
      <c r="EPH56" s="87"/>
      <c r="EPI56" s="87"/>
      <c r="EPJ56" s="87"/>
      <c r="EPK56" s="87"/>
      <c r="EPL56" s="88"/>
      <c r="EPM56" s="87"/>
      <c r="EPN56" s="87"/>
      <c r="EPO56" s="87"/>
      <c r="EPP56" s="87"/>
      <c r="EPQ56" s="88"/>
      <c r="EPR56" s="87"/>
      <c r="EPS56" s="87"/>
      <c r="EPT56" s="87"/>
      <c r="EPU56" s="87"/>
      <c r="EPV56" s="88"/>
      <c r="EPW56" s="87"/>
      <c r="EPX56" s="87"/>
      <c r="EPY56" s="87"/>
      <c r="EPZ56" s="87"/>
      <c r="EQA56" s="88"/>
      <c r="EQB56" s="87"/>
      <c r="EQC56" s="87"/>
      <c r="EQD56" s="87"/>
      <c r="EQE56" s="87"/>
      <c r="EQF56" s="88"/>
      <c r="EQG56" s="87"/>
      <c r="EQH56" s="87"/>
      <c r="EQI56" s="87"/>
      <c r="EQJ56" s="87"/>
      <c r="EQK56" s="88"/>
      <c r="EQL56" s="87"/>
      <c r="EQM56" s="87"/>
      <c r="EQN56" s="87"/>
      <c r="EQO56" s="87"/>
      <c r="EQP56" s="88"/>
      <c r="EQQ56" s="87"/>
      <c r="EQR56" s="87"/>
      <c r="EQS56" s="87"/>
      <c r="EQT56" s="87"/>
      <c r="EQU56" s="88"/>
      <c r="EQV56" s="87"/>
      <c r="EQW56" s="87"/>
      <c r="EQX56" s="87"/>
      <c r="EQY56" s="87"/>
      <c r="EQZ56" s="88"/>
      <c r="ERA56" s="87"/>
      <c r="ERB56" s="87"/>
      <c r="ERC56" s="87"/>
      <c r="ERD56" s="87"/>
      <c r="ERE56" s="88"/>
      <c r="ERF56" s="87"/>
      <c r="ERG56" s="87"/>
      <c r="ERH56" s="87"/>
      <c r="ERI56" s="87"/>
      <c r="ERJ56" s="88"/>
      <c r="ERK56" s="87"/>
      <c r="ERL56" s="87"/>
      <c r="ERM56" s="87"/>
      <c r="ERN56" s="87"/>
      <c r="ERO56" s="88"/>
      <c r="ERP56" s="87"/>
      <c r="ERQ56" s="87"/>
      <c r="ERR56" s="87"/>
      <c r="ERS56" s="87"/>
      <c r="ERT56" s="88"/>
      <c r="ERU56" s="87"/>
      <c r="ERV56" s="87"/>
      <c r="ERW56" s="87"/>
      <c r="ERX56" s="87"/>
      <c r="ERY56" s="88"/>
      <c r="ERZ56" s="87"/>
      <c r="ESA56" s="87"/>
      <c r="ESB56" s="87"/>
      <c r="ESC56" s="87"/>
      <c r="ESD56" s="88"/>
      <c r="ESE56" s="87"/>
      <c r="ESF56" s="87"/>
      <c r="ESG56" s="87"/>
      <c r="ESH56" s="87"/>
      <c r="ESI56" s="88"/>
      <c r="ESJ56" s="87"/>
      <c r="ESK56" s="87"/>
      <c r="ESL56" s="87"/>
      <c r="ESM56" s="87"/>
      <c r="ESN56" s="88"/>
      <c r="ESO56" s="87"/>
      <c r="ESP56" s="87"/>
      <c r="ESQ56" s="87"/>
      <c r="ESR56" s="87"/>
      <c r="ESS56" s="88"/>
      <c r="EST56" s="87"/>
      <c r="ESU56" s="87"/>
      <c r="ESV56" s="87"/>
      <c r="ESW56" s="87"/>
      <c r="ESX56" s="88"/>
      <c r="ESY56" s="87"/>
      <c r="ESZ56" s="87"/>
      <c r="ETA56" s="87"/>
      <c r="ETB56" s="87"/>
      <c r="ETC56" s="88"/>
      <c r="ETD56" s="87"/>
      <c r="ETE56" s="87"/>
      <c r="ETF56" s="87"/>
      <c r="ETG56" s="87"/>
      <c r="ETH56" s="88"/>
      <c r="ETI56" s="87"/>
      <c r="ETJ56" s="87"/>
      <c r="ETK56" s="87"/>
      <c r="ETL56" s="87"/>
      <c r="ETM56" s="88"/>
      <c r="ETN56" s="87"/>
      <c r="ETO56" s="87"/>
      <c r="ETP56" s="87"/>
      <c r="ETQ56" s="87"/>
      <c r="ETR56" s="88"/>
      <c r="ETS56" s="87"/>
      <c r="ETT56" s="87"/>
      <c r="ETU56" s="87"/>
      <c r="ETV56" s="87"/>
      <c r="ETW56" s="88"/>
      <c r="ETX56" s="87"/>
      <c r="ETY56" s="87"/>
      <c r="ETZ56" s="87"/>
      <c r="EUA56" s="87"/>
      <c r="EUB56" s="88"/>
      <c r="EUC56" s="87"/>
      <c r="EUD56" s="87"/>
      <c r="EUE56" s="87"/>
      <c r="EUF56" s="87"/>
      <c r="EUG56" s="88"/>
      <c r="EUH56" s="87"/>
      <c r="EUI56" s="87"/>
      <c r="EUJ56" s="87"/>
      <c r="EUK56" s="87"/>
      <c r="EUL56" s="88"/>
      <c r="EUM56" s="87"/>
      <c r="EUN56" s="87"/>
      <c r="EUO56" s="87"/>
      <c r="EUP56" s="87"/>
      <c r="EUQ56" s="88"/>
      <c r="EUR56" s="87"/>
      <c r="EUS56" s="87"/>
      <c r="EUT56" s="87"/>
      <c r="EUU56" s="87"/>
      <c r="EUV56" s="88"/>
      <c r="EUW56" s="87"/>
      <c r="EUX56" s="87"/>
      <c r="EUY56" s="87"/>
      <c r="EUZ56" s="87"/>
      <c r="EVA56" s="88"/>
      <c r="EVB56" s="87"/>
      <c r="EVC56" s="87"/>
      <c r="EVD56" s="87"/>
      <c r="EVE56" s="87"/>
      <c r="EVF56" s="88"/>
      <c r="EVG56" s="87"/>
      <c r="EVH56" s="87"/>
      <c r="EVI56" s="87"/>
      <c r="EVJ56" s="87"/>
      <c r="EVK56" s="88"/>
      <c r="EVL56" s="87"/>
      <c r="EVM56" s="87"/>
      <c r="EVN56" s="87"/>
      <c r="EVO56" s="87"/>
      <c r="EVP56" s="88"/>
      <c r="EVQ56" s="87"/>
      <c r="EVR56" s="87"/>
      <c r="EVS56" s="87"/>
      <c r="EVT56" s="87"/>
      <c r="EVU56" s="88"/>
      <c r="EVV56" s="87"/>
      <c r="EVW56" s="87"/>
      <c r="EVX56" s="87"/>
      <c r="EVY56" s="87"/>
      <c r="EVZ56" s="88"/>
      <c r="EWA56" s="87"/>
      <c r="EWB56" s="87"/>
      <c r="EWC56" s="87"/>
      <c r="EWD56" s="87"/>
      <c r="EWE56" s="88"/>
      <c r="EWF56" s="87"/>
      <c r="EWG56" s="87"/>
      <c r="EWH56" s="87"/>
      <c r="EWI56" s="87"/>
      <c r="EWJ56" s="88"/>
      <c r="EWK56" s="87"/>
      <c r="EWL56" s="87"/>
      <c r="EWM56" s="87"/>
      <c r="EWN56" s="87"/>
      <c r="EWO56" s="88"/>
      <c r="EWP56" s="87"/>
      <c r="EWQ56" s="87"/>
      <c r="EWR56" s="87"/>
      <c r="EWS56" s="87"/>
      <c r="EWT56" s="88"/>
      <c r="EWU56" s="87"/>
      <c r="EWV56" s="87"/>
      <c r="EWW56" s="87"/>
      <c r="EWX56" s="87"/>
      <c r="EWY56" s="88"/>
      <c r="EWZ56" s="87"/>
      <c r="EXA56" s="87"/>
      <c r="EXB56" s="87"/>
      <c r="EXC56" s="87"/>
      <c r="EXD56" s="88"/>
      <c r="EXE56" s="87"/>
      <c r="EXF56" s="87"/>
      <c r="EXG56" s="87"/>
      <c r="EXH56" s="87"/>
      <c r="EXI56" s="88"/>
      <c r="EXJ56" s="87"/>
      <c r="EXK56" s="87"/>
      <c r="EXL56" s="87"/>
      <c r="EXM56" s="87"/>
      <c r="EXN56" s="88"/>
      <c r="EXO56" s="87"/>
      <c r="EXP56" s="87"/>
      <c r="EXQ56" s="87"/>
      <c r="EXR56" s="87"/>
      <c r="EXS56" s="88"/>
      <c r="EXT56" s="87"/>
      <c r="EXU56" s="87"/>
      <c r="EXV56" s="87"/>
      <c r="EXW56" s="87"/>
      <c r="EXX56" s="88"/>
      <c r="EXY56" s="87"/>
      <c r="EXZ56" s="87"/>
      <c r="EYA56" s="87"/>
      <c r="EYB56" s="87"/>
      <c r="EYC56" s="88"/>
      <c r="EYD56" s="87"/>
      <c r="EYE56" s="87"/>
      <c r="EYF56" s="87"/>
      <c r="EYG56" s="87"/>
      <c r="EYH56" s="88"/>
      <c r="EYI56" s="87"/>
      <c r="EYJ56" s="87"/>
      <c r="EYK56" s="87"/>
      <c r="EYL56" s="87"/>
      <c r="EYM56" s="88"/>
      <c r="EYN56" s="87"/>
      <c r="EYO56" s="87"/>
      <c r="EYP56" s="87"/>
      <c r="EYQ56" s="87"/>
      <c r="EYR56" s="88"/>
      <c r="EYS56" s="87"/>
      <c r="EYT56" s="87"/>
      <c r="EYU56" s="87"/>
      <c r="EYV56" s="87"/>
      <c r="EYW56" s="88"/>
      <c r="EYX56" s="87"/>
      <c r="EYY56" s="87"/>
      <c r="EYZ56" s="87"/>
      <c r="EZA56" s="87"/>
      <c r="EZB56" s="88"/>
      <c r="EZC56" s="87"/>
      <c r="EZD56" s="87"/>
      <c r="EZE56" s="87"/>
      <c r="EZF56" s="87"/>
      <c r="EZG56" s="88"/>
      <c r="EZH56" s="87"/>
      <c r="EZI56" s="87"/>
      <c r="EZJ56" s="87"/>
      <c r="EZK56" s="87"/>
      <c r="EZL56" s="88"/>
      <c r="EZM56" s="87"/>
      <c r="EZN56" s="87"/>
      <c r="EZO56" s="87"/>
      <c r="EZP56" s="87"/>
      <c r="EZQ56" s="88"/>
      <c r="EZR56" s="87"/>
      <c r="EZS56" s="87"/>
      <c r="EZT56" s="87"/>
      <c r="EZU56" s="87"/>
      <c r="EZV56" s="88"/>
      <c r="EZW56" s="87"/>
      <c r="EZX56" s="87"/>
      <c r="EZY56" s="87"/>
      <c r="EZZ56" s="87"/>
      <c r="FAA56" s="88"/>
      <c r="FAB56" s="87"/>
      <c r="FAC56" s="87"/>
      <c r="FAD56" s="87"/>
      <c r="FAE56" s="87"/>
      <c r="FAF56" s="88"/>
      <c r="FAG56" s="87"/>
      <c r="FAH56" s="87"/>
      <c r="FAI56" s="87"/>
      <c r="FAJ56" s="87"/>
      <c r="FAK56" s="88"/>
      <c r="FAL56" s="87"/>
      <c r="FAM56" s="87"/>
      <c r="FAN56" s="87"/>
      <c r="FAO56" s="87"/>
      <c r="FAP56" s="88"/>
      <c r="FAQ56" s="87"/>
      <c r="FAR56" s="87"/>
      <c r="FAS56" s="87"/>
      <c r="FAT56" s="87"/>
      <c r="FAU56" s="88"/>
      <c r="FAV56" s="87"/>
      <c r="FAW56" s="87"/>
      <c r="FAX56" s="87"/>
      <c r="FAY56" s="87"/>
      <c r="FAZ56" s="88"/>
      <c r="FBA56" s="87"/>
      <c r="FBB56" s="87"/>
      <c r="FBC56" s="87"/>
      <c r="FBD56" s="87"/>
      <c r="FBE56" s="88"/>
      <c r="FBF56" s="87"/>
      <c r="FBG56" s="87"/>
      <c r="FBH56" s="87"/>
      <c r="FBI56" s="87"/>
      <c r="FBJ56" s="88"/>
      <c r="FBK56" s="87"/>
      <c r="FBL56" s="87"/>
      <c r="FBM56" s="87"/>
      <c r="FBN56" s="87"/>
      <c r="FBO56" s="88"/>
      <c r="FBP56" s="87"/>
      <c r="FBQ56" s="87"/>
      <c r="FBR56" s="87"/>
      <c r="FBS56" s="87"/>
      <c r="FBT56" s="88"/>
      <c r="FBU56" s="87"/>
      <c r="FBV56" s="87"/>
      <c r="FBW56" s="87"/>
      <c r="FBX56" s="87"/>
      <c r="FBY56" s="88"/>
      <c r="FBZ56" s="87"/>
      <c r="FCA56" s="87"/>
      <c r="FCB56" s="87"/>
      <c r="FCC56" s="87"/>
      <c r="FCD56" s="88"/>
      <c r="FCE56" s="87"/>
      <c r="FCF56" s="87"/>
      <c r="FCG56" s="87"/>
      <c r="FCH56" s="87"/>
      <c r="FCI56" s="88"/>
      <c r="FCJ56" s="87"/>
      <c r="FCK56" s="87"/>
      <c r="FCL56" s="87"/>
      <c r="FCM56" s="87"/>
      <c r="FCN56" s="88"/>
      <c r="FCO56" s="87"/>
      <c r="FCP56" s="87"/>
      <c r="FCQ56" s="87"/>
      <c r="FCR56" s="87"/>
      <c r="FCS56" s="88"/>
      <c r="FCT56" s="87"/>
      <c r="FCU56" s="87"/>
      <c r="FCV56" s="87"/>
      <c r="FCW56" s="87"/>
      <c r="FCX56" s="88"/>
      <c r="FCY56" s="87"/>
      <c r="FCZ56" s="87"/>
      <c r="FDA56" s="87"/>
      <c r="FDB56" s="87"/>
      <c r="FDC56" s="88"/>
      <c r="FDD56" s="87"/>
      <c r="FDE56" s="87"/>
      <c r="FDF56" s="87"/>
      <c r="FDG56" s="87"/>
      <c r="FDH56" s="88"/>
      <c r="FDI56" s="87"/>
      <c r="FDJ56" s="87"/>
      <c r="FDK56" s="87"/>
      <c r="FDL56" s="87"/>
      <c r="FDM56" s="88"/>
      <c r="FDN56" s="87"/>
      <c r="FDO56" s="87"/>
      <c r="FDP56" s="87"/>
      <c r="FDQ56" s="87"/>
      <c r="FDR56" s="88"/>
      <c r="FDS56" s="87"/>
      <c r="FDT56" s="87"/>
      <c r="FDU56" s="87"/>
      <c r="FDV56" s="87"/>
      <c r="FDW56" s="88"/>
      <c r="FDX56" s="87"/>
      <c r="FDY56" s="87"/>
      <c r="FDZ56" s="87"/>
      <c r="FEA56" s="87"/>
      <c r="FEB56" s="88"/>
      <c r="FEC56" s="87"/>
      <c r="FED56" s="87"/>
      <c r="FEE56" s="87"/>
      <c r="FEF56" s="87"/>
      <c r="FEG56" s="88"/>
      <c r="FEH56" s="87"/>
      <c r="FEI56" s="87"/>
      <c r="FEJ56" s="87"/>
      <c r="FEK56" s="87"/>
      <c r="FEL56" s="88"/>
      <c r="FEM56" s="87"/>
      <c r="FEN56" s="87"/>
      <c r="FEO56" s="87"/>
      <c r="FEP56" s="87"/>
      <c r="FEQ56" s="88"/>
      <c r="FER56" s="87"/>
      <c r="FES56" s="87"/>
      <c r="FET56" s="87"/>
      <c r="FEU56" s="87"/>
      <c r="FEV56" s="88"/>
      <c r="FEW56" s="87"/>
      <c r="FEX56" s="87"/>
      <c r="FEY56" s="87"/>
      <c r="FEZ56" s="87"/>
      <c r="FFA56" s="88"/>
      <c r="FFB56" s="87"/>
      <c r="FFC56" s="87"/>
      <c r="FFD56" s="87"/>
      <c r="FFE56" s="87"/>
      <c r="FFF56" s="88"/>
      <c r="FFG56" s="87"/>
      <c r="FFH56" s="87"/>
      <c r="FFI56" s="87"/>
      <c r="FFJ56" s="87"/>
      <c r="FFK56" s="88"/>
      <c r="FFL56" s="87"/>
      <c r="FFM56" s="87"/>
      <c r="FFN56" s="87"/>
      <c r="FFO56" s="87"/>
      <c r="FFP56" s="88"/>
      <c r="FFQ56" s="87"/>
      <c r="FFR56" s="87"/>
      <c r="FFS56" s="87"/>
      <c r="FFT56" s="87"/>
      <c r="FFU56" s="88"/>
      <c r="FFV56" s="87"/>
      <c r="FFW56" s="87"/>
      <c r="FFX56" s="87"/>
      <c r="FFY56" s="87"/>
      <c r="FFZ56" s="88"/>
      <c r="FGA56" s="87"/>
      <c r="FGB56" s="87"/>
      <c r="FGC56" s="87"/>
      <c r="FGD56" s="87"/>
      <c r="FGE56" s="88"/>
      <c r="FGF56" s="87"/>
      <c r="FGG56" s="87"/>
      <c r="FGH56" s="87"/>
      <c r="FGI56" s="87"/>
      <c r="FGJ56" s="88"/>
      <c r="FGK56" s="87"/>
      <c r="FGL56" s="87"/>
      <c r="FGM56" s="87"/>
      <c r="FGN56" s="87"/>
      <c r="FGO56" s="88"/>
      <c r="FGP56" s="87"/>
      <c r="FGQ56" s="87"/>
      <c r="FGR56" s="87"/>
      <c r="FGS56" s="87"/>
      <c r="FGT56" s="88"/>
      <c r="FGU56" s="87"/>
      <c r="FGV56" s="87"/>
      <c r="FGW56" s="87"/>
      <c r="FGX56" s="87"/>
      <c r="FGY56" s="88"/>
      <c r="FGZ56" s="87"/>
      <c r="FHA56" s="87"/>
      <c r="FHB56" s="87"/>
      <c r="FHC56" s="87"/>
      <c r="FHD56" s="88"/>
      <c r="FHE56" s="87"/>
      <c r="FHF56" s="87"/>
      <c r="FHG56" s="87"/>
      <c r="FHH56" s="87"/>
      <c r="FHI56" s="88"/>
      <c r="FHJ56" s="87"/>
      <c r="FHK56" s="87"/>
      <c r="FHL56" s="87"/>
      <c r="FHM56" s="87"/>
      <c r="FHN56" s="88"/>
      <c r="FHO56" s="87"/>
      <c r="FHP56" s="87"/>
      <c r="FHQ56" s="87"/>
      <c r="FHR56" s="87"/>
      <c r="FHS56" s="88"/>
      <c r="FHT56" s="87"/>
      <c r="FHU56" s="87"/>
      <c r="FHV56" s="87"/>
      <c r="FHW56" s="87"/>
      <c r="FHX56" s="88"/>
      <c r="FHY56" s="87"/>
      <c r="FHZ56" s="87"/>
      <c r="FIA56" s="87"/>
      <c r="FIB56" s="87"/>
      <c r="FIC56" s="88"/>
      <c r="FID56" s="87"/>
      <c r="FIE56" s="87"/>
      <c r="FIF56" s="87"/>
      <c r="FIG56" s="87"/>
      <c r="FIH56" s="88"/>
      <c r="FII56" s="87"/>
      <c r="FIJ56" s="87"/>
      <c r="FIK56" s="87"/>
      <c r="FIL56" s="87"/>
      <c r="FIM56" s="88"/>
      <c r="FIN56" s="87"/>
      <c r="FIO56" s="87"/>
      <c r="FIP56" s="87"/>
      <c r="FIQ56" s="87"/>
      <c r="FIR56" s="88"/>
      <c r="FIS56" s="87"/>
      <c r="FIT56" s="87"/>
      <c r="FIU56" s="87"/>
      <c r="FIV56" s="87"/>
      <c r="FIW56" s="88"/>
      <c r="FIX56" s="87"/>
      <c r="FIY56" s="87"/>
      <c r="FIZ56" s="87"/>
      <c r="FJA56" s="87"/>
      <c r="FJB56" s="88"/>
      <c r="FJC56" s="87"/>
      <c r="FJD56" s="87"/>
      <c r="FJE56" s="87"/>
      <c r="FJF56" s="87"/>
      <c r="FJG56" s="88"/>
      <c r="FJH56" s="87"/>
      <c r="FJI56" s="87"/>
      <c r="FJJ56" s="87"/>
      <c r="FJK56" s="87"/>
      <c r="FJL56" s="88"/>
      <c r="FJM56" s="87"/>
      <c r="FJN56" s="87"/>
      <c r="FJO56" s="87"/>
      <c r="FJP56" s="87"/>
      <c r="FJQ56" s="88"/>
      <c r="FJR56" s="87"/>
      <c r="FJS56" s="87"/>
      <c r="FJT56" s="87"/>
      <c r="FJU56" s="87"/>
      <c r="FJV56" s="88"/>
      <c r="FJW56" s="87"/>
      <c r="FJX56" s="87"/>
      <c r="FJY56" s="87"/>
      <c r="FJZ56" s="87"/>
      <c r="FKA56" s="88"/>
      <c r="FKB56" s="87"/>
      <c r="FKC56" s="87"/>
      <c r="FKD56" s="87"/>
      <c r="FKE56" s="87"/>
      <c r="FKF56" s="88"/>
      <c r="FKG56" s="87"/>
      <c r="FKH56" s="87"/>
      <c r="FKI56" s="87"/>
      <c r="FKJ56" s="87"/>
      <c r="FKK56" s="88"/>
      <c r="FKL56" s="87"/>
      <c r="FKM56" s="87"/>
      <c r="FKN56" s="87"/>
      <c r="FKO56" s="87"/>
      <c r="FKP56" s="88"/>
      <c r="FKQ56" s="87"/>
      <c r="FKR56" s="87"/>
      <c r="FKS56" s="87"/>
      <c r="FKT56" s="87"/>
      <c r="FKU56" s="88"/>
      <c r="FKV56" s="87"/>
      <c r="FKW56" s="87"/>
      <c r="FKX56" s="87"/>
      <c r="FKY56" s="87"/>
      <c r="FKZ56" s="88"/>
      <c r="FLA56" s="87"/>
      <c r="FLB56" s="87"/>
      <c r="FLC56" s="87"/>
      <c r="FLD56" s="87"/>
      <c r="FLE56" s="88"/>
      <c r="FLF56" s="87"/>
      <c r="FLG56" s="87"/>
      <c r="FLH56" s="87"/>
      <c r="FLI56" s="87"/>
      <c r="FLJ56" s="88"/>
      <c r="FLK56" s="87"/>
      <c r="FLL56" s="87"/>
      <c r="FLM56" s="87"/>
      <c r="FLN56" s="87"/>
      <c r="FLO56" s="88"/>
      <c r="FLP56" s="87"/>
      <c r="FLQ56" s="87"/>
      <c r="FLR56" s="87"/>
      <c r="FLS56" s="87"/>
      <c r="FLT56" s="88"/>
      <c r="FLU56" s="87"/>
      <c r="FLV56" s="87"/>
      <c r="FLW56" s="87"/>
      <c r="FLX56" s="87"/>
      <c r="FLY56" s="88"/>
      <c r="FLZ56" s="87"/>
      <c r="FMA56" s="87"/>
      <c r="FMB56" s="87"/>
      <c r="FMC56" s="87"/>
      <c r="FMD56" s="88"/>
      <c r="FME56" s="87"/>
      <c r="FMF56" s="87"/>
      <c r="FMG56" s="87"/>
      <c r="FMH56" s="87"/>
      <c r="FMI56" s="88"/>
      <c r="FMJ56" s="87"/>
      <c r="FMK56" s="87"/>
      <c r="FML56" s="87"/>
      <c r="FMM56" s="87"/>
      <c r="FMN56" s="88"/>
      <c r="FMO56" s="87"/>
      <c r="FMP56" s="87"/>
      <c r="FMQ56" s="87"/>
      <c r="FMR56" s="87"/>
      <c r="FMS56" s="88"/>
      <c r="FMT56" s="87"/>
      <c r="FMU56" s="87"/>
      <c r="FMV56" s="87"/>
      <c r="FMW56" s="87"/>
      <c r="FMX56" s="88"/>
      <c r="FMY56" s="87"/>
      <c r="FMZ56" s="87"/>
      <c r="FNA56" s="87"/>
      <c r="FNB56" s="87"/>
      <c r="FNC56" s="88"/>
      <c r="FND56" s="87"/>
      <c r="FNE56" s="87"/>
      <c r="FNF56" s="87"/>
      <c r="FNG56" s="87"/>
      <c r="FNH56" s="88"/>
      <c r="FNI56" s="87"/>
      <c r="FNJ56" s="87"/>
      <c r="FNK56" s="87"/>
      <c r="FNL56" s="87"/>
      <c r="FNM56" s="88"/>
      <c r="FNN56" s="87"/>
      <c r="FNO56" s="87"/>
      <c r="FNP56" s="87"/>
      <c r="FNQ56" s="87"/>
      <c r="FNR56" s="88"/>
      <c r="FNS56" s="87"/>
      <c r="FNT56" s="87"/>
      <c r="FNU56" s="87"/>
      <c r="FNV56" s="87"/>
      <c r="FNW56" s="88"/>
      <c r="FNX56" s="87"/>
      <c r="FNY56" s="87"/>
      <c r="FNZ56" s="87"/>
      <c r="FOA56" s="87"/>
      <c r="FOB56" s="88"/>
      <c r="FOC56" s="87"/>
      <c r="FOD56" s="87"/>
      <c r="FOE56" s="87"/>
      <c r="FOF56" s="87"/>
      <c r="FOG56" s="88"/>
      <c r="FOH56" s="87"/>
      <c r="FOI56" s="87"/>
      <c r="FOJ56" s="87"/>
      <c r="FOK56" s="87"/>
      <c r="FOL56" s="88"/>
      <c r="FOM56" s="87"/>
      <c r="FON56" s="87"/>
      <c r="FOO56" s="87"/>
      <c r="FOP56" s="87"/>
      <c r="FOQ56" s="88"/>
      <c r="FOR56" s="87"/>
      <c r="FOS56" s="87"/>
      <c r="FOT56" s="87"/>
      <c r="FOU56" s="87"/>
      <c r="FOV56" s="88"/>
      <c r="FOW56" s="87"/>
      <c r="FOX56" s="87"/>
      <c r="FOY56" s="87"/>
      <c r="FOZ56" s="87"/>
      <c r="FPA56" s="88"/>
      <c r="FPB56" s="87"/>
      <c r="FPC56" s="87"/>
      <c r="FPD56" s="87"/>
      <c r="FPE56" s="87"/>
      <c r="FPF56" s="88"/>
      <c r="FPG56" s="87"/>
      <c r="FPH56" s="87"/>
      <c r="FPI56" s="87"/>
      <c r="FPJ56" s="87"/>
      <c r="FPK56" s="88"/>
      <c r="FPL56" s="87"/>
      <c r="FPM56" s="87"/>
      <c r="FPN56" s="87"/>
      <c r="FPO56" s="87"/>
      <c r="FPP56" s="88"/>
      <c r="FPQ56" s="87"/>
      <c r="FPR56" s="87"/>
      <c r="FPS56" s="87"/>
      <c r="FPT56" s="87"/>
      <c r="FPU56" s="88"/>
      <c r="FPV56" s="87"/>
      <c r="FPW56" s="87"/>
      <c r="FPX56" s="87"/>
      <c r="FPY56" s="87"/>
      <c r="FPZ56" s="88"/>
      <c r="FQA56" s="87"/>
      <c r="FQB56" s="87"/>
      <c r="FQC56" s="87"/>
      <c r="FQD56" s="87"/>
      <c r="FQE56" s="88"/>
      <c r="FQF56" s="87"/>
      <c r="FQG56" s="87"/>
      <c r="FQH56" s="87"/>
      <c r="FQI56" s="87"/>
      <c r="FQJ56" s="88"/>
      <c r="FQK56" s="87"/>
      <c r="FQL56" s="87"/>
      <c r="FQM56" s="87"/>
      <c r="FQN56" s="87"/>
      <c r="FQO56" s="88"/>
      <c r="FQP56" s="87"/>
      <c r="FQQ56" s="87"/>
      <c r="FQR56" s="87"/>
      <c r="FQS56" s="87"/>
      <c r="FQT56" s="88"/>
      <c r="FQU56" s="87"/>
      <c r="FQV56" s="87"/>
      <c r="FQW56" s="87"/>
      <c r="FQX56" s="87"/>
      <c r="FQY56" s="88"/>
      <c r="FQZ56" s="87"/>
      <c r="FRA56" s="87"/>
      <c r="FRB56" s="87"/>
      <c r="FRC56" s="87"/>
      <c r="FRD56" s="88"/>
      <c r="FRE56" s="87"/>
      <c r="FRF56" s="87"/>
      <c r="FRG56" s="87"/>
      <c r="FRH56" s="87"/>
      <c r="FRI56" s="88"/>
      <c r="FRJ56" s="87"/>
      <c r="FRK56" s="87"/>
      <c r="FRL56" s="87"/>
      <c r="FRM56" s="87"/>
      <c r="FRN56" s="88"/>
      <c r="FRO56" s="87"/>
      <c r="FRP56" s="87"/>
      <c r="FRQ56" s="87"/>
      <c r="FRR56" s="87"/>
      <c r="FRS56" s="88"/>
      <c r="FRT56" s="87"/>
      <c r="FRU56" s="87"/>
      <c r="FRV56" s="87"/>
      <c r="FRW56" s="87"/>
      <c r="FRX56" s="88"/>
      <c r="FRY56" s="87"/>
      <c r="FRZ56" s="87"/>
      <c r="FSA56" s="87"/>
      <c r="FSB56" s="87"/>
      <c r="FSC56" s="88"/>
      <c r="FSD56" s="87"/>
      <c r="FSE56" s="87"/>
      <c r="FSF56" s="87"/>
      <c r="FSG56" s="87"/>
      <c r="FSH56" s="88"/>
      <c r="FSI56" s="87"/>
      <c r="FSJ56" s="87"/>
      <c r="FSK56" s="87"/>
      <c r="FSL56" s="87"/>
      <c r="FSM56" s="88"/>
      <c r="FSN56" s="87"/>
      <c r="FSO56" s="87"/>
      <c r="FSP56" s="87"/>
      <c r="FSQ56" s="87"/>
      <c r="FSR56" s="88"/>
      <c r="FSS56" s="87"/>
      <c r="FST56" s="87"/>
      <c r="FSU56" s="87"/>
      <c r="FSV56" s="87"/>
      <c r="FSW56" s="88"/>
      <c r="FSX56" s="87"/>
      <c r="FSY56" s="87"/>
      <c r="FSZ56" s="87"/>
      <c r="FTA56" s="87"/>
      <c r="FTB56" s="88"/>
      <c r="FTC56" s="87"/>
      <c r="FTD56" s="87"/>
      <c r="FTE56" s="87"/>
      <c r="FTF56" s="87"/>
      <c r="FTG56" s="88"/>
      <c r="FTH56" s="87"/>
      <c r="FTI56" s="87"/>
      <c r="FTJ56" s="87"/>
      <c r="FTK56" s="87"/>
      <c r="FTL56" s="88"/>
      <c r="FTM56" s="87"/>
      <c r="FTN56" s="87"/>
      <c r="FTO56" s="87"/>
      <c r="FTP56" s="87"/>
      <c r="FTQ56" s="88"/>
      <c r="FTR56" s="87"/>
      <c r="FTS56" s="87"/>
      <c r="FTT56" s="87"/>
      <c r="FTU56" s="87"/>
      <c r="FTV56" s="88"/>
      <c r="FTW56" s="87"/>
      <c r="FTX56" s="87"/>
      <c r="FTY56" s="87"/>
      <c r="FTZ56" s="87"/>
      <c r="FUA56" s="88"/>
      <c r="FUB56" s="87"/>
      <c r="FUC56" s="87"/>
      <c r="FUD56" s="87"/>
      <c r="FUE56" s="87"/>
      <c r="FUF56" s="88"/>
      <c r="FUG56" s="87"/>
      <c r="FUH56" s="87"/>
      <c r="FUI56" s="87"/>
      <c r="FUJ56" s="87"/>
      <c r="FUK56" s="88"/>
      <c r="FUL56" s="87"/>
      <c r="FUM56" s="87"/>
      <c r="FUN56" s="87"/>
      <c r="FUO56" s="87"/>
      <c r="FUP56" s="88"/>
      <c r="FUQ56" s="87"/>
      <c r="FUR56" s="87"/>
      <c r="FUS56" s="87"/>
      <c r="FUT56" s="87"/>
      <c r="FUU56" s="88"/>
      <c r="FUV56" s="87"/>
      <c r="FUW56" s="87"/>
      <c r="FUX56" s="87"/>
      <c r="FUY56" s="87"/>
      <c r="FUZ56" s="88"/>
      <c r="FVA56" s="87"/>
      <c r="FVB56" s="87"/>
      <c r="FVC56" s="87"/>
      <c r="FVD56" s="87"/>
      <c r="FVE56" s="88"/>
      <c r="FVF56" s="87"/>
      <c r="FVG56" s="87"/>
      <c r="FVH56" s="87"/>
      <c r="FVI56" s="87"/>
      <c r="FVJ56" s="88"/>
      <c r="FVK56" s="87"/>
      <c r="FVL56" s="87"/>
      <c r="FVM56" s="87"/>
      <c r="FVN56" s="87"/>
      <c r="FVO56" s="88"/>
      <c r="FVP56" s="87"/>
      <c r="FVQ56" s="87"/>
      <c r="FVR56" s="87"/>
      <c r="FVS56" s="87"/>
      <c r="FVT56" s="88"/>
      <c r="FVU56" s="87"/>
      <c r="FVV56" s="87"/>
      <c r="FVW56" s="87"/>
      <c r="FVX56" s="87"/>
      <c r="FVY56" s="88"/>
      <c r="FVZ56" s="87"/>
      <c r="FWA56" s="87"/>
      <c r="FWB56" s="87"/>
      <c r="FWC56" s="87"/>
      <c r="FWD56" s="88"/>
      <c r="FWE56" s="87"/>
      <c r="FWF56" s="87"/>
      <c r="FWG56" s="87"/>
      <c r="FWH56" s="87"/>
      <c r="FWI56" s="88"/>
      <c r="FWJ56" s="87"/>
      <c r="FWK56" s="87"/>
      <c r="FWL56" s="87"/>
      <c r="FWM56" s="87"/>
      <c r="FWN56" s="88"/>
      <c r="FWO56" s="87"/>
      <c r="FWP56" s="87"/>
      <c r="FWQ56" s="87"/>
      <c r="FWR56" s="87"/>
      <c r="FWS56" s="88"/>
      <c r="FWT56" s="87"/>
      <c r="FWU56" s="87"/>
      <c r="FWV56" s="87"/>
      <c r="FWW56" s="87"/>
      <c r="FWX56" s="88"/>
      <c r="FWY56" s="87"/>
      <c r="FWZ56" s="87"/>
      <c r="FXA56" s="87"/>
      <c r="FXB56" s="87"/>
      <c r="FXC56" s="88"/>
      <c r="FXD56" s="87"/>
      <c r="FXE56" s="87"/>
      <c r="FXF56" s="87"/>
      <c r="FXG56" s="87"/>
      <c r="FXH56" s="88"/>
      <c r="FXI56" s="87"/>
      <c r="FXJ56" s="87"/>
      <c r="FXK56" s="87"/>
      <c r="FXL56" s="87"/>
      <c r="FXM56" s="88"/>
      <c r="FXN56" s="87"/>
      <c r="FXO56" s="87"/>
      <c r="FXP56" s="87"/>
      <c r="FXQ56" s="87"/>
      <c r="FXR56" s="88"/>
      <c r="FXS56" s="87"/>
      <c r="FXT56" s="87"/>
      <c r="FXU56" s="87"/>
      <c r="FXV56" s="87"/>
      <c r="FXW56" s="88"/>
      <c r="FXX56" s="87"/>
      <c r="FXY56" s="87"/>
      <c r="FXZ56" s="87"/>
      <c r="FYA56" s="87"/>
      <c r="FYB56" s="88"/>
      <c r="FYC56" s="87"/>
      <c r="FYD56" s="87"/>
      <c r="FYE56" s="87"/>
      <c r="FYF56" s="87"/>
      <c r="FYG56" s="88"/>
      <c r="FYH56" s="87"/>
      <c r="FYI56" s="87"/>
      <c r="FYJ56" s="87"/>
      <c r="FYK56" s="87"/>
      <c r="FYL56" s="88"/>
      <c r="FYM56" s="87"/>
      <c r="FYN56" s="87"/>
      <c r="FYO56" s="87"/>
      <c r="FYP56" s="87"/>
      <c r="FYQ56" s="88"/>
      <c r="FYR56" s="87"/>
      <c r="FYS56" s="87"/>
      <c r="FYT56" s="87"/>
      <c r="FYU56" s="87"/>
      <c r="FYV56" s="88"/>
      <c r="FYW56" s="87"/>
      <c r="FYX56" s="87"/>
      <c r="FYY56" s="87"/>
      <c r="FYZ56" s="87"/>
      <c r="FZA56" s="88"/>
      <c r="FZB56" s="87"/>
      <c r="FZC56" s="87"/>
      <c r="FZD56" s="87"/>
      <c r="FZE56" s="87"/>
      <c r="FZF56" s="88"/>
      <c r="FZG56" s="87"/>
      <c r="FZH56" s="87"/>
      <c r="FZI56" s="87"/>
      <c r="FZJ56" s="87"/>
      <c r="FZK56" s="88"/>
      <c r="FZL56" s="87"/>
      <c r="FZM56" s="87"/>
      <c r="FZN56" s="87"/>
      <c r="FZO56" s="87"/>
      <c r="FZP56" s="88"/>
      <c r="FZQ56" s="87"/>
      <c r="FZR56" s="87"/>
      <c r="FZS56" s="87"/>
      <c r="FZT56" s="87"/>
      <c r="FZU56" s="88"/>
      <c r="FZV56" s="87"/>
      <c r="FZW56" s="87"/>
      <c r="FZX56" s="87"/>
      <c r="FZY56" s="87"/>
      <c r="FZZ56" s="88"/>
      <c r="GAA56" s="87"/>
      <c r="GAB56" s="87"/>
      <c r="GAC56" s="87"/>
      <c r="GAD56" s="87"/>
      <c r="GAE56" s="88"/>
      <c r="GAF56" s="87"/>
      <c r="GAG56" s="87"/>
      <c r="GAH56" s="87"/>
      <c r="GAI56" s="87"/>
      <c r="GAJ56" s="88"/>
      <c r="GAK56" s="87"/>
      <c r="GAL56" s="87"/>
      <c r="GAM56" s="87"/>
      <c r="GAN56" s="87"/>
      <c r="GAO56" s="88"/>
      <c r="GAP56" s="87"/>
      <c r="GAQ56" s="87"/>
      <c r="GAR56" s="87"/>
      <c r="GAS56" s="87"/>
      <c r="GAT56" s="88"/>
      <c r="GAU56" s="87"/>
      <c r="GAV56" s="87"/>
      <c r="GAW56" s="87"/>
      <c r="GAX56" s="87"/>
      <c r="GAY56" s="88"/>
      <c r="GAZ56" s="87"/>
      <c r="GBA56" s="87"/>
      <c r="GBB56" s="87"/>
      <c r="GBC56" s="87"/>
      <c r="GBD56" s="88"/>
      <c r="GBE56" s="87"/>
      <c r="GBF56" s="87"/>
      <c r="GBG56" s="87"/>
      <c r="GBH56" s="87"/>
      <c r="GBI56" s="88"/>
      <c r="GBJ56" s="87"/>
      <c r="GBK56" s="87"/>
      <c r="GBL56" s="87"/>
      <c r="GBM56" s="87"/>
      <c r="GBN56" s="88"/>
      <c r="GBO56" s="87"/>
      <c r="GBP56" s="87"/>
      <c r="GBQ56" s="87"/>
      <c r="GBR56" s="87"/>
      <c r="GBS56" s="88"/>
      <c r="GBT56" s="87"/>
      <c r="GBU56" s="87"/>
      <c r="GBV56" s="87"/>
      <c r="GBW56" s="87"/>
      <c r="GBX56" s="88"/>
      <c r="GBY56" s="87"/>
      <c r="GBZ56" s="87"/>
      <c r="GCA56" s="87"/>
      <c r="GCB56" s="87"/>
      <c r="GCC56" s="88"/>
      <c r="GCD56" s="87"/>
      <c r="GCE56" s="87"/>
      <c r="GCF56" s="87"/>
      <c r="GCG56" s="87"/>
      <c r="GCH56" s="88"/>
      <c r="GCI56" s="87"/>
      <c r="GCJ56" s="87"/>
      <c r="GCK56" s="87"/>
      <c r="GCL56" s="87"/>
      <c r="GCM56" s="88"/>
      <c r="GCN56" s="87"/>
      <c r="GCO56" s="87"/>
      <c r="GCP56" s="87"/>
      <c r="GCQ56" s="87"/>
      <c r="GCR56" s="88"/>
      <c r="GCS56" s="87"/>
      <c r="GCT56" s="87"/>
      <c r="GCU56" s="87"/>
      <c r="GCV56" s="87"/>
      <c r="GCW56" s="88"/>
      <c r="GCX56" s="87"/>
      <c r="GCY56" s="87"/>
      <c r="GCZ56" s="87"/>
      <c r="GDA56" s="87"/>
      <c r="GDB56" s="88"/>
      <c r="GDC56" s="87"/>
      <c r="GDD56" s="87"/>
      <c r="GDE56" s="87"/>
      <c r="GDF56" s="87"/>
      <c r="GDG56" s="88"/>
      <c r="GDH56" s="87"/>
      <c r="GDI56" s="87"/>
      <c r="GDJ56" s="87"/>
      <c r="GDK56" s="87"/>
      <c r="GDL56" s="88"/>
      <c r="GDM56" s="87"/>
      <c r="GDN56" s="87"/>
      <c r="GDO56" s="87"/>
      <c r="GDP56" s="87"/>
      <c r="GDQ56" s="88"/>
      <c r="GDR56" s="87"/>
      <c r="GDS56" s="87"/>
      <c r="GDT56" s="87"/>
      <c r="GDU56" s="87"/>
      <c r="GDV56" s="88"/>
      <c r="GDW56" s="87"/>
      <c r="GDX56" s="87"/>
      <c r="GDY56" s="87"/>
      <c r="GDZ56" s="87"/>
      <c r="GEA56" s="88"/>
      <c r="GEB56" s="87"/>
      <c r="GEC56" s="87"/>
      <c r="GED56" s="87"/>
      <c r="GEE56" s="87"/>
      <c r="GEF56" s="88"/>
      <c r="GEG56" s="87"/>
      <c r="GEH56" s="87"/>
      <c r="GEI56" s="87"/>
      <c r="GEJ56" s="87"/>
      <c r="GEK56" s="88"/>
      <c r="GEL56" s="87"/>
      <c r="GEM56" s="87"/>
      <c r="GEN56" s="87"/>
      <c r="GEO56" s="87"/>
      <c r="GEP56" s="88"/>
      <c r="GEQ56" s="87"/>
      <c r="GER56" s="87"/>
      <c r="GES56" s="87"/>
      <c r="GET56" s="87"/>
      <c r="GEU56" s="88"/>
      <c r="GEV56" s="87"/>
      <c r="GEW56" s="87"/>
      <c r="GEX56" s="87"/>
      <c r="GEY56" s="87"/>
      <c r="GEZ56" s="88"/>
      <c r="GFA56" s="87"/>
      <c r="GFB56" s="87"/>
      <c r="GFC56" s="87"/>
      <c r="GFD56" s="87"/>
      <c r="GFE56" s="88"/>
      <c r="GFF56" s="87"/>
      <c r="GFG56" s="87"/>
      <c r="GFH56" s="87"/>
      <c r="GFI56" s="87"/>
      <c r="GFJ56" s="88"/>
      <c r="GFK56" s="87"/>
      <c r="GFL56" s="87"/>
      <c r="GFM56" s="87"/>
      <c r="GFN56" s="87"/>
      <c r="GFO56" s="88"/>
      <c r="GFP56" s="87"/>
      <c r="GFQ56" s="87"/>
      <c r="GFR56" s="87"/>
      <c r="GFS56" s="87"/>
      <c r="GFT56" s="88"/>
      <c r="GFU56" s="87"/>
      <c r="GFV56" s="87"/>
      <c r="GFW56" s="87"/>
      <c r="GFX56" s="87"/>
      <c r="GFY56" s="88"/>
      <c r="GFZ56" s="87"/>
      <c r="GGA56" s="87"/>
      <c r="GGB56" s="87"/>
      <c r="GGC56" s="87"/>
      <c r="GGD56" s="88"/>
      <c r="GGE56" s="87"/>
      <c r="GGF56" s="87"/>
      <c r="GGG56" s="87"/>
      <c r="GGH56" s="87"/>
      <c r="GGI56" s="88"/>
      <c r="GGJ56" s="87"/>
      <c r="GGK56" s="87"/>
      <c r="GGL56" s="87"/>
      <c r="GGM56" s="87"/>
      <c r="GGN56" s="88"/>
      <c r="GGO56" s="87"/>
      <c r="GGP56" s="87"/>
      <c r="GGQ56" s="87"/>
      <c r="GGR56" s="87"/>
      <c r="GGS56" s="88"/>
      <c r="GGT56" s="87"/>
      <c r="GGU56" s="87"/>
      <c r="GGV56" s="87"/>
      <c r="GGW56" s="87"/>
      <c r="GGX56" s="88"/>
      <c r="GGY56" s="87"/>
      <c r="GGZ56" s="87"/>
      <c r="GHA56" s="87"/>
      <c r="GHB56" s="87"/>
      <c r="GHC56" s="88"/>
      <c r="GHD56" s="87"/>
      <c r="GHE56" s="87"/>
      <c r="GHF56" s="87"/>
      <c r="GHG56" s="87"/>
      <c r="GHH56" s="88"/>
      <c r="GHI56" s="87"/>
      <c r="GHJ56" s="87"/>
      <c r="GHK56" s="87"/>
      <c r="GHL56" s="87"/>
      <c r="GHM56" s="88"/>
      <c r="GHN56" s="87"/>
      <c r="GHO56" s="87"/>
      <c r="GHP56" s="87"/>
      <c r="GHQ56" s="87"/>
      <c r="GHR56" s="88"/>
      <c r="GHS56" s="87"/>
      <c r="GHT56" s="87"/>
      <c r="GHU56" s="87"/>
      <c r="GHV56" s="87"/>
      <c r="GHW56" s="88"/>
      <c r="GHX56" s="87"/>
      <c r="GHY56" s="87"/>
      <c r="GHZ56" s="87"/>
      <c r="GIA56" s="87"/>
      <c r="GIB56" s="88"/>
      <c r="GIC56" s="87"/>
      <c r="GID56" s="87"/>
      <c r="GIE56" s="87"/>
      <c r="GIF56" s="87"/>
      <c r="GIG56" s="88"/>
      <c r="GIH56" s="87"/>
      <c r="GII56" s="87"/>
      <c r="GIJ56" s="87"/>
      <c r="GIK56" s="87"/>
      <c r="GIL56" s="88"/>
      <c r="GIM56" s="87"/>
      <c r="GIN56" s="87"/>
      <c r="GIO56" s="87"/>
      <c r="GIP56" s="87"/>
      <c r="GIQ56" s="88"/>
      <c r="GIR56" s="87"/>
      <c r="GIS56" s="87"/>
      <c r="GIT56" s="87"/>
      <c r="GIU56" s="87"/>
      <c r="GIV56" s="88"/>
      <c r="GIW56" s="87"/>
      <c r="GIX56" s="87"/>
      <c r="GIY56" s="87"/>
      <c r="GIZ56" s="87"/>
      <c r="GJA56" s="88"/>
      <c r="GJB56" s="87"/>
      <c r="GJC56" s="87"/>
      <c r="GJD56" s="87"/>
      <c r="GJE56" s="87"/>
      <c r="GJF56" s="88"/>
      <c r="GJG56" s="87"/>
      <c r="GJH56" s="87"/>
      <c r="GJI56" s="87"/>
      <c r="GJJ56" s="87"/>
      <c r="GJK56" s="88"/>
      <c r="GJL56" s="87"/>
      <c r="GJM56" s="87"/>
      <c r="GJN56" s="87"/>
      <c r="GJO56" s="87"/>
      <c r="GJP56" s="88"/>
      <c r="GJQ56" s="87"/>
      <c r="GJR56" s="87"/>
      <c r="GJS56" s="87"/>
      <c r="GJT56" s="87"/>
      <c r="GJU56" s="88"/>
      <c r="GJV56" s="87"/>
      <c r="GJW56" s="87"/>
      <c r="GJX56" s="87"/>
      <c r="GJY56" s="87"/>
      <c r="GJZ56" s="88"/>
      <c r="GKA56" s="87"/>
      <c r="GKB56" s="87"/>
      <c r="GKC56" s="87"/>
      <c r="GKD56" s="87"/>
      <c r="GKE56" s="88"/>
      <c r="GKF56" s="87"/>
      <c r="GKG56" s="87"/>
      <c r="GKH56" s="87"/>
      <c r="GKI56" s="87"/>
      <c r="GKJ56" s="88"/>
      <c r="GKK56" s="87"/>
      <c r="GKL56" s="87"/>
      <c r="GKM56" s="87"/>
      <c r="GKN56" s="87"/>
      <c r="GKO56" s="88"/>
      <c r="GKP56" s="87"/>
      <c r="GKQ56" s="87"/>
      <c r="GKR56" s="87"/>
      <c r="GKS56" s="87"/>
      <c r="GKT56" s="88"/>
      <c r="GKU56" s="87"/>
      <c r="GKV56" s="87"/>
      <c r="GKW56" s="87"/>
      <c r="GKX56" s="87"/>
      <c r="GKY56" s="88"/>
      <c r="GKZ56" s="87"/>
      <c r="GLA56" s="87"/>
      <c r="GLB56" s="87"/>
      <c r="GLC56" s="87"/>
      <c r="GLD56" s="88"/>
      <c r="GLE56" s="87"/>
      <c r="GLF56" s="87"/>
      <c r="GLG56" s="87"/>
      <c r="GLH56" s="87"/>
      <c r="GLI56" s="88"/>
      <c r="GLJ56" s="87"/>
      <c r="GLK56" s="87"/>
      <c r="GLL56" s="87"/>
      <c r="GLM56" s="87"/>
      <c r="GLN56" s="88"/>
      <c r="GLO56" s="87"/>
      <c r="GLP56" s="87"/>
      <c r="GLQ56" s="87"/>
      <c r="GLR56" s="87"/>
      <c r="GLS56" s="88"/>
      <c r="GLT56" s="87"/>
      <c r="GLU56" s="87"/>
      <c r="GLV56" s="87"/>
      <c r="GLW56" s="87"/>
      <c r="GLX56" s="88"/>
      <c r="GLY56" s="87"/>
      <c r="GLZ56" s="87"/>
      <c r="GMA56" s="87"/>
      <c r="GMB56" s="87"/>
      <c r="GMC56" s="88"/>
      <c r="GMD56" s="87"/>
      <c r="GME56" s="87"/>
      <c r="GMF56" s="87"/>
      <c r="GMG56" s="87"/>
      <c r="GMH56" s="88"/>
      <c r="GMI56" s="87"/>
      <c r="GMJ56" s="87"/>
      <c r="GMK56" s="87"/>
      <c r="GML56" s="87"/>
      <c r="GMM56" s="88"/>
      <c r="GMN56" s="87"/>
      <c r="GMO56" s="87"/>
      <c r="GMP56" s="87"/>
      <c r="GMQ56" s="87"/>
      <c r="GMR56" s="88"/>
      <c r="GMS56" s="87"/>
      <c r="GMT56" s="87"/>
      <c r="GMU56" s="87"/>
      <c r="GMV56" s="87"/>
      <c r="GMW56" s="88"/>
      <c r="GMX56" s="87"/>
      <c r="GMY56" s="87"/>
      <c r="GMZ56" s="87"/>
      <c r="GNA56" s="87"/>
      <c r="GNB56" s="88"/>
      <c r="GNC56" s="87"/>
      <c r="GND56" s="87"/>
      <c r="GNE56" s="87"/>
      <c r="GNF56" s="87"/>
      <c r="GNG56" s="88"/>
      <c r="GNH56" s="87"/>
      <c r="GNI56" s="87"/>
      <c r="GNJ56" s="87"/>
      <c r="GNK56" s="87"/>
      <c r="GNL56" s="88"/>
      <c r="GNM56" s="87"/>
      <c r="GNN56" s="87"/>
      <c r="GNO56" s="87"/>
      <c r="GNP56" s="87"/>
      <c r="GNQ56" s="88"/>
      <c r="GNR56" s="87"/>
      <c r="GNS56" s="87"/>
      <c r="GNT56" s="87"/>
      <c r="GNU56" s="87"/>
      <c r="GNV56" s="88"/>
      <c r="GNW56" s="87"/>
      <c r="GNX56" s="87"/>
      <c r="GNY56" s="87"/>
      <c r="GNZ56" s="87"/>
      <c r="GOA56" s="88"/>
      <c r="GOB56" s="87"/>
      <c r="GOC56" s="87"/>
      <c r="GOD56" s="87"/>
      <c r="GOE56" s="87"/>
      <c r="GOF56" s="88"/>
      <c r="GOG56" s="87"/>
      <c r="GOH56" s="87"/>
      <c r="GOI56" s="87"/>
      <c r="GOJ56" s="87"/>
      <c r="GOK56" s="88"/>
      <c r="GOL56" s="87"/>
      <c r="GOM56" s="87"/>
      <c r="GON56" s="87"/>
      <c r="GOO56" s="87"/>
      <c r="GOP56" s="88"/>
      <c r="GOQ56" s="87"/>
      <c r="GOR56" s="87"/>
      <c r="GOS56" s="87"/>
      <c r="GOT56" s="87"/>
      <c r="GOU56" s="88"/>
      <c r="GOV56" s="87"/>
      <c r="GOW56" s="87"/>
      <c r="GOX56" s="87"/>
      <c r="GOY56" s="87"/>
      <c r="GOZ56" s="88"/>
      <c r="GPA56" s="87"/>
      <c r="GPB56" s="87"/>
      <c r="GPC56" s="87"/>
      <c r="GPD56" s="87"/>
      <c r="GPE56" s="88"/>
      <c r="GPF56" s="87"/>
      <c r="GPG56" s="87"/>
      <c r="GPH56" s="87"/>
      <c r="GPI56" s="87"/>
      <c r="GPJ56" s="88"/>
      <c r="GPK56" s="87"/>
      <c r="GPL56" s="87"/>
      <c r="GPM56" s="87"/>
      <c r="GPN56" s="87"/>
      <c r="GPO56" s="88"/>
      <c r="GPP56" s="87"/>
      <c r="GPQ56" s="87"/>
      <c r="GPR56" s="87"/>
      <c r="GPS56" s="87"/>
      <c r="GPT56" s="88"/>
      <c r="GPU56" s="87"/>
      <c r="GPV56" s="87"/>
      <c r="GPW56" s="87"/>
      <c r="GPX56" s="87"/>
      <c r="GPY56" s="88"/>
      <c r="GPZ56" s="87"/>
      <c r="GQA56" s="87"/>
      <c r="GQB56" s="87"/>
      <c r="GQC56" s="87"/>
      <c r="GQD56" s="88"/>
      <c r="GQE56" s="87"/>
      <c r="GQF56" s="87"/>
      <c r="GQG56" s="87"/>
      <c r="GQH56" s="87"/>
      <c r="GQI56" s="88"/>
      <c r="GQJ56" s="87"/>
      <c r="GQK56" s="87"/>
      <c r="GQL56" s="87"/>
      <c r="GQM56" s="87"/>
      <c r="GQN56" s="88"/>
      <c r="GQO56" s="87"/>
      <c r="GQP56" s="87"/>
      <c r="GQQ56" s="87"/>
      <c r="GQR56" s="87"/>
      <c r="GQS56" s="88"/>
      <c r="GQT56" s="87"/>
      <c r="GQU56" s="87"/>
      <c r="GQV56" s="87"/>
      <c r="GQW56" s="87"/>
      <c r="GQX56" s="88"/>
      <c r="GQY56" s="87"/>
      <c r="GQZ56" s="87"/>
      <c r="GRA56" s="87"/>
      <c r="GRB56" s="87"/>
      <c r="GRC56" s="88"/>
      <c r="GRD56" s="87"/>
      <c r="GRE56" s="87"/>
      <c r="GRF56" s="87"/>
      <c r="GRG56" s="87"/>
      <c r="GRH56" s="88"/>
      <c r="GRI56" s="87"/>
      <c r="GRJ56" s="87"/>
      <c r="GRK56" s="87"/>
      <c r="GRL56" s="87"/>
      <c r="GRM56" s="88"/>
      <c r="GRN56" s="87"/>
      <c r="GRO56" s="87"/>
      <c r="GRP56" s="87"/>
      <c r="GRQ56" s="87"/>
      <c r="GRR56" s="88"/>
      <c r="GRS56" s="87"/>
      <c r="GRT56" s="87"/>
      <c r="GRU56" s="87"/>
      <c r="GRV56" s="87"/>
      <c r="GRW56" s="88"/>
      <c r="GRX56" s="87"/>
      <c r="GRY56" s="87"/>
      <c r="GRZ56" s="87"/>
      <c r="GSA56" s="87"/>
      <c r="GSB56" s="88"/>
      <c r="GSC56" s="87"/>
      <c r="GSD56" s="87"/>
      <c r="GSE56" s="87"/>
      <c r="GSF56" s="87"/>
      <c r="GSG56" s="88"/>
      <c r="GSH56" s="87"/>
      <c r="GSI56" s="87"/>
      <c r="GSJ56" s="87"/>
      <c r="GSK56" s="87"/>
      <c r="GSL56" s="88"/>
      <c r="GSM56" s="87"/>
      <c r="GSN56" s="87"/>
      <c r="GSO56" s="87"/>
      <c r="GSP56" s="87"/>
      <c r="GSQ56" s="88"/>
      <c r="GSR56" s="87"/>
      <c r="GSS56" s="87"/>
      <c r="GST56" s="87"/>
      <c r="GSU56" s="87"/>
      <c r="GSV56" s="88"/>
      <c r="GSW56" s="87"/>
      <c r="GSX56" s="87"/>
      <c r="GSY56" s="87"/>
      <c r="GSZ56" s="87"/>
      <c r="GTA56" s="88"/>
      <c r="GTB56" s="87"/>
      <c r="GTC56" s="87"/>
      <c r="GTD56" s="87"/>
      <c r="GTE56" s="87"/>
      <c r="GTF56" s="88"/>
      <c r="GTG56" s="87"/>
      <c r="GTH56" s="87"/>
      <c r="GTI56" s="87"/>
      <c r="GTJ56" s="87"/>
      <c r="GTK56" s="88"/>
      <c r="GTL56" s="87"/>
      <c r="GTM56" s="87"/>
      <c r="GTN56" s="87"/>
      <c r="GTO56" s="87"/>
      <c r="GTP56" s="88"/>
      <c r="GTQ56" s="87"/>
      <c r="GTR56" s="87"/>
      <c r="GTS56" s="87"/>
      <c r="GTT56" s="87"/>
      <c r="GTU56" s="88"/>
      <c r="GTV56" s="87"/>
      <c r="GTW56" s="87"/>
      <c r="GTX56" s="87"/>
      <c r="GTY56" s="87"/>
      <c r="GTZ56" s="88"/>
      <c r="GUA56" s="87"/>
      <c r="GUB56" s="87"/>
      <c r="GUC56" s="87"/>
      <c r="GUD56" s="87"/>
      <c r="GUE56" s="88"/>
      <c r="GUF56" s="87"/>
      <c r="GUG56" s="87"/>
      <c r="GUH56" s="87"/>
      <c r="GUI56" s="87"/>
      <c r="GUJ56" s="88"/>
      <c r="GUK56" s="87"/>
      <c r="GUL56" s="87"/>
      <c r="GUM56" s="87"/>
      <c r="GUN56" s="87"/>
      <c r="GUO56" s="88"/>
      <c r="GUP56" s="87"/>
      <c r="GUQ56" s="87"/>
      <c r="GUR56" s="87"/>
      <c r="GUS56" s="87"/>
      <c r="GUT56" s="88"/>
      <c r="GUU56" s="87"/>
      <c r="GUV56" s="87"/>
      <c r="GUW56" s="87"/>
      <c r="GUX56" s="87"/>
      <c r="GUY56" s="88"/>
      <c r="GUZ56" s="87"/>
      <c r="GVA56" s="87"/>
      <c r="GVB56" s="87"/>
      <c r="GVC56" s="87"/>
      <c r="GVD56" s="88"/>
      <c r="GVE56" s="87"/>
      <c r="GVF56" s="87"/>
      <c r="GVG56" s="87"/>
      <c r="GVH56" s="87"/>
      <c r="GVI56" s="88"/>
      <c r="GVJ56" s="87"/>
      <c r="GVK56" s="87"/>
      <c r="GVL56" s="87"/>
      <c r="GVM56" s="87"/>
      <c r="GVN56" s="88"/>
      <c r="GVO56" s="87"/>
      <c r="GVP56" s="87"/>
      <c r="GVQ56" s="87"/>
      <c r="GVR56" s="87"/>
      <c r="GVS56" s="88"/>
      <c r="GVT56" s="87"/>
      <c r="GVU56" s="87"/>
      <c r="GVV56" s="87"/>
      <c r="GVW56" s="87"/>
      <c r="GVX56" s="88"/>
      <c r="GVY56" s="87"/>
      <c r="GVZ56" s="87"/>
      <c r="GWA56" s="87"/>
      <c r="GWB56" s="87"/>
      <c r="GWC56" s="88"/>
      <c r="GWD56" s="87"/>
      <c r="GWE56" s="87"/>
      <c r="GWF56" s="87"/>
      <c r="GWG56" s="87"/>
      <c r="GWH56" s="88"/>
      <c r="GWI56" s="87"/>
      <c r="GWJ56" s="87"/>
      <c r="GWK56" s="87"/>
      <c r="GWL56" s="87"/>
      <c r="GWM56" s="88"/>
      <c r="GWN56" s="87"/>
      <c r="GWO56" s="87"/>
      <c r="GWP56" s="87"/>
      <c r="GWQ56" s="87"/>
      <c r="GWR56" s="88"/>
      <c r="GWS56" s="87"/>
      <c r="GWT56" s="87"/>
      <c r="GWU56" s="87"/>
      <c r="GWV56" s="87"/>
      <c r="GWW56" s="88"/>
      <c r="GWX56" s="87"/>
      <c r="GWY56" s="87"/>
      <c r="GWZ56" s="87"/>
      <c r="GXA56" s="87"/>
      <c r="GXB56" s="88"/>
      <c r="GXC56" s="87"/>
      <c r="GXD56" s="87"/>
      <c r="GXE56" s="87"/>
      <c r="GXF56" s="87"/>
      <c r="GXG56" s="88"/>
      <c r="GXH56" s="87"/>
      <c r="GXI56" s="87"/>
      <c r="GXJ56" s="87"/>
      <c r="GXK56" s="87"/>
      <c r="GXL56" s="88"/>
      <c r="GXM56" s="87"/>
      <c r="GXN56" s="87"/>
      <c r="GXO56" s="87"/>
      <c r="GXP56" s="87"/>
      <c r="GXQ56" s="88"/>
      <c r="GXR56" s="87"/>
      <c r="GXS56" s="87"/>
      <c r="GXT56" s="87"/>
      <c r="GXU56" s="87"/>
      <c r="GXV56" s="88"/>
      <c r="GXW56" s="87"/>
      <c r="GXX56" s="87"/>
      <c r="GXY56" s="87"/>
      <c r="GXZ56" s="87"/>
      <c r="GYA56" s="88"/>
      <c r="GYB56" s="87"/>
      <c r="GYC56" s="87"/>
      <c r="GYD56" s="87"/>
      <c r="GYE56" s="87"/>
      <c r="GYF56" s="88"/>
      <c r="GYG56" s="87"/>
      <c r="GYH56" s="87"/>
      <c r="GYI56" s="87"/>
      <c r="GYJ56" s="87"/>
      <c r="GYK56" s="88"/>
      <c r="GYL56" s="87"/>
      <c r="GYM56" s="87"/>
      <c r="GYN56" s="87"/>
      <c r="GYO56" s="87"/>
      <c r="GYP56" s="88"/>
      <c r="GYQ56" s="87"/>
      <c r="GYR56" s="87"/>
      <c r="GYS56" s="87"/>
      <c r="GYT56" s="87"/>
      <c r="GYU56" s="88"/>
      <c r="GYV56" s="87"/>
      <c r="GYW56" s="87"/>
      <c r="GYX56" s="87"/>
      <c r="GYY56" s="87"/>
      <c r="GYZ56" s="88"/>
      <c r="GZA56" s="87"/>
      <c r="GZB56" s="87"/>
      <c r="GZC56" s="87"/>
      <c r="GZD56" s="87"/>
      <c r="GZE56" s="88"/>
      <c r="GZF56" s="87"/>
      <c r="GZG56" s="87"/>
      <c r="GZH56" s="87"/>
      <c r="GZI56" s="87"/>
      <c r="GZJ56" s="88"/>
      <c r="GZK56" s="87"/>
      <c r="GZL56" s="87"/>
      <c r="GZM56" s="87"/>
      <c r="GZN56" s="87"/>
      <c r="GZO56" s="88"/>
      <c r="GZP56" s="87"/>
      <c r="GZQ56" s="87"/>
      <c r="GZR56" s="87"/>
      <c r="GZS56" s="87"/>
      <c r="GZT56" s="88"/>
      <c r="GZU56" s="87"/>
      <c r="GZV56" s="87"/>
      <c r="GZW56" s="87"/>
      <c r="GZX56" s="87"/>
      <c r="GZY56" s="88"/>
      <c r="GZZ56" s="87"/>
      <c r="HAA56" s="87"/>
      <c r="HAB56" s="87"/>
      <c r="HAC56" s="87"/>
      <c r="HAD56" s="88"/>
      <c r="HAE56" s="87"/>
      <c r="HAF56" s="87"/>
      <c r="HAG56" s="87"/>
      <c r="HAH56" s="87"/>
      <c r="HAI56" s="88"/>
      <c r="HAJ56" s="87"/>
      <c r="HAK56" s="87"/>
      <c r="HAL56" s="87"/>
      <c r="HAM56" s="87"/>
      <c r="HAN56" s="88"/>
      <c r="HAO56" s="87"/>
      <c r="HAP56" s="87"/>
      <c r="HAQ56" s="87"/>
      <c r="HAR56" s="87"/>
      <c r="HAS56" s="88"/>
      <c r="HAT56" s="87"/>
      <c r="HAU56" s="87"/>
      <c r="HAV56" s="87"/>
      <c r="HAW56" s="87"/>
      <c r="HAX56" s="88"/>
      <c r="HAY56" s="87"/>
      <c r="HAZ56" s="87"/>
      <c r="HBA56" s="87"/>
      <c r="HBB56" s="87"/>
      <c r="HBC56" s="88"/>
      <c r="HBD56" s="87"/>
      <c r="HBE56" s="87"/>
      <c r="HBF56" s="87"/>
      <c r="HBG56" s="87"/>
      <c r="HBH56" s="88"/>
      <c r="HBI56" s="87"/>
      <c r="HBJ56" s="87"/>
      <c r="HBK56" s="87"/>
      <c r="HBL56" s="87"/>
      <c r="HBM56" s="88"/>
      <c r="HBN56" s="87"/>
      <c r="HBO56" s="87"/>
      <c r="HBP56" s="87"/>
      <c r="HBQ56" s="87"/>
      <c r="HBR56" s="88"/>
      <c r="HBS56" s="87"/>
      <c r="HBT56" s="87"/>
      <c r="HBU56" s="87"/>
      <c r="HBV56" s="87"/>
      <c r="HBW56" s="88"/>
      <c r="HBX56" s="87"/>
      <c r="HBY56" s="87"/>
      <c r="HBZ56" s="87"/>
      <c r="HCA56" s="87"/>
      <c r="HCB56" s="88"/>
      <c r="HCC56" s="87"/>
      <c r="HCD56" s="87"/>
      <c r="HCE56" s="87"/>
      <c r="HCF56" s="87"/>
      <c r="HCG56" s="88"/>
      <c r="HCH56" s="87"/>
      <c r="HCI56" s="87"/>
      <c r="HCJ56" s="87"/>
      <c r="HCK56" s="87"/>
      <c r="HCL56" s="88"/>
      <c r="HCM56" s="87"/>
      <c r="HCN56" s="87"/>
      <c r="HCO56" s="87"/>
      <c r="HCP56" s="87"/>
      <c r="HCQ56" s="88"/>
      <c r="HCR56" s="87"/>
      <c r="HCS56" s="87"/>
      <c r="HCT56" s="87"/>
      <c r="HCU56" s="87"/>
      <c r="HCV56" s="88"/>
      <c r="HCW56" s="87"/>
      <c r="HCX56" s="87"/>
      <c r="HCY56" s="87"/>
      <c r="HCZ56" s="87"/>
      <c r="HDA56" s="88"/>
      <c r="HDB56" s="87"/>
      <c r="HDC56" s="87"/>
      <c r="HDD56" s="87"/>
      <c r="HDE56" s="87"/>
      <c r="HDF56" s="88"/>
      <c r="HDG56" s="87"/>
      <c r="HDH56" s="87"/>
      <c r="HDI56" s="87"/>
      <c r="HDJ56" s="87"/>
      <c r="HDK56" s="88"/>
      <c r="HDL56" s="87"/>
      <c r="HDM56" s="87"/>
      <c r="HDN56" s="87"/>
      <c r="HDO56" s="87"/>
      <c r="HDP56" s="88"/>
      <c r="HDQ56" s="87"/>
      <c r="HDR56" s="87"/>
      <c r="HDS56" s="87"/>
      <c r="HDT56" s="87"/>
      <c r="HDU56" s="88"/>
      <c r="HDV56" s="87"/>
      <c r="HDW56" s="87"/>
      <c r="HDX56" s="87"/>
      <c r="HDY56" s="87"/>
      <c r="HDZ56" s="88"/>
      <c r="HEA56" s="87"/>
      <c r="HEB56" s="87"/>
      <c r="HEC56" s="87"/>
      <c r="HED56" s="87"/>
      <c r="HEE56" s="88"/>
      <c r="HEF56" s="87"/>
      <c r="HEG56" s="87"/>
      <c r="HEH56" s="87"/>
      <c r="HEI56" s="87"/>
      <c r="HEJ56" s="88"/>
      <c r="HEK56" s="87"/>
      <c r="HEL56" s="87"/>
      <c r="HEM56" s="87"/>
      <c r="HEN56" s="87"/>
      <c r="HEO56" s="88"/>
      <c r="HEP56" s="87"/>
      <c r="HEQ56" s="87"/>
      <c r="HER56" s="87"/>
      <c r="HES56" s="87"/>
      <c r="HET56" s="88"/>
      <c r="HEU56" s="87"/>
      <c r="HEV56" s="87"/>
      <c r="HEW56" s="87"/>
      <c r="HEX56" s="87"/>
      <c r="HEY56" s="88"/>
      <c r="HEZ56" s="87"/>
      <c r="HFA56" s="87"/>
      <c r="HFB56" s="87"/>
      <c r="HFC56" s="87"/>
      <c r="HFD56" s="88"/>
      <c r="HFE56" s="87"/>
      <c r="HFF56" s="87"/>
      <c r="HFG56" s="87"/>
      <c r="HFH56" s="87"/>
      <c r="HFI56" s="88"/>
      <c r="HFJ56" s="87"/>
      <c r="HFK56" s="87"/>
      <c r="HFL56" s="87"/>
      <c r="HFM56" s="87"/>
      <c r="HFN56" s="88"/>
      <c r="HFO56" s="87"/>
      <c r="HFP56" s="87"/>
      <c r="HFQ56" s="87"/>
      <c r="HFR56" s="87"/>
      <c r="HFS56" s="88"/>
      <c r="HFT56" s="87"/>
      <c r="HFU56" s="87"/>
      <c r="HFV56" s="87"/>
      <c r="HFW56" s="87"/>
      <c r="HFX56" s="88"/>
      <c r="HFY56" s="87"/>
      <c r="HFZ56" s="87"/>
      <c r="HGA56" s="87"/>
      <c r="HGB56" s="87"/>
      <c r="HGC56" s="88"/>
      <c r="HGD56" s="87"/>
      <c r="HGE56" s="87"/>
      <c r="HGF56" s="87"/>
      <c r="HGG56" s="87"/>
      <c r="HGH56" s="88"/>
      <c r="HGI56" s="87"/>
      <c r="HGJ56" s="87"/>
      <c r="HGK56" s="87"/>
      <c r="HGL56" s="87"/>
      <c r="HGM56" s="88"/>
      <c r="HGN56" s="87"/>
      <c r="HGO56" s="87"/>
      <c r="HGP56" s="87"/>
      <c r="HGQ56" s="87"/>
      <c r="HGR56" s="88"/>
      <c r="HGS56" s="87"/>
      <c r="HGT56" s="87"/>
      <c r="HGU56" s="87"/>
      <c r="HGV56" s="87"/>
      <c r="HGW56" s="88"/>
      <c r="HGX56" s="87"/>
      <c r="HGY56" s="87"/>
      <c r="HGZ56" s="87"/>
      <c r="HHA56" s="87"/>
      <c r="HHB56" s="88"/>
      <c r="HHC56" s="87"/>
      <c r="HHD56" s="87"/>
      <c r="HHE56" s="87"/>
      <c r="HHF56" s="87"/>
      <c r="HHG56" s="88"/>
      <c r="HHH56" s="87"/>
      <c r="HHI56" s="87"/>
      <c r="HHJ56" s="87"/>
      <c r="HHK56" s="87"/>
      <c r="HHL56" s="88"/>
      <c r="HHM56" s="87"/>
      <c r="HHN56" s="87"/>
      <c r="HHO56" s="87"/>
      <c r="HHP56" s="87"/>
      <c r="HHQ56" s="88"/>
      <c r="HHR56" s="87"/>
      <c r="HHS56" s="87"/>
      <c r="HHT56" s="87"/>
      <c r="HHU56" s="87"/>
      <c r="HHV56" s="88"/>
      <c r="HHW56" s="87"/>
      <c r="HHX56" s="87"/>
      <c r="HHY56" s="87"/>
      <c r="HHZ56" s="87"/>
      <c r="HIA56" s="88"/>
      <c r="HIB56" s="87"/>
      <c r="HIC56" s="87"/>
      <c r="HID56" s="87"/>
      <c r="HIE56" s="87"/>
      <c r="HIF56" s="88"/>
      <c r="HIG56" s="87"/>
      <c r="HIH56" s="87"/>
      <c r="HII56" s="87"/>
      <c r="HIJ56" s="87"/>
      <c r="HIK56" s="88"/>
      <c r="HIL56" s="87"/>
      <c r="HIM56" s="87"/>
      <c r="HIN56" s="87"/>
      <c r="HIO56" s="87"/>
      <c r="HIP56" s="88"/>
      <c r="HIQ56" s="87"/>
      <c r="HIR56" s="87"/>
      <c r="HIS56" s="87"/>
      <c r="HIT56" s="87"/>
      <c r="HIU56" s="88"/>
      <c r="HIV56" s="87"/>
      <c r="HIW56" s="87"/>
      <c r="HIX56" s="87"/>
      <c r="HIY56" s="87"/>
      <c r="HIZ56" s="88"/>
      <c r="HJA56" s="87"/>
      <c r="HJB56" s="87"/>
      <c r="HJC56" s="87"/>
      <c r="HJD56" s="87"/>
      <c r="HJE56" s="88"/>
      <c r="HJF56" s="87"/>
      <c r="HJG56" s="87"/>
      <c r="HJH56" s="87"/>
      <c r="HJI56" s="87"/>
      <c r="HJJ56" s="88"/>
      <c r="HJK56" s="87"/>
      <c r="HJL56" s="87"/>
      <c r="HJM56" s="87"/>
      <c r="HJN56" s="87"/>
      <c r="HJO56" s="88"/>
      <c r="HJP56" s="87"/>
      <c r="HJQ56" s="87"/>
      <c r="HJR56" s="87"/>
      <c r="HJS56" s="87"/>
      <c r="HJT56" s="88"/>
      <c r="HJU56" s="87"/>
      <c r="HJV56" s="87"/>
      <c r="HJW56" s="87"/>
      <c r="HJX56" s="87"/>
      <c r="HJY56" s="88"/>
      <c r="HJZ56" s="87"/>
      <c r="HKA56" s="87"/>
      <c r="HKB56" s="87"/>
      <c r="HKC56" s="87"/>
      <c r="HKD56" s="88"/>
      <c r="HKE56" s="87"/>
      <c r="HKF56" s="87"/>
      <c r="HKG56" s="87"/>
      <c r="HKH56" s="87"/>
      <c r="HKI56" s="88"/>
      <c r="HKJ56" s="87"/>
      <c r="HKK56" s="87"/>
      <c r="HKL56" s="87"/>
      <c r="HKM56" s="87"/>
      <c r="HKN56" s="88"/>
      <c r="HKO56" s="87"/>
      <c r="HKP56" s="87"/>
      <c r="HKQ56" s="87"/>
      <c r="HKR56" s="87"/>
      <c r="HKS56" s="88"/>
      <c r="HKT56" s="87"/>
      <c r="HKU56" s="87"/>
      <c r="HKV56" s="87"/>
      <c r="HKW56" s="87"/>
      <c r="HKX56" s="88"/>
      <c r="HKY56" s="87"/>
      <c r="HKZ56" s="87"/>
      <c r="HLA56" s="87"/>
      <c r="HLB56" s="87"/>
      <c r="HLC56" s="88"/>
      <c r="HLD56" s="87"/>
      <c r="HLE56" s="87"/>
      <c r="HLF56" s="87"/>
      <c r="HLG56" s="87"/>
      <c r="HLH56" s="88"/>
      <c r="HLI56" s="87"/>
      <c r="HLJ56" s="87"/>
      <c r="HLK56" s="87"/>
      <c r="HLL56" s="87"/>
      <c r="HLM56" s="88"/>
      <c r="HLN56" s="87"/>
      <c r="HLO56" s="87"/>
      <c r="HLP56" s="87"/>
      <c r="HLQ56" s="87"/>
      <c r="HLR56" s="88"/>
      <c r="HLS56" s="87"/>
      <c r="HLT56" s="87"/>
      <c r="HLU56" s="87"/>
      <c r="HLV56" s="87"/>
      <c r="HLW56" s="88"/>
      <c r="HLX56" s="87"/>
      <c r="HLY56" s="87"/>
      <c r="HLZ56" s="87"/>
      <c r="HMA56" s="87"/>
      <c r="HMB56" s="88"/>
      <c r="HMC56" s="87"/>
      <c r="HMD56" s="87"/>
      <c r="HME56" s="87"/>
      <c r="HMF56" s="87"/>
      <c r="HMG56" s="88"/>
      <c r="HMH56" s="87"/>
      <c r="HMI56" s="87"/>
      <c r="HMJ56" s="87"/>
      <c r="HMK56" s="87"/>
      <c r="HML56" s="88"/>
      <c r="HMM56" s="87"/>
      <c r="HMN56" s="87"/>
      <c r="HMO56" s="87"/>
      <c r="HMP56" s="87"/>
      <c r="HMQ56" s="88"/>
      <c r="HMR56" s="87"/>
      <c r="HMS56" s="87"/>
      <c r="HMT56" s="87"/>
      <c r="HMU56" s="87"/>
      <c r="HMV56" s="88"/>
      <c r="HMW56" s="87"/>
      <c r="HMX56" s="87"/>
      <c r="HMY56" s="87"/>
      <c r="HMZ56" s="87"/>
      <c r="HNA56" s="88"/>
      <c r="HNB56" s="87"/>
      <c r="HNC56" s="87"/>
      <c r="HND56" s="87"/>
      <c r="HNE56" s="87"/>
      <c r="HNF56" s="88"/>
      <c r="HNG56" s="87"/>
      <c r="HNH56" s="87"/>
      <c r="HNI56" s="87"/>
      <c r="HNJ56" s="87"/>
      <c r="HNK56" s="88"/>
      <c r="HNL56" s="87"/>
      <c r="HNM56" s="87"/>
      <c r="HNN56" s="87"/>
      <c r="HNO56" s="87"/>
      <c r="HNP56" s="88"/>
      <c r="HNQ56" s="87"/>
      <c r="HNR56" s="87"/>
      <c r="HNS56" s="87"/>
      <c r="HNT56" s="87"/>
      <c r="HNU56" s="88"/>
      <c r="HNV56" s="87"/>
      <c r="HNW56" s="87"/>
      <c r="HNX56" s="87"/>
      <c r="HNY56" s="87"/>
      <c r="HNZ56" s="88"/>
      <c r="HOA56" s="87"/>
      <c r="HOB56" s="87"/>
      <c r="HOC56" s="87"/>
      <c r="HOD56" s="87"/>
      <c r="HOE56" s="88"/>
      <c r="HOF56" s="87"/>
      <c r="HOG56" s="87"/>
      <c r="HOH56" s="87"/>
      <c r="HOI56" s="87"/>
      <c r="HOJ56" s="88"/>
      <c r="HOK56" s="87"/>
      <c r="HOL56" s="87"/>
      <c r="HOM56" s="87"/>
      <c r="HON56" s="87"/>
      <c r="HOO56" s="88"/>
      <c r="HOP56" s="87"/>
      <c r="HOQ56" s="87"/>
      <c r="HOR56" s="87"/>
      <c r="HOS56" s="87"/>
      <c r="HOT56" s="88"/>
      <c r="HOU56" s="87"/>
      <c r="HOV56" s="87"/>
      <c r="HOW56" s="87"/>
      <c r="HOX56" s="87"/>
      <c r="HOY56" s="88"/>
      <c r="HOZ56" s="87"/>
      <c r="HPA56" s="87"/>
      <c r="HPB56" s="87"/>
      <c r="HPC56" s="87"/>
      <c r="HPD56" s="88"/>
      <c r="HPE56" s="87"/>
      <c r="HPF56" s="87"/>
      <c r="HPG56" s="87"/>
      <c r="HPH56" s="87"/>
      <c r="HPI56" s="88"/>
      <c r="HPJ56" s="87"/>
      <c r="HPK56" s="87"/>
      <c r="HPL56" s="87"/>
      <c r="HPM56" s="87"/>
      <c r="HPN56" s="88"/>
      <c r="HPO56" s="87"/>
      <c r="HPP56" s="87"/>
      <c r="HPQ56" s="87"/>
      <c r="HPR56" s="87"/>
      <c r="HPS56" s="88"/>
      <c r="HPT56" s="87"/>
      <c r="HPU56" s="87"/>
      <c r="HPV56" s="87"/>
      <c r="HPW56" s="87"/>
      <c r="HPX56" s="88"/>
      <c r="HPY56" s="87"/>
      <c r="HPZ56" s="87"/>
      <c r="HQA56" s="87"/>
      <c r="HQB56" s="87"/>
      <c r="HQC56" s="88"/>
      <c r="HQD56" s="87"/>
      <c r="HQE56" s="87"/>
      <c r="HQF56" s="87"/>
      <c r="HQG56" s="87"/>
      <c r="HQH56" s="88"/>
      <c r="HQI56" s="87"/>
      <c r="HQJ56" s="87"/>
      <c r="HQK56" s="87"/>
      <c r="HQL56" s="87"/>
      <c r="HQM56" s="88"/>
      <c r="HQN56" s="87"/>
      <c r="HQO56" s="87"/>
      <c r="HQP56" s="87"/>
      <c r="HQQ56" s="87"/>
      <c r="HQR56" s="88"/>
      <c r="HQS56" s="87"/>
      <c r="HQT56" s="87"/>
      <c r="HQU56" s="87"/>
      <c r="HQV56" s="87"/>
      <c r="HQW56" s="88"/>
      <c r="HQX56" s="87"/>
      <c r="HQY56" s="87"/>
      <c r="HQZ56" s="87"/>
      <c r="HRA56" s="87"/>
      <c r="HRB56" s="88"/>
      <c r="HRC56" s="87"/>
      <c r="HRD56" s="87"/>
      <c r="HRE56" s="87"/>
      <c r="HRF56" s="87"/>
      <c r="HRG56" s="88"/>
      <c r="HRH56" s="87"/>
      <c r="HRI56" s="87"/>
      <c r="HRJ56" s="87"/>
      <c r="HRK56" s="87"/>
      <c r="HRL56" s="88"/>
      <c r="HRM56" s="87"/>
      <c r="HRN56" s="87"/>
      <c r="HRO56" s="87"/>
      <c r="HRP56" s="87"/>
      <c r="HRQ56" s="88"/>
      <c r="HRR56" s="87"/>
      <c r="HRS56" s="87"/>
      <c r="HRT56" s="87"/>
      <c r="HRU56" s="87"/>
      <c r="HRV56" s="88"/>
      <c r="HRW56" s="87"/>
      <c r="HRX56" s="87"/>
      <c r="HRY56" s="87"/>
      <c r="HRZ56" s="87"/>
      <c r="HSA56" s="88"/>
      <c r="HSB56" s="87"/>
      <c r="HSC56" s="87"/>
      <c r="HSD56" s="87"/>
      <c r="HSE56" s="87"/>
      <c r="HSF56" s="88"/>
      <c r="HSG56" s="87"/>
      <c r="HSH56" s="87"/>
      <c r="HSI56" s="87"/>
      <c r="HSJ56" s="87"/>
      <c r="HSK56" s="88"/>
      <c r="HSL56" s="87"/>
      <c r="HSM56" s="87"/>
      <c r="HSN56" s="87"/>
      <c r="HSO56" s="87"/>
      <c r="HSP56" s="88"/>
      <c r="HSQ56" s="87"/>
      <c r="HSR56" s="87"/>
      <c r="HSS56" s="87"/>
      <c r="HST56" s="87"/>
      <c r="HSU56" s="88"/>
      <c r="HSV56" s="87"/>
      <c r="HSW56" s="87"/>
      <c r="HSX56" s="87"/>
      <c r="HSY56" s="87"/>
      <c r="HSZ56" s="88"/>
      <c r="HTA56" s="87"/>
      <c r="HTB56" s="87"/>
      <c r="HTC56" s="87"/>
      <c r="HTD56" s="87"/>
      <c r="HTE56" s="88"/>
      <c r="HTF56" s="87"/>
      <c r="HTG56" s="87"/>
      <c r="HTH56" s="87"/>
      <c r="HTI56" s="87"/>
      <c r="HTJ56" s="88"/>
      <c r="HTK56" s="87"/>
      <c r="HTL56" s="87"/>
      <c r="HTM56" s="87"/>
      <c r="HTN56" s="87"/>
      <c r="HTO56" s="88"/>
      <c r="HTP56" s="87"/>
      <c r="HTQ56" s="87"/>
      <c r="HTR56" s="87"/>
      <c r="HTS56" s="87"/>
      <c r="HTT56" s="88"/>
      <c r="HTU56" s="87"/>
      <c r="HTV56" s="87"/>
      <c r="HTW56" s="87"/>
      <c r="HTX56" s="87"/>
      <c r="HTY56" s="88"/>
      <c r="HTZ56" s="87"/>
      <c r="HUA56" s="87"/>
      <c r="HUB56" s="87"/>
      <c r="HUC56" s="87"/>
      <c r="HUD56" s="88"/>
      <c r="HUE56" s="87"/>
      <c r="HUF56" s="87"/>
      <c r="HUG56" s="87"/>
      <c r="HUH56" s="87"/>
      <c r="HUI56" s="88"/>
      <c r="HUJ56" s="87"/>
      <c r="HUK56" s="87"/>
      <c r="HUL56" s="87"/>
      <c r="HUM56" s="87"/>
      <c r="HUN56" s="88"/>
      <c r="HUO56" s="87"/>
      <c r="HUP56" s="87"/>
      <c r="HUQ56" s="87"/>
      <c r="HUR56" s="87"/>
      <c r="HUS56" s="88"/>
      <c r="HUT56" s="87"/>
      <c r="HUU56" s="87"/>
      <c r="HUV56" s="87"/>
      <c r="HUW56" s="87"/>
      <c r="HUX56" s="88"/>
      <c r="HUY56" s="87"/>
      <c r="HUZ56" s="87"/>
      <c r="HVA56" s="87"/>
      <c r="HVB56" s="87"/>
      <c r="HVC56" s="88"/>
      <c r="HVD56" s="87"/>
      <c r="HVE56" s="87"/>
      <c r="HVF56" s="87"/>
      <c r="HVG56" s="87"/>
      <c r="HVH56" s="88"/>
      <c r="HVI56" s="87"/>
      <c r="HVJ56" s="87"/>
      <c r="HVK56" s="87"/>
      <c r="HVL56" s="87"/>
      <c r="HVM56" s="88"/>
      <c r="HVN56" s="87"/>
      <c r="HVO56" s="87"/>
      <c r="HVP56" s="87"/>
      <c r="HVQ56" s="87"/>
      <c r="HVR56" s="88"/>
      <c r="HVS56" s="87"/>
      <c r="HVT56" s="87"/>
      <c r="HVU56" s="87"/>
      <c r="HVV56" s="87"/>
      <c r="HVW56" s="88"/>
      <c r="HVX56" s="87"/>
      <c r="HVY56" s="87"/>
      <c r="HVZ56" s="87"/>
      <c r="HWA56" s="87"/>
      <c r="HWB56" s="88"/>
      <c r="HWC56" s="87"/>
      <c r="HWD56" s="87"/>
      <c r="HWE56" s="87"/>
      <c r="HWF56" s="87"/>
      <c r="HWG56" s="88"/>
      <c r="HWH56" s="87"/>
      <c r="HWI56" s="87"/>
      <c r="HWJ56" s="87"/>
      <c r="HWK56" s="87"/>
      <c r="HWL56" s="88"/>
      <c r="HWM56" s="87"/>
      <c r="HWN56" s="87"/>
      <c r="HWO56" s="87"/>
      <c r="HWP56" s="87"/>
      <c r="HWQ56" s="88"/>
      <c r="HWR56" s="87"/>
      <c r="HWS56" s="87"/>
      <c r="HWT56" s="87"/>
      <c r="HWU56" s="87"/>
      <c r="HWV56" s="88"/>
      <c r="HWW56" s="87"/>
      <c r="HWX56" s="87"/>
      <c r="HWY56" s="87"/>
      <c r="HWZ56" s="87"/>
      <c r="HXA56" s="88"/>
      <c r="HXB56" s="87"/>
      <c r="HXC56" s="87"/>
      <c r="HXD56" s="87"/>
      <c r="HXE56" s="87"/>
      <c r="HXF56" s="88"/>
      <c r="HXG56" s="87"/>
      <c r="HXH56" s="87"/>
      <c r="HXI56" s="87"/>
      <c r="HXJ56" s="87"/>
      <c r="HXK56" s="88"/>
      <c r="HXL56" s="87"/>
      <c r="HXM56" s="87"/>
      <c r="HXN56" s="87"/>
      <c r="HXO56" s="87"/>
      <c r="HXP56" s="88"/>
      <c r="HXQ56" s="87"/>
      <c r="HXR56" s="87"/>
      <c r="HXS56" s="87"/>
      <c r="HXT56" s="87"/>
      <c r="HXU56" s="88"/>
      <c r="HXV56" s="87"/>
      <c r="HXW56" s="87"/>
      <c r="HXX56" s="87"/>
      <c r="HXY56" s="87"/>
      <c r="HXZ56" s="88"/>
      <c r="HYA56" s="87"/>
      <c r="HYB56" s="87"/>
      <c r="HYC56" s="87"/>
      <c r="HYD56" s="87"/>
      <c r="HYE56" s="88"/>
      <c r="HYF56" s="87"/>
      <c r="HYG56" s="87"/>
      <c r="HYH56" s="87"/>
      <c r="HYI56" s="87"/>
      <c r="HYJ56" s="88"/>
      <c r="HYK56" s="87"/>
      <c r="HYL56" s="87"/>
      <c r="HYM56" s="87"/>
      <c r="HYN56" s="87"/>
      <c r="HYO56" s="88"/>
      <c r="HYP56" s="87"/>
      <c r="HYQ56" s="87"/>
      <c r="HYR56" s="87"/>
      <c r="HYS56" s="87"/>
      <c r="HYT56" s="88"/>
      <c r="HYU56" s="87"/>
      <c r="HYV56" s="87"/>
      <c r="HYW56" s="87"/>
      <c r="HYX56" s="87"/>
      <c r="HYY56" s="88"/>
      <c r="HYZ56" s="87"/>
      <c r="HZA56" s="87"/>
      <c r="HZB56" s="87"/>
      <c r="HZC56" s="87"/>
      <c r="HZD56" s="88"/>
      <c r="HZE56" s="87"/>
      <c r="HZF56" s="87"/>
      <c r="HZG56" s="87"/>
      <c r="HZH56" s="87"/>
      <c r="HZI56" s="88"/>
      <c r="HZJ56" s="87"/>
      <c r="HZK56" s="87"/>
      <c r="HZL56" s="87"/>
      <c r="HZM56" s="87"/>
      <c r="HZN56" s="88"/>
      <c r="HZO56" s="87"/>
      <c r="HZP56" s="87"/>
      <c r="HZQ56" s="87"/>
      <c r="HZR56" s="87"/>
      <c r="HZS56" s="88"/>
      <c r="HZT56" s="87"/>
      <c r="HZU56" s="87"/>
      <c r="HZV56" s="87"/>
      <c r="HZW56" s="87"/>
      <c r="HZX56" s="88"/>
      <c r="HZY56" s="87"/>
      <c r="HZZ56" s="87"/>
      <c r="IAA56" s="87"/>
      <c r="IAB56" s="87"/>
      <c r="IAC56" s="88"/>
      <c r="IAD56" s="87"/>
      <c r="IAE56" s="87"/>
      <c r="IAF56" s="87"/>
      <c r="IAG56" s="87"/>
      <c r="IAH56" s="88"/>
      <c r="IAI56" s="87"/>
      <c r="IAJ56" s="87"/>
      <c r="IAK56" s="87"/>
      <c r="IAL56" s="87"/>
      <c r="IAM56" s="88"/>
      <c r="IAN56" s="87"/>
      <c r="IAO56" s="87"/>
      <c r="IAP56" s="87"/>
      <c r="IAQ56" s="87"/>
      <c r="IAR56" s="88"/>
      <c r="IAS56" s="87"/>
      <c r="IAT56" s="87"/>
      <c r="IAU56" s="87"/>
      <c r="IAV56" s="87"/>
      <c r="IAW56" s="88"/>
      <c r="IAX56" s="87"/>
      <c r="IAY56" s="87"/>
      <c r="IAZ56" s="87"/>
      <c r="IBA56" s="87"/>
      <c r="IBB56" s="88"/>
      <c r="IBC56" s="87"/>
      <c r="IBD56" s="87"/>
      <c r="IBE56" s="87"/>
      <c r="IBF56" s="87"/>
      <c r="IBG56" s="88"/>
      <c r="IBH56" s="87"/>
      <c r="IBI56" s="87"/>
      <c r="IBJ56" s="87"/>
      <c r="IBK56" s="87"/>
      <c r="IBL56" s="88"/>
      <c r="IBM56" s="87"/>
      <c r="IBN56" s="87"/>
      <c r="IBO56" s="87"/>
      <c r="IBP56" s="87"/>
      <c r="IBQ56" s="88"/>
      <c r="IBR56" s="87"/>
      <c r="IBS56" s="87"/>
      <c r="IBT56" s="87"/>
      <c r="IBU56" s="87"/>
      <c r="IBV56" s="88"/>
      <c r="IBW56" s="87"/>
      <c r="IBX56" s="87"/>
      <c r="IBY56" s="87"/>
      <c r="IBZ56" s="87"/>
      <c r="ICA56" s="88"/>
      <c r="ICB56" s="87"/>
      <c r="ICC56" s="87"/>
      <c r="ICD56" s="87"/>
      <c r="ICE56" s="87"/>
      <c r="ICF56" s="88"/>
      <c r="ICG56" s="87"/>
      <c r="ICH56" s="87"/>
      <c r="ICI56" s="87"/>
      <c r="ICJ56" s="87"/>
      <c r="ICK56" s="88"/>
      <c r="ICL56" s="87"/>
      <c r="ICM56" s="87"/>
      <c r="ICN56" s="87"/>
      <c r="ICO56" s="87"/>
      <c r="ICP56" s="88"/>
      <c r="ICQ56" s="87"/>
      <c r="ICR56" s="87"/>
      <c r="ICS56" s="87"/>
      <c r="ICT56" s="87"/>
      <c r="ICU56" s="88"/>
      <c r="ICV56" s="87"/>
      <c r="ICW56" s="87"/>
      <c r="ICX56" s="87"/>
      <c r="ICY56" s="87"/>
      <c r="ICZ56" s="88"/>
      <c r="IDA56" s="87"/>
      <c r="IDB56" s="87"/>
      <c r="IDC56" s="87"/>
      <c r="IDD56" s="87"/>
      <c r="IDE56" s="88"/>
      <c r="IDF56" s="87"/>
      <c r="IDG56" s="87"/>
      <c r="IDH56" s="87"/>
      <c r="IDI56" s="87"/>
      <c r="IDJ56" s="88"/>
      <c r="IDK56" s="87"/>
      <c r="IDL56" s="87"/>
      <c r="IDM56" s="87"/>
      <c r="IDN56" s="87"/>
      <c r="IDO56" s="88"/>
      <c r="IDP56" s="87"/>
      <c r="IDQ56" s="87"/>
      <c r="IDR56" s="87"/>
      <c r="IDS56" s="87"/>
      <c r="IDT56" s="88"/>
      <c r="IDU56" s="87"/>
      <c r="IDV56" s="87"/>
      <c r="IDW56" s="87"/>
      <c r="IDX56" s="87"/>
      <c r="IDY56" s="88"/>
      <c r="IDZ56" s="87"/>
      <c r="IEA56" s="87"/>
      <c r="IEB56" s="87"/>
      <c r="IEC56" s="87"/>
      <c r="IED56" s="88"/>
      <c r="IEE56" s="87"/>
      <c r="IEF56" s="87"/>
      <c r="IEG56" s="87"/>
      <c r="IEH56" s="87"/>
      <c r="IEI56" s="88"/>
      <c r="IEJ56" s="87"/>
      <c r="IEK56" s="87"/>
      <c r="IEL56" s="87"/>
      <c r="IEM56" s="87"/>
      <c r="IEN56" s="88"/>
      <c r="IEO56" s="87"/>
      <c r="IEP56" s="87"/>
      <c r="IEQ56" s="87"/>
      <c r="IER56" s="87"/>
      <c r="IES56" s="88"/>
      <c r="IET56" s="87"/>
      <c r="IEU56" s="87"/>
      <c r="IEV56" s="87"/>
      <c r="IEW56" s="87"/>
      <c r="IEX56" s="88"/>
      <c r="IEY56" s="87"/>
      <c r="IEZ56" s="87"/>
      <c r="IFA56" s="87"/>
      <c r="IFB56" s="87"/>
      <c r="IFC56" s="88"/>
      <c r="IFD56" s="87"/>
      <c r="IFE56" s="87"/>
      <c r="IFF56" s="87"/>
      <c r="IFG56" s="87"/>
      <c r="IFH56" s="88"/>
      <c r="IFI56" s="87"/>
      <c r="IFJ56" s="87"/>
      <c r="IFK56" s="87"/>
      <c r="IFL56" s="87"/>
      <c r="IFM56" s="88"/>
      <c r="IFN56" s="87"/>
      <c r="IFO56" s="87"/>
      <c r="IFP56" s="87"/>
      <c r="IFQ56" s="87"/>
      <c r="IFR56" s="88"/>
      <c r="IFS56" s="87"/>
      <c r="IFT56" s="87"/>
      <c r="IFU56" s="87"/>
      <c r="IFV56" s="87"/>
      <c r="IFW56" s="88"/>
      <c r="IFX56" s="87"/>
      <c r="IFY56" s="87"/>
      <c r="IFZ56" s="87"/>
      <c r="IGA56" s="87"/>
      <c r="IGB56" s="88"/>
      <c r="IGC56" s="87"/>
      <c r="IGD56" s="87"/>
      <c r="IGE56" s="87"/>
      <c r="IGF56" s="87"/>
      <c r="IGG56" s="88"/>
      <c r="IGH56" s="87"/>
      <c r="IGI56" s="87"/>
      <c r="IGJ56" s="87"/>
      <c r="IGK56" s="87"/>
      <c r="IGL56" s="88"/>
      <c r="IGM56" s="87"/>
      <c r="IGN56" s="87"/>
      <c r="IGO56" s="87"/>
      <c r="IGP56" s="87"/>
      <c r="IGQ56" s="88"/>
      <c r="IGR56" s="87"/>
      <c r="IGS56" s="87"/>
      <c r="IGT56" s="87"/>
      <c r="IGU56" s="87"/>
      <c r="IGV56" s="88"/>
      <c r="IGW56" s="87"/>
      <c r="IGX56" s="87"/>
      <c r="IGY56" s="87"/>
      <c r="IGZ56" s="87"/>
      <c r="IHA56" s="88"/>
      <c r="IHB56" s="87"/>
      <c r="IHC56" s="87"/>
      <c r="IHD56" s="87"/>
      <c r="IHE56" s="87"/>
      <c r="IHF56" s="88"/>
      <c r="IHG56" s="87"/>
      <c r="IHH56" s="87"/>
      <c r="IHI56" s="87"/>
      <c r="IHJ56" s="87"/>
      <c r="IHK56" s="88"/>
      <c r="IHL56" s="87"/>
      <c r="IHM56" s="87"/>
      <c r="IHN56" s="87"/>
      <c r="IHO56" s="87"/>
      <c r="IHP56" s="88"/>
      <c r="IHQ56" s="87"/>
      <c r="IHR56" s="87"/>
      <c r="IHS56" s="87"/>
      <c r="IHT56" s="87"/>
      <c r="IHU56" s="88"/>
      <c r="IHV56" s="87"/>
      <c r="IHW56" s="87"/>
      <c r="IHX56" s="87"/>
      <c r="IHY56" s="87"/>
      <c r="IHZ56" s="88"/>
      <c r="IIA56" s="87"/>
      <c r="IIB56" s="87"/>
      <c r="IIC56" s="87"/>
      <c r="IID56" s="87"/>
      <c r="IIE56" s="88"/>
      <c r="IIF56" s="87"/>
      <c r="IIG56" s="87"/>
      <c r="IIH56" s="87"/>
      <c r="III56" s="87"/>
      <c r="IIJ56" s="88"/>
      <c r="IIK56" s="87"/>
      <c r="IIL56" s="87"/>
      <c r="IIM56" s="87"/>
      <c r="IIN56" s="87"/>
      <c r="IIO56" s="88"/>
      <c r="IIP56" s="87"/>
      <c r="IIQ56" s="87"/>
      <c r="IIR56" s="87"/>
      <c r="IIS56" s="87"/>
      <c r="IIT56" s="88"/>
      <c r="IIU56" s="87"/>
      <c r="IIV56" s="87"/>
      <c r="IIW56" s="87"/>
      <c r="IIX56" s="87"/>
      <c r="IIY56" s="88"/>
      <c r="IIZ56" s="87"/>
      <c r="IJA56" s="87"/>
      <c r="IJB56" s="87"/>
      <c r="IJC56" s="87"/>
      <c r="IJD56" s="88"/>
      <c r="IJE56" s="87"/>
      <c r="IJF56" s="87"/>
      <c r="IJG56" s="87"/>
      <c r="IJH56" s="87"/>
      <c r="IJI56" s="88"/>
      <c r="IJJ56" s="87"/>
      <c r="IJK56" s="87"/>
      <c r="IJL56" s="87"/>
      <c r="IJM56" s="87"/>
      <c r="IJN56" s="88"/>
      <c r="IJO56" s="87"/>
      <c r="IJP56" s="87"/>
      <c r="IJQ56" s="87"/>
      <c r="IJR56" s="87"/>
      <c r="IJS56" s="88"/>
      <c r="IJT56" s="87"/>
      <c r="IJU56" s="87"/>
      <c r="IJV56" s="87"/>
      <c r="IJW56" s="87"/>
      <c r="IJX56" s="88"/>
      <c r="IJY56" s="87"/>
      <c r="IJZ56" s="87"/>
      <c r="IKA56" s="87"/>
      <c r="IKB56" s="87"/>
      <c r="IKC56" s="88"/>
      <c r="IKD56" s="87"/>
      <c r="IKE56" s="87"/>
      <c r="IKF56" s="87"/>
      <c r="IKG56" s="87"/>
      <c r="IKH56" s="88"/>
      <c r="IKI56" s="87"/>
      <c r="IKJ56" s="87"/>
      <c r="IKK56" s="87"/>
      <c r="IKL56" s="87"/>
      <c r="IKM56" s="88"/>
      <c r="IKN56" s="87"/>
      <c r="IKO56" s="87"/>
      <c r="IKP56" s="87"/>
      <c r="IKQ56" s="87"/>
      <c r="IKR56" s="88"/>
      <c r="IKS56" s="87"/>
      <c r="IKT56" s="87"/>
      <c r="IKU56" s="87"/>
      <c r="IKV56" s="87"/>
      <c r="IKW56" s="88"/>
      <c r="IKX56" s="87"/>
      <c r="IKY56" s="87"/>
      <c r="IKZ56" s="87"/>
      <c r="ILA56" s="87"/>
      <c r="ILB56" s="88"/>
      <c r="ILC56" s="87"/>
      <c r="ILD56" s="87"/>
      <c r="ILE56" s="87"/>
      <c r="ILF56" s="87"/>
      <c r="ILG56" s="88"/>
      <c r="ILH56" s="87"/>
      <c r="ILI56" s="87"/>
      <c r="ILJ56" s="87"/>
      <c r="ILK56" s="87"/>
      <c r="ILL56" s="88"/>
      <c r="ILM56" s="87"/>
      <c r="ILN56" s="87"/>
      <c r="ILO56" s="87"/>
      <c r="ILP56" s="87"/>
      <c r="ILQ56" s="88"/>
      <c r="ILR56" s="87"/>
      <c r="ILS56" s="87"/>
      <c r="ILT56" s="87"/>
      <c r="ILU56" s="87"/>
      <c r="ILV56" s="88"/>
      <c r="ILW56" s="87"/>
      <c r="ILX56" s="87"/>
      <c r="ILY56" s="87"/>
      <c r="ILZ56" s="87"/>
      <c r="IMA56" s="88"/>
      <c r="IMB56" s="87"/>
      <c r="IMC56" s="87"/>
      <c r="IMD56" s="87"/>
      <c r="IME56" s="87"/>
      <c r="IMF56" s="88"/>
      <c r="IMG56" s="87"/>
      <c r="IMH56" s="87"/>
      <c r="IMI56" s="87"/>
      <c r="IMJ56" s="87"/>
      <c r="IMK56" s="88"/>
      <c r="IML56" s="87"/>
      <c r="IMM56" s="87"/>
      <c r="IMN56" s="87"/>
      <c r="IMO56" s="87"/>
      <c r="IMP56" s="88"/>
      <c r="IMQ56" s="87"/>
      <c r="IMR56" s="87"/>
      <c r="IMS56" s="87"/>
      <c r="IMT56" s="87"/>
      <c r="IMU56" s="88"/>
      <c r="IMV56" s="87"/>
      <c r="IMW56" s="87"/>
      <c r="IMX56" s="87"/>
      <c r="IMY56" s="87"/>
      <c r="IMZ56" s="88"/>
      <c r="INA56" s="87"/>
      <c r="INB56" s="87"/>
      <c r="INC56" s="87"/>
      <c r="IND56" s="87"/>
      <c r="INE56" s="88"/>
      <c r="INF56" s="87"/>
      <c r="ING56" s="87"/>
      <c r="INH56" s="87"/>
      <c r="INI56" s="87"/>
      <c r="INJ56" s="88"/>
      <c r="INK56" s="87"/>
      <c r="INL56" s="87"/>
      <c r="INM56" s="87"/>
      <c r="INN56" s="87"/>
      <c r="INO56" s="88"/>
      <c r="INP56" s="87"/>
      <c r="INQ56" s="87"/>
      <c r="INR56" s="87"/>
      <c r="INS56" s="87"/>
      <c r="INT56" s="88"/>
      <c r="INU56" s="87"/>
      <c r="INV56" s="87"/>
      <c r="INW56" s="87"/>
      <c r="INX56" s="87"/>
      <c r="INY56" s="88"/>
      <c r="INZ56" s="87"/>
      <c r="IOA56" s="87"/>
      <c r="IOB56" s="87"/>
      <c r="IOC56" s="87"/>
      <c r="IOD56" s="88"/>
      <c r="IOE56" s="87"/>
      <c r="IOF56" s="87"/>
      <c r="IOG56" s="87"/>
      <c r="IOH56" s="87"/>
      <c r="IOI56" s="88"/>
      <c r="IOJ56" s="87"/>
      <c r="IOK56" s="87"/>
      <c r="IOL56" s="87"/>
      <c r="IOM56" s="87"/>
      <c r="ION56" s="88"/>
      <c r="IOO56" s="87"/>
      <c r="IOP56" s="87"/>
      <c r="IOQ56" s="87"/>
      <c r="IOR56" s="87"/>
      <c r="IOS56" s="88"/>
      <c r="IOT56" s="87"/>
      <c r="IOU56" s="87"/>
      <c r="IOV56" s="87"/>
      <c r="IOW56" s="87"/>
      <c r="IOX56" s="88"/>
      <c r="IOY56" s="87"/>
      <c r="IOZ56" s="87"/>
      <c r="IPA56" s="87"/>
      <c r="IPB56" s="87"/>
      <c r="IPC56" s="88"/>
      <c r="IPD56" s="87"/>
      <c r="IPE56" s="87"/>
      <c r="IPF56" s="87"/>
      <c r="IPG56" s="87"/>
      <c r="IPH56" s="88"/>
      <c r="IPI56" s="87"/>
      <c r="IPJ56" s="87"/>
      <c r="IPK56" s="87"/>
      <c r="IPL56" s="87"/>
      <c r="IPM56" s="88"/>
      <c r="IPN56" s="87"/>
      <c r="IPO56" s="87"/>
      <c r="IPP56" s="87"/>
      <c r="IPQ56" s="87"/>
      <c r="IPR56" s="88"/>
      <c r="IPS56" s="87"/>
      <c r="IPT56" s="87"/>
      <c r="IPU56" s="87"/>
      <c r="IPV56" s="87"/>
      <c r="IPW56" s="88"/>
      <c r="IPX56" s="87"/>
      <c r="IPY56" s="87"/>
      <c r="IPZ56" s="87"/>
      <c r="IQA56" s="87"/>
      <c r="IQB56" s="88"/>
      <c r="IQC56" s="87"/>
      <c r="IQD56" s="87"/>
      <c r="IQE56" s="87"/>
      <c r="IQF56" s="87"/>
      <c r="IQG56" s="88"/>
      <c r="IQH56" s="87"/>
      <c r="IQI56" s="87"/>
      <c r="IQJ56" s="87"/>
      <c r="IQK56" s="87"/>
      <c r="IQL56" s="88"/>
      <c r="IQM56" s="87"/>
      <c r="IQN56" s="87"/>
      <c r="IQO56" s="87"/>
      <c r="IQP56" s="87"/>
      <c r="IQQ56" s="88"/>
      <c r="IQR56" s="87"/>
      <c r="IQS56" s="87"/>
      <c r="IQT56" s="87"/>
      <c r="IQU56" s="87"/>
      <c r="IQV56" s="88"/>
      <c r="IQW56" s="87"/>
      <c r="IQX56" s="87"/>
      <c r="IQY56" s="87"/>
      <c r="IQZ56" s="87"/>
      <c r="IRA56" s="88"/>
      <c r="IRB56" s="87"/>
      <c r="IRC56" s="87"/>
      <c r="IRD56" s="87"/>
      <c r="IRE56" s="87"/>
      <c r="IRF56" s="88"/>
      <c r="IRG56" s="87"/>
      <c r="IRH56" s="87"/>
      <c r="IRI56" s="87"/>
      <c r="IRJ56" s="87"/>
      <c r="IRK56" s="88"/>
      <c r="IRL56" s="87"/>
      <c r="IRM56" s="87"/>
      <c r="IRN56" s="87"/>
      <c r="IRO56" s="87"/>
      <c r="IRP56" s="88"/>
      <c r="IRQ56" s="87"/>
      <c r="IRR56" s="87"/>
      <c r="IRS56" s="87"/>
      <c r="IRT56" s="87"/>
      <c r="IRU56" s="88"/>
      <c r="IRV56" s="87"/>
      <c r="IRW56" s="87"/>
      <c r="IRX56" s="87"/>
      <c r="IRY56" s="87"/>
      <c r="IRZ56" s="88"/>
      <c r="ISA56" s="87"/>
      <c r="ISB56" s="87"/>
      <c r="ISC56" s="87"/>
      <c r="ISD56" s="87"/>
      <c r="ISE56" s="88"/>
      <c r="ISF56" s="87"/>
      <c r="ISG56" s="87"/>
      <c r="ISH56" s="87"/>
      <c r="ISI56" s="87"/>
      <c r="ISJ56" s="88"/>
      <c r="ISK56" s="87"/>
      <c r="ISL56" s="87"/>
      <c r="ISM56" s="87"/>
      <c r="ISN56" s="87"/>
      <c r="ISO56" s="88"/>
      <c r="ISP56" s="87"/>
      <c r="ISQ56" s="87"/>
      <c r="ISR56" s="87"/>
      <c r="ISS56" s="87"/>
      <c r="IST56" s="88"/>
      <c r="ISU56" s="87"/>
      <c r="ISV56" s="87"/>
      <c r="ISW56" s="87"/>
      <c r="ISX56" s="87"/>
      <c r="ISY56" s="88"/>
      <c r="ISZ56" s="87"/>
      <c r="ITA56" s="87"/>
      <c r="ITB56" s="87"/>
      <c r="ITC56" s="87"/>
      <c r="ITD56" s="88"/>
      <c r="ITE56" s="87"/>
      <c r="ITF56" s="87"/>
      <c r="ITG56" s="87"/>
      <c r="ITH56" s="87"/>
      <c r="ITI56" s="88"/>
      <c r="ITJ56" s="87"/>
      <c r="ITK56" s="87"/>
      <c r="ITL56" s="87"/>
      <c r="ITM56" s="87"/>
      <c r="ITN56" s="88"/>
      <c r="ITO56" s="87"/>
      <c r="ITP56" s="87"/>
      <c r="ITQ56" s="87"/>
      <c r="ITR56" s="87"/>
      <c r="ITS56" s="88"/>
      <c r="ITT56" s="87"/>
      <c r="ITU56" s="87"/>
      <c r="ITV56" s="87"/>
      <c r="ITW56" s="87"/>
      <c r="ITX56" s="88"/>
      <c r="ITY56" s="87"/>
      <c r="ITZ56" s="87"/>
      <c r="IUA56" s="87"/>
      <c r="IUB56" s="87"/>
      <c r="IUC56" s="88"/>
      <c r="IUD56" s="87"/>
      <c r="IUE56" s="87"/>
      <c r="IUF56" s="87"/>
      <c r="IUG56" s="87"/>
      <c r="IUH56" s="88"/>
      <c r="IUI56" s="87"/>
      <c r="IUJ56" s="87"/>
      <c r="IUK56" s="87"/>
      <c r="IUL56" s="87"/>
      <c r="IUM56" s="88"/>
      <c r="IUN56" s="87"/>
      <c r="IUO56" s="87"/>
      <c r="IUP56" s="87"/>
      <c r="IUQ56" s="87"/>
      <c r="IUR56" s="88"/>
      <c r="IUS56" s="87"/>
      <c r="IUT56" s="87"/>
      <c r="IUU56" s="87"/>
      <c r="IUV56" s="87"/>
      <c r="IUW56" s="88"/>
      <c r="IUX56" s="87"/>
      <c r="IUY56" s="87"/>
      <c r="IUZ56" s="87"/>
      <c r="IVA56" s="87"/>
      <c r="IVB56" s="88"/>
      <c r="IVC56" s="87"/>
      <c r="IVD56" s="87"/>
      <c r="IVE56" s="87"/>
      <c r="IVF56" s="87"/>
      <c r="IVG56" s="88"/>
      <c r="IVH56" s="87"/>
      <c r="IVI56" s="87"/>
      <c r="IVJ56" s="87"/>
      <c r="IVK56" s="87"/>
      <c r="IVL56" s="88"/>
      <c r="IVM56" s="87"/>
      <c r="IVN56" s="87"/>
      <c r="IVO56" s="87"/>
      <c r="IVP56" s="87"/>
      <c r="IVQ56" s="88"/>
      <c r="IVR56" s="87"/>
      <c r="IVS56" s="87"/>
      <c r="IVT56" s="87"/>
      <c r="IVU56" s="87"/>
      <c r="IVV56" s="88"/>
      <c r="IVW56" s="87"/>
      <c r="IVX56" s="87"/>
      <c r="IVY56" s="87"/>
      <c r="IVZ56" s="87"/>
      <c r="IWA56" s="88"/>
      <c r="IWB56" s="87"/>
      <c r="IWC56" s="87"/>
      <c r="IWD56" s="87"/>
      <c r="IWE56" s="87"/>
      <c r="IWF56" s="88"/>
      <c r="IWG56" s="87"/>
      <c r="IWH56" s="87"/>
      <c r="IWI56" s="87"/>
      <c r="IWJ56" s="87"/>
      <c r="IWK56" s="88"/>
      <c r="IWL56" s="87"/>
      <c r="IWM56" s="87"/>
      <c r="IWN56" s="87"/>
      <c r="IWO56" s="87"/>
      <c r="IWP56" s="88"/>
      <c r="IWQ56" s="87"/>
      <c r="IWR56" s="87"/>
      <c r="IWS56" s="87"/>
      <c r="IWT56" s="87"/>
      <c r="IWU56" s="88"/>
      <c r="IWV56" s="87"/>
      <c r="IWW56" s="87"/>
      <c r="IWX56" s="87"/>
      <c r="IWY56" s="87"/>
      <c r="IWZ56" s="88"/>
      <c r="IXA56" s="87"/>
      <c r="IXB56" s="87"/>
      <c r="IXC56" s="87"/>
      <c r="IXD56" s="87"/>
      <c r="IXE56" s="88"/>
      <c r="IXF56" s="87"/>
      <c r="IXG56" s="87"/>
      <c r="IXH56" s="87"/>
      <c r="IXI56" s="87"/>
      <c r="IXJ56" s="88"/>
      <c r="IXK56" s="87"/>
      <c r="IXL56" s="87"/>
      <c r="IXM56" s="87"/>
      <c r="IXN56" s="87"/>
      <c r="IXO56" s="88"/>
      <c r="IXP56" s="87"/>
      <c r="IXQ56" s="87"/>
      <c r="IXR56" s="87"/>
      <c r="IXS56" s="87"/>
      <c r="IXT56" s="88"/>
      <c r="IXU56" s="87"/>
      <c r="IXV56" s="87"/>
      <c r="IXW56" s="87"/>
      <c r="IXX56" s="87"/>
      <c r="IXY56" s="88"/>
      <c r="IXZ56" s="87"/>
      <c r="IYA56" s="87"/>
      <c r="IYB56" s="87"/>
      <c r="IYC56" s="87"/>
      <c r="IYD56" s="88"/>
      <c r="IYE56" s="87"/>
      <c r="IYF56" s="87"/>
      <c r="IYG56" s="87"/>
      <c r="IYH56" s="87"/>
      <c r="IYI56" s="88"/>
      <c r="IYJ56" s="87"/>
      <c r="IYK56" s="87"/>
      <c r="IYL56" s="87"/>
      <c r="IYM56" s="87"/>
      <c r="IYN56" s="88"/>
      <c r="IYO56" s="87"/>
      <c r="IYP56" s="87"/>
      <c r="IYQ56" s="87"/>
      <c r="IYR56" s="87"/>
      <c r="IYS56" s="88"/>
      <c r="IYT56" s="87"/>
      <c r="IYU56" s="87"/>
      <c r="IYV56" s="87"/>
      <c r="IYW56" s="87"/>
      <c r="IYX56" s="88"/>
      <c r="IYY56" s="87"/>
      <c r="IYZ56" s="87"/>
      <c r="IZA56" s="87"/>
      <c r="IZB56" s="87"/>
      <c r="IZC56" s="88"/>
      <c r="IZD56" s="87"/>
      <c r="IZE56" s="87"/>
      <c r="IZF56" s="87"/>
      <c r="IZG56" s="87"/>
      <c r="IZH56" s="88"/>
      <c r="IZI56" s="87"/>
      <c r="IZJ56" s="87"/>
      <c r="IZK56" s="87"/>
      <c r="IZL56" s="87"/>
      <c r="IZM56" s="88"/>
      <c r="IZN56" s="87"/>
      <c r="IZO56" s="87"/>
      <c r="IZP56" s="87"/>
      <c r="IZQ56" s="87"/>
      <c r="IZR56" s="88"/>
      <c r="IZS56" s="87"/>
      <c r="IZT56" s="87"/>
      <c r="IZU56" s="87"/>
      <c r="IZV56" s="87"/>
      <c r="IZW56" s="88"/>
      <c r="IZX56" s="87"/>
      <c r="IZY56" s="87"/>
      <c r="IZZ56" s="87"/>
      <c r="JAA56" s="87"/>
      <c r="JAB56" s="88"/>
      <c r="JAC56" s="87"/>
      <c r="JAD56" s="87"/>
      <c r="JAE56" s="87"/>
      <c r="JAF56" s="87"/>
      <c r="JAG56" s="88"/>
      <c r="JAH56" s="87"/>
      <c r="JAI56" s="87"/>
      <c r="JAJ56" s="87"/>
      <c r="JAK56" s="87"/>
      <c r="JAL56" s="88"/>
      <c r="JAM56" s="87"/>
      <c r="JAN56" s="87"/>
      <c r="JAO56" s="87"/>
      <c r="JAP56" s="87"/>
      <c r="JAQ56" s="88"/>
      <c r="JAR56" s="87"/>
      <c r="JAS56" s="87"/>
      <c r="JAT56" s="87"/>
      <c r="JAU56" s="87"/>
      <c r="JAV56" s="88"/>
      <c r="JAW56" s="87"/>
      <c r="JAX56" s="87"/>
      <c r="JAY56" s="87"/>
      <c r="JAZ56" s="87"/>
      <c r="JBA56" s="88"/>
      <c r="JBB56" s="87"/>
      <c r="JBC56" s="87"/>
      <c r="JBD56" s="87"/>
      <c r="JBE56" s="87"/>
      <c r="JBF56" s="88"/>
      <c r="JBG56" s="87"/>
      <c r="JBH56" s="87"/>
      <c r="JBI56" s="87"/>
      <c r="JBJ56" s="87"/>
      <c r="JBK56" s="88"/>
      <c r="JBL56" s="87"/>
      <c r="JBM56" s="87"/>
      <c r="JBN56" s="87"/>
      <c r="JBO56" s="87"/>
      <c r="JBP56" s="88"/>
      <c r="JBQ56" s="87"/>
      <c r="JBR56" s="87"/>
      <c r="JBS56" s="87"/>
      <c r="JBT56" s="87"/>
      <c r="JBU56" s="88"/>
      <c r="JBV56" s="87"/>
      <c r="JBW56" s="87"/>
      <c r="JBX56" s="87"/>
      <c r="JBY56" s="87"/>
      <c r="JBZ56" s="88"/>
      <c r="JCA56" s="87"/>
      <c r="JCB56" s="87"/>
      <c r="JCC56" s="87"/>
      <c r="JCD56" s="87"/>
      <c r="JCE56" s="88"/>
      <c r="JCF56" s="87"/>
      <c r="JCG56" s="87"/>
      <c r="JCH56" s="87"/>
      <c r="JCI56" s="87"/>
      <c r="JCJ56" s="88"/>
      <c r="JCK56" s="87"/>
      <c r="JCL56" s="87"/>
      <c r="JCM56" s="87"/>
      <c r="JCN56" s="87"/>
      <c r="JCO56" s="88"/>
      <c r="JCP56" s="87"/>
      <c r="JCQ56" s="87"/>
      <c r="JCR56" s="87"/>
      <c r="JCS56" s="87"/>
      <c r="JCT56" s="88"/>
      <c r="JCU56" s="87"/>
      <c r="JCV56" s="87"/>
      <c r="JCW56" s="87"/>
      <c r="JCX56" s="87"/>
      <c r="JCY56" s="88"/>
      <c r="JCZ56" s="87"/>
      <c r="JDA56" s="87"/>
      <c r="JDB56" s="87"/>
      <c r="JDC56" s="87"/>
      <c r="JDD56" s="88"/>
      <c r="JDE56" s="87"/>
      <c r="JDF56" s="87"/>
      <c r="JDG56" s="87"/>
      <c r="JDH56" s="87"/>
      <c r="JDI56" s="88"/>
      <c r="JDJ56" s="87"/>
      <c r="JDK56" s="87"/>
      <c r="JDL56" s="87"/>
      <c r="JDM56" s="87"/>
      <c r="JDN56" s="88"/>
      <c r="JDO56" s="87"/>
      <c r="JDP56" s="87"/>
      <c r="JDQ56" s="87"/>
      <c r="JDR56" s="87"/>
      <c r="JDS56" s="88"/>
      <c r="JDT56" s="87"/>
      <c r="JDU56" s="87"/>
      <c r="JDV56" s="87"/>
      <c r="JDW56" s="87"/>
      <c r="JDX56" s="88"/>
      <c r="JDY56" s="87"/>
      <c r="JDZ56" s="87"/>
      <c r="JEA56" s="87"/>
      <c r="JEB56" s="87"/>
      <c r="JEC56" s="88"/>
      <c r="JED56" s="87"/>
      <c r="JEE56" s="87"/>
      <c r="JEF56" s="87"/>
      <c r="JEG56" s="87"/>
      <c r="JEH56" s="88"/>
      <c r="JEI56" s="87"/>
      <c r="JEJ56" s="87"/>
      <c r="JEK56" s="87"/>
      <c r="JEL56" s="87"/>
      <c r="JEM56" s="88"/>
      <c r="JEN56" s="87"/>
      <c r="JEO56" s="87"/>
      <c r="JEP56" s="87"/>
      <c r="JEQ56" s="87"/>
      <c r="JER56" s="88"/>
      <c r="JES56" s="87"/>
      <c r="JET56" s="87"/>
      <c r="JEU56" s="87"/>
      <c r="JEV56" s="87"/>
      <c r="JEW56" s="88"/>
      <c r="JEX56" s="87"/>
      <c r="JEY56" s="87"/>
      <c r="JEZ56" s="87"/>
      <c r="JFA56" s="87"/>
      <c r="JFB56" s="88"/>
      <c r="JFC56" s="87"/>
      <c r="JFD56" s="87"/>
      <c r="JFE56" s="87"/>
      <c r="JFF56" s="87"/>
      <c r="JFG56" s="88"/>
      <c r="JFH56" s="87"/>
      <c r="JFI56" s="87"/>
      <c r="JFJ56" s="87"/>
      <c r="JFK56" s="87"/>
      <c r="JFL56" s="88"/>
      <c r="JFM56" s="87"/>
      <c r="JFN56" s="87"/>
      <c r="JFO56" s="87"/>
      <c r="JFP56" s="87"/>
      <c r="JFQ56" s="88"/>
      <c r="JFR56" s="87"/>
      <c r="JFS56" s="87"/>
      <c r="JFT56" s="87"/>
      <c r="JFU56" s="87"/>
      <c r="JFV56" s="88"/>
      <c r="JFW56" s="87"/>
      <c r="JFX56" s="87"/>
      <c r="JFY56" s="87"/>
      <c r="JFZ56" s="87"/>
      <c r="JGA56" s="88"/>
      <c r="JGB56" s="87"/>
      <c r="JGC56" s="87"/>
      <c r="JGD56" s="87"/>
      <c r="JGE56" s="87"/>
      <c r="JGF56" s="88"/>
      <c r="JGG56" s="87"/>
      <c r="JGH56" s="87"/>
      <c r="JGI56" s="87"/>
      <c r="JGJ56" s="87"/>
      <c r="JGK56" s="88"/>
      <c r="JGL56" s="87"/>
      <c r="JGM56" s="87"/>
      <c r="JGN56" s="87"/>
      <c r="JGO56" s="87"/>
      <c r="JGP56" s="88"/>
      <c r="JGQ56" s="87"/>
      <c r="JGR56" s="87"/>
      <c r="JGS56" s="87"/>
      <c r="JGT56" s="87"/>
      <c r="JGU56" s="88"/>
      <c r="JGV56" s="87"/>
      <c r="JGW56" s="87"/>
      <c r="JGX56" s="87"/>
      <c r="JGY56" s="87"/>
      <c r="JGZ56" s="88"/>
      <c r="JHA56" s="87"/>
      <c r="JHB56" s="87"/>
      <c r="JHC56" s="87"/>
      <c r="JHD56" s="87"/>
      <c r="JHE56" s="88"/>
      <c r="JHF56" s="87"/>
      <c r="JHG56" s="87"/>
      <c r="JHH56" s="87"/>
      <c r="JHI56" s="87"/>
      <c r="JHJ56" s="88"/>
      <c r="JHK56" s="87"/>
      <c r="JHL56" s="87"/>
      <c r="JHM56" s="87"/>
      <c r="JHN56" s="87"/>
      <c r="JHO56" s="88"/>
      <c r="JHP56" s="87"/>
      <c r="JHQ56" s="87"/>
      <c r="JHR56" s="87"/>
      <c r="JHS56" s="87"/>
      <c r="JHT56" s="88"/>
      <c r="JHU56" s="87"/>
      <c r="JHV56" s="87"/>
      <c r="JHW56" s="87"/>
      <c r="JHX56" s="87"/>
      <c r="JHY56" s="88"/>
      <c r="JHZ56" s="87"/>
      <c r="JIA56" s="87"/>
      <c r="JIB56" s="87"/>
      <c r="JIC56" s="87"/>
      <c r="JID56" s="88"/>
      <c r="JIE56" s="87"/>
      <c r="JIF56" s="87"/>
      <c r="JIG56" s="87"/>
      <c r="JIH56" s="87"/>
      <c r="JII56" s="88"/>
      <c r="JIJ56" s="87"/>
      <c r="JIK56" s="87"/>
      <c r="JIL56" s="87"/>
      <c r="JIM56" s="87"/>
      <c r="JIN56" s="88"/>
      <c r="JIO56" s="87"/>
      <c r="JIP56" s="87"/>
      <c r="JIQ56" s="87"/>
      <c r="JIR56" s="87"/>
      <c r="JIS56" s="88"/>
      <c r="JIT56" s="87"/>
      <c r="JIU56" s="87"/>
      <c r="JIV56" s="87"/>
      <c r="JIW56" s="87"/>
      <c r="JIX56" s="88"/>
      <c r="JIY56" s="87"/>
      <c r="JIZ56" s="87"/>
      <c r="JJA56" s="87"/>
      <c r="JJB56" s="87"/>
      <c r="JJC56" s="88"/>
      <c r="JJD56" s="87"/>
      <c r="JJE56" s="87"/>
      <c r="JJF56" s="87"/>
      <c r="JJG56" s="87"/>
      <c r="JJH56" s="88"/>
      <c r="JJI56" s="87"/>
      <c r="JJJ56" s="87"/>
      <c r="JJK56" s="87"/>
      <c r="JJL56" s="87"/>
      <c r="JJM56" s="88"/>
      <c r="JJN56" s="87"/>
      <c r="JJO56" s="87"/>
      <c r="JJP56" s="87"/>
      <c r="JJQ56" s="87"/>
      <c r="JJR56" s="88"/>
      <c r="JJS56" s="87"/>
      <c r="JJT56" s="87"/>
      <c r="JJU56" s="87"/>
      <c r="JJV56" s="87"/>
      <c r="JJW56" s="88"/>
      <c r="JJX56" s="87"/>
      <c r="JJY56" s="87"/>
      <c r="JJZ56" s="87"/>
      <c r="JKA56" s="87"/>
      <c r="JKB56" s="88"/>
      <c r="JKC56" s="87"/>
      <c r="JKD56" s="87"/>
      <c r="JKE56" s="87"/>
      <c r="JKF56" s="87"/>
      <c r="JKG56" s="88"/>
      <c r="JKH56" s="87"/>
      <c r="JKI56" s="87"/>
      <c r="JKJ56" s="87"/>
      <c r="JKK56" s="87"/>
      <c r="JKL56" s="88"/>
      <c r="JKM56" s="87"/>
      <c r="JKN56" s="87"/>
      <c r="JKO56" s="87"/>
      <c r="JKP56" s="87"/>
      <c r="JKQ56" s="88"/>
      <c r="JKR56" s="87"/>
      <c r="JKS56" s="87"/>
      <c r="JKT56" s="87"/>
      <c r="JKU56" s="87"/>
      <c r="JKV56" s="88"/>
      <c r="JKW56" s="87"/>
      <c r="JKX56" s="87"/>
      <c r="JKY56" s="87"/>
      <c r="JKZ56" s="87"/>
      <c r="JLA56" s="88"/>
      <c r="JLB56" s="87"/>
      <c r="JLC56" s="87"/>
      <c r="JLD56" s="87"/>
      <c r="JLE56" s="87"/>
      <c r="JLF56" s="88"/>
      <c r="JLG56" s="87"/>
      <c r="JLH56" s="87"/>
      <c r="JLI56" s="87"/>
      <c r="JLJ56" s="87"/>
      <c r="JLK56" s="88"/>
      <c r="JLL56" s="87"/>
      <c r="JLM56" s="87"/>
      <c r="JLN56" s="87"/>
      <c r="JLO56" s="87"/>
      <c r="JLP56" s="88"/>
      <c r="JLQ56" s="87"/>
      <c r="JLR56" s="87"/>
      <c r="JLS56" s="87"/>
      <c r="JLT56" s="87"/>
      <c r="JLU56" s="88"/>
      <c r="JLV56" s="87"/>
      <c r="JLW56" s="87"/>
      <c r="JLX56" s="87"/>
      <c r="JLY56" s="87"/>
      <c r="JLZ56" s="88"/>
      <c r="JMA56" s="87"/>
      <c r="JMB56" s="87"/>
      <c r="JMC56" s="87"/>
      <c r="JMD56" s="87"/>
      <c r="JME56" s="88"/>
      <c r="JMF56" s="87"/>
      <c r="JMG56" s="87"/>
      <c r="JMH56" s="87"/>
      <c r="JMI56" s="87"/>
      <c r="JMJ56" s="88"/>
      <c r="JMK56" s="87"/>
      <c r="JML56" s="87"/>
      <c r="JMM56" s="87"/>
      <c r="JMN56" s="87"/>
      <c r="JMO56" s="88"/>
      <c r="JMP56" s="87"/>
      <c r="JMQ56" s="87"/>
      <c r="JMR56" s="87"/>
      <c r="JMS56" s="87"/>
      <c r="JMT56" s="88"/>
      <c r="JMU56" s="87"/>
      <c r="JMV56" s="87"/>
      <c r="JMW56" s="87"/>
      <c r="JMX56" s="87"/>
      <c r="JMY56" s="88"/>
      <c r="JMZ56" s="87"/>
      <c r="JNA56" s="87"/>
      <c r="JNB56" s="87"/>
      <c r="JNC56" s="87"/>
      <c r="JND56" s="88"/>
      <c r="JNE56" s="87"/>
      <c r="JNF56" s="87"/>
      <c r="JNG56" s="87"/>
      <c r="JNH56" s="87"/>
      <c r="JNI56" s="88"/>
      <c r="JNJ56" s="87"/>
      <c r="JNK56" s="87"/>
      <c r="JNL56" s="87"/>
      <c r="JNM56" s="87"/>
      <c r="JNN56" s="88"/>
      <c r="JNO56" s="87"/>
      <c r="JNP56" s="87"/>
      <c r="JNQ56" s="87"/>
      <c r="JNR56" s="87"/>
      <c r="JNS56" s="88"/>
      <c r="JNT56" s="87"/>
      <c r="JNU56" s="87"/>
      <c r="JNV56" s="87"/>
      <c r="JNW56" s="87"/>
      <c r="JNX56" s="88"/>
      <c r="JNY56" s="87"/>
      <c r="JNZ56" s="87"/>
      <c r="JOA56" s="87"/>
      <c r="JOB56" s="87"/>
      <c r="JOC56" s="88"/>
      <c r="JOD56" s="87"/>
      <c r="JOE56" s="87"/>
      <c r="JOF56" s="87"/>
      <c r="JOG56" s="87"/>
      <c r="JOH56" s="88"/>
      <c r="JOI56" s="87"/>
      <c r="JOJ56" s="87"/>
      <c r="JOK56" s="87"/>
      <c r="JOL56" s="87"/>
      <c r="JOM56" s="88"/>
      <c r="JON56" s="87"/>
      <c r="JOO56" s="87"/>
      <c r="JOP56" s="87"/>
      <c r="JOQ56" s="87"/>
      <c r="JOR56" s="88"/>
      <c r="JOS56" s="87"/>
      <c r="JOT56" s="87"/>
      <c r="JOU56" s="87"/>
      <c r="JOV56" s="87"/>
      <c r="JOW56" s="88"/>
      <c r="JOX56" s="87"/>
      <c r="JOY56" s="87"/>
      <c r="JOZ56" s="87"/>
      <c r="JPA56" s="87"/>
      <c r="JPB56" s="88"/>
      <c r="JPC56" s="87"/>
      <c r="JPD56" s="87"/>
      <c r="JPE56" s="87"/>
      <c r="JPF56" s="87"/>
      <c r="JPG56" s="88"/>
      <c r="JPH56" s="87"/>
      <c r="JPI56" s="87"/>
      <c r="JPJ56" s="87"/>
      <c r="JPK56" s="87"/>
      <c r="JPL56" s="88"/>
      <c r="JPM56" s="87"/>
      <c r="JPN56" s="87"/>
      <c r="JPO56" s="87"/>
      <c r="JPP56" s="87"/>
      <c r="JPQ56" s="88"/>
      <c r="JPR56" s="87"/>
      <c r="JPS56" s="87"/>
      <c r="JPT56" s="87"/>
      <c r="JPU56" s="87"/>
      <c r="JPV56" s="88"/>
      <c r="JPW56" s="87"/>
      <c r="JPX56" s="87"/>
      <c r="JPY56" s="87"/>
      <c r="JPZ56" s="87"/>
      <c r="JQA56" s="88"/>
      <c r="JQB56" s="87"/>
      <c r="JQC56" s="87"/>
      <c r="JQD56" s="87"/>
      <c r="JQE56" s="87"/>
      <c r="JQF56" s="88"/>
      <c r="JQG56" s="87"/>
      <c r="JQH56" s="87"/>
      <c r="JQI56" s="87"/>
      <c r="JQJ56" s="87"/>
      <c r="JQK56" s="88"/>
      <c r="JQL56" s="87"/>
      <c r="JQM56" s="87"/>
      <c r="JQN56" s="87"/>
      <c r="JQO56" s="87"/>
      <c r="JQP56" s="88"/>
      <c r="JQQ56" s="87"/>
      <c r="JQR56" s="87"/>
      <c r="JQS56" s="87"/>
      <c r="JQT56" s="87"/>
      <c r="JQU56" s="88"/>
      <c r="JQV56" s="87"/>
      <c r="JQW56" s="87"/>
      <c r="JQX56" s="87"/>
      <c r="JQY56" s="87"/>
      <c r="JQZ56" s="88"/>
      <c r="JRA56" s="87"/>
      <c r="JRB56" s="87"/>
      <c r="JRC56" s="87"/>
      <c r="JRD56" s="87"/>
      <c r="JRE56" s="88"/>
      <c r="JRF56" s="87"/>
      <c r="JRG56" s="87"/>
      <c r="JRH56" s="87"/>
      <c r="JRI56" s="87"/>
      <c r="JRJ56" s="88"/>
      <c r="JRK56" s="87"/>
      <c r="JRL56" s="87"/>
      <c r="JRM56" s="87"/>
      <c r="JRN56" s="87"/>
      <c r="JRO56" s="88"/>
      <c r="JRP56" s="87"/>
      <c r="JRQ56" s="87"/>
      <c r="JRR56" s="87"/>
      <c r="JRS56" s="87"/>
      <c r="JRT56" s="88"/>
      <c r="JRU56" s="87"/>
      <c r="JRV56" s="87"/>
      <c r="JRW56" s="87"/>
      <c r="JRX56" s="87"/>
      <c r="JRY56" s="88"/>
      <c r="JRZ56" s="87"/>
      <c r="JSA56" s="87"/>
      <c r="JSB56" s="87"/>
      <c r="JSC56" s="87"/>
      <c r="JSD56" s="88"/>
      <c r="JSE56" s="87"/>
      <c r="JSF56" s="87"/>
      <c r="JSG56" s="87"/>
      <c r="JSH56" s="87"/>
      <c r="JSI56" s="88"/>
      <c r="JSJ56" s="87"/>
      <c r="JSK56" s="87"/>
      <c r="JSL56" s="87"/>
      <c r="JSM56" s="87"/>
      <c r="JSN56" s="88"/>
      <c r="JSO56" s="87"/>
      <c r="JSP56" s="87"/>
      <c r="JSQ56" s="87"/>
      <c r="JSR56" s="87"/>
      <c r="JSS56" s="88"/>
      <c r="JST56" s="87"/>
      <c r="JSU56" s="87"/>
      <c r="JSV56" s="87"/>
      <c r="JSW56" s="87"/>
      <c r="JSX56" s="88"/>
      <c r="JSY56" s="87"/>
      <c r="JSZ56" s="87"/>
      <c r="JTA56" s="87"/>
      <c r="JTB56" s="87"/>
      <c r="JTC56" s="88"/>
      <c r="JTD56" s="87"/>
      <c r="JTE56" s="87"/>
      <c r="JTF56" s="87"/>
      <c r="JTG56" s="87"/>
      <c r="JTH56" s="88"/>
      <c r="JTI56" s="87"/>
      <c r="JTJ56" s="87"/>
      <c r="JTK56" s="87"/>
      <c r="JTL56" s="87"/>
      <c r="JTM56" s="88"/>
      <c r="JTN56" s="87"/>
      <c r="JTO56" s="87"/>
      <c r="JTP56" s="87"/>
      <c r="JTQ56" s="87"/>
      <c r="JTR56" s="88"/>
      <c r="JTS56" s="87"/>
      <c r="JTT56" s="87"/>
      <c r="JTU56" s="87"/>
      <c r="JTV56" s="87"/>
      <c r="JTW56" s="88"/>
      <c r="JTX56" s="87"/>
      <c r="JTY56" s="87"/>
      <c r="JTZ56" s="87"/>
      <c r="JUA56" s="87"/>
      <c r="JUB56" s="88"/>
      <c r="JUC56" s="87"/>
      <c r="JUD56" s="87"/>
      <c r="JUE56" s="87"/>
      <c r="JUF56" s="87"/>
      <c r="JUG56" s="88"/>
      <c r="JUH56" s="87"/>
      <c r="JUI56" s="87"/>
      <c r="JUJ56" s="87"/>
      <c r="JUK56" s="87"/>
      <c r="JUL56" s="88"/>
      <c r="JUM56" s="87"/>
      <c r="JUN56" s="87"/>
      <c r="JUO56" s="87"/>
      <c r="JUP56" s="87"/>
      <c r="JUQ56" s="88"/>
      <c r="JUR56" s="87"/>
      <c r="JUS56" s="87"/>
      <c r="JUT56" s="87"/>
      <c r="JUU56" s="87"/>
      <c r="JUV56" s="88"/>
      <c r="JUW56" s="87"/>
      <c r="JUX56" s="87"/>
      <c r="JUY56" s="87"/>
      <c r="JUZ56" s="87"/>
      <c r="JVA56" s="88"/>
      <c r="JVB56" s="87"/>
      <c r="JVC56" s="87"/>
      <c r="JVD56" s="87"/>
      <c r="JVE56" s="87"/>
      <c r="JVF56" s="88"/>
      <c r="JVG56" s="87"/>
      <c r="JVH56" s="87"/>
      <c r="JVI56" s="87"/>
      <c r="JVJ56" s="87"/>
      <c r="JVK56" s="88"/>
      <c r="JVL56" s="87"/>
      <c r="JVM56" s="87"/>
      <c r="JVN56" s="87"/>
      <c r="JVO56" s="87"/>
      <c r="JVP56" s="88"/>
      <c r="JVQ56" s="87"/>
      <c r="JVR56" s="87"/>
      <c r="JVS56" s="87"/>
      <c r="JVT56" s="87"/>
      <c r="JVU56" s="88"/>
      <c r="JVV56" s="87"/>
      <c r="JVW56" s="87"/>
      <c r="JVX56" s="87"/>
      <c r="JVY56" s="87"/>
      <c r="JVZ56" s="88"/>
      <c r="JWA56" s="87"/>
      <c r="JWB56" s="87"/>
      <c r="JWC56" s="87"/>
      <c r="JWD56" s="87"/>
      <c r="JWE56" s="88"/>
      <c r="JWF56" s="87"/>
      <c r="JWG56" s="87"/>
      <c r="JWH56" s="87"/>
      <c r="JWI56" s="87"/>
      <c r="JWJ56" s="88"/>
      <c r="JWK56" s="87"/>
      <c r="JWL56" s="87"/>
      <c r="JWM56" s="87"/>
      <c r="JWN56" s="87"/>
      <c r="JWO56" s="88"/>
      <c r="JWP56" s="87"/>
      <c r="JWQ56" s="87"/>
      <c r="JWR56" s="87"/>
      <c r="JWS56" s="87"/>
      <c r="JWT56" s="88"/>
      <c r="JWU56" s="87"/>
      <c r="JWV56" s="87"/>
      <c r="JWW56" s="87"/>
      <c r="JWX56" s="87"/>
      <c r="JWY56" s="88"/>
      <c r="JWZ56" s="87"/>
      <c r="JXA56" s="87"/>
      <c r="JXB56" s="87"/>
      <c r="JXC56" s="87"/>
      <c r="JXD56" s="88"/>
      <c r="JXE56" s="87"/>
      <c r="JXF56" s="87"/>
      <c r="JXG56" s="87"/>
      <c r="JXH56" s="87"/>
      <c r="JXI56" s="88"/>
      <c r="JXJ56" s="87"/>
      <c r="JXK56" s="87"/>
      <c r="JXL56" s="87"/>
      <c r="JXM56" s="87"/>
      <c r="JXN56" s="88"/>
      <c r="JXO56" s="87"/>
      <c r="JXP56" s="87"/>
      <c r="JXQ56" s="87"/>
      <c r="JXR56" s="87"/>
      <c r="JXS56" s="88"/>
      <c r="JXT56" s="87"/>
      <c r="JXU56" s="87"/>
      <c r="JXV56" s="87"/>
      <c r="JXW56" s="87"/>
      <c r="JXX56" s="88"/>
      <c r="JXY56" s="87"/>
      <c r="JXZ56" s="87"/>
      <c r="JYA56" s="87"/>
      <c r="JYB56" s="87"/>
      <c r="JYC56" s="88"/>
      <c r="JYD56" s="87"/>
      <c r="JYE56" s="87"/>
      <c r="JYF56" s="87"/>
      <c r="JYG56" s="87"/>
      <c r="JYH56" s="88"/>
      <c r="JYI56" s="87"/>
      <c r="JYJ56" s="87"/>
      <c r="JYK56" s="87"/>
      <c r="JYL56" s="87"/>
      <c r="JYM56" s="88"/>
      <c r="JYN56" s="87"/>
      <c r="JYO56" s="87"/>
      <c r="JYP56" s="87"/>
      <c r="JYQ56" s="87"/>
      <c r="JYR56" s="88"/>
      <c r="JYS56" s="87"/>
      <c r="JYT56" s="87"/>
      <c r="JYU56" s="87"/>
      <c r="JYV56" s="87"/>
      <c r="JYW56" s="88"/>
      <c r="JYX56" s="87"/>
      <c r="JYY56" s="87"/>
      <c r="JYZ56" s="87"/>
      <c r="JZA56" s="87"/>
      <c r="JZB56" s="88"/>
      <c r="JZC56" s="87"/>
      <c r="JZD56" s="87"/>
      <c r="JZE56" s="87"/>
      <c r="JZF56" s="87"/>
      <c r="JZG56" s="88"/>
      <c r="JZH56" s="87"/>
      <c r="JZI56" s="87"/>
      <c r="JZJ56" s="87"/>
      <c r="JZK56" s="87"/>
      <c r="JZL56" s="88"/>
      <c r="JZM56" s="87"/>
      <c r="JZN56" s="87"/>
      <c r="JZO56" s="87"/>
      <c r="JZP56" s="87"/>
      <c r="JZQ56" s="88"/>
      <c r="JZR56" s="87"/>
      <c r="JZS56" s="87"/>
      <c r="JZT56" s="87"/>
      <c r="JZU56" s="87"/>
      <c r="JZV56" s="88"/>
      <c r="JZW56" s="87"/>
      <c r="JZX56" s="87"/>
      <c r="JZY56" s="87"/>
      <c r="JZZ56" s="87"/>
      <c r="KAA56" s="88"/>
      <c r="KAB56" s="87"/>
      <c r="KAC56" s="87"/>
      <c r="KAD56" s="87"/>
      <c r="KAE56" s="87"/>
      <c r="KAF56" s="88"/>
      <c r="KAG56" s="87"/>
      <c r="KAH56" s="87"/>
      <c r="KAI56" s="87"/>
      <c r="KAJ56" s="87"/>
      <c r="KAK56" s="88"/>
      <c r="KAL56" s="87"/>
      <c r="KAM56" s="87"/>
      <c r="KAN56" s="87"/>
      <c r="KAO56" s="87"/>
      <c r="KAP56" s="88"/>
      <c r="KAQ56" s="87"/>
      <c r="KAR56" s="87"/>
      <c r="KAS56" s="87"/>
      <c r="KAT56" s="87"/>
      <c r="KAU56" s="88"/>
      <c r="KAV56" s="87"/>
      <c r="KAW56" s="87"/>
      <c r="KAX56" s="87"/>
      <c r="KAY56" s="87"/>
      <c r="KAZ56" s="88"/>
      <c r="KBA56" s="87"/>
      <c r="KBB56" s="87"/>
      <c r="KBC56" s="87"/>
      <c r="KBD56" s="87"/>
      <c r="KBE56" s="88"/>
      <c r="KBF56" s="87"/>
      <c r="KBG56" s="87"/>
      <c r="KBH56" s="87"/>
      <c r="KBI56" s="87"/>
      <c r="KBJ56" s="88"/>
      <c r="KBK56" s="87"/>
      <c r="KBL56" s="87"/>
      <c r="KBM56" s="87"/>
      <c r="KBN56" s="87"/>
      <c r="KBO56" s="88"/>
      <c r="KBP56" s="87"/>
      <c r="KBQ56" s="87"/>
      <c r="KBR56" s="87"/>
      <c r="KBS56" s="87"/>
      <c r="KBT56" s="88"/>
      <c r="KBU56" s="87"/>
      <c r="KBV56" s="87"/>
      <c r="KBW56" s="87"/>
      <c r="KBX56" s="87"/>
      <c r="KBY56" s="88"/>
      <c r="KBZ56" s="87"/>
      <c r="KCA56" s="87"/>
      <c r="KCB56" s="87"/>
      <c r="KCC56" s="87"/>
      <c r="KCD56" s="88"/>
      <c r="KCE56" s="87"/>
      <c r="KCF56" s="87"/>
      <c r="KCG56" s="87"/>
      <c r="KCH56" s="87"/>
      <c r="KCI56" s="88"/>
      <c r="KCJ56" s="87"/>
      <c r="KCK56" s="87"/>
      <c r="KCL56" s="87"/>
      <c r="KCM56" s="87"/>
      <c r="KCN56" s="88"/>
      <c r="KCO56" s="87"/>
      <c r="KCP56" s="87"/>
      <c r="KCQ56" s="87"/>
      <c r="KCR56" s="87"/>
      <c r="KCS56" s="88"/>
      <c r="KCT56" s="87"/>
      <c r="KCU56" s="87"/>
      <c r="KCV56" s="87"/>
      <c r="KCW56" s="87"/>
      <c r="KCX56" s="88"/>
      <c r="KCY56" s="87"/>
      <c r="KCZ56" s="87"/>
      <c r="KDA56" s="87"/>
      <c r="KDB56" s="87"/>
      <c r="KDC56" s="88"/>
      <c r="KDD56" s="87"/>
      <c r="KDE56" s="87"/>
      <c r="KDF56" s="87"/>
      <c r="KDG56" s="87"/>
      <c r="KDH56" s="88"/>
      <c r="KDI56" s="87"/>
      <c r="KDJ56" s="87"/>
      <c r="KDK56" s="87"/>
      <c r="KDL56" s="87"/>
      <c r="KDM56" s="88"/>
      <c r="KDN56" s="87"/>
      <c r="KDO56" s="87"/>
      <c r="KDP56" s="87"/>
      <c r="KDQ56" s="87"/>
      <c r="KDR56" s="88"/>
      <c r="KDS56" s="87"/>
      <c r="KDT56" s="87"/>
      <c r="KDU56" s="87"/>
      <c r="KDV56" s="87"/>
      <c r="KDW56" s="88"/>
      <c r="KDX56" s="87"/>
      <c r="KDY56" s="87"/>
      <c r="KDZ56" s="87"/>
      <c r="KEA56" s="87"/>
      <c r="KEB56" s="88"/>
      <c r="KEC56" s="87"/>
      <c r="KED56" s="87"/>
      <c r="KEE56" s="87"/>
      <c r="KEF56" s="87"/>
      <c r="KEG56" s="88"/>
      <c r="KEH56" s="87"/>
      <c r="KEI56" s="87"/>
      <c r="KEJ56" s="87"/>
      <c r="KEK56" s="87"/>
      <c r="KEL56" s="88"/>
      <c r="KEM56" s="87"/>
      <c r="KEN56" s="87"/>
      <c r="KEO56" s="87"/>
      <c r="KEP56" s="87"/>
      <c r="KEQ56" s="88"/>
      <c r="KER56" s="87"/>
      <c r="KES56" s="87"/>
      <c r="KET56" s="87"/>
      <c r="KEU56" s="87"/>
      <c r="KEV56" s="88"/>
      <c r="KEW56" s="87"/>
      <c r="KEX56" s="87"/>
      <c r="KEY56" s="87"/>
      <c r="KEZ56" s="87"/>
      <c r="KFA56" s="88"/>
      <c r="KFB56" s="87"/>
      <c r="KFC56" s="87"/>
      <c r="KFD56" s="87"/>
      <c r="KFE56" s="87"/>
      <c r="KFF56" s="88"/>
      <c r="KFG56" s="87"/>
      <c r="KFH56" s="87"/>
      <c r="KFI56" s="87"/>
      <c r="KFJ56" s="87"/>
      <c r="KFK56" s="88"/>
      <c r="KFL56" s="87"/>
      <c r="KFM56" s="87"/>
      <c r="KFN56" s="87"/>
      <c r="KFO56" s="87"/>
      <c r="KFP56" s="88"/>
      <c r="KFQ56" s="87"/>
      <c r="KFR56" s="87"/>
      <c r="KFS56" s="87"/>
      <c r="KFT56" s="87"/>
      <c r="KFU56" s="88"/>
      <c r="KFV56" s="87"/>
      <c r="KFW56" s="87"/>
      <c r="KFX56" s="87"/>
      <c r="KFY56" s="87"/>
      <c r="KFZ56" s="88"/>
      <c r="KGA56" s="87"/>
      <c r="KGB56" s="87"/>
      <c r="KGC56" s="87"/>
      <c r="KGD56" s="87"/>
      <c r="KGE56" s="88"/>
      <c r="KGF56" s="87"/>
      <c r="KGG56" s="87"/>
      <c r="KGH56" s="87"/>
      <c r="KGI56" s="87"/>
      <c r="KGJ56" s="88"/>
      <c r="KGK56" s="87"/>
      <c r="KGL56" s="87"/>
      <c r="KGM56" s="87"/>
      <c r="KGN56" s="87"/>
      <c r="KGO56" s="88"/>
      <c r="KGP56" s="87"/>
      <c r="KGQ56" s="87"/>
      <c r="KGR56" s="87"/>
      <c r="KGS56" s="87"/>
      <c r="KGT56" s="88"/>
      <c r="KGU56" s="87"/>
      <c r="KGV56" s="87"/>
      <c r="KGW56" s="87"/>
      <c r="KGX56" s="87"/>
      <c r="KGY56" s="88"/>
      <c r="KGZ56" s="87"/>
      <c r="KHA56" s="87"/>
      <c r="KHB56" s="87"/>
      <c r="KHC56" s="87"/>
      <c r="KHD56" s="88"/>
      <c r="KHE56" s="87"/>
      <c r="KHF56" s="87"/>
      <c r="KHG56" s="87"/>
      <c r="KHH56" s="87"/>
      <c r="KHI56" s="88"/>
      <c r="KHJ56" s="87"/>
      <c r="KHK56" s="87"/>
      <c r="KHL56" s="87"/>
      <c r="KHM56" s="87"/>
      <c r="KHN56" s="88"/>
      <c r="KHO56" s="87"/>
      <c r="KHP56" s="87"/>
      <c r="KHQ56" s="87"/>
      <c r="KHR56" s="87"/>
      <c r="KHS56" s="88"/>
      <c r="KHT56" s="87"/>
      <c r="KHU56" s="87"/>
      <c r="KHV56" s="87"/>
      <c r="KHW56" s="87"/>
      <c r="KHX56" s="88"/>
      <c r="KHY56" s="87"/>
      <c r="KHZ56" s="87"/>
      <c r="KIA56" s="87"/>
      <c r="KIB56" s="87"/>
      <c r="KIC56" s="88"/>
      <c r="KID56" s="87"/>
      <c r="KIE56" s="87"/>
      <c r="KIF56" s="87"/>
      <c r="KIG56" s="87"/>
      <c r="KIH56" s="88"/>
      <c r="KII56" s="87"/>
      <c r="KIJ56" s="87"/>
      <c r="KIK56" s="87"/>
      <c r="KIL56" s="87"/>
      <c r="KIM56" s="88"/>
      <c r="KIN56" s="87"/>
      <c r="KIO56" s="87"/>
      <c r="KIP56" s="87"/>
      <c r="KIQ56" s="87"/>
      <c r="KIR56" s="88"/>
      <c r="KIS56" s="87"/>
      <c r="KIT56" s="87"/>
      <c r="KIU56" s="87"/>
      <c r="KIV56" s="87"/>
      <c r="KIW56" s="88"/>
      <c r="KIX56" s="87"/>
      <c r="KIY56" s="87"/>
      <c r="KIZ56" s="87"/>
      <c r="KJA56" s="87"/>
      <c r="KJB56" s="88"/>
      <c r="KJC56" s="87"/>
      <c r="KJD56" s="87"/>
      <c r="KJE56" s="87"/>
      <c r="KJF56" s="87"/>
      <c r="KJG56" s="88"/>
      <c r="KJH56" s="87"/>
      <c r="KJI56" s="87"/>
      <c r="KJJ56" s="87"/>
      <c r="KJK56" s="87"/>
      <c r="KJL56" s="88"/>
      <c r="KJM56" s="87"/>
      <c r="KJN56" s="87"/>
      <c r="KJO56" s="87"/>
      <c r="KJP56" s="87"/>
      <c r="KJQ56" s="88"/>
      <c r="KJR56" s="87"/>
      <c r="KJS56" s="87"/>
      <c r="KJT56" s="87"/>
      <c r="KJU56" s="87"/>
      <c r="KJV56" s="88"/>
      <c r="KJW56" s="87"/>
      <c r="KJX56" s="87"/>
      <c r="KJY56" s="87"/>
      <c r="KJZ56" s="87"/>
      <c r="KKA56" s="88"/>
      <c r="KKB56" s="87"/>
      <c r="KKC56" s="87"/>
      <c r="KKD56" s="87"/>
      <c r="KKE56" s="87"/>
      <c r="KKF56" s="88"/>
      <c r="KKG56" s="87"/>
      <c r="KKH56" s="87"/>
      <c r="KKI56" s="87"/>
      <c r="KKJ56" s="87"/>
      <c r="KKK56" s="88"/>
      <c r="KKL56" s="87"/>
      <c r="KKM56" s="87"/>
      <c r="KKN56" s="87"/>
      <c r="KKO56" s="87"/>
      <c r="KKP56" s="88"/>
      <c r="KKQ56" s="87"/>
      <c r="KKR56" s="87"/>
      <c r="KKS56" s="87"/>
      <c r="KKT56" s="87"/>
      <c r="KKU56" s="88"/>
      <c r="KKV56" s="87"/>
      <c r="KKW56" s="87"/>
      <c r="KKX56" s="87"/>
      <c r="KKY56" s="87"/>
      <c r="KKZ56" s="88"/>
      <c r="KLA56" s="87"/>
      <c r="KLB56" s="87"/>
      <c r="KLC56" s="87"/>
      <c r="KLD56" s="87"/>
      <c r="KLE56" s="88"/>
      <c r="KLF56" s="87"/>
      <c r="KLG56" s="87"/>
      <c r="KLH56" s="87"/>
      <c r="KLI56" s="87"/>
      <c r="KLJ56" s="88"/>
      <c r="KLK56" s="87"/>
      <c r="KLL56" s="87"/>
      <c r="KLM56" s="87"/>
      <c r="KLN56" s="87"/>
      <c r="KLO56" s="88"/>
      <c r="KLP56" s="87"/>
      <c r="KLQ56" s="87"/>
      <c r="KLR56" s="87"/>
      <c r="KLS56" s="87"/>
      <c r="KLT56" s="88"/>
      <c r="KLU56" s="87"/>
      <c r="KLV56" s="87"/>
      <c r="KLW56" s="87"/>
      <c r="KLX56" s="87"/>
      <c r="KLY56" s="88"/>
      <c r="KLZ56" s="87"/>
      <c r="KMA56" s="87"/>
      <c r="KMB56" s="87"/>
      <c r="KMC56" s="87"/>
      <c r="KMD56" s="88"/>
      <c r="KME56" s="87"/>
      <c r="KMF56" s="87"/>
      <c r="KMG56" s="87"/>
      <c r="KMH56" s="87"/>
      <c r="KMI56" s="88"/>
      <c r="KMJ56" s="87"/>
      <c r="KMK56" s="87"/>
      <c r="KML56" s="87"/>
      <c r="KMM56" s="87"/>
      <c r="KMN56" s="88"/>
      <c r="KMO56" s="87"/>
      <c r="KMP56" s="87"/>
      <c r="KMQ56" s="87"/>
      <c r="KMR56" s="87"/>
      <c r="KMS56" s="88"/>
      <c r="KMT56" s="87"/>
      <c r="KMU56" s="87"/>
      <c r="KMV56" s="87"/>
      <c r="KMW56" s="87"/>
      <c r="KMX56" s="88"/>
      <c r="KMY56" s="87"/>
      <c r="KMZ56" s="87"/>
      <c r="KNA56" s="87"/>
      <c r="KNB56" s="87"/>
      <c r="KNC56" s="88"/>
      <c r="KND56" s="87"/>
      <c r="KNE56" s="87"/>
      <c r="KNF56" s="87"/>
      <c r="KNG56" s="87"/>
      <c r="KNH56" s="88"/>
      <c r="KNI56" s="87"/>
      <c r="KNJ56" s="87"/>
      <c r="KNK56" s="87"/>
      <c r="KNL56" s="87"/>
      <c r="KNM56" s="88"/>
      <c r="KNN56" s="87"/>
      <c r="KNO56" s="87"/>
      <c r="KNP56" s="87"/>
      <c r="KNQ56" s="87"/>
      <c r="KNR56" s="88"/>
      <c r="KNS56" s="87"/>
      <c r="KNT56" s="87"/>
      <c r="KNU56" s="87"/>
      <c r="KNV56" s="87"/>
      <c r="KNW56" s="88"/>
      <c r="KNX56" s="87"/>
      <c r="KNY56" s="87"/>
      <c r="KNZ56" s="87"/>
      <c r="KOA56" s="87"/>
      <c r="KOB56" s="88"/>
      <c r="KOC56" s="87"/>
      <c r="KOD56" s="87"/>
      <c r="KOE56" s="87"/>
      <c r="KOF56" s="87"/>
      <c r="KOG56" s="88"/>
      <c r="KOH56" s="87"/>
      <c r="KOI56" s="87"/>
      <c r="KOJ56" s="87"/>
      <c r="KOK56" s="87"/>
      <c r="KOL56" s="88"/>
      <c r="KOM56" s="87"/>
      <c r="KON56" s="87"/>
      <c r="KOO56" s="87"/>
      <c r="KOP56" s="87"/>
      <c r="KOQ56" s="88"/>
      <c r="KOR56" s="87"/>
      <c r="KOS56" s="87"/>
      <c r="KOT56" s="87"/>
      <c r="KOU56" s="87"/>
      <c r="KOV56" s="88"/>
      <c r="KOW56" s="87"/>
      <c r="KOX56" s="87"/>
      <c r="KOY56" s="87"/>
      <c r="KOZ56" s="87"/>
      <c r="KPA56" s="88"/>
      <c r="KPB56" s="87"/>
      <c r="KPC56" s="87"/>
      <c r="KPD56" s="87"/>
      <c r="KPE56" s="87"/>
      <c r="KPF56" s="88"/>
      <c r="KPG56" s="87"/>
      <c r="KPH56" s="87"/>
      <c r="KPI56" s="87"/>
      <c r="KPJ56" s="87"/>
      <c r="KPK56" s="88"/>
      <c r="KPL56" s="87"/>
      <c r="KPM56" s="87"/>
      <c r="KPN56" s="87"/>
      <c r="KPO56" s="87"/>
      <c r="KPP56" s="88"/>
      <c r="KPQ56" s="87"/>
      <c r="KPR56" s="87"/>
      <c r="KPS56" s="87"/>
      <c r="KPT56" s="87"/>
      <c r="KPU56" s="88"/>
      <c r="KPV56" s="87"/>
      <c r="KPW56" s="87"/>
      <c r="KPX56" s="87"/>
      <c r="KPY56" s="87"/>
      <c r="KPZ56" s="88"/>
      <c r="KQA56" s="87"/>
      <c r="KQB56" s="87"/>
      <c r="KQC56" s="87"/>
      <c r="KQD56" s="87"/>
      <c r="KQE56" s="88"/>
      <c r="KQF56" s="87"/>
      <c r="KQG56" s="87"/>
      <c r="KQH56" s="87"/>
      <c r="KQI56" s="87"/>
      <c r="KQJ56" s="88"/>
      <c r="KQK56" s="87"/>
      <c r="KQL56" s="87"/>
      <c r="KQM56" s="87"/>
      <c r="KQN56" s="87"/>
      <c r="KQO56" s="88"/>
      <c r="KQP56" s="87"/>
      <c r="KQQ56" s="87"/>
      <c r="KQR56" s="87"/>
      <c r="KQS56" s="87"/>
      <c r="KQT56" s="88"/>
      <c r="KQU56" s="87"/>
      <c r="KQV56" s="87"/>
      <c r="KQW56" s="87"/>
      <c r="KQX56" s="87"/>
      <c r="KQY56" s="88"/>
      <c r="KQZ56" s="87"/>
      <c r="KRA56" s="87"/>
      <c r="KRB56" s="87"/>
      <c r="KRC56" s="87"/>
      <c r="KRD56" s="88"/>
      <c r="KRE56" s="87"/>
      <c r="KRF56" s="87"/>
      <c r="KRG56" s="87"/>
      <c r="KRH56" s="87"/>
      <c r="KRI56" s="88"/>
      <c r="KRJ56" s="87"/>
      <c r="KRK56" s="87"/>
      <c r="KRL56" s="87"/>
      <c r="KRM56" s="87"/>
      <c r="KRN56" s="88"/>
      <c r="KRO56" s="87"/>
      <c r="KRP56" s="87"/>
      <c r="KRQ56" s="87"/>
      <c r="KRR56" s="87"/>
      <c r="KRS56" s="88"/>
      <c r="KRT56" s="87"/>
      <c r="KRU56" s="87"/>
      <c r="KRV56" s="87"/>
      <c r="KRW56" s="87"/>
      <c r="KRX56" s="88"/>
      <c r="KRY56" s="87"/>
      <c r="KRZ56" s="87"/>
      <c r="KSA56" s="87"/>
      <c r="KSB56" s="87"/>
      <c r="KSC56" s="88"/>
      <c r="KSD56" s="87"/>
      <c r="KSE56" s="87"/>
      <c r="KSF56" s="87"/>
      <c r="KSG56" s="87"/>
      <c r="KSH56" s="88"/>
      <c r="KSI56" s="87"/>
      <c r="KSJ56" s="87"/>
      <c r="KSK56" s="87"/>
      <c r="KSL56" s="87"/>
      <c r="KSM56" s="88"/>
      <c r="KSN56" s="87"/>
      <c r="KSO56" s="87"/>
      <c r="KSP56" s="87"/>
      <c r="KSQ56" s="87"/>
      <c r="KSR56" s="88"/>
      <c r="KSS56" s="87"/>
      <c r="KST56" s="87"/>
      <c r="KSU56" s="87"/>
      <c r="KSV56" s="87"/>
      <c r="KSW56" s="88"/>
      <c r="KSX56" s="87"/>
      <c r="KSY56" s="87"/>
      <c r="KSZ56" s="87"/>
      <c r="KTA56" s="87"/>
      <c r="KTB56" s="88"/>
      <c r="KTC56" s="87"/>
      <c r="KTD56" s="87"/>
      <c r="KTE56" s="87"/>
      <c r="KTF56" s="87"/>
      <c r="KTG56" s="88"/>
      <c r="KTH56" s="87"/>
      <c r="KTI56" s="87"/>
      <c r="KTJ56" s="87"/>
      <c r="KTK56" s="87"/>
      <c r="KTL56" s="88"/>
      <c r="KTM56" s="87"/>
      <c r="KTN56" s="87"/>
      <c r="KTO56" s="87"/>
      <c r="KTP56" s="87"/>
      <c r="KTQ56" s="88"/>
      <c r="KTR56" s="87"/>
      <c r="KTS56" s="87"/>
      <c r="KTT56" s="87"/>
      <c r="KTU56" s="87"/>
      <c r="KTV56" s="88"/>
      <c r="KTW56" s="87"/>
      <c r="KTX56" s="87"/>
      <c r="KTY56" s="87"/>
      <c r="KTZ56" s="87"/>
      <c r="KUA56" s="88"/>
      <c r="KUB56" s="87"/>
      <c r="KUC56" s="87"/>
      <c r="KUD56" s="87"/>
      <c r="KUE56" s="87"/>
      <c r="KUF56" s="88"/>
      <c r="KUG56" s="87"/>
      <c r="KUH56" s="87"/>
      <c r="KUI56" s="87"/>
      <c r="KUJ56" s="87"/>
      <c r="KUK56" s="88"/>
      <c r="KUL56" s="87"/>
      <c r="KUM56" s="87"/>
      <c r="KUN56" s="87"/>
      <c r="KUO56" s="87"/>
      <c r="KUP56" s="88"/>
      <c r="KUQ56" s="87"/>
      <c r="KUR56" s="87"/>
      <c r="KUS56" s="87"/>
      <c r="KUT56" s="87"/>
      <c r="KUU56" s="88"/>
      <c r="KUV56" s="87"/>
      <c r="KUW56" s="87"/>
      <c r="KUX56" s="87"/>
      <c r="KUY56" s="87"/>
      <c r="KUZ56" s="88"/>
      <c r="KVA56" s="87"/>
      <c r="KVB56" s="87"/>
      <c r="KVC56" s="87"/>
      <c r="KVD56" s="87"/>
      <c r="KVE56" s="88"/>
      <c r="KVF56" s="87"/>
      <c r="KVG56" s="87"/>
      <c r="KVH56" s="87"/>
      <c r="KVI56" s="87"/>
      <c r="KVJ56" s="88"/>
      <c r="KVK56" s="87"/>
      <c r="KVL56" s="87"/>
      <c r="KVM56" s="87"/>
      <c r="KVN56" s="87"/>
      <c r="KVO56" s="88"/>
      <c r="KVP56" s="87"/>
      <c r="KVQ56" s="87"/>
      <c r="KVR56" s="87"/>
      <c r="KVS56" s="87"/>
      <c r="KVT56" s="88"/>
      <c r="KVU56" s="87"/>
      <c r="KVV56" s="87"/>
      <c r="KVW56" s="87"/>
      <c r="KVX56" s="87"/>
      <c r="KVY56" s="88"/>
      <c r="KVZ56" s="87"/>
      <c r="KWA56" s="87"/>
      <c r="KWB56" s="87"/>
      <c r="KWC56" s="87"/>
      <c r="KWD56" s="88"/>
      <c r="KWE56" s="87"/>
      <c r="KWF56" s="87"/>
      <c r="KWG56" s="87"/>
      <c r="KWH56" s="87"/>
      <c r="KWI56" s="88"/>
      <c r="KWJ56" s="87"/>
      <c r="KWK56" s="87"/>
      <c r="KWL56" s="87"/>
      <c r="KWM56" s="87"/>
      <c r="KWN56" s="88"/>
      <c r="KWO56" s="87"/>
      <c r="KWP56" s="87"/>
      <c r="KWQ56" s="87"/>
      <c r="KWR56" s="87"/>
      <c r="KWS56" s="88"/>
      <c r="KWT56" s="87"/>
      <c r="KWU56" s="87"/>
      <c r="KWV56" s="87"/>
      <c r="KWW56" s="87"/>
      <c r="KWX56" s="88"/>
      <c r="KWY56" s="87"/>
      <c r="KWZ56" s="87"/>
      <c r="KXA56" s="87"/>
      <c r="KXB56" s="87"/>
      <c r="KXC56" s="88"/>
      <c r="KXD56" s="87"/>
      <c r="KXE56" s="87"/>
      <c r="KXF56" s="87"/>
      <c r="KXG56" s="87"/>
      <c r="KXH56" s="88"/>
      <c r="KXI56" s="87"/>
      <c r="KXJ56" s="87"/>
      <c r="KXK56" s="87"/>
      <c r="KXL56" s="87"/>
      <c r="KXM56" s="88"/>
      <c r="KXN56" s="87"/>
      <c r="KXO56" s="87"/>
      <c r="KXP56" s="87"/>
      <c r="KXQ56" s="87"/>
      <c r="KXR56" s="88"/>
      <c r="KXS56" s="87"/>
      <c r="KXT56" s="87"/>
      <c r="KXU56" s="87"/>
      <c r="KXV56" s="87"/>
      <c r="KXW56" s="88"/>
      <c r="KXX56" s="87"/>
      <c r="KXY56" s="87"/>
      <c r="KXZ56" s="87"/>
      <c r="KYA56" s="87"/>
      <c r="KYB56" s="88"/>
      <c r="KYC56" s="87"/>
      <c r="KYD56" s="87"/>
      <c r="KYE56" s="87"/>
      <c r="KYF56" s="87"/>
      <c r="KYG56" s="88"/>
      <c r="KYH56" s="87"/>
      <c r="KYI56" s="87"/>
      <c r="KYJ56" s="87"/>
      <c r="KYK56" s="87"/>
      <c r="KYL56" s="88"/>
      <c r="KYM56" s="87"/>
      <c r="KYN56" s="87"/>
      <c r="KYO56" s="87"/>
      <c r="KYP56" s="87"/>
      <c r="KYQ56" s="88"/>
      <c r="KYR56" s="87"/>
      <c r="KYS56" s="87"/>
      <c r="KYT56" s="87"/>
      <c r="KYU56" s="87"/>
      <c r="KYV56" s="88"/>
      <c r="KYW56" s="87"/>
      <c r="KYX56" s="87"/>
      <c r="KYY56" s="87"/>
      <c r="KYZ56" s="87"/>
      <c r="KZA56" s="88"/>
      <c r="KZB56" s="87"/>
      <c r="KZC56" s="87"/>
      <c r="KZD56" s="87"/>
      <c r="KZE56" s="87"/>
      <c r="KZF56" s="88"/>
      <c r="KZG56" s="87"/>
      <c r="KZH56" s="87"/>
      <c r="KZI56" s="87"/>
      <c r="KZJ56" s="87"/>
      <c r="KZK56" s="88"/>
      <c r="KZL56" s="87"/>
      <c r="KZM56" s="87"/>
      <c r="KZN56" s="87"/>
      <c r="KZO56" s="87"/>
      <c r="KZP56" s="88"/>
      <c r="KZQ56" s="87"/>
      <c r="KZR56" s="87"/>
      <c r="KZS56" s="87"/>
      <c r="KZT56" s="87"/>
      <c r="KZU56" s="88"/>
      <c r="KZV56" s="87"/>
      <c r="KZW56" s="87"/>
      <c r="KZX56" s="87"/>
      <c r="KZY56" s="87"/>
      <c r="KZZ56" s="88"/>
      <c r="LAA56" s="87"/>
      <c r="LAB56" s="87"/>
      <c r="LAC56" s="87"/>
      <c r="LAD56" s="87"/>
      <c r="LAE56" s="88"/>
      <c r="LAF56" s="87"/>
      <c r="LAG56" s="87"/>
      <c r="LAH56" s="87"/>
      <c r="LAI56" s="87"/>
      <c r="LAJ56" s="88"/>
      <c r="LAK56" s="87"/>
      <c r="LAL56" s="87"/>
      <c r="LAM56" s="87"/>
      <c r="LAN56" s="87"/>
      <c r="LAO56" s="88"/>
      <c r="LAP56" s="87"/>
      <c r="LAQ56" s="87"/>
      <c r="LAR56" s="87"/>
      <c r="LAS56" s="87"/>
      <c r="LAT56" s="88"/>
      <c r="LAU56" s="87"/>
      <c r="LAV56" s="87"/>
      <c r="LAW56" s="87"/>
      <c r="LAX56" s="87"/>
      <c r="LAY56" s="88"/>
      <c r="LAZ56" s="87"/>
      <c r="LBA56" s="87"/>
      <c r="LBB56" s="87"/>
      <c r="LBC56" s="87"/>
      <c r="LBD56" s="88"/>
      <c r="LBE56" s="87"/>
      <c r="LBF56" s="87"/>
      <c r="LBG56" s="87"/>
      <c r="LBH56" s="87"/>
      <c r="LBI56" s="88"/>
      <c r="LBJ56" s="87"/>
      <c r="LBK56" s="87"/>
      <c r="LBL56" s="87"/>
      <c r="LBM56" s="87"/>
      <c r="LBN56" s="88"/>
      <c r="LBO56" s="87"/>
      <c r="LBP56" s="87"/>
      <c r="LBQ56" s="87"/>
      <c r="LBR56" s="87"/>
      <c r="LBS56" s="88"/>
      <c r="LBT56" s="87"/>
      <c r="LBU56" s="87"/>
      <c r="LBV56" s="87"/>
      <c r="LBW56" s="87"/>
      <c r="LBX56" s="88"/>
      <c r="LBY56" s="87"/>
      <c r="LBZ56" s="87"/>
      <c r="LCA56" s="87"/>
      <c r="LCB56" s="87"/>
      <c r="LCC56" s="88"/>
      <c r="LCD56" s="87"/>
      <c r="LCE56" s="87"/>
      <c r="LCF56" s="87"/>
      <c r="LCG56" s="87"/>
      <c r="LCH56" s="88"/>
      <c r="LCI56" s="87"/>
      <c r="LCJ56" s="87"/>
      <c r="LCK56" s="87"/>
      <c r="LCL56" s="87"/>
      <c r="LCM56" s="88"/>
      <c r="LCN56" s="87"/>
      <c r="LCO56" s="87"/>
      <c r="LCP56" s="87"/>
      <c r="LCQ56" s="87"/>
      <c r="LCR56" s="88"/>
      <c r="LCS56" s="87"/>
      <c r="LCT56" s="87"/>
      <c r="LCU56" s="87"/>
      <c r="LCV56" s="87"/>
      <c r="LCW56" s="88"/>
      <c r="LCX56" s="87"/>
      <c r="LCY56" s="87"/>
      <c r="LCZ56" s="87"/>
      <c r="LDA56" s="87"/>
      <c r="LDB56" s="88"/>
      <c r="LDC56" s="87"/>
      <c r="LDD56" s="87"/>
      <c r="LDE56" s="87"/>
      <c r="LDF56" s="87"/>
      <c r="LDG56" s="88"/>
      <c r="LDH56" s="87"/>
      <c r="LDI56" s="87"/>
      <c r="LDJ56" s="87"/>
      <c r="LDK56" s="87"/>
      <c r="LDL56" s="88"/>
      <c r="LDM56" s="87"/>
      <c r="LDN56" s="87"/>
      <c r="LDO56" s="87"/>
      <c r="LDP56" s="87"/>
      <c r="LDQ56" s="88"/>
      <c r="LDR56" s="87"/>
      <c r="LDS56" s="87"/>
      <c r="LDT56" s="87"/>
      <c r="LDU56" s="87"/>
      <c r="LDV56" s="88"/>
      <c r="LDW56" s="87"/>
      <c r="LDX56" s="87"/>
      <c r="LDY56" s="87"/>
      <c r="LDZ56" s="87"/>
      <c r="LEA56" s="88"/>
      <c r="LEB56" s="87"/>
      <c r="LEC56" s="87"/>
      <c r="LED56" s="87"/>
      <c r="LEE56" s="87"/>
      <c r="LEF56" s="88"/>
      <c r="LEG56" s="87"/>
      <c r="LEH56" s="87"/>
      <c r="LEI56" s="87"/>
      <c r="LEJ56" s="87"/>
      <c r="LEK56" s="88"/>
      <c r="LEL56" s="87"/>
      <c r="LEM56" s="87"/>
      <c r="LEN56" s="87"/>
      <c r="LEO56" s="87"/>
      <c r="LEP56" s="88"/>
      <c r="LEQ56" s="87"/>
      <c r="LER56" s="87"/>
      <c r="LES56" s="87"/>
      <c r="LET56" s="87"/>
      <c r="LEU56" s="88"/>
      <c r="LEV56" s="87"/>
      <c r="LEW56" s="87"/>
      <c r="LEX56" s="87"/>
      <c r="LEY56" s="87"/>
      <c r="LEZ56" s="88"/>
      <c r="LFA56" s="87"/>
      <c r="LFB56" s="87"/>
      <c r="LFC56" s="87"/>
      <c r="LFD56" s="87"/>
      <c r="LFE56" s="88"/>
      <c r="LFF56" s="87"/>
      <c r="LFG56" s="87"/>
      <c r="LFH56" s="87"/>
      <c r="LFI56" s="87"/>
      <c r="LFJ56" s="88"/>
      <c r="LFK56" s="87"/>
      <c r="LFL56" s="87"/>
      <c r="LFM56" s="87"/>
      <c r="LFN56" s="87"/>
      <c r="LFO56" s="88"/>
      <c r="LFP56" s="87"/>
      <c r="LFQ56" s="87"/>
      <c r="LFR56" s="87"/>
      <c r="LFS56" s="87"/>
      <c r="LFT56" s="88"/>
      <c r="LFU56" s="87"/>
      <c r="LFV56" s="87"/>
      <c r="LFW56" s="87"/>
      <c r="LFX56" s="87"/>
      <c r="LFY56" s="88"/>
      <c r="LFZ56" s="87"/>
      <c r="LGA56" s="87"/>
      <c r="LGB56" s="87"/>
      <c r="LGC56" s="87"/>
      <c r="LGD56" s="88"/>
      <c r="LGE56" s="87"/>
      <c r="LGF56" s="87"/>
      <c r="LGG56" s="87"/>
      <c r="LGH56" s="87"/>
      <c r="LGI56" s="88"/>
      <c r="LGJ56" s="87"/>
      <c r="LGK56" s="87"/>
      <c r="LGL56" s="87"/>
      <c r="LGM56" s="87"/>
      <c r="LGN56" s="88"/>
      <c r="LGO56" s="87"/>
      <c r="LGP56" s="87"/>
      <c r="LGQ56" s="87"/>
      <c r="LGR56" s="87"/>
      <c r="LGS56" s="88"/>
      <c r="LGT56" s="87"/>
      <c r="LGU56" s="87"/>
      <c r="LGV56" s="87"/>
      <c r="LGW56" s="87"/>
      <c r="LGX56" s="88"/>
      <c r="LGY56" s="87"/>
      <c r="LGZ56" s="87"/>
      <c r="LHA56" s="87"/>
      <c r="LHB56" s="87"/>
      <c r="LHC56" s="88"/>
      <c r="LHD56" s="87"/>
      <c r="LHE56" s="87"/>
      <c r="LHF56" s="87"/>
      <c r="LHG56" s="87"/>
      <c r="LHH56" s="88"/>
      <c r="LHI56" s="87"/>
      <c r="LHJ56" s="87"/>
      <c r="LHK56" s="87"/>
      <c r="LHL56" s="87"/>
      <c r="LHM56" s="88"/>
      <c r="LHN56" s="87"/>
      <c r="LHO56" s="87"/>
      <c r="LHP56" s="87"/>
      <c r="LHQ56" s="87"/>
      <c r="LHR56" s="88"/>
      <c r="LHS56" s="87"/>
      <c r="LHT56" s="87"/>
      <c r="LHU56" s="87"/>
      <c r="LHV56" s="87"/>
      <c r="LHW56" s="88"/>
      <c r="LHX56" s="87"/>
      <c r="LHY56" s="87"/>
      <c r="LHZ56" s="87"/>
      <c r="LIA56" s="87"/>
      <c r="LIB56" s="88"/>
      <c r="LIC56" s="87"/>
      <c r="LID56" s="87"/>
      <c r="LIE56" s="87"/>
      <c r="LIF56" s="87"/>
      <c r="LIG56" s="88"/>
      <c r="LIH56" s="87"/>
      <c r="LII56" s="87"/>
      <c r="LIJ56" s="87"/>
      <c r="LIK56" s="87"/>
      <c r="LIL56" s="88"/>
      <c r="LIM56" s="87"/>
      <c r="LIN56" s="87"/>
      <c r="LIO56" s="87"/>
      <c r="LIP56" s="87"/>
      <c r="LIQ56" s="88"/>
      <c r="LIR56" s="87"/>
      <c r="LIS56" s="87"/>
      <c r="LIT56" s="87"/>
      <c r="LIU56" s="87"/>
      <c r="LIV56" s="88"/>
      <c r="LIW56" s="87"/>
      <c r="LIX56" s="87"/>
      <c r="LIY56" s="87"/>
      <c r="LIZ56" s="87"/>
      <c r="LJA56" s="88"/>
      <c r="LJB56" s="87"/>
      <c r="LJC56" s="87"/>
      <c r="LJD56" s="87"/>
      <c r="LJE56" s="87"/>
      <c r="LJF56" s="88"/>
      <c r="LJG56" s="87"/>
      <c r="LJH56" s="87"/>
      <c r="LJI56" s="87"/>
      <c r="LJJ56" s="87"/>
      <c r="LJK56" s="88"/>
      <c r="LJL56" s="87"/>
      <c r="LJM56" s="87"/>
      <c r="LJN56" s="87"/>
      <c r="LJO56" s="87"/>
      <c r="LJP56" s="88"/>
      <c r="LJQ56" s="87"/>
      <c r="LJR56" s="87"/>
      <c r="LJS56" s="87"/>
      <c r="LJT56" s="87"/>
      <c r="LJU56" s="88"/>
      <c r="LJV56" s="87"/>
      <c r="LJW56" s="87"/>
      <c r="LJX56" s="87"/>
      <c r="LJY56" s="87"/>
      <c r="LJZ56" s="88"/>
      <c r="LKA56" s="87"/>
      <c r="LKB56" s="87"/>
      <c r="LKC56" s="87"/>
      <c r="LKD56" s="87"/>
      <c r="LKE56" s="88"/>
      <c r="LKF56" s="87"/>
      <c r="LKG56" s="87"/>
      <c r="LKH56" s="87"/>
      <c r="LKI56" s="87"/>
      <c r="LKJ56" s="88"/>
      <c r="LKK56" s="87"/>
      <c r="LKL56" s="87"/>
      <c r="LKM56" s="87"/>
      <c r="LKN56" s="87"/>
      <c r="LKO56" s="88"/>
      <c r="LKP56" s="87"/>
      <c r="LKQ56" s="87"/>
      <c r="LKR56" s="87"/>
      <c r="LKS56" s="87"/>
      <c r="LKT56" s="88"/>
      <c r="LKU56" s="87"/>
      <c r="LKV56" s="87"/>
      <c r="LKW56" s="87"/>
      <c r="LKX56" s="87"/>
      <c r="LKY56" s="88"/>
      <c r="LKZ56" s="87"/>
      <c r="LLA56" s="87"/>
      <c r="LLB56" s="87"/>
      <c r="LLC56" s="87"/>
      <c r="LLD56" s="88"/>
      <c r="LLE56" s="87"/>
      <c r="LLF56" s="87"/>
      <c r="LLG56" s="87"/>
      <c r="LLH56" s="87"/>
      <c r="LLI56" s="88"/>
      <c r="LLJ56" s="87"/>
      <c r="LLK56" s="87"/>
      <c r="LLL56" s="87"/>
      <c r="LLM56" s="87"/>
      <c r="LLN56" s="88"/>
      <c r="LLO56" s="87"/>
      <c r="LLP56" s="87"/>
      <c r="LLQ56" s="87"/>
      <c r="LLR56" s="87"/>
      <c r="LLS56" s="88"/>
      <c r="LLT56" s="87"/>
      <c r="LLU56" s="87"/>
      <c r="LLV56" s="87"/>
      <c r="LLW56" s="87"/>
      <c r="LLX56" s="88"/>
      <c r="LLY56" s="87"/>
      <c r="LLZ56" s="87"/>
      <c r="LMA56" s="87"/>
      <c r="LMB56" s="87"/>
      <c r="LMC56" s="88"/>
      <c r="LMD56" s="87"/>
      <c r="LME56" s="87"/>
      <c r="LMF56" s="87"/>
      <c r="LMG56" s="87"/>
      <c r="LMH56" s="88"/>
      <c r="LMI56" s="87"/>
      <c r="LMJ56" s="87"/>
      <c r="LMK56" s="87"/>
      <c r="LML56" s="87"/>
      <c r="LMM56" s="88"/>
      <c r="LMN56" s="87"/>
      <c r="LMO56" s="87"/>
      <c r="LMP56" s="87"/>
      <c r="LMQ56" s="87"/>
      <c r="LMR56" s="88"/>
      <c r="LMS56" s="87"/>
      <c r="LMT56" s="87"/>
      <c r="LMU56" s="87"/>
      <c r="LMV56" s="87"/>
      <c r="LMW56" s="88"/>
      <c r="LMX56" s="87"/>
      <c r="LMY56" s="87"/>
      <c r="LMZ56" s="87"/>
      <c r="LNA56" s="87"/>
      <c r="LNB56" s="88"/>
      <c r="LNC56" s="87"/>
      <c r="LND56" s="87"/>
      <c r="LNE56" s="87"/>
      <c r="LNF56" s="87"/>
      <c r="LNG56" s="88"/>
      <c r="LNH56" s="87"/>
      <c r="LNI56" s="87"/>
      <c r="LNJ56" s="87"/>
      <c r="LNK56" s="87"/>
      <c r="LNL56" s="88"/>
      <c r="LNM56" s="87"/>
      <c r="LNN56" s="87"/>
      <c r="LNO56" s="87"/>
      <c r="LNP56" s="87"/>
      <c r="LNQ56" s="88"/>
      <c r="LNR56" s="87"/>
      <c r="LNS56" s="87"/>
      <c r="LNT56" s="87"/>
      <c r="LNU56" s="87"/>
      <c r="LNV56" s="88"/>
      <c r="LNW56" s="87"/>
      <c r="LNX56" s="87"/>
      <c r="LNY56" s="87"/>
      <c r="LNZ56" s="87"/>
      <c r="LOA56" s="88"/>
      <c r="LOB56" s="87"/>
      <c r="LOC56" s="87"/>
      <c r="LOD56" s="87"/>
      <c r="LOE56" s="87"/>
      <c r="LOF56" s="88"/>
      <c r="LOG56" s="87"/>
      <c r="LOH56" s="87"/>
      <c r="LOI56" s="87"/>
      <c r="LOJ56" s="87"/>
      <c r="LOK56" s="88"/>
      <c r="LOL56" s="87"/>
      <c r="LOM56" s="87"/>
      <c r="LON56" s="87"/>
      <c r="LOO56" s="87"/>
      <c r="LOP56" s="88"/>
      <c r="LOQ56" s="87"/>
      <c r="LOR56" s="87"/>
      <c r="LOS56" s="87"/>
      <c r="LOT56" s="87"/>
      <c r="LOU56" s="88"/>
      <c r="LOV56" s="87"/>
      <c r="LOW56" s="87"/>
      <c r="LOX56" s="87"/>
      <c r="LOY56" s="87"/>
      <c r="LOZ56" s="88"/>
      <c r="LPA56" s="87"/>
      <c r="LPB56" s="87"/>
      <c r="LPC56" s="87"/>
      <c r="LPD56" s="87"/>
      <c r="LPE56" s="88"/>
      <c r="LPF56" s="87"/>
      <c r="LPG56" s="87"/>
      <c r="LPH56" s="87"/>
      <c r="LPI56" s="87"/>
      <c r="LPJ56" s="88"/>
      <c r="LPK56" s="87"/>
      <c r="LPL56" s="87"/>
      <c r="LPM56" s="87"/>
      <c r="LPN56" s="87"/>
      <c r="LPO56" s="88"/>
      <c r="LPP56" s="87"/>
      <c r="LPQ56" s="87"/>
      <c r="LPR56" s="87"/>
      <c r="LPS56" s="87"/>
      <c r="LPT56" s="88"/>
      <c r="LPU56" s="87"/>
      <c r="LPV56" s="87"/>
      <c r="LPW56" s="87"/>
      <c r="LPX56" s="87"/>
      <c r="LPY56" s="88"/>
      <c r="LPZ56" s="87"/>
      <c r="LQA56" s="87"/>
      <c r="LQB56" s="87"/>
      <c r="LQC56" s="87"/>
      <c r="LQD56" s="88"/>
      <c r="LQE56" s="87"/>
      <c r="LQF56" s="87"/>
      <c r="LQG56" s="87"/>
      <c r="LQH56" s="87"/>
      <c r="LQI56" s="88"/>
      <c r="LQJ56" s="87"/>
      <c r="LQK56" s="87"/>
      <c r="LQL56" s="87"/>
      <c r="LQM56" s="87"/>
      <c r="LQN56" s="88"/>
      <c r="LQO56" s="87"/>
      <c r="LQP56" s="87"/>
      <c r="LQQ56" s="87"/>
      <c r="LQR56" s="87"/>
      <c r="LQS56" s="88"/>
      <c r="LQT56" s="87"/>
      <c r="LQU56" s="87"/>
      <c r="LQV56" s="87"/>
      <c r="LQW56" s="87"/>
      <c r="LQX56" s="88"/>
      <c r="LQY56" s="87"/>
      <c r="LQZ56" s="87"/>
      <c r="LRA56" s="87"/>
      <c r="LRB56" s="87"/>
      <c r="LRC56" s="88"/>
      <c r="LRD56" s="87"/>
      <c r="LRE56" s="87"/>
      <c r="LRF56" s="87"/>
      <c r="LRG56" s="87"/>
      <c r="LRH56" s="88"/>
      <c r="LRI56" s="87"/>
      <c r="LRJ56" s="87"/>
      <c r="LRK56" s="87"/>
      <c r="LRL56" s="87"/>
      <c r="LRM56" s="88"/>
      <c r="LRN56" s="87"/>
      <c r="LRO56" s="87"/>
      <c r="LRP56" s="87"/>
      <c r="LRQ56" s="87"/>
      <c r="LRR56" s="88"/>
      <c r="LRS56" s="87"/>
      <c r="LRT56" s="87"/>
      <c r="LRU56" s="87"/>
      <c r="LRV56" s="87"/>
      <c r="LRW56" s="88"/>
      <c r="LRX56" s="87"/>
      <c r="LRY56" s="87"/>
      <c r="LRZ56" s="87"/>
      <c r="LSA56" s="87"/>
      <c r="LSB56" s="88"/>
      <c r="LSC56" s="87"/>
      <c r="LSD56" s="87"/>
      <c r="LSE56" s="87"/>
      <c r="LSF56" s="87"/>
      <c r="LSG56" s="88"/>
      <c r="LSH56" s="87"/>
      <c r="LSI56" s="87"/>
      <c r="LSJ56" s="87"/>
      <c r="LSK56" s="87"/>
      <c r="LSL56" s="88"/>
      <c r="LSM56" s="87"/>
      <c r="LSN56" s="87"/>
      <c r="LSO56" s="87"/>
      <c r="LSP56" s="87"/>
      <c r="LSQ56" s="88"/>
      <c r="LSR56" s="87"/>
      <c r="LSS56" s="87"/>
      <c r="LST56" s="87"/>
      <c r="LSU56" s="87"/>
      <c r="LSV56" s="88"/>
      <c r="LSW56" s="87"/>
      <c r="LSX56" s="87"/>
      <c r="LSY56" s="87"/>
      <c r="LSZ56" s="87"/>
      <c r="LTA56" s="88"/>
      <c r="LTB56" s="87"/>
      <c r="LTC56" s="87"/>
      <c r="LTD56" s="87"/>
      <c r="LTE56" s="87"/>
      <c r="LTF56" s="88"/>
      <c r="LTG56" s="87"/>
      <c r="LTH56" s="87"/>
      <c r="LTI56" s="87"/>
      <c r="LTJ56" s="87"/>
      <c r="LTK56" s="88"/>
      <c r="LTL56" s="87"/>
      <c r="LTM56" s="87"/>
      <c r="LTN56" s="87"/>
      <c r="LTO56" s="87"/>
      <c r="LTP56" s="88"/>
      <c r="LTQ56" s="87"/>
      <c r="LTR56" s="87"/>
      <c r="LTS56" s="87"/>
      <c r="LTT56" s="87"/>
      <c r="LTU56" s="88"/>
      <c r="LTV56" s="87"/>
      <c r="LTW56" s="87"/>
      <c r="LTX56" s="87"/>
      <c r="LTY56" s="87"/>
      <c r="LTZ56" s="88"/>
      <c r="LUA56" s="87"/>
      <c r="LUB56" s="87"/>
      <c r="LUC56" s="87"/>
      <c r="LUD56" s="87"/>
      <c r="LUE56" s="88"/>
      <c r="LUF56" s="87"/>
      <c r="LUG56" s="87"/>
      <c r="LUH56" s="87"/>
      <c r="LUI56" s="87"/>
      <c r="LUJ56" s="88"/>
      <c r="LUK56" s="87"/>
      <c r="LUL56" s="87"/>
      <c r="LUM56" s="87"/>
      <c r="LUN56" s="87"/>
      <c r="LUO56" s="88"/>
      <c r="LUP56" s="87"/>
      <c r="LUQ56" s="87"/>
      <c r="LUR56" s="87"/>
      <c r="LUS56" s="87"/>
      <c r="LUT56" s="88"/>
      <c r="LUU56" s="87"/>
      <c r="LUV56" s="87"/>
      <c r="LUW56" s="87"/>
      <c r="LUX56" s="87"/>
      <c r="LUY56" s="88"/>
      <c r="LUZ56" s="87"/>
      <c r="LVA56" s="87"/>
      <c r="LVB56" s="87"/>
      <c r="LVC56" s="87"/>
      <c r="LVD56" s="88"/>
      <c r="LVE56" s="87"/>
      <c r="LVF56" s="87"/>
      <c r="LVG56" s="87"/>
      <c r="LVH56" s="87"/>
      <c r="LVI56" s="88"/>
      <c r="LVJ56" s="87"/>
      <c r="LVK56" s="87"/>
      <c r="LVL56" s="87"/>
      <c r="LVM56" s="87"/>
      <c r="LVN56" s="88"/>
      <c r="LVO56" s="87"/>
      <c r="LVP56" s="87"/>
      <c r="LVQ56" s="87"/>
      <c r="LVR56" s="87"/>
      <c r="LVS56" s="88"/>
      <c r="LVT56" s="87"/>
      <c r="LVU56" s="87"/>
      <c r="LVV56" s="87"/>
      <c r="LVW56" s="87"/>
      <c r="LVX56" s="88"/>
      <c r="LVY56" s="87"/>
      <c r="LVZ56" s="87"/>
      <c r="LWA56" s="87"/>
      <c r="LWB56" s="87"/>
      <c r="LWC56" s="88"/>
      <c r="LWD56" s="87"/>
      <c r="LWE56" s="87"/>
      <c r="LWF56" s="87"/>
      <c r="LWG56" s="87"/>
      <c r="LWH56" s="88"/>
      <c r="LWI56" s="87"/>
      <c r="LWJ56" s="87"/>
      <c r="LWK56" s="87"/>
      <c r="LWL56" s="87"/>
      <c r="LWM56" s="88"/>
      <c r="LWN56" s="87"/>
      <c r="LWO56" s="87"/>
      <c r="LWP56" s="87"/>
      <c r="LWQ56" s="87"/>
      <c r="LWR56" s="88"/>
      <c r="LWS56" s="87"/>
      <c r="LWT56" s="87"/>
      <c r="LWU56" s="87"/>
      <c r="LWV56" s="87"/>
      <c r="LWW56" s="88"/>
      <c r="LWX56" s="87"/>
      <c r="LWY56" s="87"/>
      <c r="LWZ56" s="87"/>
      <c r="LXA56" s="87"/>
      <c r="LXB56" s="88"/>
      <c r="LXC56" s="87"/>
      <c r="LXD56" s="87"/>
      <c r="LXE56" s="87"/>
      <c r="LXF56" s="87"/>
      <c r="LXG56" s="88"/>
      <c r="LXH56" s="87"/>
      <c r="LXI56" s="87"/>
      <c r="LXJ56" s="87"/>
      <c r="LXK56" s="87"/>
      <c r="LXL56" s="88"/>
      <c r="LXM56" s="87"/>
      <c r="LXN56" s="87"/>
      <c r="LXO56" s="87"/>
      <c r="LXP56" s="87"/>
      <c r="LXQ56" s="88"/>
      <c r="LXR56" s="87"/>
      <c r="LXS56" s="87"/>
      <c r="LXT56" s="87"/>
      <c r="LXU56" s="87"/>
      <c r="LXV56" s="88"/>
      <c r="LXW56" s="87"/>
      <c r="LXX56" s="87"/>
      <c r="LXY56" s="87"/>
      <c r="LXZ56" s="87"/>
      <c r="LYA56" s="88"/>
      <c r="LYB56" s="87"/>
      <c r="LYC56" s="87"/>
      <c r="LYD56" s="87"/>
      <c r="LYE56" s="87"/>
      <c r="LYF56" s="88"/>
      <c r="LYG56" s="87"/>
      <c r="LYH56" s="87"/>
      <c r="LYI56" s="87"/>
      <c r="LYJ56" s="87"/>
      <c r="LYK56" s="88"/>
      <c r="LYL56" s="87"/>
      <c r="LYM56" s="87"/>
      <c r="LYN56" s="87"/>
      <c r="LYO56" s="87"/>
      <c r="LYP56" s="88"/>
      <c r="LYQ56" s="87"/>
      <c r="LYR56" s="87"/>
      <c r="LYS56" s="87"/>
      <c r="LYT56" s="87"/>
      <c r="LYU56" s="88"/>
      <c r="LYV56" s="87"/>
      <c r="LYW56" s="87"/>
      <c r="LYX56" s="87"/>
      <c r="LYY56" s="87"/>
      <c r="LYZ56" s="88"/>
      <c r="LZA56" s="87"/>
      <c r="LZB56" s="87"/>
      <c r="LZC56" s="87"/>
      <c r="LZD56" s="87"/>
      <c r="LZE56" s="88"/>
      <c r="LZF56" s="87"/>
      <c r="LZG56" s="87"/>
      <c r="LZH56" s="87"/>
      <c r="LZI56" s="87"/>
      <c r="LZJ56" s="88"/>
      <c r="LZK56" s="87"/>
      <c r="LZL56" s="87"/>
      <c r="LZM56" s="87"/>
      <c r="LZN56" s="87"/>
      <c r="LZO56" s="88"/>
      <c r="LZP56" s="87"/>
      <c r="LZQ56" s="87"/>
      <c r="LZR56" s="87"/>
      <c r="LZS56" s="87"/>
      <c r="LZT56" s="88"/>
      <c r="LZU56" s="87"/>
      <c r="LZV56" s="87"/>
      <c r="LZW56" s="87"/>
      <c r="LZX56" s="87"/>
      <c r="LZY56" s="88"/>
      <c r="LZZ56" s="87"/>
      <c r="MAA56" s="87"/>
      <c r="MAB56" s="87"/>
      <c r="MAC56" s="87"/>
      <c r="MAD56" s="88"/>
      <c r="MAE56" s="87"/>
      <c r="MAF56" s="87"/>
      <c r="MAG56" s="87"/>
      <c r="MAH56" s="87"/>
      <c r="MAI56" s="88"/>
      <c r="MAJ56" s="87"/>
      <c r="MAK56" s="87"/>
      <c r="MAL56" s="87"/>
      <c r="MAM56" s="87"/>
      <c r="MAN56" s="88"/>
      <c r="MAO56" s="87"/>
      <c r="MAP56" s="87"/>
      <c r="MAQ56" s="87"/>
      <c r="MAR56" s="87"/>
      <c r="MAS56" s="88"/>
      <c r="MAT56" s="87"/>
      <c r="MAU56" s="87"/>
      <c r="MAV56" s="87"/>
      <c r="MAW56" s="87"/>
      <c r="MAX56" s="88"/>
      <c r="MAY56" s="87"/>
      <c r="MAZ56" s="87"/>
      <c r="MBA56" s="87"/>
      <c r="MBB56" s="87"/>
      <c r="MBC56" s="88"/>
      <c r="MBD56" s="87"/>
      <c r="MBE56" s="87"/>
      <c r="MBF56" s="87"/>
      <c r="MBG56" s="87"/>
      <c r="MBH56" s="88"/>
      <c r="MBI56" s="87"/>
      <c r="MBJ56" s="87"/>
      <c r="MBK56" s="87"/>
      <c r="MBL56" s="87"/>
      <c r="MBM56" s="88"/>
      <c r="MBN56" s="87"/>
      <c r="MBO56" s="87"/>
      <c r="MBP56" s="87"/>
      <c r="MBQ56" s="87"/>
      <c r="MBR56" s="88"/>
      <c r="MBS56" s="87"/>
      <c r="MBT56" s="87"/>
      <c r="MBU56" s="87"/>
      <c r="MBV56" s="87"/>
      <c r="MBW56" s="88"/>
      <c r="MBX56" s="87"/>
      <c r="MBY56" s="87"/>
      <c r="MBZ56" s="87"/>
      <c r="MCA56" s="87"/>
      <c r="MCB56" s="88"/>
      <c r="MCC56" s="87"/>
      <c r="MCD56" s="87"/>
      <c r="MCE56" s="87"/>
      <c r="MCF56" s="87"/>
      <c r="MCG56" s="88"/>
      <c r="MCH56" s="87"/>
      <c r="MCI56" s="87"/>
      <c r="MCJ56" s="87"/>
      <c r="MCK56" s="87"/>
      <c r="MCL56" s="88"/>
      <c r="MCM56" s="87"/>
      <c r="MCN56" s="87"/>
      <c r="MCO56" s="87"/>
      <c r="MCP56" s="87"/>
      <c r="MCQ56" s="88"/>
      <c r="MCR56" s="87"/>
      <c r="MCS56" s="87"/>
      <c r="MCT56" s="87"/>
      <c r="MCU56" s="87"/>
      <c r="MCV56" s="88"/>
      <c r="MCW56" s="87"/>
      <c r="MCX56" s="87"/>
      <c r="MCY56" s="87"/>
      <c r="MCZ56" s="87"/>
      <c r="MDA56" s="88"/>
      <c r="MDB56" s="87"/>
      <c r="MDC56" s="87"/>
      <c r="MDD56" s="87"/>
      <c r="MDE56" s="87"/>
      <c r="MDF56" s="88"/>
      <c r="MDG56" s="87"/>
      <c r="MDH56" s="87"/>
      <c r="MDI56" s="87"/>
      <c r="MDJ56" s="87"/>
      <c r="MDK56" s="88"/>
      <c r="MDL56" s="87"/>
      <c r="MDM56" s="87"/>
      <c r="MDN56" s="87"/>
      <c r="MDO56" s="87"/>
      <c r="MDP56" s="88"/>
      <c r="MDQ56" s="87"/>
      <c r="MDR56" s="87"/>
      <c r="MDS56" s="87"/>
      <c r="MDT56" s="87"/>
      <c r="MDU56" s="88"/>
      <c r="MDV56" s="87"/>
      <c r="MDW56" s="87"/>
      <c r="MDX56" s="87"/>
      <c r="MDY56" s="87"/>
      <c r="MDZ56" s="88"/>
      <c r="MEA56" s="87"/>
      <c r="MEB56" s="87"/>
      <c r="MEC56" s="87"/>
      <c r="MED56" s="87"/>
      <c r="MEE56" s="88"/>
      <c r="MEF56" s="87"/>
      <c r="MEG56" s="87"/>
      <c r="MEH56" s="87"/>
      <c r="MEI56" s="87"/>
      <c r="MEJ56" s="88"/>
      <c r="MEK56" s="87"/>
      <c r="MEL56" s="87"/>
      <c r="MEM56" s="87"/>
      <c r="MEN56" s="87"/>
      <c r="MEO56" s="88"/>
      <c r="MEP56" s="87"/>
      <c r="MEQ56" s="87"/>
      <c r="MER56" s="87"/>
      <c r="MES56" s="87"/>
      <c r="MET56" s="88"/>
      <c r="MEU56" s="87"/>
      <c r="MEV56" s="87"/>
      <c r="MEW56" s="87"/>
      <c r="MEX56" s="87"/>
      <c r="MEY56" s="88"/>
      <c r="MEZ56" s="87"/>
      <c r="MFA56" s="87"/>
      <c r="MFB56" s="87"/>
      <c r="MFC56" s="87"/>
      <c r="MFD56" s="88"/>
      <c r="MFE56" s="87"/>
      <c r="MFF56" s="87"/>
      <c r="MFG56" s="87"/>
      <c r="MFH56" s="87"/>
      <c r="MFI56" s="88"/>
      <c r="MFJ56" s="87"/>
      <c r="MFK56" s="87"/>
      <c r="MFL56" s="87"/>
      <c r="MFM56" s="87"/>
      <c r="MFN56" s="88"/>
      <c r="MFO56" s="87"/>
      <c r="MFP56" s="87"/>
      <c r="MFQ56" s="87"/>
      <c r="MFR56" s="87"/>
      <c r="MFS56" s="88"/>
      <c r="MFT56" s="87"/>
      <c r="MFU56" s="87"/>
      <c r="MFV56" s="87"/>
      <c r="MFW56" s="87"/>
      <c r="MFX56" s="88"/>
      <c r="MFY56" s="87"/>
      <c r="MFZ56" s="87"/>
      <c r="MGA56" s="87"/>
      <c r="MGB56" s="87"/>
      <c r="MGC56" s="88"/>
      <c r="MGD56" s="87"/>
      <c r="MGE56" s="87"/>
      <c r="MGF56" s="87"/>
      <c r="MGG56" s="87"/>
      <c r="MGH56" s="88"/>
      <c r="MGI56" s="87"/>
      <c r="MGJ56" s="87"/>
      <c r="MGK56" s="87"/>
      <c r="MGL56" s="87"/>
      <c r="MGM56" s="88"/>
      <c r="MGN56" s="87"/>
      <c r="MGO56" s="87"/>
      <c r="MGP56" s="87"/>
      <c r="MGQ56" s="87"/>
      <c r="MGR56" s="88"/>
      <c r="MGS56" s="87"/>
      <c r="MGT56" s="87"/>
      <c r="MGU56" s="87"/>
      <c r="MGV56" s="87"/>
      <c r="MGW56" s="88"/>
      <c r="MGX56" s="87"/>
      <c r="MGY56" s="87"/>
      <c r="MGZ56" s="87"/>
      <c r="MHA56" s="87"/>
      <c r="MHB56" s="88"/>
      <c r="MHC56" s="87"/>
      <c r="MHD56" s="87"/>
      <c r="MHE56" s="87"/>
      <c r="MHF56" s="87"/>
      <c r="MHG56" s="88"/>
      <c r="MHH56" s="87"/>
      <c r="MHI56" s="87"/>
      <c r="MHJ56" s="87"/>
      <c r="MHK56" s="87"/>
      <c r="MHL56" s="88"/>
      <c r="MHM56" s="87"/>
      <c r="MHN56" s="87"/>
      <c r="MHO56" s="87"/>
      <c r="MHP56" s="87"/>
      <c r="MHQ56" s="88"/>
      <c r="MHR56" s="87"/>
      <c r="MHS56" s="87"/>
      <c r="MHT56" s="87"/>
      <c r="MHU56" s="87"/>
      <c r="MHV56" s="88"/>
      <c r="MHW56" s="87"/>
      <c r="MHX56" s="87"/>
      <c r="MHY56" s="87"/>
      <c r="MHZ56" s="87"/>
      <c r="MIA56" s="88"/>
      <c r="MIB56" s="87"/>
      <c r="MIC56" s="87"/>
      <c r="MID56" s="87"/>
      <c r="MIE56" s="87"/>
      <c r="MIF56" s="88"/>
      <c r="MIG56" s="87"/>
      <c r="MIH56" s="87"/>
      <c r="MII56" s="87"/>
      <c r="MIJ56" s="87"/>
      <c r="MIK56" s="88"/>
      <c r="MIL56" s="87"/>
      <c r="MIM56" s="87"/>
      <c r="MIN56" s="87"/>
      <c r="MIO56" s="87"/>
      <c r="MIP56" s="88"/>
      <c r="MIQ56" s="87"/>
      <c r="MIR56" s="87"/>
      <c r="MIS56" s="87"/>
      <c r="MIT56" s="87"/>
      <c r="MIU56" s="88"/>
      <c r="MIV56" s="87"/>
      <c r="MIW56" s="87"/>
      <c r="MIX56" s="87"/>
      <c r="MIY56" s="87"/>
      <c r="MIZ56" s="88"/>
      <c r="MJA56" s="87"/>
      <c r="MJB56" s="87"/>
      <c r="MJC56" s="87"/>
      <c r="MJD56" s="87"/>
      <c r="MJE56" s="88"/>
      <c r="MJF56" s="87"/>
      <c r="MJG56" s="87"/>
      <c r="MJH56" s="87"/>
      <c r="MJI56" s="87"/>
      <c r="MJJ56" s="88"/>
      <c r="MJK56" s="87"/>
      <c r="MJL56" s="87"/>
      <c r="MJM56" s="87"/>
      <c r="MJN56" s="87"/>
      <c r="MJO56" s="88"/>
      <c r="MJP56" s="87"/>
      <c r="MJQ56" s="87"/>
      <c r="MJR56" s="87"/>
      <c r="MJS56" s="87"/>
      <c r="MJT56" s="88"/>
      <c r="MJU56" s="87"/>
      <c r="MJV56" s="87"/>
      <c r="MJW56" s="87"/>
      <c r="MJX56" s="87"/>
      <c r="MJY56" s="88"/>
      <c r="MJZ56" s="87"/>
      <c r="MKA56" s="87"/>
      <c r="MKB56" s="87"/>
      <c r="MKC56" s="87"/>
      <c r="MKD56" s="88"/>
      <c r="MKE56" s="87"/>
      <c r="MKF56" s="87"/>
      <c r="MKG56" s="87"/>
      <c r="MKH56" s="87"/>
      <c r="MKI56" s="88"/>
      <c r="MKJ56" s="87"/>
      <c r="MKK56" s="87"/>
      <c r="MKL56" s="87"/>
      <c r="MKM56" s="87"/>
      <c r="MKN56" s="88"/>
      <c r="MKO56" s="87"/>
      <c r="MKP56" s="87"/>
      <c r="MKQ56" s="87"/>
      <c r="MKR56" s="87"/>
      <c r="MKS56" s="88"/>
      <c r="MKT56" s="87"/>
      <c r="MKU56" s="87"/>
      <c r="MKV56" s="87"/>
      <c r="MKW56" s="87"/>
      <c r="MKX56" s="88"/>
      <c r="MKY56" s="87"/>
      <c r="MKZ56" s="87"/>
      <c r="MLA56" s="87"/>
      <c r="MLB56" s="87"/>
      <c r="MLC56" s="88"/>
      <c r="MLD56" s="87"/>
      <c r="MLE56" s="87"/>
      <c r="MLF56" s="87"/>
      <c r="MLG56" s="87"/>
      <c r="MLH56" s="88"/>
      <c r="MLI56" s="87"/>
      <c r="MLJ56" s="87"/>
      <c r="MLK56" s="87"/>
      <c r="MLL56" s="87"/>
      <c r="MLM56" s="88"/>
      <c r="MLN56" s="87"/>
      <c r="MLO56" s="87"/>
      <c r="MLP56" s="87"/>
      <c r="MLQ56" s="87"/>
      <c r="MLR56" s="88"/>
      <c r="MLS56" s="87"/>
      <c r="MLT56" s="87"/>
      <c r="MLU56" s="87"/>
      <c r="MLV56" s="87"/>
      <c r="MLW56" s="88"/>
      <c r="MLX56" s="87"/>
      <c r="MLY56" s="87"/>
      <c r="MLZ56" s="87"/>
      <c r="MMA56" s="87"/>
      <c r="MMB56" s="88"/>
      <c r="MMC56" s="87"/>
      <c r="MMD56" s="87"/>
      <c r="MME56" s="87"/>
      <c r="MMF56" s="87"/>
      <c r="MMG56" s="88"/>
      <c r="MMH56" s="87"/>
      <c r="MMI56" s="87"/>
      <c r="MMJ56" s="87"/>
      <c r="MMK56" s="87"/>
      <c r="MML56" s="88"/>
      <c r="MMM56" s="87"/>
      <c r="MMN56" s="87"/>
      <c r="MMO56" s="87"/>
      <c r="MMP56" s="87"/>
      <c r="MMQ56" s="88"/>
      <c r="MMR56" s="87"/>
      <c r="MMS56" s="87"/>
      <c r="MMT56" s="87"/>
      <c r="MMU56" s="87"/>
      <c r="MMV56" s="88"/>
      <c r="MMW56" s="87"/>
      <c r="MMX56" s="87"/>
      <c r="MMY56" s="87"/>
      <c r="MMZ56" s="87"/>
      <c r="MNA56" s="88"/>
      <c r="MNB56" s="87"/>
      <c r="MNC56" s="87"/>
      <c r="MND56" s="87"/>
      <c r="MNE56" s="87"/>
      <c r="MNF56" s="88"/>
      <c r="MNG56" s="87"/>
      <c r="MNH56" s="87"/>
      <c r="MNI56" s="87"/>
      <c r="MNJ56" s="87"/>
      <c r="MNK56" s="88"/>
      <c r="MNL56" s="87"/>
      <c r="MNM56" s="87"/>
      <c r="MNN56" s="87"/>
      <c r="MNO56" s="87"/>
      <c r="MNP56" s="88"/>
      <c r="MNQ56" s="87"/>
      <c r="MNR56" s="87"/>
      <c r="MNS56" s="87"/>
      <c r="MNT56" s="87"/>
      <c r="MNU56" s="88"/>
      <c r="MNV56" s="87"/>
      <c r="MNW56" s="87"/>
      <c r="MNX56" s="87"/>
      <c r="MNY56" s="87"/>
      <c r="MNZ56" s="88"/>
      <c r="MOA56" s="87"/>
      <c r="MOB56" s="87"/>
      <c r="MOC56" s="87"/>
      <c r="MOD56" s="87"/>
      <c r="MOE56" s="88"/>
      <c r="MOF56" s="87"/>
      <c r="MOG56" s="87"/>
      <c r="MOH56" s="87"/>
      <c r="MOI56" s="87"/>
      <c r="MOJ56" s="88"/>
      <c r="MOK56" s="87"/>
      <c r="MOL56" s="87"/>
      <c r="MOM56" s="87"/>
      <c r="MON56" s="87"/>
      <c r="MOO56" s="88"/>
      <c r="MOP56" s="87"/>
      <c r="MOQ56" s="87"/>
      <c r="MOR56" s="87"/>
      <c r="MOS56" s="87"/>
      <c r="MOT56" s="88"/>
      <c r="MOU56" s="87"/>
      <c r="MOV56" s="87"/>
      <c r="MOW56" s="87"/>
      <c r="MOX56" s="87"/>
      <c r="MOY56" s="88"/>
      <c r="MOZ56" s="87"/>
      <c r="MPA56" s="87"/>
      <c r="MPB56" s="87"/>
      <c r="MPC56" s="87"/>
      <c r="MPD56" s="88"/>
      <c r="MPE56" s="87"/>
      <c r="MPF56" s="87"/>
      <c r="MPG56" s="87"/>
      <c r="MPH56" s="87"/>
      <c r="MPI56" s="88"/>
      <c r="MPJ56" s="87"/>
      <c r="MPK56" s="87"/>
      <c r="MPL56" s="87"/>
      <c r="MPM56" s="87"/>
      <c r="MPN56" s="88"/>
      <c r="MPO56" s="87"/>
      <c r="MPP56" s="87"/>
      <c r="MPQ56" s="87"/>
      <c r="MPR56" s="87"/>
      <c r="MPS56" s="88"/>
      <c r="MPT56" s="87"/>
      <c r="MPU56" s="87"/>
      <c r="MPV56" s="87"/>
      <c r="MPW56" s="87"/>
      <c r="MPX56" s="88"/>
      <c r="MPY56" s="87"/>
      <c r="MPZ56" s="87"/>
      <c r="MQA56" s="87"/>
      <c r="MQB56" s="87"/>
      <c r="MQC56" s="88"/>
      <c r="MQD56" s="87"/>
      <c r="MQE56" s="87"/>
      <c r="MQF56" s="87"/>
      <c r="MQG56" s="87"/>
      <c r="MQH56" s="88"/>
      <c r="MQI56" s="87"/>
      <c r="MQJ56" s="87"/>
      <c r="MQK56" s="87"/>
      <c r="MQL56" s="87"/>
      <c r="MQM56" s="88"/>
      <c r="MQN56" s="87"/>
      <c r="MQO56" s="87"/>
      <c r="MQP56" s="87"/>
      <c r="MQQ56" s="87"/>
      <c r="MQR56" s="88"/>
      <c r="MQS56" s="87"/>
      <c r="MQT56" s="87"/>
      <c r="MQU56" s="87"/>
      <c r="MQV56" s="87"/>
      <c r="MQW56" s="88"/>
      <c r="MQX56" s="87"/>
      <c r="MQY56" s="87"/>
      <c r="MQZ56" s="87"/>
      <c r="MRA56" s="87"/>
      <c r="MRB56" s="88"/>
      <c r="MRC56" s="87"/>
      <c r="MRD56" s="87"/>
      <c r="MRE56" s="87"/>
      <c r="MRF56" s="87"/>
      <c r="MRG56" s="88"/>
      <c r="MRH56" s="87"/>
      <c r="MRI56" s="87"/>
      <c r="MRJ56" s="87"/>
      <c r="MRK56" s="87"/>
      <c r="MRL56" s="88"/>
      <c r="MRM56" s="87"/>
      <c r="MRN56" s="87"/>
      <c r="MRO56" s="87"/>
      <c r="MRP56" s="87"/>
      <c r="MRQ56" s="88"/>
      <c r="MRR56" s="87"/>
      <c r="MRS56" s="87"/>
      <c r="MRT56" s="87"/>
      <c r="MRU56" s="87"/>
      <c r="MRV56" s="88"/>
      <c r="MRW56" s="87"/>
      <c r="MRX56" s="87"/>
      <c r="MRY56" s="87"/>
      <c r="MRZ56" s="87"/>
      <c r="MSA56" s="88"/>
      <c r="MSB56" s="87"/>
      <c r="MSC56" s="87"/>
      <c r="MSD56" s="87"/>
      <c r="MSE56" s="87"/>
      <c r="MSF56" s="88"/>
      <c r="MSG56" s="87"/>
      <c r="MSH56" s="87"/>
      <c r="MSI56" s="87"/>
      <c r="MSJ56" s="87"/>
      <c r="MSK56" s="88"/>
      <c r="MSL56" s="87"/>
      <c r="MSM56" s="87"/>
      <c r="MSN56" s="87"/>
      <c r="MSO56" s="87"/>
      <c r="MSP56" s="88"/>
      <c r="MSQ56" s="87"/>
      <c r="MSR56" s="87"/>
      <c r="MSS56" s="87"/>
      <c r="MST56" s="87"/>
      <c r="MSU56" s="88"/>
      <c r="MSV56" s="87"/>
      <c r="MSW56" s="87"/>
      <c r="MSX56" s="87"/>
      <c r="MSY56" s="87"/>
      <c r="MSZ56" s="88"/>
      <c r="MTA56" s="87"/>
      <c r="MTB56" s="87"/>
      <c r="MTC56" s="87"/>
      <c r="MTD56" s="87"/>
      <c r="MTE56" s="88"/>
      <c r="MTF56" s="87"/>
      <c r="MTG56" s="87"/>
      <c r="MTH56" s="87"/>
      <c r="MTI56" s="87"/>
      <c r="MTJ56" s="88"/>
      <c r="MTK56" s="87"/>
      <c r="MTL56" s="87"/>
      <c r="MTM56" s="87"/>
      <c r="MTN56" s="87"/>
      <c r="MTO56" s="88"/>
      <c r="MTP56" s="87"/>
      <c r="MTQ56" s="87"/>
      <c r="MTR56" s="87"/>
      <c r="MTS56" s="87"/>
      <c r="MTT56" s="88"/>
      <c r="MTU56" s="87"/>
      <c r="MTV56" s="87"/>
      <c r="MTW56" s="87"/>
      <c r="MTX56" s="87"/>
      <c r="MTY56" s="88"/>
      <c r="MTZ56" s="87"/>
      <c r="MUA56" s="87"/>
      <c r="MUB56" s="87"/>
      <c r="MUC56" s="87"/>
      <c r="MUD56" s="88"/>
      <c r="MUE56" s="87"/>
      <c r="MUF56" s="87"/>
      <c r="MUG56" s="87"/>
      <c r="MUH56" s="87"/>
      <c r="MUI56" s="88"/>
      <c r="MUJ56" s="87"/>
      <c r="MUK56" s="87"/>
      <c r="MUL56" s="87"/>
      <c r="MUM56" s="87"/>
      <c r="MUN56" s="88"/>
      <c r="MUO56" s="87"/>
      <c r="MUP56" s="87"/>
      <c r="MUQ56" s="87"/>
      <c r="MUR56" s="87"/>
      <c r="MUS56" s="88"/>
      <c r="MUT56" s="87"/>
      <c r="MUU56" s="87"/>
      <c r="MUV56" s="87"/>
      <c r="MUW56" s="87"/>
      <c r="MUX56" s="88"/>
      <c r="MUY56" s="87"/>
      <c r="MUZ56" s="87"/>
      <c r="MVA56" s="87"/>
      <c r="MVB56" s="87"/>
      <c r="MVC56" s="88"/>
      <c r="MVD56" s="87"/>
      <c r="MVE56" s="87"/>
      <c r="MVF56" s="87"/>
      <c r="MVG56" s="87"/>
      <c r="MVH56" s="88"/>
      <c r="MVI56" s="87"/>
      <c r="MVJ56" s="87"/>
      <c r="MVK56" s="87"/>
      <c r="MVL56" s="87"/>
      <c r="MVM56" s="88"/>
      <c r="MVN56" s="87"/>
      <c r="MVO56" s="87"/>
      <c r="MVP56" s="87"/>
      <c r="MVQ56" s="87"/>
      <c r="MVR56" s="88"/>
      <c r="MVS56" s="87"/>
      <c r="MVT56" s="87"/>
      <c r="MVU56" s="87"/>
      <c r="MVV56" s="87"/>
      <c r="MVW56" s="88"/>
      <c r="MVX56" s="87"/>
      <c r="MVY56" s="87"/>
      <c r="MVZ56" s="87"/>
      <c r="MWA56" s="87"/>
      <c r="MWB56" s="88"/>
      <c r="MWC56" s="87"/>
      <c r="MWD56" s="87"/>
      <c r="MWE56" s="87"/>
      <c r="MWF56" s="87"/>
      <c r="MWG56" s="88"/>
      <c r="MWH56" s="87"/>
      <c r="MWI56" s="87"/>
      <c r="MWJ56" s="87"/>
      <c r="MWK56" s="87"/>
      <c r="MWL56" s="88"/>
      <c r="MWM56" s="87"/>
      <c r="MWN56" s="87"/>
      <c r="MWO56" s="87"/>
      <c r="MWP56" s="87"/>
      <c r="MWQ56" s="88"/>
      <c r="MWR56" s="87"/>
      <c r="MWS56" s="87"/>
      <c r="MWT56" s="87"/>
      <c r="MWU56" s="87"/>
      <c r="MWV56" s="88"/>
      <c r="MWW56" s="87"/>
      <c r="MWX56" s="87"/>
      <c r="MWY56" s="87"/>
      <c r="MWZ56" s="87"/>
      <c r="MXA56" s="88"/>
      <c r="MXB56" s="87"/>
      <c r="MXC56" s="87"/>
      <c r="MXD56" s="87"/>
      <c r="MXE56" s="87"/>
      <c r="MXF56" s="88"/>
      <c r="MXG56" s="87"/>
      <c r="MXH56" s="87"/>
      <c r="MXI56" s="87"/>
      <c r="MXJ56" s="87"/>
      <c r="MXK56" s="88"/>
      <c r="MXL56" s="87"/>
      <c r="MXM56" s="87"/>
      <c r="MXN56" s="87"/>
      <c r="MXO56" s="87"/>
      <c r="MXP56" s="88"/>
      <c r="MXQ56" s="87"/>
      <c r="MXR56" s="87"/>
      <c r="MXS56" s="87"/>
      <c r="MXT56" s="87"/>
      <c r="MXU56" s="88"/>
      <c r="MXV56" s="87"/>
      <c r="MXW56" s="87"/>
      <c r="MXX56" s="87"/>
      <c r="MXY56" s="87"/>
      <c r="MXZ56" s="88"/>
      <c r="MYA56" s="87"/>
      <c r="MYB56" s="87"/>
      <c r="MYC56" s="87"/>
      <c r="MYD56" s="87"/>
      <c r="MYE56" s="88"/>
      <c r="MYF56" s="87"/>
      <c r="MYG56" s="87"/>
      <c r="MYH56" s="87"/>
      <c r="MYI56" s="87"/>
      <c r="MYJ56" s="88"/>
      <c r="MYK56" s="87"/>
      <c r="MYL56" s="87"/>
      <c r="MYM56" s="87"/>
      <c r="MYN56" s="87"/>
      <c r="MYO56" s="88"/>
      <c r="MYP56" s="87"/>
      <c r="MYQ56" s="87"/>
      <c r="MYR56" s="87"/>
      <c r="MYS56" s="87"/>
      <c r="MYT56" s="88"/>
      <c r="MYU56" s="87"/>
      <c r="MYV56" s="87"/>
      <c r="MYW56" s="87"/>
      <c r="MYX56" s="87"/>
      <c r="MYY56" s="88"/>
      <c r="MYZ56" s="87"/>
      <c r="MZA56" s="87"/>
      <c r="MZB56" s="87"/>
      <c r="MZC56" s="87"/>
      <c r="MZD56" s="88"/>
      <c r="MZE56" s="87"/>
      <c r="MZF56" s="87"/>
      <c r="MZG56" s="87"/>
      <c r="MZH56" s="87"/>
      <c r="MZI56" s="88"/>
      <c r="MZJ56" s="87"/>
      <c r="MZK56" s="87"/>
      <c r="MZL56" s="87"/>
      <c r="MZM56" s="87"/>
      <c r="MZN56" s="88"/>
      <c r="MZO56" s="87"/>
      <c r="MZP56" s="87"/>
      <c r="MZQ56" s="87"/>
      <c r="MZR56" s="87"/>
      <c r="MZS56" s="88"/>
      <c r="MZT56" s="87"/>
      <c r="MZU56" s="87"/>
      <c r="MZV56" s="87"/>
      <c r="MZW56" s="87"/>
      <c r="MZX56" s="88"/>
      <c r="MZY56" s="87"/>
      <c r="MZZ56" s="87"/>
      <c r="NAA56" s="87"/>
      <c r="NAB56" s="87"/>
      <c r="NAC56" s="88"/>
      <c r="NAD56" s="87"/>
      <c r="NAE56" s="87"/>
      <c r="NAF56" s="87"/>
      <c r="NAG56" s="87"/>
      <c r="NAH56" s="88"/>
      <c r="NAI56" s="87"/>
      <c r="NAJ56" s="87"/>
      <c r="NAK56" s="87"/>
      <c r="NAL56" s="87"/>
      <c r="NAM56" s="88"/>
      <c r="NAN56" s="87"/>
      <c r="NAO56" s="87"/>
      <c r="NAP56" s="87"/>
      <c r="NAQ56" s="87"/>
      <c r="NAR56" s="88"/>
      <c r="NAS56" s="87"/>
      <c r="NAT56" s="87"/>
      <c r="NAU56" s="87"/>
      <c r="NAV56" s="87"/>
      <c r="NAW56" s="88"/>
      <c r="NAX56" s="87"/>
      <c r="NAY56" s="87"/>
      <c r="NAZ56" s="87"/>
      <c r="NBA56" s="87"/>
      <c r="NBB56" s="88"/>
      <c r="NBC56" s="87"/>
      <c r="NBD56" s="87"/>
      <c r="NBE56" s="87"/>
      <c r="NBF56" s="87"/>
      <c r="NBG56" s="88"/>
      <c r="NBH56" s="87"/>
      <c r="NBI56" s="87"/>
      <c r="NBJ56" s="87"/>
      <c r="NBK56" s="87"/>
      <c r="NBL56" s="88"/>
      <c r="NBM56" s="87"/>
      <c r="NBN56" s="87"/>
      <c r="NBO56" s="87"/>
      <c r="NBP56" s="87"/>
      <c r="NBQ56" s="88"/>
      <c r="NBR56" s="87"/>
      <c r="NBS56" s="87"/>
      <c r="NBT56" s="87"/>
      <c r="NBU56" s="87"/>
      <c r="NBV56" s="88"/>
      <c r="NBW56" s="87"/>
      <c r="NBX56" s="87"/>
      <c r="NBY56" s="87"/>
      <c r="NBZ56" s="87"/>
      <c r="NCA56" s="88"/>
      <c r="NCB56" s="87"/>
      <c r="NCC56" s="87"/>
      <c r="NCD56" s="87"/>
      <c r="NCE56" s="87"/>
      <c r="NCF56" s="88"/>
      <c r="NCG56" s="87"/>
      <c r="NCH56" s="87"/>
      <c r="NCI56" s="87"/>
      <c r="NCJ56" s="87"/>
      <c r="NCK56" s="88"/>
      <c r="NCL56" s="87"/>
      <c r="NCM56" s="87"/>
      <c r="NCN56" s="87"/>
      <c r="NCO56" s="87"/>
      <c r="NCP56" s="88"/>
      <c r="NCQ56" s="87"/>
      <c r="NCR56" s="87"/>
      <c r="NCS56" s="87"/>
      <c r="NCT56" s="87"/>
      <c r="NCU56" s="88"/>
      <c r="NCV56" s="87"/>
      <c r="NCW56" s="87"/>
      <c r="NCX56" s="87"/>
      <c r="NCY56" s="87"/>
      <c r="NCZ56" s="88"/>
      <c r="NDA56" s="87"/>
      <c r="NDB56" s="87"/>
      <c r="NDC56" s="87"/>
      <c r="NDD56" s="87"/>
      <c r="NDE56" s="88"/>
      <c r="NDF56" s="87"/>
      <c r="NDG56" s="87"/>
      <c r="NDH56" s="87"/>
      <c r="NDI56" s="87"/>
      <c r="NDJ56" s="88"/>
      <c r="NDK56" s="87"/>
      <c r="NDL56" s="87"/>
      <c r="NDM56" s="87"/>
      <c r="NDN56" s="87"/>
      <c r="NDO56" s="88"/>
      <c r="NDP56" s="87"/>
      <c r="NDQ56" s="87"/>
      <c r="NDR56" s="87"/>
      <c r="NDS56" s="87"/>
      <c r="NDT56" s="88"/>
      <c r="NDU56" s="87"/>
      <c r="NDV56" s="87"/>
      <c r="NDW56" s="87"/>
      <c r="NDX56" s="87"/>
      <c r="NDY56" s="88"/>
      <c r="NDZ56" s="87"/>
      <c r="NEA56" s="87"/>
      <c r="NEB56" s="87"/>
      <c r="NEC56" s="87"/>
      <c r="NED56" s="88"/>
      <c r="NEE56" s="87"/>
      <c r="NEF56" s="87"/>
      <c r="NEG56" s="87"/>
      <c r="NEH56" s="87"/>
      <c r="NEI56" s="88"/>
      <c r="NEJ56" s="87"/>
      <c r="NEK56" s="87"/>
      <c r="NEL56" s="87"/>
      <c r="NEM56" s="87"/>
      <c r="NEN56" s="88"/>
      <c r="NEO56" s="87"/>
      <c r="NEP56" s="87"/>
      <c r="NEQ56" s="87"/>
      <c r="NER56" s="87"/>
      <c r="NES56" s="88"/>
      <c r="NET56" s="87"/>
      <c r="NEU56" s="87"/>
      <c r="NEV56" s="87"/>
      <c r="NEW56" s="87"/>
      <c r="NEX56" s="88"/>
      <c r="NEY56" s="87"/>
      <c r="NEZ56" s="87"/>
      <c r="NFA56" s="87"/>
      <c r="NFB56" s="87"/>
      <c r="NFC56" s="88"/>
      <c r="NFD56" s="87"/>
      <c r="NFE56" s="87"/>
      <c r="NFF56" s="87"/>
      <c r="NFG56" s="87"/>
      <c r="NFH56" s="88"/>
      <c r="NFI56" s="87"/>
      <c r="NFJ56" s="87"/>
      <c r="NFK56" s="87"/>
      <c r="NFL56" s="87"/>
      <c r="NFM56" s="88"/>
      <c r="NFN56" s="87"/>
      <c r="NFO56" s="87"/>
      <c r="NFP56" s="87"/>
      <c r="NFQ56" s="87"/>
      <c r="NFR56" s="88"/>
      <c r="NFS56" s="87"/>
      <c r="NFT56" s="87"/>
      <c r="NFU56" s="87"/>
      <c r="NFV56" s="87"/>
      <c r="NFW56" s="88"/>
      <c r="NFX56" s="87"/>
      <c r="NFY56" s="87"/>
      <c r="NFZ56" s="87"/>
      <c r="NGA56" s="87"/>
      <c r="NGB56" s="88"/>
      <c r="NGC56" s="87"/>
      <c r="NGD56" s="87"/>
      <c r="NGE56" s="87"/>
      <c r="NGF56" s="87"/>
      <c r="NGG56" s="88"/>
      <c r="NGH56" s="87"/>
      <c r="NGI56" s="87"/>
      <c r="NGJ56" s="87"/>
      <c r="NGK56" s="87"/>
      <c r="NGL56" s="88"/>
      <c r="NGM56" s="87"/>
      <c r="NGN56" s="87"/>
      <c r="NGO56" s="87"/>
      <c r="NGP56" s="87"/>
      <c r="NGQ56" s="88"/>
      <c r="NGR56" s="87"/>
      <c r="NGS56" s="87"/>
      <c r="NGT56" s="87"/>
      <c r="NGU56" s="87"/>
      <c r="NGV56" s="88"/>
      <c r="NGW56" s="87"/>
      <c r="NGX56" s="87"/>
      <c r="NGY56" s="87"/>
      <c r="NGZ56" s="87"/>
      <c r="NHA56" s="88"/>
      <c r="NHB56" s="87"/>
      <c r="NHC56" s="87"/>
      <c r="NHD56" s="87"/>
      <c r="NHE56" s="87"/>
      <c r="NHF56" s="88"/>
      <c r="NHG56" s="87"/>
      <c r="NHH56" s="87"/>
      <c r="NHI56" s="87"/>
      <c r="NHJ56" s="87"/>
      <c r="NHK56" s="88"/>
      <c r="NHL56" s="87"/>
      <c r="NHM56" s="87"/>
      <c r="NHN56" s="87"/>
      <c r="NHO56" s="87"/>
      <c r="NHP56" s="88"/>
      <c r="NHQ56" s="87"/>
      <c r="NHR56" s="87"/>
      <c r="NHS56" s="87"/>
      <c r="NHT56" s="87"/>
      <c r="NHU56" s="88"/>
      <c r="NHV56" s="87"/>
      <c r="NHW56" s="87"/>
      <c r="NHX56" s="87"/>
      <c r="NHY56" s="87"/>
      <c r="NHZ56" s="88"/>
      <c r="NIA56" s="87"/>
      <c r="NIB56" s="87"/>
      <c r="NIC56" s="87"/>
      <c r="NID56" s="87"/>
      <c r="NIE56" s="88"/>
      <c r="NIF56" s="87"/>
      <c r="NIG56" s="87"/>
      <c r="NIH56" s="87"/>
      <c r="NII56" s="87"/>
      <c r="NIJ56" s="88"/>
      <c r="NIK56" s="87"/>
      <c r="NIL56" s="87"/>
      <c r="NIM56" s="87"/>
      <c r="NIN56" s="87"/>
      <c r="NIO56" s="88"/>
      <c r="NIP56" s="87"/>
      <c r="NIQ56" s="87"/>
      <c r="NIR56" s="87"/>
      <c r="NIS56" s="87"/>
      <c r="NIT56" s="88"/>
      <c r="NIU56" s="87"/>
      <c r="NIV56" s="87"/>
      <c r="NIW56" s="87"/>
      <c r="NIX56" s="87"/>
      <c r="NIY56" s="88"/>
      <c r="NIZ56" s="87"/>
      <c r="NJA56" s="87"/>
      <c r="NJB56" s="87"/>
      <c r="NJC56" s="87"/>
      <c r="NJD56" s="88"/>
      <c r="NJE56" s="87"/>
      <c r="NJF56" s="87"/>
      <c r="NJG56" s="87"/>
      <c r="NJH56" s="87"/>
      <c r="NJI56" s="88"/>
      <c r="NJJ56" s="87"/>
      <c r="NJK56" s="87"/>
      <c r="NJL56" s="87"/>
      <c r="NJM56" s="87"/>
      <c r="NJN56" s="88"/>
      <c r="NJO56" s="87"/>
      <c r="NJP56" s="87"/>
      <c r="NJQ56" s="87"/>
      <c r="NJR56" s="87"/>
      <c r="NJS56" s="88"/>
      <c r="NJT56" s="87"/>
      <c r="NJU56" s="87"/>
      <c r="NJV56" s="87"/>
      <c r="NJW56" s="87"/>
      <c r="NJX56" s="88"/>
      <c r="NJY56" s="87"/>
      <c r="NJZ56" s="87"/>
      <c r="NKA56" s="87"/>
      <c r="NKB56" s="87"/>
      <c r="NKC56" s="88"/>
      <c r="NKD56" s="87"/>
      <c r="NKE56" s="87"/>
      <c r="NKF56" s="87"/>
      <c r="NKG56" s="87"/>
      <c r="NKH56" s="88"/>
      <c r="NKI56" s="87"/>
      <c r="NKJ56" s="87"/>
      <c r="NKK56" s="87"/>
      <c r="NKL56" s="87"/>
      <c r="NKM56" s="88"/>
      <c r="NKN56" s="87"/>
      <c r="NKO56" s="87"/>
      <c r="NKP56" s="87"/>
      <c r="NKQ56" s="87"/>
      <c r="NKR56" s="88"/>
      <c r="NKS56" s="87"/>
      <c r="NKT56" s="87"/>
      <c r="NKU56" s="87"/>
      <c r="NKV56" s="87"/>
      <c r="NKW56" s="88"/>
      <c r="NKX56" s="87"/>
      <c r="NKY56" s="87"/>
      <c r="NKZ56" s="87"/>
      <c r="NLA56" s="87"/>
      <c r="NLB56" s="88"/>
      <c r="NLC56" s="87"/>
      <c r="NLD56" s="87"/>
      <c r="NLE56" s="87"/>
      <c r="NLF56" s="87"/>
      <c r="NLG56" s="88"/>
      <c r="NLH56" s="87"/>
      <c r="NLI56" s="87"/>
      <c r="NLJ56" s="87"/>
      <c r="NLK56" s="87"/>
      <c r="NLL56" s="88"/>
      <c r="NLM56" s="87"/>
      <c r="NLN56" s="87"/>
      <c r="NLO56" s="87"/>
      <c r="NLP56" s="87"/>
      <c r="NLQ56" s="88"/>
      <c r="NLR56" s="87"/>
      <c r="NLS56" s="87"/>
      <c r="NLT56" s="87"/>
      <c r="NLU56" s="87"/>
      <c r="NLV56" s="88"/>
      <c r="NLW56" s="87"/>
      <c r="NLX56" s="87"/>
      <c r="NLY56" s="87"/>
      <c r="NLZ56" s="87"/>
      <c r="NMA56" s="88"/>
      <c r="NMB56" s="87"/>
      <c r="NMC56" s="87"/>
      <c r="NMD56" s="87"/>
      <c r="NME56" s="87"/>
      <c r="NMF56" s="88"/>
      <c r="NMG56" s="87"/>
      <c r="NMH56" s="87"/>
      <c r="NMI56" s="87"/>
      <c r="NMJ56" s="87"/>
      <c r="NMK56" s="88"/>
      <c r="NML56" s="87"/>
      <c r="NMM56" s="87"/>
      <c r="NMN56" s="87"/>
      <c r="NMO56" s="87"/>
      <c r="NMP56" s="88"/>
      <c r="NMQ56" s="87"/>
      <c r="NMR56" s="87"/>
      <c r="NMS56" s="87"/>
      <c r="NMT56" s="87"/>
      <c r="NMU56" s="88"/>
      <c r="NMV56" s="87"/>
      <c r="NMW56" s="87"/>
      <c r="NMX56" s="87"/>
      <c r="NMY56" s="87"/>
      <c r="NMZ56" s="88"/>
      <c r="NNA56" s="87"/>
      <c r="NNB56" s="87"/>
      <c r="NNC56" s="87"/>
      <c r="NND56" s="87"/>
      <c r="NNE56" s="88"/>
      <c r="NNF56" s="87"/>
      <c r="NNG56" s="87"/>
      <c r="NNH56" s="87"/>
      <c r="NNI56" s="87"/>
      <c r="NNJ56" s="88"/>
      <c r="NNK56" s="87"/>
      <c r="NNL56" s="87"/>
      <c r="NNM56" s="87"/>
      <c r="NNN56" s="87"/>
      <c r="NNO56" s="88"/>
      <c r="NNP56" s="87"/>
      <c r="NNQ56" s="87"/>
      <c r="NNR56" s="87"/>
      <c r="NNS56" s="87"/>
      <c r="NNT56" s="88"/>
      <c r="NNU56" s="87"/>
      <c r="NNV56" s="87"/>
      <c r="NNW56" s="87"/>
      <c r="NNX56" s="87"/>
      <c r="NNY56" s="88"/>
      <c r="NNZ56" s="87"/>
      <c r="NOA56" s="87"/>
      <c r="NOB56" s="87"/>
      <c r="NOC56" s="87"/>
      <c r="NOD56" s="88"/>
      <c r="NOE56" s="87"/>
      <c r="NOF56" s="87"/>
      <c r="NOG56" s="87"/>
      <c r="NOH56" s="87"/>
      <c r="NOI56" s="88"/>
      <c r="NOJ56" s="87"/>
      <c r="NOK56" s="87"/>
      <c r="NOL56" s="87"/>
      <c r="NOM56" s="87"/>
      <c r="NON56" s="88"/>
      <c r="NOO56" s="87"/>
      <c r="NOP56" s="87"/>
      <c r="NOQ56" s="87"/>
      <c r="NOR56" s="87"/>
      <c r="NOS56" s="88"/>
      <c r="NOT56" s="87"/>
      <c r="NOU56" s="87"/>
      <c r="NOV56" s="87"/>
      <c r="NOW56" s="87"/>
      <c r="NOX56" s="88"/>
      <c r="NOY56" s="87"/>
      <c r="NOZ56" s="87"/>
      <c r="NPA56" s="87"/>
      <c r="NPB56" s="87"/>
      <c r="NPC56" s="88"/>
      <c r="NPD56" s="87"/>
      <c r="NPE56" s="87"/>
      <c r="NPF56" s="87"/>
      <c r="NPG56" s="87"/>
      <c r="NPH56" s="88"/>
      <c r="NPI56" s="87"/>
      <c r="NPJ56" s="87"/>
      <c r="NPK56" s="87"/>
      <c r="NPL56" s="87"/>
      <c r="NPM56" s="88"/>
      <c r="NPN56" s="87"/>
      <c r="NPO56" s="87"/>
      <c r="NPP56" s="87"/>
      <c r="NPQ56" s="87"/>
      <c r="NPR56" s="88"/>
      <c r="NPS56" s="87"/>
      <c r="NPT56" s="87"/>
      <c r="NPU56" s="87"/>
      <c r="NPV56" s="87"/>
      <c r="NPW56" s="88"/>
      <c r="NPX56" s="87"/>
      <c r="NPY56" s="87"/>
      <c r="NPZ56" s="87"/>
      <c r="NQA56" s="87"/>
      <c r="NQB56" s="88"/>
      <c r="NQC56" s="87"/>
      <c r="NQD56" s="87"/>
      <c r="NQE56" s="87"/>
      <c r="NQF56" s="87"/>
      <c r="NQG56" s="88"/>
      <c r="NQH56" s="87"/>
      <c r="NQI56" s="87"/>
      <c r="NQJ56" s="87"/>
      <c r="NQK56" s="87"/>
      <c r="NQL56" s="88"/>
      <c r="NQM56" s="87"/>
      <c r="NQN56" s="87"/>
      <c r="NQO56" s="87"/>
      <c r="NQP56" s="87"/>
      <c r="NQQ56" s="88"/>
      <c r="NQR56" s="87"/>
      <c r="NQS56" s="87"/>
      <c r="NQT56" s="87"/>
      <c r="NQU56" s="87"/>
      <c r="NQV56" s="88"/>
      <c r="NQW56" s="87"/>
      <c r="NQX56" s="87"/>
      <c r="NQY56" s="87"/>
      <c r="NQZ56" s="87"/>
      <c r="NRA56" s="88"/>
      <c r="NRB56" s="87"/>
      <c r="NRC56" s="87"/>
      <c r="NRD56" s="87"/>
      <c r="NRE56" s="87"/>
      <c r="NRF56" s="88"/>
      <c r="NRG56" s="87"/>
      <c r="NRH56" s="87"/>
      <c r="NRI56" s="87"/>
      <c r="NRJ56" s="87"/>
      <c r="NRK56" s="88"/>
      <c r="NRL56" s="87"/>
      <c r="NRM56" s="87"/>
      <c r="NRN56" s="87"/>
      <c r="NRO56" s="87"/>
      <c r="NRP56" s="88"/>
      <c r="NRQ56" s="87"/>
      <c r="NRR56" s="87"/>
      <c r="NRS56" s="87"/>
      <c r="NRT56" s="87"/>
      <c r="NRU56" s="88"/>
      <c r="NRV56" s="87"/>
      <c r="NRW56" s="87"/>
      <c r="NRX56" s="87"/>
      <c r="NRY56" s="87"/>
      <c r="NRZ56" s="88"/>
      <c r="NSA56" s="87"/>
      <c r="NSB56" s="87"/>
      <c r="NSC56" s="87"/>
      <c r="NSD56" s="87"/>
      <c r="NSE56" s="88"/>
      <c r="NSF56" s="87"/>
      <c r="NSG56" s="87"/>
      <c r="NSH56" s="87"/>
      <c r="NSI56" s="87"/>
      <c r="NSJ56" s="88"/>
      <c r="NSK56" s="87"/>
      <c r="NSL56" s="87"/>
      <c r="NSM56" s="87"/>
      <c r="NSN56" s="87"/>
      <c r="NSO56" s="88"/>
      <c r="NSP56" s="87"/>
      <c r="NSQ56" s="87"/>
      <c r="NSR56" s="87"/>
      <c r="NSS56" s="87"/>
      <c r="NST56" s="88"/>
      <c r="NSU56" s="87"/>
      <c r="NSV56" s="87"/>
      <c r="NSW56" s="87"/>
      <c r="NSX56" s="87"/>
      <c r="NSY56" s="88"/>
      <c r="NSZ56" s="87"/>
      <c r="NTA56" s="87"/>
      <c r="NTB56" s="87"/>
      <c r="NTC56" s="87"/>
      <c r="NTD56" s="88"/>
      <c r="NTE56" s="87"/>
      <c r="NTF56" s="87"/>
      <c r="NTG56" s="87"/>
      <c r="NTH56" s="87"/>
      <c r="NTI56" s="88"/>
      <c r="NTJ56" s="87"/>
      <c r="NTK56" s="87"/>
      <c r="NTL56" s="87"/>
      <c r="NTM56" s="87"/>
      <c r="NTN56" s="88"/>
      <c r="NTO56" s="87"/>
      <c r="NTP56" s="87"/>
      <c r="NTQ56" s="87"/>
      <c r="NTR56" s="87"/>
      <c r="NTS56" s="88"/>
      <c r="NTT56" s="87"/>
      <c r="NTU56" s="87"/>
      <c r="NTV56" s="87"/>
      <c r="NTW56" s="87"/>
      <c r="NTX56" s="88"/>
      <c r="NTY56" s="87"/>
      <c r="NTZ56" s="87"/>
      <c r="NUA56" s="87"/>
      <c r="NUB56" s="87"/>
      <c r="NUC56" s="88"/>
      <c r="NUD56" s="87"/>
      <c r="NUE56" s="87"/>
      <c r="NUF56" s="87"/>
      <c r="NUG56" s="87"/>
      <c r="NUH56" s="88"/>
      <c r="NUI56" s="87"/>
      <c r="NUJ56" s="87"/>
      <c r="NUK56" s="87"/>
      <c r="NUL56" s="87"/>
      <c r="NUM56" s="88"/>
      <c r="NUN56" s="87"/>
      <c r="NUO56" s="87"/>
      <c r="NUP56" s="87"/>
      <c r="NUQ56" s="87"/>
      <c r="NUR56" s="88"/>
      <c r="NUS56" s="87"/>
      <c r="NUT56" s="87"/>
      <c r="NUU56" s="87"/>
      <c r="NUV56" s="87"/>
      <c r="NUW56" s="88"/>
      <c r="NUX56" s="87"/>
      <c r="NUY56" s="87"/>
      <c r="NUZ56" s="87"/>
      <c r="NVA56" s="87"/>
      <c r="NVB56" s="88"/>
      <c r="NVC56" s="87"/>
      <c r="NVD56" s="87"/>
      <c r="NVE56" s="87"/>
      <c r="NVF56" s="87"/>
      <c r="NVG56" s="88"/>
      <c r="NVH56" s="87"/>
      <c r="NVI56" s="87"/>
      <c r="NVJ56" s="87"/>
      <c r="NVK56" s="87"/>
      <c r="NVL56" s="88"/>
      <c r="NVM56" s="87"/>
      <c r="NVN56" s="87"/>
      <c r="NVO56" s="87"/>
      <c r="NVP56" s="87"/>
      <c r="NVQ56" s="88"/>
      <c r="NVR56" s="87"/>
      <c r="NVS56" s="87"/>
      <c r="NVT56" s="87"/>
      <c r="NVU56" s="87"/>
      <c r="NVV56" s="88"/>
      <c r="NVW56" s="87"/>
      <c r="NVX56" s="87"/>
      <c r="NVY56" s="87"/>
      <c r="NVZ56" s="87"/>
      <c r="NWA56" s="88"/>
      <c r="NWB56" s="87"/>
      <c r="NWC56" s="87"/>
      <c r="NWD56" s="87"/>
      <c r="NWE56" s="87"/>
      <c r="NWF56" s="88"/>
      <c r="NWG56" s="87"/>
      <c r="NWH56" s="87"/>
      <c r="NWI56" s="87"/>
      <c r="NWJ56" s="87"/>
      <c r="NWK56" s="88"/>
      <c r="NWL56" s="87"/>
      <c r="NWM56" s="87"/>
      <c r="NWN56" s="87"/>
      <c r="NWO56" s="87"/>
      <c r="NWP56" s="88"/>
      <c r="NWQ56" s="87"/>
      <c r="NWR56" s="87"/>
      <c r="NWS56" s="87"/>
      <c r="NWT56" s="87"/>
      <c r="NWU56" s="88"/>
      <c r="NWV56" s="87"/>
      <c r="NWW56" s="87"/>
      <c r="NWX56" s="87"/>
      <c r="NWY56" s="87"/>
      <c r="NWZ56" s="88"/>
      <c r="NXA56" s="87"/>
      <c r="NXB56" s="87"/>
      <c r="NXC56" s="87"/>
      <c r="NXD56" s="87"/>
      <c r="NXE56" s="88"/>
      <c r="NXF56" s="87"/>
      <c r="NXG56" s="87"/>
      <c r="NXH56" s="87"/>
      <c r="NXI56" s="87"/>
      <c r="NXJ56" s="88"/>
      <c r="NXK56" s="87"/>
      <c r="NXL56" s="87"/>
      <c r="NXM56" s="87"/>
      <c r="NXN56" s="87"/>
      <c r="NXO56" s="88"/>
      <c r="NXP56" s="87"/>
      <c r="NXQ56" s="87"/>
      <c r="NXR56" s="87"/>
      <c r="NXS56" s="87"/>
      <c r="NXT56" s="88"/>
      <c r="NXU56" s="87"/>
      <c r="NXV56" s="87"/>
      <c r="NXW56" s="87"/>
      <c r="NXX56" s="87"/>
      <c r="NXY56" s="88"/>
      <c r="NXZ56" s="87"/>
      <c r="NYA56" s="87"/>
      <c r="NYB56" s="87"/>
      <c r="NYC56" s="87"/>
      <c r="NYD56" s="88"/>
      <c r="NYE56" s="87"/>
      <c r="NYF56" s="87"/>
      <c r="NYG56" s="87"/>
      <c r="NYH56" s="87"/>
      <c r="NYI56" s="88"/>
      <c r="NYJ56" s="87"/>
      <c r="NYK56" s="87"/>
      <c r="NYL56" s="87"/>
      <c r="NYM56" s="87"/>
      <c r="NYN56" s="88"/>
      <c r="NYO56" s="87"/>
      <c r="NYP56" s="87"/>
      <c r="NYQ56" s="87"/>
      <c r="NYR56" s="87"/>
      <c r="NYS56" s="88"/>
      <c r="NYT56" s="87"/>
      <c r="NYU56" s="87"/>
      <c r="NYV56" s="87"/>
      <c r="NYW56" s="87"/>
      <c r="NYX56" s="88"/>
      <c r="NYY56" s="87"/>
      <c r="NYZ56" s="87"/>
      <c r="NZA56" s="87"/>
      <c r="NZB56" s="87"/>
      <c r="NZC56" s="88"/>
      <c r="NZD56" s="87"/>
      <c r="NZE56" s="87"/>
      <c r="NZF56" s="87"/>
      <c r="NZG56" s="87"/>
      <c r="NZH56" s="88"/>
      <c r="NZI56" s="87"/>
      <c r="NZJ56" s="87"/>
      <c r="NZK56" s="87"/>
      <c r="NZL56" s="87"/>
      <c r="NZM56" s="88"/>
      <c r="NZN56" s="87"/>
      <c r="NZO56" s="87"/>
      <c r="NZP56" s="87"/>
      <c r="NZQ56" s="87"/>
      <c r="NZR56" s="88"/>
      <c r="NZS56" s="87"/>
      <c r="NZT56" s="87"/>
      <c r="NZU56" s="87"/>
      <c r="NZV56" s="87"/>
      <c r="NZW56" s="88"/>
      <c r="NZX56" s="87"/>
      <c r="NZY56" s="87"/>
      <c r="NZZ56" s="87"/>
      <c r="OAA56" s="87"/>
      <c r="OAB56" s="88"/>
      <c r="OAC56" s="87"/>
      <c r="OAD56" s="87"/>
      <c r="OAE56" s="87"/>
      <c r="OAF56" s="87"/>
      <c r="OAG56" s="88"/>
      <c r="OAH56" s="87"/>
      <c r="OAI56" s="87"/>
      <c r="OAJ56" s="87"/>
      <c r="OAK56" s="87"/>
      <c r="OAL56" s="88"/>
      <c r="OAM56" s="87"/>
      <c r="OAN56" s="87"/>
      <c r="OAO56" s="87"/>
      <c r="OAP56" s="87"/>
      <c r="OAQ56" s="88"/>
      <c r="OAR56" s="87"/>
      <c r="OAS56" s="87"/>
      <c r="OAT56" s="87"/>
      <c r="OAU56" s="87"/>
      <c r="OAV56" s="88"/>
      <c r="OAW56" s="87"/>
      <c r="OAX56" s="87"/>
      <c r="OAY56" s="87"/>
      <c r="OAZ56" s="87"/>
      <c r="OBA56" s="88"/>
      <c r="OBB56" s="87"/>
      <c r="OBC56" s="87"/>
      <c r="OBD56" s="87"/>
      <c r="OBE56" s="87"/>
      <c r="OBF56" s="88"/>
      <c r="OBG56" s="87"/>
      <c r="OBH56" s="87"/>
      <c r="OBI56" s="87"/>
      <c r="OBJ56" s="87"/>
      <c r="OBK56" s="88"/>
      <c r="OBL56" s="87"/>
      <c r="OBM56" s="87"/>
      <c r="OBN56" s="87"/>
      <c r="OBO56" s="87"/>
      <c r="OBP56" s="88"/>
      <c r="OBQ56" s="87"/>
      <c r="OBR56" s="87"/>
      <c r="OBS56" s="87"/>
      <c r="OBT56" s="87"/>
      <c r="OBU56" s="88"/>
      <c r="OBV56" s="87"/>
      <c r="OBW56" s="87"/>
      <c r="OBX56" s="87"/>
      <c r="OBY56" s="87"/>
      <c r="OBZ56" s="88"/>
      <c r="OCA56" s="87"/>
      <c r="OCB56" s="87"/>
      <c r="OCC56" s="87"/>
      <c r="OCD56" s="87"/>
      <c r="OCE56" s="88"/>
      <c r="OCF56" s="87"/>
      <c r="OCG56" s="87"/>
      <c r="OCH56" s="87"/>
      <c r="OCI56" s="87"/>
      <c r="OCJ56" s="88"/>
      <c r="OCK56" s="87"/>
      <c r="OCL56" s="87"/>
      <c r="OCM56" s="87"/>
      <c r="OCN56" s="87"/>
      <c r="OCO56" s="88"/>
      <c r="OCP56" s="87"/>
      <c r="OCQ56" s="87"/>
      <c r="OCR56" s="87"/>
      <c r="OCS56" s="87"/>
      <c r="OCT56" s="88"/>
      <c r="OCU56" s="87"/>
      <c r="OCV56" s="87"/>
      <c r="OCW56" s="87"/>
      <c r="OCX56" s="87"/>
      <c r="OCY56" s="88"/>
      <c r="OCZ56" s="87"/>
      <c r="ODA56" s="87"/>
      <c r="ODB56" s="87"/>
      <c r="ODC56" s="87"/>
      <c r="ODD56" s="88"/>
      <c r="ODE56" s="87"/>
      <c r="ODF56" s="87"/>
      <c r="ODG56" s="87"/>
      <c r="ODH56" s="87"/>
      <c r="ODI56" s="88"/>
      <c r="ODJ56" s="87"/>
      <c r="ODK56" s="87"/>
      <c r="ODL56" s="87"/>
      <c r="ODM56" s="87"/>
      <c r="ODN56" s="88"/>
      <c r="ODO56" s="87"/>
      <c r="ODP56" s="87"/>
      <c r="ODQ56" s="87"/>
      <c r="ODR56" s="87"/>
      <c r="ODS56" s="88"/>
      <c r="ODT56" s="87"/>
      <c r="ODU56" s="87"/>
      <c r="ODV56" s="87"/>
      <c r="ODW56" s="87"/>
      <c r="ODX56" s="88"/>
      <c r="ODY56" s="87"/>
      <c r="ODZ56" s="87"/>
      <c r="OEA56" s="87"/>
      <c r="OEB56" s="87"/>
      <c r="OEC56" s="88"/>
      <c r="OED56" s="87"/>
      <c r="OEE56" s="87"/>
      <c r="OEF56" s="87"/>
      <c r="OEG56" s="87"/>
      <c r="OEH56" s="88"/>
      <c r="OEI56" s="87"/>
      <c r="OEJ56" s="87"/>
      <c r="OEK56" s="87"/>
      <c r="OEL56" s="87"/>
      <c r="OEM56" s="88"/>
      <c r="OEN56" s="87"/>
      <c r="OEO56" s="87"/>
      <c r="OEP56" s="87"/>
      <c r="OEQ56" s="87"/>
      <c r="OER56" s="88"/>
      <c r="OES56" s="87"/>
      <c r="OET56" s="87"/>
      <c r="OEU56" s="87"/>
      <c r="OEV56" s="87"/>
      <c r="OEW56" s="88"/>
      <c r="OEX56" s="87"/>
      <c r="OEY56" s="87"/>
      <c r="OEZ56" s="87"/>
      <c r="OFA56" s="87"/>
      <c r="OFB56" s="88"/>
      <c r="OFC56" s="87"/>
      <c r="OFD56" s="87"/>
      <c r="OFE56" s="87"/>
      <c r="OFF56" s="87"/>
      <c r="OFG56" s="88"/>
      <c r="OFH56" s="87"/>
      <c r="OFI56" s="87"/>
      <c r="OFJ56" s="87"/>
      <c r="OFK56" s="87"/>
      <c r="OFL56" s="88"/>
      <c r="OFM56" s="87"/>
      <c r="OFN56" s="87"/>
      <c r="OFO56" s="87"/>
      <c r="OFP56" s="87"/>
      <c r="OFQ56" s="88"/>
      <c r="OFR56" s="87"/>
      <c r="OFS56" s="87"/>
      <c r="OFT56" s="87"/>
      <c r="OFU56" s="87"/>
      <c r="OFV56" s="88"/>
      <c r="OFW56" s="87"/>
      <c r="OFX56" s="87"/>
      <c r="OFY56" s="87"/>
      <c r="OFZ56" s="87"/>
      <c r="OGA56" s="88"/>
      <c r="OGB56" s="87"/>
      <c r="OGC56" s="87"/>
      <c r="OGD56" s="87"/>
      <c r="OGE56" s="87"/>
      <c r="OGF56" s="88"/>
      <c r="OGG56" s="87"/>
      <c r="OGH56" s="87"/>
      <c r="OGI56" s="87"/>
      <c r="OGJ56" s="87"/>
      <c r="OGK56" s="88"/>
      <c r="OGL56" s="87"/>
      <c r="OGM56" s="87"/>
      <c r="OGN56" s="87"/>
      <c r="OGO56" s="87"/>
      <c r="OGP56" s="88"/>
      <c r="OGQ56" s="87"/>
      <c r="OGR56" s="87"/>
      <c r="OGS56" s="87"/>
      <c r="OGT56" s="87"/>
      <c r="OGU56" s="88"/>
      <c r="OGV56" s="87"/>
      <c r="OGW56" s="87"/>
      <c r="OGX56" s="87"/>
      <c r="OGY56" s="87"/>
      <c r="OGZ56" s="88"/>
      <c r="OHA56" s="87"/>
      <c r="OHB56" s="87"/>
      <c r="OHC56" s="87"/>
      <c r="OHD56" s="87"/>
      <c r="OHE56" s="88"/>
      <c r="OHF56" s="87"/>
      <c r="OHG56" s="87"/>
      <c r="OHH56" s="87"/>
      <c r="OHI56" s="87"/>
      <c r="OHJ56" s="88"/>
      <c r="OHK56" s="87"/>
      <c r="OHL56" s="87"/>
      <c r="OHM56" s="87"/>
      <c r="OHN56" s="87"/>
      <c r="OHO56" s="88"/>
      <c r="OHP56" s="87"/>
      <c r="OHQ56" s="87"/>
      <c r="OHR56" s="87"/>
      <c r="OHS56" s="87"/>
      <c r="OHT56" s="88"/>
      <c r="OHU56" s="87"/>
      <c r="OHV56" s="87"/>
      <c r="OHW56" s="87"/>
      <c r="OHX56" s="87"/>
      <c r="OHY56" s="88"/>
      <c r="OHZ56" s="87"/>
      <c r="OIA56" s="87"/>
      <c r="OIB56" s="87"/>
      <c r="OIC56" s="87"/>
      <c r="OID56" s="88"/>
      <c r="OIE56" s="87"/>
      <c r="OIF56" s="87"/>
      <c r="OIG56" s="87"/>
      <c r="OIH56" s="87"/>
      <c r="OII56" s="88"/>
      <c r="OIJ56" s="87"/>
      <c r="OIK56" s="87"/>
      <c r="OIL56" s="87"/>
      <c r="OIM56" s="87"/>
      <c r="OIN56" s="88"/>
      <c r="OIO56" s="87"/>
      <c r="OIP56" s="87"/>
      <c r="OIQ56" s="87"/>
      <c r="OIR56" s="87"/>
      <c r="OIS56" s="88"/>
      <c r="OIT56" s="87"/>
      <c r="OIU56" s="87"/>
      <c r="OIV56" s="87"/>
      <c r="OIW56" s="87"/>
      <c r="OIX56" s="88"/>
      <c r="OIY56" s="87"/>
      <c r="OIZ56" s="87"/>
      <c r="OJA56" s="87"/>
      <c r="OJB56" s="87"/>
      <c r="OJC56" s="88"/>
      <c r="OJD56" s="87"/>
      <c r="OJE56" s="87"/>
      <c r="OJF56" s="87"/>
      <c r="OJG56" s="87"/>
      <c r="OJH56" s="88"/>
      <c r="OJI56" s="87"/>
      <c r="OJJ56" s="87"/>
      <c r="OJK56" s="87"/>
      <c r="OJL56" s="87"/>
      <c r="OJM56" s="88"/>
      <c r="OJN56" s="87"/>
      <c r="OJO56" s="87"/>
      <c r="OJP56" s="87"/>
      <c r="OJQ56" s="87"/>
      <c r="OJR56" s="88"/>
      <c r="OJS56" s="87"/>
      <c r="OJT56" s="87"/>
      <c r="OJU56" s="87"/>
      <c r="OJV56" s="87"/>
      <c r="OJW56" s="88"/>
      <c r="OJX56" s="87"/>
      <c r="OJY56" s="87"/>
      <c r="OJZ56" s="87"/>
      <c r="OKA56" s="87"/>
      <c r="OKB56" s="88"/>
      <c r="OKC56" s="87"/>
      <c r="OKD56" s="87"/>
      <c r="OKE56" s="87"/>
      <c r="OKF56" s="87"/>
      <c r="OKG56" s="88"/>
      <c r="OKH56" s="87"/>
      <c r="OKI56" s="87"/>
      <c r="OKJ56" s="87"/>
      <c r="OKK56" s="87"/>
      <c r="OKL56" s="88"/>
      <c r="OKM56" s="87"/>
      <c r="OKN56" s="87"/>
      <c r="OKO56" s="87"/>
      <c r="OKP56" s="87"/>
      <c r="OKQ56" s="88"/>
      <c r="OKR56" s="87"/>
      <c r="OKS56" s="87"/>
      <c r="OKT56" s="87"/>
      <c r="OKU56" s="87"/>
      <c r="OKV56" s="88"/>
      <c r="OKW56" s="87"/>
      <c r="OKX56" s="87"/>
      <c r="OKY56" s="87"/>
      <c r="OKZ56" s="87"/>
      <c r="OLA56" s="88"/>
      <c r="OLB56" s="87"/>
      <c r="OLC56" s="87"/>
      <c r="OLD56" s="87"/>
      <c r="OLE56" s="87"/>
      <c r="OLF56" s="88"/>
      <c r="OLG56" s="87"/>
      <c r="OLH56" s="87"/>
      <c r="OLI56" s="87"/>
      <c r="OLJ56" s="87"/>
      <c r="OLK56" s="88"/>
      <c r="OLL56" s="87"/>
      <c r="OLM56" s="87"/>
      <c r="OLN56" s="87"/>
      <c r="OLO56" s="87"/>
      <c r="OLP56" s="88"/>
      <c r="OLQ56" s="87"/>
      <c r="OLR56" s="87"/>
      <c r="OLS56" s="87"/>
      <c r="OLT56" s="87"/>
      <c r="OLU56" s="88"/>
      <c r="OLV56" s="87"/>
      <c r="OLW56" s="87"/>
      <c r="OLX56" s="87"/>
      <c r="OLY56" s="87"/>
      <c r="OLZ56" s="88"/>
      <c r="OMA56" s="87"/>
      <c r="OMB56" s="87"/>
      <c r="OMC56" s="87"/>
      <c r="OMD56" s="87"/>
      <c r="OME56" s="88"/>
      <c r="OMF56" s="87"/>
      <c r="OMG56" s="87"/>
      <c r="OMH56" s="87"/>
      <c r="OMI56" s="87"/>
      <c r="OMJ56" s="88"/>
      <c r="OMK56" s="87"/>
      <c r="OML56" s="87"/>
      <c r="OMM56" s="87"/>
      <c r="OMN56" s="87"/>
      <c r="OMO56" s="88"/>
      <c r="OMP56" s="87"/>
      <c r="OMQ56" s="87"/>
      <c r="OMR56" s="87"/>
      <c r="OMS56" s="87"/>
      <c r="OMT56" s="88"/>
      <c r="OMU56" s="87"/>
      <c r="OMV56" s="87"/>
      <c r="OMW56" s="87"/>
      <c r="OMX56" s="87"/>
      <c r="OMY56" s="88"/>
      <c r="OMZ56" s="87"/>
      <c r="ONA56" s="87"/>
      <c r="ONB56" s="87"/>
      <c r="ONC56" s="87"/>
      <c r="OND56" s="88"/>
      <c r="ONE56" s="87"/>
      <c r="ONF56" s="87"/>
      <c r="ONG56" s="87"/>
      <c r="ONH56" s="87"/>
      <c r="ONI56" s="88"/>
      <c r="ONJ56" s="87"/>
      <c r="ONK56" s="87"/>
      <c r="ONL56" s="87"/>
      <c r="ONM56" s="87"/>
      <c r="ONN56" s="88"/>
      <c r="ONO56" s="87"/>
      <c r="ONP56" s="87"/>
      <c r="ONQ56" s="87"/>
      <c r="ONR56" s="87"/>
      <c r="ONS56" s="88"/>
      <c r="ONT56" s="87"/>
      <c r="ONU56" s="87"/>
      <c r="ONV56" s="87"/>
      <c r="ONW56" s="87"/>
      <c r="ONX56" s="88"/>
      <c r="ONY56" s="87"/>
      <c r="ONZ56" s="87"/>
      <c r="OOA56" s="87"/>
      <c r="OOB56" s="87"/>
      <c r="OOC56" s="88"/>
      <c r="OOD56" s="87"/>
      <c r="OOE56" s="87"/>
      <c r="OOF56" s="87"/>
      <c r="OOG56" s="87"/>
      <c r="OOH56" s="88"/>
      <c r="OOI56" s="87"/>
      <c r="OOJ56" s="87"/>
      <c r="OOK56" s="87"/>
      <c r="OOL56" s="87"/>
      <c r="OOM56" s="88"/>
      <c r="OON56" s="87"/>
      <c r="OOO56" s="87"/>
      <c r="OOP56" s="87"/>
      <c r="OOQ56" s="87"/>
      <c r="OOR56" s="88"/>
      <c r="OOS56" s="87"/>
      <c r="OOT56" s="87"/>
      <c r="OOU56" s="87"/>
      <c r="OOV56" s="87"/>
      <c r="OOW56" s="88"/>
      <c r="OOX56" s="87"/>
      <c r="OOY56" s="87"/>
      <c r="OOZ56" s="87"/>
      <c r="OPA56" s="87"/>
      <c r="OPB56" s="88"/>
      <c r="OPC56" s="87"/>
      <c r="OPD56" s="87"/>
      <c r="OPE56" s="87"/>
      <c r="OPF56" s="87"/>
      <c r="OPG56" s="88"/>
      <c r="OPH56" s="87"/>
      <c r="OPI56" s="87"/>
      <c r="OPJ56" s="87"/>
      <c r="OPK56" s="87"/>
      <c r="OPL56" s="88"/>
      <c r="OPM56" s="87"/>
      <c r="OPN56" s="87"/>
      <c r="OPO56" s="87"/>
      <c r="OPP56" s="87"/>
      <c r="OPQ56" s="88"/>
      <c r="OPR56" s="87"/>
      <c r="OPS56" s="87"/>
      <c r="OPT56" s="87"/>
      <c r="OPU56" s="87"/>
      <c r="OPV56" s="88"/>
      <c r="OPW56" s="87"/>
      <c r="OPX56" s="87"/>
      <c r="OPY56" s="87"/>
      <c r="OPZ56" s="87"/>
      <c r="OQA56" s="88"/>
      <c r="OQB56" s="87"/>
      <c r="OQC56" s="87"/>
      <c r="OQD56" s="87"/>
      <c r="OQE56" s="87"/>
      <c r="OQF56" s="88"/>
      <c r="OQG56" s="87"/>
      <c r="OQH56" s="87"/>
      <c r="OQI56" s="87"/>
      <c r="OQJ56" s="87"/>
      <c r="OQK56" s="88"/>
      <c r="OQL56" s="87"/>
      <c r="OQM56" s="87"/>
      <c r="OQN56" s="87"/>
      <c r="OQO56" s="87"/>
      <c r="OQP56" s="88"/>
      <c r="OQQ56" s="87"/>
      <c r="OQR56" s="87"/>
      <c r="OQS56" s="87"/>
      <c r="OQT56" s="87"/>
      <c r="OQU56" s="88"/>
      <c r="OQV56" s="87"/>
      <c r="OQW56" s="87"/>
      <c r="OQX56" s="87"/>
      <c r="OQY56" s="87"/>
      <c r="OQZ56" s="88"/>
      <c r="ORA56" s="87"/>
      <c r="ORB56" s="87"/>
      <c r="ORC56" s="87"/>
      <c r="ORD56" s="87"/>
      <c r="ORE56" s="88"/>
      <c r="ORF56" s="87"/>
      <c r="ORG56" s="87"/>
      <c r="ORH56" s="87"/>
      <c r="ORI56" s="87"/>
      <c r="ORJ56" s="88"/>
      <c r="ORK56" s="87"/>
      <c r="ORL56" s="87"/>
      <c r="ORM56" s="87"/>
      <c r="ORN56" s="87"/>
      <c r="ORO56" s="88"/>
      <c r="ORP56" s="87"/>
      <c r="ORQ56" s="87"/>
      <c r="ORR56" s="87"/>
      <c r="ORS56" s="87"/>
      <c r="ORT56" s="88"/>
      <c r="ORU56" s="87"/>
      <c r="ORV56" s="87"/>
      <c r="ORW56" s="87"/>
      <c r="ORX56" s="87"/>
      <c r="ORY56" s="88"/>
      <c r="ORZ56" s="87"/>
      <c r="OSA56" s="87"/>
      <c r="OSB56" s="87"/>
      <c r="OSC56" s="87"/>
      <c r="OSD56" s="88"/>
      <c r="OSE56" s="87"/>
      <c r="OSF56" s="87"/>
      <c r="OSG56" s="87"/>
      <c r="OSH56" s="87"/>
      <c r="OSI56" s="88"/>
      <c r="OSJ56" s="87"/>
      <c r="OSK56" s="87"/>
      <c r="OSL56" s="87"/>
      <c r="OSM56" s="87"/>
      <c r="OSN56" s="88"/>
      <c r="OSO56" s="87"/>
      <c r="OSP56" s="87"/>
      <c r="OSQ56" s="87"/>
      <c r="OSR56" s="87"/>
      <c r="OSS56" s="88"/>
      <c r="OST56" s="87"/>
      <c r="OSU56" s="87"/>
      <c r="OSV56" s="87"/>
      <c r="OSW56" s="87"/>
      <c r="OSX56" s="88"/>
      <c r="OSY56" s="87"/>
      <c r="OSZ56" s="87"/>
      <c r="OTA56" s="87"/>
      <c r="OTB56" s="87"/>
      <c r="OTC56" s="88"/>
      <c r="OTD56" s="87"/>
      <c r="OTE56" s="87"/>
      <c r="OTF56" s="87"/>
      <c r="OTG56" s="87"/>
      <c r="OTH56" s="88"/>
      <c r="OTI56" s="87"/>
      <c r="OTJ56" s="87"/>
      <c r="OTK56" s="87"/>
      <c r="OTL56" s="87"/>
      <c r="OTM56" s="88"/>
      <c r="OTN56" s="87"/>
      <c r="OTO56" s="87"/>
      <c r="OTP56" s="87"/>
      <c r="OTQ56" s="87"/>
      <c r="OTR56" s="88"/>
      <c r="OTS56" s="87"/>
      <c r="OTT56" s="87"/>
      <c r="OTU56" s="87"/>
      <c r="OTV56" s="87"/>
      <c r="OTW56" s="88"/>
      <c r="OTX56" s="87"/>
      <c r="OTY56" s="87"/>
      <c r="OTZ56" s="87"/>
      <c r="OUA56" s="87"/>
      <c r="OUB56" s="88"/>
      <c r="OUC56" s="87"/>
      <c r="OUD56" s="87"/>
      <c r="OUE56" s="87"/>
      <c r="OUF56" s="87"/>
      <c r="OUG56" s="88"/>
      <c r="OUH56" s="87"/>
      <c r="OUI56" s="87"/>
      <c r="OUJ56" s="87"/>
      <c r="OUK56" s="87"/>
      <c r="OUL56" s="88"/>
      <c r="OUM56" s="87"/>
      <c r="OUN56" s="87"/>
      <c r="OUO56" s="87"/>
      <c r="OUP56" s="87"/>
      <c r="OUQ56" s="88"/>
      <c r="OUR56" s="87"/>
      <c r="OUS56" s="87"/>
      <c r="OUT56" s="87"/>
      <c r="OUU56" s="87"/>
      <c r="OUV56" s="88"/>
      <c r="OUW56" s="87"/>
      <c r="OUX56" s="87"/>
      <c r="OUY56" s="87"/>
      <c r="OUZ56" s="87"/>
      <c r="OVA56" s="88"/>
      <c r="OVB56" s="87"/>
      <c r="OVC56" s="87"/>
      <c r="OVD56" s="87"/>
      <c r="OVE56" s="87"/>
      <c r="OVF56" s="88"/>
      <c r="OVG56" s="87"/>
      <c r="OVH56" s="87"/>
      <c r="OVI56" s="87"/>
      <c r="OVJ56" s="87"/>
      <c r="OVK56" s="88"/>
      <c r="OVL56" s="87"/>
      <c r="OVM56" s="87"/>
      <c r="OVN56" s="87"/>
      <c r="OVO56" s="87"/>
      <c r="OVP56" s="88"/>
      <c r="OVQ56" s="87"/>
      <c r="OVR56" s="87"/>
      <c r="OVS56" s="87"/>
      <c r="OVT56" s="87"/>
      <c r="OVU56" s="88"/>
      <c r="OVV56" s="87"/>
      <c r="OVW56" s="87"/>
      <c r="OVX56" s="87"/>
      <c r="OVY56" s="87"/>
      <c r="OVZ56" s="88"/>
      <c r="OWA56" s="87"/>
      <c r="OWB56" s="87"/>
      <c r="OWC56" s="87"/>
      <c r="OWD56" s="87"/>
      <c r="OWE56" s="88"/>
      <c r="OWF56" s="87"/>
      <c r="OWG56" s="87"/>
      <c r="OWH56" s="87"/>
      <c r="OWI56" s="87"/>
      <c r="OWJ56" s="88"/>
      <c r="OWK56" s="87"/>
      <c r="OWL56" s="87"/>
      <c r="OWM56" s="87"/>
      <c r="OWN56" s="87"/>
      <c r="OWO56" s="88"/>
      <c r="OWP56" s="87"/>
      <c r="OWQ56" s="87"/>
      <c r="OWR56" s="87"/>
      <c r="OWS56" s="87"/>
      <c r="OWT56" s="88"/>
      <c r="OWU56" s="87"/>
      <c r="OWV56" s="87"/>
      <c r="OWW56" s="87"/>
      <c r="OWX56" s="87"/>
      <c r="OWY56" s="88"/>
      <c r="OWZ56" s="87"/>
      <c r="OXA56" s="87"/>
      <c r="OXB56" s="87"/>
      <c r="OXC56" s="87"/>
      <c r="OXD56" s="88"/>
      <c r="OXE56" s="87"/>
      <c r="OXF56" s="87"/>
      <c r="OXG56" s="87"/>
      <c r="OXH56" s="87"/>
      <c r="OXI56" s="88"/>
      <c r="OXJ56" s="87"/>
      <c r="OXK56" s="87"/>
      <c r="OXL56" s="87"/>
      <c r="OXM56" s="87"/>
      <c r="OXN56" s="88"/>
      <c r="OXO56" s="87"/>
      <c r="OXP56" s="87"/>
      <c r="OXQ56" s="87"/>
      <c r="OXR56" s="87"/>
      <c r="OXS56" s="88"/>
      <c r="OXT56" s="87"/>
      <c r="OXU56" s="87"/>
      <c r="OXV56" s="87"/>
      <c r="OXW56" s="87"/>
      <c r="OXX56" s="88"/>
      <c r="OXY56" s="87"/>
      <c r="OXZ56" s="87"/>
      <c r="OYA56" s="87"/>
      <c r="OYB56" s="87"/>
      <c r="OYC56" s="88"/>
      <c r="OYD56" s="87"/>
      <c r="OYE56" s="87"/>
      <c r="OYF56" s="87"/>
      <c r="OYG56" s="87"/>
      <c r="OYH56" s="88"/>
      <c r="OYI56" s="87"/>
      <c r="OYJ56" s="87"/>
      <c r="OYK56" s="87"/>
      <c r="OYL56" s="87"/>
      <c r="OYM56" s="88"/>
      <c r="OYN56" s="87"/>
      <c r="OYO56" s="87"/>
      <c r="OYP56" s="87"/>
      <c r="OYQ56" s="87"/>
      <c r="OYR56" s="88"/>
      <c r="OYS56" s="87"/>
      <c r="OYT56" s="87"/>
      <c r="OYU56" s="87"/>
      <c r="OYV56" s="87"/>
      <c r="OYW56" s="88"/>
      <c r="OYX56" s="87"/>
      <c r="OYY56" s="87"/>
      <c r="OYZ56" s="87"/>
      <c r="OZA56" s="87"/>
      <c r="OZB56" s="88"/>
      <c r="OZC56" s="87"/>
      <c r="OZD56" s="87"/>
      <c r="OZE56" s="87"/>
      <c r="OZF56" s="87"/>
      <c r="OZG56" s="88"/>
      <c r="OZH56" s="87"/>
      <c r="OZI56" s="87"/>
      <c r="OZJ56" s="87"/>
      <c r="OZK56" s="87"/>
      <c r="OZL56" s="88"/>
      <c r="OZM56" s="87"/>
      <c r="OZN56" s="87"/>
      <c r="OZO56" s="87"/>
      <c r="OZP56" s="87"/>
      <c r="OZQ56" s="88"/>
      <c r="OZR56" s="87"/>
      <c r="OZS56" s="87"/>
      <c r="OZT56" s="87"/>
      <c r="OZU56" s="87"/>
      <c r="OZV56" s="88"/>
      <c r="OZW56" s="87"/>
      <c r="OZX56" s="87"/>
      <c r="OZY56" s="87"/>
      <c r="OZZ56" s="87"/>
      <c r="PAA56" s="88"/>
      <c r="PAB56" s="87"/>
      <c r="PAC56" s="87"/>
      <c r="PAD56" s="87"/>
      <c r="PAE56" s="87"/>
      <c r="PAF56" s="88"/>
      <c r="PAG56" s="87"/>
      <c r="PAH56" s="87"/>
      <c r="PAI56" s="87"/>
      <c r="PAJ56" s="87"/>
      <c r="PAK56" s="88"/>
      <c r="PAL56" s="87"/>
      <c r="PAM56" s="87"/>
      <c r="PAN56" s="87"/>
      <c r="PAO56" s="87"/>
      <c r="PAP56" s="88"/>
      <c r="PAQ56" s="87"/>
      <c r="PAR56" s="87"/>
      <c r="PAS56" s="87"/>
      <c r="PAT56" s="87"/>
      <c r="PAU56" s="88"/>
      <c r="PAV56" s="87"/>
      <c r="PAW56" s="87"/>
      <c r="PAX56" s="87"/>
      <c r="PAY56" s="87"/>
      <c r="PAZ56" s="88"/>
      <c r="PBA56" s="87"/>
      <c r="PBB56" s="87"/>
      <c r="PBC56" s="87"/>
      <c r="PBD56" s="87"/>
      <c r="PBE56" s="88"/>
      <c r="PBF56" s="87"/>
      <c r="PBG56" s="87"/>
      <c r="PBH56" s="87"/>
      <c r="PBI56" s="87"/>
      <c r="PBJ56" s="88"/>
      <c r="PBK56" s="87"/>
      <c r="PBL56" s="87"/>
      <c r="PBM56" s="87"/>
      <c r="PBN56" s="87"/>
      <c r="PBO56" s="88"/>
      <c r="PBP56" s="87"/>
      <c r="PBQ56" s="87"/>
      <c r="PBR56" s="87"/>
      <c r="PBS56" s="87"/>
      <c r="PBT56" s="88"/>
      <c r="PBU56" s="87"/>
      <c r="PBV56" s="87"/>
      <c r="PBW56" s="87"/>
      <c r="PBX56" s="87"/>
      <c r="PBY56" s="88"/>
      <c r="PBZ56" s="87"/>
      <c r="PCA56" s="87"/>
      <c r="PCB56" s="87"/>
      <c r="PCC56" s="87"/>
      <c r="PCD56" s="88"/>
      <c r="PCE56" s="87"/>
      <c r="PCF56" s="87"/>
      <c r="PCG56" s="87"/>
      <c r="PCH56" s="87"/>
      <c r="PCI56" s="88"/>
      <c r="PCJ56" s="87"/>
      <c r="PCK56" s="87"/>
      <c r="PCL56" s="87"/>
      <c r="PCM56" s="87"/>
      <c r="PCN56" s="88"/>
      <c r="PCO56" s="87"/>
      <c r="PCP56" s="87"/>
      <c r="PCQ56" s="87"/>
      <c r="PCR56" s="87"/>
      <c r="PCS56" s="88"/>
      <c r="PCT56" s="87"/>
      <c r="PCU56" s="87"/>
      <c r="PCV56" s="87"/>
      <c r="PCW56" s="87"/>
      <c r="PCX56" s="88"/>
      <c r="PCY56" s="87"/>
      <c r="PCZ56" s="87"/>
      <c r="PDA56" s="87"/>
      <c r="PDB56" s="87"/>
      <c r="PDC56" s="88"/>
      <c r="PDD56" s="87"/>
      <c r="PDE56" s="87"/>
      <c r="PDF56" s="87"/>
      <c r="PDG56" s="87"/>
      <c r="PDH56" s="88"/>
      <c r="PDI56" s="87"/>
      <c r="PDJ56" s="87"/>
      <c r="PDK56" s="87"/>
      <c r="PDL56" s="87"/>
      <c r="PDM56" s="88"/>
      <c r="PDN56" s="87"/>
      <c r="PDO56" s="87"/>
      <c r="PDP56" s="87"/>
      <c r="PDQ56" s="87"/>
      <c r="PDR56" s="88"/>
      <c r="PDS56" s="87"/>
      <c r="PDT56" s="87"/>
      <c r="PDU56" s="87"/>
      <c r="PDV56" s="87"/>
      <c r="PDW56" s="88"/>
      <c r="PDX56" s="87"/>
      <c r="PDY56" s="87"/>
      <c r="PDZ56" s="87"/>
      <c r="PEA56" s="87"/>
      <c r="PEB56" s="88"/>
      <c r="PEC56" s="87"/>
      <c r="PED56" s="87"/>
      <c r="PEE56" s="87"/>
      <c r="PEF56" s="87"/>
      <c r="PEG56" s="88"/>
      <c r="PEH56" s="87"/>
      <c r="PEI56" s="87"/>
      <c r="PEJ56" s="87"/>
      <c r="PEK56" s="87"/>
      <c r="PEL56" s="88"/>
      <c r="PEM56" s="87"/>
      <c r="PEN56" s="87"/>
      <c r="PEO56" s="87"/>
      <c r="PEP56" s="87"/>
      <c r="PEQ56" s="88"/>
      <c r="PER56" s="87"/>
      <c r="PES56" s="87"/>
      <c r="PET56" s="87"/>
      <c r="PEU56" s="87"/>
      <c r="PEV56" s="88"/>
      <c r="PEW56" s="87"/>
      <c r="PEX56" s="87"/>
      <c r="PEY56" s="87"/>
      <c r="PEZ56" s="87"/>
      <c r="PFA56" s="88"/>
      <c r="PFB56" s="87"/>
      <c r="PFC56" s="87"/>
      <c r="PFD56" s="87"/>
      <c r="PFE56" s="87"/>
      <c r="PFF56" s="88"/>
      <c r="PFG56" s="87"/>
      <c r="PFH56" s="87"/>
      <c r="PFI56" s="87"/>
      <c r="PFJ56" s="87"/>
      <c r="PFK56" s="88"/>
      <c r="PFL56" s="87"/>
      <c r="PFM56" s="87"/>
      <c r="PFN56" s="87"/>
      <c r="PFO56" s="87"/>
      <c r="PFP56" s="88"/>
      <c r="PFQ56" s="87"/>
      <c r="PFR56" s="87"/>
      <c r="PFS56" s="87"/>
      <c r="PFT56" s="87"/>
      <c r="PFU56" s="88"/>
      <c r="PFV56" s="87"/>
      <c r="PFW56" s="87"/>
      <c r="PFX56" s="87"/>
      <c r="PFY56" s="87"/>
      <c r="PFZ56" s="88"/>
      <c r="PGA56" s="87"/>
      <c r="PGB56" s="87"/>
      <c r="PGC56" s="87"/>
      <c r="PGD56" s="87"/>
      <c r="PGE56" s="88"/>
      <c r="PGF56" s="87"/>
      <c r="PGG56" s="87"/>
      <c r="PGH56" s="87"/>
      <c r="PGI56" s="87"/>
      <c r="PGJ56" s="88"/>
      <c r="PGK56" s="87"/>
      <c r="PGL56" s="87"/>
      <c r="PGM56" s="87"/>
      <c r="PGN56" s="87"/>
      <c r="PGO56" s="88"/>
      <c r="PGP56" s="87"/>
      <c r="PGQ56" s="87"/>
      <c r="PGR56" s="87"/>
      <c r="PGS56" s="87"/>
      <c r="PGT56" s="88"/>
      <c r="PGU56" s="87"/>
      <c r="PGV56" s="87"/>
      <c r="PGW56" s="87"/>
      <c r="PGX56" s="87"/>
      <c r="PGY56" s="88"/>
      <c r="PGZ56" s="87"/>
      <c r="PHA56" s="87"/>
      <c r="PHB56" s="87"/>
      <c r="PHC56" s="87"/>
      <c r="PHD56" s="88"/>
      <c r="PHE56" s="87"/>
      <c r="PHF56" s="87"/>
      <c r="PHG56" s="87"/>
      <c r="PHH56" s="87"/>
      <c r="PHI56" s="88"/>
      <c r="PHJ56" s="87"/>
      <c r="PHK56" s="87"/>
      <c r="PHL56" s="87"/>
      <c r="PHM56" s="87"/>
      <c r="PHN56" s="88"/>
      <c r="PHO56" s="87"/>
      <c r="PHP56" s="87"/>
      <c r="PHQ56" s="87"/>
      <c r="PHR56" s="87"/>
      <c r="PHS56" s="88"/>
      <c r="PHT56" s="87"/>
      <c r="PHU56" s="87"/>
      <c r="PHV56" s="87"/>
      <c r="PHW56" s="87"/>
      <c r="PHX56" s="88"/>
      <c r="PHY56" s="87"/>
      <c r="PHZ56" s="87"/>
      <c r="PIA56" s="87"/>
      <c r="PIB56" s="87"/>
      <c r="PIC56" s="88"/>
      <c r="PID56" s="87"/>
      <c r="PIE56" s="87"/>
      <c r="PIF56" s="87"/>
      <c r="PIG56" s="87"/>
      <c r="PIH56" s="88"/>
      <c r="PII56" s="87"/>
      <c r="PIJ56" s="87"/>
      <c r="PIK56" s="87"/>
      <c r="PIL56" s="87"/>
      <c r="PIM56" s="88"/>
      <c r="PIN56" s="87"/>
      <c r="PIO56" s="87"/>
      <c r="PIP56" s="87"/>
      <c r="PIQ56" s="87"/>
      <c r="PIR56" s="88"/>
      <c r="PIS56" s="87"/>
      <c r="PIT56" s="87"/>
      <c r="PIU56" s="87"/>
      <c r="PIV56" s="87"/>
      <c r="PIW56" s="88"/>
      <c r="PIX56" s="87"/>
      <c r="PIY56" s="87"/>
      <c r="PIZ56" s="87"/>
      <c r="PJA56" s="87"/>
      <c r="PJB56" s="88"/>
      <c r="PJC56" s="87"/>
      <c r="PJD56" s="87"/>
      <c r="PJE56" s="87"/>
      <c r="PJF56" s="87"/>
      <c r="PJG56" s="88"/>
      <c r="PJH56" s="87"/>
      <c r="PJI56" s="87"/>
      <c r="PJJ56" s="87"/>
      <c r="PJK56" s="87"/>
      <c r="PJL56" s="88"/>
      <c r="PJM56" s="87"/>
      <c r="PJN56" s="87"/>
      <c r="PJO56" s="87"/>
      <c r="PJP56" s="87"/>
      <c r="PJQ56" s="88"/>
      <c r="PJR56" s="87"/>
      <c r="PJS56" s="87"/>
      <c r="PJT56" s="87"/>
      <c r="PJU56" s="87"/>
      <c r="PJV56" s="88"/>
      <c r="PJW56" s="87"/>
      <c r="PJX56" s="87"/>
      <c r="PJY56" s="87"/>
      <c r="PJZ56" s="87"/>
      <c r="PKA56" s="88"/>
      <c r="PKB56" s="87"/>
      <c r="PKC56" s="87"/>
      <c r="PKD56" s="87"/>
      <c r="PKE56" s="87"/>
      <c r="PKF56" s="88"/>
      <c r="PKG56" s="87"/>
      <c r="PKH56" s="87"/>
      <c r="PKI56" s="87"/>
      <c r="PKJ56" s="87"/>
      <c r="PKK56" s="88"/>
      <c r="PKL56" s="87"/>
      <c r="PKM56" s="87"/>
      <c r="PKN56" s="87"/>
      <c r="PKO56" s="87"/>
      <c r="PKP56" s="88"/>
      <c r="PKQ56" s="87"/>
      <c r="PKR56" s="87"/>
      <c r="PKS56" s="87"/>
      <c r="PKT56" s="87"/>
      <c r="PKU56" s="88"/>
      <c r="PKV56" s="87"/>
      <c r="PKW56" s="87"/>
      <c r="PKX56" s="87"/>
      <c r="PKY56" s="87"/>
      <c r="PKZ56" s="88"/>
      <c r="PLA56" s="87"/>
      <c r="PLB56" s="87"/>
      <c r="PLC56" s="87"/>
      <c r="PLD56" s="87"/>
      <c r="PLE56" s="88"/>
      <c r="PLF56" s="87"/>
      <c r="PLG56" s="87"/>
      <c r="PLH56" s="87"/>
      <c r="PLI56" s="87"/>
      <c r="PLJ56" s="88"/>
      <c r="PLK56" s="87"/>
      <c r="PLL56" s="87"/>
      <c r="PLM56" s="87"/>
      <c r="PLN56" s="87"/>
      <c r="PLO56" s="88"/>
      <c r="PLP56" s="87"/>
      <c r="PLQ56" s="87"/>
      <c r="PLR56" s="87"/>
      <c r="PLS56" s="87"/>
      <c r="PLT56" s="88"/>
      <c r="PLU56" s="87"/>
      <c r="PLV56" s="87"/>
      <c r="PLW56" s="87"/>
      <c r="PLX56" s="87"/>
      <c r="PLY56" s="88"/>
      <c r="PLZ56" s="87"/>
      <c r="PMA56" s="87"/>
      <c r="PMB56" s="87"/>
      <c r="PMC56" s="87"/>
      <c r="PMD56" s="88"/>
      <c r="PME56" s="87"/>
      <c r="PMF56" s="87"/>
      <c r="PMG56" s="87"/>
      <c r="PMH56" s="87"/>
      <c r="PMI56" s="88"/>
      <c r="PMJ56" s="87"/>
      <c r="PMK56" s="87"/>
      <c r="PML56" s="87"/>
      <c r="PMM56" s="87"/>
      <c r="PMN56" s="88"/>
      <c r="PMO56" s="87"/>
      <c r="PMP56" s="87"/>
      <c r="PMQ56" s="87"/>
      <c r="PMR56" s="87"/>
      <c r="PMS56" s="88"/>
      <c r="PMT56" s="87"/>
      <c r="PMU56" s="87"/>
      <c r="PMV56" s="87"/>
      <c r="PMW56" s="87"/>
      <c r="PMX56" s="88"/>
      <c r="PMY56" s="87"/>
      <c r="PMZ56" s="87"/>
      <c r="PNA56" s="87"/>
      <c r="PNB56" s="87"/>
      <c r="PNC56" s="88"/>
      <c r="PND56" s="87"/>
      <c r="PNE56" s="87"/>
      <c r="PNF56" s="87"/>
      <c r="PNG56" s="87"/>
      <c r="PNH56" s="88"/>
      <c r="PNI56" s="87"/>
      <c r="PNJ56" s="87"/>
      <c r="PNK56" s="87"/>
      <c r="PNL56" s="87"/>
      <c r="PNM56" s="88"/>
      <c r="PNN56" s="87"/>
      <c r="PNO56" s="87"/>
      <c r="PNP56" s="87"/>
      <c r="PNQ56" s="87"/>
      <c r="PNR56" s="88"/>
      <c r="PNS56" s="87"/>
      <c r="PNT56" s="87"/>
      <c r="PNU56" s="87"/>
      <c r="PNV56" s="87"/>
      <c r="PNW56" s="88"/>
      <c r="PNX56" s="87"/>
      <c r="PNY56" s="87"/>
      <c r="PNZ56" s="87"/>
      <c r="POA56" s="87"/>
      <c r="POB56" s="88"/>
      <c r="POC56" s="87"/>
      <c r="POD56" s="87"/>
      <c r="POE56" s="87"/>
      <c r="POF56" s="87"/>
      <c r="POG56" s="88"/>
      <c r="POH56" s="87"/>
      <c r="POI56" s="87"/>
      <c r="POJ56" s="87"/>
      <c r="POK56" s="87"/>
      <c r="POL56" s="88"/>
      <c r="POM56" s="87"/>
      <c r="PON56" s="87"/>
      <c r="POO56" s="87"/>
      <c r="POP56" s="87"/>
      <c r="POQ56" s="88"/>
      <c r="POR56" s="87"/>
      <c r="POS56" s="87"/>
      <c r="POT56" s="87"/>
      <c r="POU56" s="87"/>
      <c r="POV56" s="88"/>
      <c r="POW56" s="87"/>
      <c r="POX56" s="87"/>
      <c r="POY56" s="87"/>
      <c r="POZ56" s="87"/>
      <c r="PPA56" s="88"/>
      <c r="PPB56" s="87"/>
      <c r="PPC56" s="87"/>
      <c r="PPD56" s="87"/>
      <c r="PPE56" s="87"/>
      <c r="PPF56" s="88"/>
      <c r="PPG56" s="87"/>
      <c r="PPH56" s="87"/>
      <c r="PPI56" s="87"/>
      <c r="PPJ56" s="87"/>
      <c r="PPK56" s="88"/>
      <c r="PPL56" s="87"/>
      <c r="PPM56" s="87"/>
      <c r="PPN56" s="87"/>
      <c r="PPO56" s="87"/>
      <c r="PPP56" s="88"/>
      <c r="PPQ56" s="87"/>
      <c r="PPR56" s="87"/>
      <c r="PPS56" s="87"/>
      <c r="PPT56" s="87"/>
      <c r="PPU56" s="88"/>
      <c r="PPV56" s="87"/>
      <c r="PPW56" s="87"/>
      <c r="PPX56" s="87"/>
      <c r="PPY56" s="87"/>
      <c r="PPZ56" s="88"/>
      <c r="PQA56" s="87"/>
      <c r="PQB56" s="87"/>
      <c r="PQC56" s="87"/>
      <c r="PQD56" s="87"/>
      <c r="PQE56" s="88"/>
      <c r="PQF56" s="87"/>
      <c r="PQG56" s="87"/>
      <c r="PQH56" s="87"/>
      <c r="PQI56" s="87"/>
      <c r="PQJ56" s="88"/>
      <c r="PQK56" s="87"/>
      <c r="PQL56" s="87"/>
      <c r="PQM56" s="87"/>
      <c r="PQN56" s="87"/>
      <c r="PQO56" s="88"/>
      <c r="PQP56" s="87"/>
      <c r="PQQ56" s="87"/>
      <c r="PQR56" s="87"/>
      <c r="PQS56" s="87"/>
      <c r="PQT56" s="88"/>
      <c r="PQU56" s="87"/>
      <c r="PQV56" s="87"/>
      <c r="PQW56" s="87"/>
      <c r="PQX56" s="87"/>
      <c r="PQY56" s="88"/>
      <c r="PQZ56" s="87"/>
      <c r="PRA56" s="87"/>
      <c r="PRB56" s="87"/>
      <c r="PRC56" s="87"/>
      <c r="PRD56" s="88"/>
      <c r="PRE56" s="87"/>
      <c r="PRF56" s="87"/>
      <c r="PRG56" s="87"/>
      <c r="PRH56" s="87"/>
      <c r="PRI56" s="88"/>
      <c r="PRJ56" s="87"/>
      <c r="PRK56" s="87"/>
      <c r="PRL56" s="87"/>
      <c r="PRM56" s="87"/>
      <c r="PRN56" s="88"/>
      <c r="PRO56" s="87"/>
      <c r="PRP56" s="87"/>
      <c r="PRQ56" s="87"/>
      <c r="PRR56" s="87"/>
      <c r="PRS56" s="88"/>
      <c r="PRT56" s="87"/>
      <c r="PRU56" s="87"/>
      <c r="PRV56" s="87"/>
      <c r="PRW56" s="87"/>
      <c r="PRX56" s="88"/>
      <c r="PRY56" s="87"/>
      <c r="PRZ56" s="87"/>
      <c r="PSA56" s="87"/>
      <c r="PSB56" s="87"/>
      <c r="PSC56" s="88"/>
      <c r="PSD56" s="87"/>
      <c r="PSE56" s="87"/>
      <c r="PSF56" s="87"/>
      <c r="PSG56" s="87"/>
      <c r="PSH56" s="88"/>
      <c r="PSI56" s="87"/>
      <c r="PSJ56" s="87"/>
      <c r="PSK56" s="87"/>
      <c r="PSL56" s="87"/>
      <c r="PSM56" s="88"/>
      <c r="PSN56" s="87"/>
      <c r="PSO56" s="87"/>
      <c r="PSP56" s="87"/>
      <c r="PSQ56" s="87"/>
      <c r="PSR56" s="88"/>
      <c r="PSS56" s="87"/>
      <c r="PST56" s="87"/>
      <c r="PSU56" s="87"/>
      <c r="PSV56" s="87"/>
      <c r="PSW56" s="88"/>
      <c r="PSX56" s="87"/>
      <c r="PSY56" s="87"/>
      <c r="PSZ56" s="87"/>
      <c r="PTA56" s="87"/>
      <c r="PTB56" s="88"/>
      <c r="PTC56" s="87"/>
      <c r="PTD56" s="87"/>
      <c r="PTE56" s="87"/>
      <c r="PTF56" s="87"/>
      <c r="PTG56" s="88"/>
      <c r="PTH56" s="87"/>
      <c r="PTI56" s="87"/>
      <c r="PTJ56" s="87"/>
      <c r="PTK56" s="87"/>
      <c r="PTL56" s="88"/>
      <c r="PTM56" s="87"/>
      <c r="PTN56" s="87"/>
      <c r="PTO56" s="87"/>
      <c r="PTP56" s="87"/>
      <c r="PTQ56" s="88"/>
      <c r="PTR56" s="87"/>
      <c r="PTS56" s="87"/>
      <c r="PTT56" s="87"/>
      <c r="PTU56" s="87"/>
      <c r="PTV56" s="88"/>
      <c r="PTW56" s="87"/>
      <c r="PTX56" s="87"/>
      <c r="PTY56" s="87"/>
      <c r="PTZ56" s="87"/>
      <c r="PUA56" s="88"/>
      <c r="PUB56" s="87"/>
      <c r="PUC56" s="87"/>
      <c r="PUD56" s="87"/>
      <c r="PUE56" s="87"/>
      <c r="PUF56" s="88"/>
      <c r="PUG56" s="87"/>
      <c r="PUH56" s="87"/>
      <c r="PUI56" s="87"/>
      <c r="PUJ56" s="87"/>
      <c r="PUK56" s="88"/>
      <c r="PUL56" s="87"/>
      <c r="PUM56" s="87"/>
      <c r="PUN56" s="87"/>
      <c r="PUO56" s="87"/>
      <c r="PUP56" s="88"/>
      <c r="PUQ56" s="87"/>
      <c r="PUR56" s="87"/>
      <c r="PUS56" s="87"/>
      <c r="PUT56" s="87"/>
      <c r="PUU56" s="88"/>
      <c r="PUV56" s="87"/>
      <c r="PUW56" s="87"/>
      <c r="PUX56" s="87"/>
      <c r="PUY56" s="87"/>
      <c r="PUZ56" s="88"/>
      <c r="PVA56" s="87"/>
      <c r="PVB56" s="87"/>
      <c r="PVC56" s="87"/>
      <c r="PVD56" s="87"/>
      <c r="PVE56" s="88"/>
      <c r="PVF56" s="87"/>
      <c r="PVG56" s="87"/>
      <c r="PVH56" s="87"/>
      <c r="PVI56" s="87"/>
      <c r="PVJ56" s="88"/>
      <c r="PVK56" s="87"/>
      <c r="PVL56" s="87"/>
      <c r="PVM56" s="87"/>
      <c r="PVN56" s="87"/>
      <c r="PVO56" s="88"/>
      <c r="PVP56" s="87"/>
      <c r="PVQ56" s="87"/>
      <c r="PVR56" s="87"/>
      <c r="PVS56" s="87"/>
      <c r="PVT56" s="88"/>
      <c r="PVU56" s="87"/>
      <c r="PVV56" s="87"/>
      <c r="PVW56" s="87"/>
      <c r="PVX56" s="87"/>
      <c r="PVY56" s="88"/>
      <c r="PVZ56" s="87"/>
      <c r="PWA56" s="87"/>
      <c r="PWB56" s="87"/>
      <c r="PWC56" s="87"/>
      <c r="PWD56" s="88"/>
      <c r="PWE56" s="87"/>
      <c r="PWF56" s="87"/>
      <c r="PWG56" s="87"/>
      <c r="PWH56" s="87"/>
      <c r="PWI56" s="88"/>
      <c r="PWJ56" s="87"/>
      <c r="PWK56" s="87"/>
      <c r="PWL56" s="87"/>
      <c r="PWM56" s="87"/>
      <c r="PWN56" s="88"/>
      <c r="PWO56" s="87"/>
      <c r="PWP56" s="87"/>
      <c r="PWQ56" s="87"/>
      <c r="PWR56" s="87"/>
      <c r="PWS56" s="88"/>
      <c r="PWT56" s="87"/>
      <c r="PWU56" s="87"/>
      <c r="PWV56" s="87"/>
      <c r="PWW56" s="87"/>
      <c r="PWX56" s="88"/>
      <c r="PWY56" s="87"/>
      <c r="PWZ56" s="87"/>
      <c r="PXA56" s="87"/>
      <c r="PXB56" s="87"/>
      <c r="PXC56" s="88"/>
      <c r="PXD56" s="87"/>
      <c r="PXE56" s="87"/>
      <c r="PXF56" s="87"/>
      <c r="PXG56" s="87"/>
      <c r="PXH56" s="88"/>
      <c r="PXI56" s="87"/>
      <c r="PXJ56" s="87"/>
      <c r="PXK56" s="87"/>
      <c r="PXL56" s="87"/>
      <c r="PXM56" s="88"/>
      <c r="PXN56" s="87"/>
      <c r="PXO56" s="87"/>
      <c r="PXP56" s="87"/>
      <c r="PXQ56" s="87"/>
      <c r="PXR56" s="88"/>
      <c r="PXS56" s="87"/>
      <c r="PXT56" s="87"/>
      <c r="PXU56" s="87"/>
      <c r="PXV56" s="87"/>
      <c r="PXW56" s="88"/>
      <c r="PXX56" s="87"/>
      <c r="PXY56" s="87"/>
      <c r="PXZ56" s="87"/>
      <c r="PYA56" s="87"/>
      <c r="PYB56" s="88"/>
      <c r="PYC56" s="87"/>
      <c r="PYD56" s="87"/>
      <c r="PYE56" s="87"/>
      <c r="PYF56" s="87"/>
      <c r="PYG56" s="88"/>
      <c r="PYH56" s="87"/>
      <c r="PYI56" s="87"/>
      <c r="PYJ56" s="87"/>
      <c r="PYK56" s="87"/>
      <c r="PYL56" s="88"/>
      <c r="PYM56" s="87"/>
      <c r="PYN56" s="87"/>
      <c r="PYO56" s="87"/>
      <c r="PYP56" s="87"/>
      <c r="PYQ56" s="88"/>
      <c r="PYR56" s="87"/>
      <c r="PYS56" s="87"/>
      <c r="PYT56" s="87"/>
      <c r="PYU56" s="87"/>
      <c r="PYV56" s="88"/>
      <c r="PYW56" s="87"/>
      <c r="PYX56" s="87"/>
      <c r="PYY56" s="87"/>
      <c r="PYZ56" s="87"/>
      <c r="PZA56" s="88"/>
      <c r="PZB56" s="87"/>
      <c r="PZC56" s="87"/>
      <c r="PZD56" s="87"/>
      <c r="PZE56" s="87"/>
      <c r="PZF56" s="88"/>
      <c r="PZG56" s="87"/>
      <c r="PZH56" s="87"/>
      <c r="PZI56" s="87"/>
      <c r="PZJ56" s="87"/>
      <c r="PZK56" s="88"/>
      <c r="PZL56" s="87"/>
      <c r="PZM56" s="87"/>
      <c r="PZN56" s="87"/>
      <c r="PZO56" s="87"/>
      <c r="PZP56" s="88"/>
      <c r="PZQ56" s="87"/>
      <c r="PZR56" s="87"/>
      <c r="PZS56" s="87"/>
      <c r="PZT56" s="87"/>
      <c r="PZU56" s="88"/>
      <c r="PZV56" s="87"/>
      <c r="PZW56" s="87"/>
      <c r="PZX56" s="87"/>
      <c r="PZY56" s="87"/>
      <c r="PZZ56" s="88"/>
      <c r="QAA56" s="87"/>
      <c r="QAB56" s="87"/>
      <c r="QAC56" s="87"/>
      <c r="QAD56" s="87"/>
      <c r="QAE56" s="88"/>
      <c r="QAF56" s="87"/>
      <c r="QAG56" s="87"/>
      <c r="QAH56" s="87"/>
      <c r="QAI56" s="87"/>
      <c r="QAJ56" s="88"/>
      <c r="QAK56" s="87"/>
      <c r="QAL56" s="87"/>
      <c r="QAM56" s="87"/>
      <c r="QAN56" s="87"/>
      <c r="QAO56" s="88"/>
      <c r="QAP56" s="87"/>
      <c r="QAQ56" s="87"/>
      <c r="QAR56" s="87"/>
      <c r="QAS56" s="87"/>
      <c r="QAT56" s="88"/>
      <c r="QAU56" s="87"/>
      <c r="QAV56" s="87"/>
      <c r="QAW56" s="87"/>
      <c r="QAX56" s="87"/>
      <c r="QAY56" s="88"/>
      <c r="QAZ56" s="87"/>
      <c r="QBA56" s="87"/>
      <c r="QBB56" s="87"/>
      <c r="QBC56" s="87"/>
      <c r="QBD56" s="88"/>
      <c r="QBE56" s="87"/>
      <c r="QBF56" s="87"/>
      <c r="QBG56" s="87"/>
      <c r="QBH56" s="87"/>
      <c r="QBI56" s="88"/>
      <c r="QBJ56" s="87"/>
      <c r="QBK56" s="87"/>
      <c r="QBL56" s="87"/>
      <c r="QBM56" s="87"/>
      <c r="QBN56" s="88"/>
      <c r="QBO56" s="87"/>
      <c r="QBP56" s="87"/>
      <c r="QBQ56" s="87"/>
      <c r="QBR56" s="87"/>
      <c r="QBS56" s="88"/>
      <c r="QBT56" s="87"/>
      <c r="QBU56" s="87"/>
      <c r="QBV56" s="87"/>
      <c r="QBW56" s="87"/>
      <c r="QBX56" s="88"/>
      <c r="QBY56" s="87"/>
      <c r="QBZ56" s="87"/>
      <c r="QCA56" s="87"/>
      <c r="QCB56" s="87"/>
      <c r="QCC56" s="88"/>
      <c r="QCD56" s="87"/>
      <c r="QCE56" s="87"/>
      <c r="QCF56" s="87"/>
      <c r="QCG56" s="87"/>
      <c r="QCH56" s="88"/>
      <c r="QCI56" s="87"/>
      <c r="QCJ56" s="87"/>
      <c r="QCK56" s="87"/>
      <c r="QCL56" s="87"/>
      <c r="QCM56" s="88"/>
      <c r="QCN56" s="87"/>
      <c r="QCO56" s="87"/>
      <c r="QCP56" s="87"/>
      <c r="QCQ56" s="87"/>
      <c r="QCR56" s="88"/>
      <c r="QCS56" s="87"/>
      <c r="QCT56" s="87"/>
      <c r="QCU56" s="87"/>
      <c r="QCV56" s="87"/>
      <c r="QCW56" s="88"/>
      <c r="QCX56" s="87"/>
      <c r="QCY56" s="87"/>
      <c r="QCZ56" s="87"/>
      <c r="QDA56" s="87"/>
      <c r="QDB56" s="88"/>
      <c r="QDC56" s="87"/>
      <c r="QDD56" s="87"/>
      <c r="QDE56" s="87"/>
      <c r="QDF56" s="87"/>
      <c r="QDG56" s="88"/>
      <c r="QDH56" s="87"/>
      <c r="QDI56" s="87"/>
      <c r="QDJ56" s="87"/>
      <c r="QDK56" s="87"/>
      <c r="QDL56" s="88"/>
      <c r="QDM56" s="87"/>
      <c r="QDN56" s="87"/>
      <c r="QDO56" s="87"/>
      <c r="QDP56" s="87"/>
      <c r="QDQ56" s="88"/>
      <c r="QDR56" s="87"/>
      <c r="QDS56" s="87"/>
      <c r="QDT56" s="87"/>
      <c r="QDU56" s="87"/>
      <c r="QDV56" s="88"/>
      <c r="QDW56" s="87"/>
      <c r="QDX56" s="87"/>
      <c r="QDY56" s="87"/>
      <c r="QDZ56" s="87"/>
      <c r="QEA56" s="88"/>
      <c r="QEB56" s="87"/>
      <c r="QEC56" s="87"/>
      <c r="QED56" s="87"/>
      <c r="QEE56" s="87"/>
      <c r="QEF56" s="88"/>
      <c r="QEG56" s="87"/>
      <c r="QEH56" s="87"/>
      <c r="QEI56" s="87"/>
      <c r="QEJ56" s="87"/>
      <c r="QEK56" s="88"/>
      <c r="QEL56" s="87"/>
      <c r="QEM56" s="87"/>
      <c r="QEN56" s="87"/>
      <c r="QEO56" s="87"/>
      <c r="QEP56" s="88"/>
      <c r="QEQ56" s="87"/>
      <c r="QER56" s="87"/>
      <c r="QES56" s="87"/>
      <c r="QET56" s="87"/>
      <c r="QEU56" s="88"/>
      <c r="QEV56" s="87"/>
      <c r="QEW56" s="87"/>
      <c r="QEX56" s="87"/>
      <c r="QEY56" s="87"/>
      <c r="QEZ56" s="88"/>
      <c r="QFA56" s="87"/>
      <c r="QFB56" s="87"/>
      <c r="QFC56" s="87"/>
      <c r="QFD56" s="87"/>
      <c r="QFE56" s="88"/>
      <c r="QFF56" s="87"/>
      <c r="QFG56" s="87"/>
      <c r="QFH56" s="87"/>
      <c r="QFI56" s="87"/>
      <c r="QFJ56" s="88"/>
      <c r="QFK56" s="87"/>
      <c r="QFL56" s="87"/>
      <c r="QFM56" s="87"/>
      <c r="QFN56" s="87"/>
      <c r="QFO56" s="88"/>
      <c r="QFP56" s="87"/>
      <c r="QFQ56" s="87"/>
      <c r="QFR56" s="87"/>
      <c r="QFS56" s="87"/>
      <c r="QFT56" s="88"/>
      <c r="QFU56" s="87"/>
      <c r="QFV56" s="87"/>
      <c r="QFW56" s="87"/>
      <c r="QFX56" s="87"/>
      <c r="QFY56" s="88"/>
      <c r="QFZ56" s="87"/>
      <c r="QGA56" s="87"/>
      <c r="QGB56" s="87"/>
      <c r="QGC56" s="87"/>
      <c r="QGD56" s="88"/>
      <c r="QGE56" s="87"/>
      <c r="QGF56" s="87"/>
      <c r="QGG56" s="87"/>
      <c r="QGH56" s="87"/>
      <c r="QGI56" s="88"/>
      <c r="QGJ56" s="87"/>
      <c r="QGK56" s="87"/>
      <c r="QGL56" s="87"/>
      <c r="QGM56" s="87"/>
      <c r="QGN56" s="88"/>
      <c r="QGO56" s="87"/>
      <c r="QGP56" s="87"/>
      <c r="QGQ56" s="87"/>
      <c r="QGR56" s="87"/>
      <c r="QGS56" s="88"/>
      <c r="QGT56" s="87"/>
      <c r="QGU56" s="87"/>
      <c r="QGV56" s="87"/>
      <c r="QGW56" s="87"/>
      <c r="QGX56" s="88"/>
      <c r="QGY56" s="87"/>
      <c r="QGZ56" s="87"/>
      <c r="QHA56" s="87"/>
      <c r="QHB56" s="87"/>
      <c r="QHC56" s="88"/>
      <c r="QHD56" s="87"/>
      <c r="QHE56" s="87"/>
      <c r="QHF56" s="87"/>
      <c r="QHG56" s="87"/>
      <c r="QHH56" s="88"/>
      <c r="QHI56" s="87"/>
      <c r="QHJ56" s="87"/>
      <c r="QHK56" s="87"/>
      <c r="QHL56" s="87"/>
      <c r="QHM56" s="88"/>
      <c r="QHN56" s="87"/>
      <c r="QHO56" s="87"/>
      <c r="QHP56" s="87"/>
      <c r="QHQ56" s="87"/>
      <c r="QHR56" s="88"/>
      <c r="QHS56" s="87"/>
      <c r="QHT56" s="87"/>
      <c r="QHU56" s="87"/>
      <c r="QHV56" s="87"/>
      <c r="QHW56" s="88"/>
      <c r="QHX56" s="87"/>
      <c r="QHY56" s="87"/>
      <c r="QHZ56" s="87"/>
      <c r="QIA56" s="87"/>
      <c r="QIB56" s="88"/>
      <c r="QIC56" s="87"/>
      <c r="QID56" s="87"/>
      <c r="QIE56" s="87"/>
      <c r="QIF56" s="87"/>
      <c r="QIG56" s="88"/>
      <c r="QIH56" s="87"/>
      <c r="QII56" s="87"/>
      <c r="QIJ56" s="87"/>
      <c r="QIK56" s="87"/>
      <c r="QIL56" s="88"/>
      <c r="QIM56" s="87"/>
      <c r="QIN56" s="87"/>
      <c r="QIO56" s="87"/>
      <c r="QIP56" s="87"/>
      <c r="QIQ56" s="88"/>
      <c r="QIR56" s="87"/>
      <c r="QIS56" s="87"/>
      <c r="QIT56" s="87"/>
      <c r="QIU56" s="87"/>
      <c r="QIV56" s="88"/>
      <c r="QIW56" s="87"/>
      <c r="QIX56" s="87"/>
      <c r="QIY56" s="87"/>
      <c r="QIZ56" s="87"/>
      <c r="QJA56" s="88"/>
      <c r="QJB56" s="87"/>
      <c r="QJC56" s="87"/>
      <c r="QJD56" s="87"/>
      <c r="QJE56" s="87"/>
      <c r="QJF56" s="88"/>
      <c r="QJG56" s="87"/>
      <c r="QJH56" s="87"/>
      <c r="QJI56" s="87"/>
      <c r="QJJ56" s="87"/>
      <c r="QJK56" s="88"/>
      <c r="QJL56" s="87"/>
      <c r="QJM56" s="87"/>
      <c r="QJN56" s="87"/>
      <c r="QJO56" s="87"/>
      <c r="QJP56" s="88"/>
      <c r="QJQ56" s="87"/>
      <c r="QJR56" s="87"/>
      <c r="QJS56" s="87"/>
      <c r="QJT56" s="87"/>
      <c r="QJU56" s="88"/>
      <c r="QJV56" s="87"/>
      <c r="QJW56" s="87"/>
      <c r="QJX56" s="87"/>
      <c r="QJY56" s="87"/>
      <c r="QJZ56" s="88"/>
      <c r="QKA56" s="87"/>
      <c r="QKB56" s="87"/>
      <c r="QKC56" s="87"/>
      <c r="QKD56" s="87"/>
      <c r="QKE56" s="88"/>
      <c r="QKF56" s="87"/>
      <c r="QKG56" s="87"/>
      <c r="QKH56" s="87"/>
      <c r="QKI56" s="87"/>
      <c r="QKJ56" s="88"/>
      <c r="QKK56" s="87"/>
      <c r="QKL56" s="87"/>
      <c r="QKM56" s="87"/>
      <c r="QKN56" s="87"/>
      <c r="QKO56" s="88"/>
      <c r="QKP56" s="87"/>
      <c r="QKQ56" s="87"/>
      <c r="QKR56" s="87"/>
      <c r="QKS56" s="87"/>
      <c r="QKT56" s="88"/>
      <c r="QKU56" s="87"/>
      <c r="QKV56" s="87"/>
      <c r="QKW56" s="87"/>
      <c r="QKX56" s="87"/>
      <c r="QKY56" s="88"/>
      <c r="QKZ56" s="87"/>
      <c r="QLA56" s="87"/>
      <c r="QLB56" s="87"/>
      <c r="QLC56" s="87"/>
      <c r="QLD56" s="88"/>
      <c r="QLE56" s="87"/>
      <c r="QLF56" s="87"/>
      <c r="QLG56" s="87"/>
      <c r="QLH56" s="87"/>
      <c r="QLI56" s="88"/>
      <c r="QLJ56" s="87"/>
      <c r="QLK56" s="87"/>
      <c r="QLL56" s="87"/>
      <c r="QLM56" s="87"/>
      <c r="QLN56" s="88"/>
      <c r="QLO56" s="87"/>
      <c r="QLP56" s="87"/>
      <c r="QLQ56" s="87"/>
      <c r="QLR56" s="87"/>
      <c r="QLS56" s="88"/>
      <c r="QLT56" s="87"/>
      <c r="QLU56" s="87"/>
      <c r="QLV56" s="87"/>
      <c r="QLW56" s="87"/>
      <c r="QLX56" s="88"/>
      <c r="QLY56" s="87"/>
      <c r="QLZ56" s="87"/>
      <c r="QMA56" s="87"/>
      <c r="QMB56" s="87"/>
      <c r="QMC56" s="88"/>
      <c r="QMD56" s="87"/>
      <c r="QME56" s="87"/>
      <c r="QMF56" s="87"/>
      <c r="QMG56" s="87"/>
      <c r="QMH56" s="88"/>
      <c r="QMI56" s="87"/>
      <c r="QMJ56" s="87"/>
      <c r="QMK56" s="87"/>
      <c r="QML56" s="87"/>
      <c r="QMM56" s="88"/>
      <c r="QMN56" s="87"/>
      <c r="QMO56" s="87"/>
      <c r="QMP56" s="87"/>
      <c r="QMQ56" s="87"/>
      <c r="QMR56" s="88"/>
      <c r="QMS56" s="87"/>
      <c r="QMT56" s="87"/>
      <c r="QMU56" s="87"/>
      <c r="QMV56" s="87"/>
      <c r="QMW56" s="88"/>
      <c r="QMX56" s="87"/>
      <c r="QMY56" s="87"/>
      <c r="QMZ56" s="87"/>
      <c r="QNA56" s="87"/>
      <c r="QNB56" s="88"/>
      <c r="QNC56" s="87"/>
      <c r="QND56" s="87"/>
      <c r="QNE56" s="87"/>
      <c r="QNF56" s="87"/>
      <c r="QNG56" s="88"/>
      <c r="QNH56" s="87"/>
      <c r="QNI56" s="87"/>
      <c r="QNJ56" s="87"/>
      <c r="QNK56" s="87"/>
      <c r="QNL56" s="88"/>
      <c r="QNM56" s="87"/>
      <c r="QNN56" s="87"/>
      <c r="QNO56" s="87"/>
      <c r="QNP56" s="87"/>
      <c r="QNQ56" s="88"/>
      <c r="QNR56" s="87"/>
      <c r="QNS56" s="87"/>
      <c r="QNT56" s="87"/>
      <c r="QNU56" s="87"/>
      <c r="QNV56" s="88"/>
      <c r="QNW56" s="87"/>
      <c r="QNX56" s="87"/>
      <c r="QNY56" s="87"/>
      <c r="QNZ56" s="87"/>
      <c r="QOA56" s="88"/>
      <c r="QOB56" s="87"/>
      <c r="QOC56" s="87"/>
      <c r="QOD56" s="87"/>
      <c r="QOE56" s="87"/>
      <c r="QOF56" s="88"/>
      <c r="QOG56" s="87"/>
      <c r="QOH56" s="87"/>
      <c r="QOI56" s="87"/>
      <c r="QOJ56" s="87"/>
      <c r="QOK56" s="88"/>
      <c r="QOL56" s="87"/>
      <c r="QOM56" s="87"/>
      <c r="QON56" s="87"/>
      <c r="QOO56" s="87"/>
      <c r="QOP56" s="88"/>
      <c r="QOQ56" s="87"/>
      <c r="QOR56" s="87"/>
      <c r="QOS56" s="87"/>
      <c r="QOT56" s="87"/>
      <c r="QOU56" s="88"/>
      <c r="QOV56" s="87"/>
      <c r="QOW56" s="87"/>
      <c r="QOX56" s="87"/>
      <c r="QOY56" s="87"/>
      <c r="QOZ56" s="88"/>
      <c r="QPA56" s="87"/>
      <c r="QPB56" s="87"/>
      <c r="QPC56" s="87"/>
      <c r="QPD56" s="87"/>
      <c r="QPE56" s="88"/>
      <c r="QPF56" s="87"/>
      <c r="QPG56" s="87"/>
      <c r="QPH56" s="87"/>
      <c r="QPI56" s="87"/>
      <c r="QPJ56" s="88"/>
      <c r="QPK56" s="87"/>
      <c r="QPL56" s="87"/>
      <c r="QPM56" s="87"/>
      <c r="QPN56" s="87"/>
      <c r="QPO56" s="88"/>
      <c r="QPP56" s="87"/>
      <c r="QPQ56" s="87"/>
      <c r="QPR56" s="87"/>
      <c r="QPS56" s="87"/>
      <c r="QPT56" s="88"/>
      <c r="QPU56" s="87"/>
      <c r="QPV56" s="87"/>
      <c r="QPW56" s="87"/>
      <c r="QPX56" s="87"/>
      <c r="QPY56" s="88"/>
      <c r="QPZ56" s="87"/>
      <c r="QQA56" s="87"/>
      <c r="QQB56" s="87"/>
      <c r="QQC56" s="87"/>
      <c r="QQD56" s="88"/>
      <c r="QQE56" s="87"/>
      <c r="QQF56" s="87"/>
      <c r="QQG56" s="87"/>
      <c r="QQH56" s="87"/>
      <c r="QQI56" s="88"/>
      <c r="QQJ56" s="87"/>
      <c r="QQK56" s="87"/>
      <c r="QQL56" s="87"/>
      <c r="QQM56" s="87"/>
      <c r="QQN56" s="88"/>
      <c r="QQO56" s="87"/>
      <c r="QQP56" s="87"/>
      <c r="QQQ56" s="87"/>
      <c r="QQR56" s="87"/>
      <c r="QQS56" s="88"/>
      <c r="QQT56" s="87"/>
      <c r="QQU56" s="87"/>
      <c r="QQV56" s="87"/>
      <c r="QQW56" s="87"/>
      <c r="QQX56" s="88"/>
      <c r="QQY56" s="87"/>
      <c r="QQZ56" s="87"/>
      <c r="QRA56" s="87"/>
      <c r="QRB56" s="87"/>
      <c r="QRC56" s="88"/>
      <c r="QRD56" s="87"/>
      <c r="QRE56" s="87"/>
      <c r="QRF56" s="87"/>
      <c r="QRG56" s="87"/>
      <c r="QRH56" s="88"/>
      <c r="QRI56" s="87"/>
      <c r="QRJ56" s="87"/>
      <c r="QRK56" s="87"/>
      <c r="QRL56" s="87"/>
      <c r="QRM56" s="88"/>
      <c r="QRN56" s="87"/>
      <c r="QRO56" s="87"/>
      <c r="QRP56" s="87"/>
      <c r="QRQ56" s="87"/>
      <c r="QRR56" s="88"/>
      <c r="QRS56" s="87"/>
      <c r="QRT56" s="87"/>
      <c r="QRU56" s="87"/>
      <c r="QRV56" s="87"/>
      <c r="QRW56" s="88"/>
      <c r="QRX56" s="87"/>
      <c r="QRY56" s="87"/>
      <c r="QRZ56" s="87"/>
      <c r="QSA56" s="87"/>
      <c r="QSB56" s="88"/>
      <c r="QSC56" s="87"/>
      <c r="QSD56" s="87"/>
      <c r="QSE56" s="87"/>
      <c r="QSF56" s="87"/>
      <c r="QSG56" s="88"/>
      <c r="QSH56" s="87"/>
      <c r="QSI56" s="87"/>
      <c r="QSJ56" s="87"/>
      <c r="QSK56" s="87"/>
      <c r="QSL56" s="88"/>
      <c r="QSM56" s="87"/>
      <c r="QSN56" s="87"/>
      <c r="QSO56" s="87"/>
      <c r="QSP56" s="87"/>
      <c r="QSQ56" s="88"/>
      <c r="QSR56" s="87"/>
      <c r="QSS56" s="87"/>
      <c r="QST56" s="87"/>
      <c r="QSU56" s="87"/>
      <c r="QSV56" s="88"/>
      <c r="QSW56" s="87"/>
      <c r="QSX56" s="87"/>
      <c r="QSY56" s="87"/>
      <c r="QSZ56" s="87"/>
      <c r="QTA56" s="88"/>
      <c r="QTB56" s="87"/>
      <c r="QTC56" s="87"/>
      <c r="QTD56" s="87"/>
      <c r="QTE56" s="87"/>
      <c r="QTF56" s="88"/>
      <c r="QTG56" s="87"/>
      <c r="QTH56" s="87"/>
      <c r="QTI56" s="87"/>
      <c r="QTJ56" s="87"/>
      <c r="QTK56" s="88"/>
      <c r="QTL56" s="87"/>
      <c r="QTM56" s="87"/>
      <c r="QTN56" s="87"/>
      <c r="QTO56" s="87"/>
      <c r="QTP56" s="88"/>
      <c r="QTQ56" s="87"/>
      <c r="QTR56" s="87"/>
      <c r="QTS56" s="87"/>
      <c r="QTT56" s="87"/>
      <c r="QTU56" s="88"/>
      <c r="QTV56" s="87"/>
      <c r="QTW56" s="87"/>
      <c r="QTX56" s="87"/>
      <c r="QTY56" s="87"/>
      <c r="QTZ56" s="88"/>
      <c r="QUA56" s="87"/>
      <c r="QUB56" s="87"/>
      <c r="QUC56" s="87"/>
      <c r="QUD56" s="87"/>
      <c r="QUE56" s="88"/>
      <c r="QUF56" s="87"/>
      <c r="QUG56" s="87"/>
      <c r="QUH56" s="87"/>
      <c r="QUI56" s="87"/>
      <c r="QUJ56" s="88"/>
      <c r="QUK56" s="87"/>
      <c r="QUL56" s="87"/>
      <c r="QUM56" s="87"/>
      <c r="QUN56" s="87"/>
      <c r="QUO56" s="88"/>
      <c r="QUP56" s="87"/>
      <c r="QUQ56" s="87"/>
      <c r="QUR56" s="87"/>
      <c r="QUS56" s="87"/>
      <c r="QUT56" s="88"/>
      <c r="QUU56" s="87"/>
      <c r="QUV56" s="87"/>
      <c r="QUW56" s="87"/>
      <c r="QUX56" s="87"/>
      <c r="QUY56" s="88"/>
      <c r="QUZ56" s="87"/>
      <c r="QVA56" s="87"/>
      <c r="QVB56" s="87"/>
      <c r="QVC56" s="87"/>
      <c r="QVD56" s="88"/>
      <c r="QVE56" s="87"/>
      <c r="QVF56" s="87"/>
      <c r="QVG56" s="87"/>
      <c r="QVH56" s="87"/>
      <c r="QVI56" s="88"/>
      <c r="QVJ56" s="87"/>
      <c r="QVK56" s="87"/>
      <c r="QVL56" s="87"/>
      <c r="QVM56" s="87"/>
      <c r="QVN56" s="88"/>
      <c r="QVO56" s="87"/>
      <c r="QVP56" s="87"/>
      <c r="QVQ56" s="87"/>
      <c r="QVR56" s="87"/>
      <c r="QVS56" s="88"/>
      <c r="QVT56" s="87"/>
      <c r="QVU56" s="87"/>
      <c r="QVV56" s="87"/>
      <c r="QVW56" s="87"/>
      <c r="QVX56" s="88"/>
      <c r="QVY56" s="87"/>
      <c r="QVZ56" s="87"/>
      <c r="QWA56" s="87"/>
      <c r="QWB56" s="87"/>
      <c r="QWC56" s="88"/>
      <c r="QWD56" s="87"/>
      <c r="QWE56" s="87"/>
      <c r="QWF56" s="87"/>
      <c r="QWG56" s="87"/>
      <c r="QWH56" s="88"/>
      <c r="QWI56" s="87"/>
      <c r="QWJ56" s="87"/>
      <c r="QWK56" s="87"/>
      <c r="QWL56" s="87"/>
      <c r="QWM56" s="88"/>
      <c r="QWN56" s="87"/>
      <c r="QWO56" s="87"/>
      <c r="QWP56" s="87"/>
      <c r="QWQ56" s="87"/>
      <c r="QWR56" s="88"/>
      <c r="QWS56" s="87"/>
      <c r="QWT56" s="87"/>
      <c r="QWU56" s="87"/>
      <c r="QWV56" s="87"/>
      <c r="QWW56" s="88"/>
      <c r="QWX56" s="87"/>
      <c r="QWY56" s="87"/>
      <c r="QWZ56" s="87"/>
      <c r="QXA56" s="87"/>
      <c r="QXB56" s="88"/>
      <c r="QXC56" s="87"/>
      <c r="QXD56" s="87"/>
      <c r="QXE56" s="87"/>
      <c r="QXF56" s="87"/>
      <c r="QXG56" s="88"/>
      <c r="QXH56" s="87"/>
      <c r="QXI56" s="87"/>
      <c r="QXJ56" s="87"/>
      <c r="QXK56" s="87"/>
      <c r="QXL56" s="88"/>
      <c r="QXM56" s="87"/>
      <c r="QXN56" s="87"/>
      <c r="QXO56" s="87"/>
      <c r="QXP56" s="87"/>
      <c r="QXQ56" s="88"/>
      <c r="QXR56" s="87"/>
      <c r="QXS56" s="87"/>
      <c r="QXT56" s="87"/>
      <c r="QXU56" s="87"/>
      <c r="QXV56" s="88"/>
      <c r="QXW56" s="87"/>
      <c r="QXX56" s="87"/>
      <c r="QXY56" s="87"/>
      <c r="QXZ56" s="87"/>
      <c r="QYA56" s="88"/>
      <c r="QYB56" s="87"/>
      <c r="QYC56" s="87"/>
      <c r="QYD56" s="87"/>
      <c r="QYE56" s="87"/>
      <c r="QYF56" s="88"/>
      <c r="QYG56" s="87"/>
      <c r="QYH56" s="87"/>
      <c r="QYI56" s="87"/>
      <c r="QYJ56" s="87"/>
      <c r="QYK56" s="88"/>
      <c r="QYL56" s="87"/>
      <c r="QYM56" s="87"/>
      <c r="QYN56" s="87"/>
      <c r="QYO56" s="87"/>
      <c r="QYP56" s="88"/>
      <c r="QYQ56" s="87"/>
      <c r="QYR56" s="87"/>
      <c r="QYS56" s="87"/>
      <c r="QYT56" s="87"/>
      <c r="QYU56" s="88"/>
      <c r="QYV56" s="87"/>
      <c r="QYW56" s="87"/>
      <c r="QYX56" s="87"/>
      <c r="QYY56" s="87"/>
      <c r="QYZ56" s="88"/>
      <c r="QZA56" s="87"/>
      <c r="QZB56" s="87"/>
      <c r="QZC56" s="87"/>
      <c r="QZD56" s="87"/>
      <c r="QZE56" s="88"/>
      <c r="QZF56" s="87"/>
      <c r="QZG56" s="87"/>
      <c r="QZH56" s="87"/>
      <c r="QZI56" s="87"/>
      <c r="QZJ56" s="88"/>
      <c r="QZK56" s="87"/>
      <c r="QZL56" s="87"/>
      <c r="QZM56" s="87"/>
      <c r="QZN56" s="87"/>
      <c r="QZO56" s="88"/>
      <c r="QZP56" s="87"/>
      <c r="QZQ56" s="87"/>
      <c r="QZR56" s="87"/>
      <c r="QZS56" s="87"/>
      <c r="QZT56" s="88"/>
      <c r="QZU56" s="87"/>
      <c r="QZV56" s="87"/>
      <c r="QZW56" s="87"/>
      <c r="QZX56" s="87"/>
      <c r="QZY56" s="88"/>
      <c r="QZZ56" s="87"/>
      <c r="RAA56" s="87"/>
      <c r="RAB56" s="87"/>
      <c r="RAC56" s="87"/>
      <c r="RAD56" s="88"/>
      <c r="RAE56" s="87"/>
      <c r="RAF56" s="87"/>
      <c r="RAG56" s="87"/>
      <c r="RAH56" s="87"/>
      <c r="RAI56" s="88"/>
      <c r="RAJ56" s="87"/>
      <c r="RAK56" s="87"/>
      <c r="RAL56" s="87"/>
      <c r="RAM56" s="87"/>
      <c r="RAN56" s="88"/>
      <c r="RAO56" s="87"/>
      <c r="RAP56" s="87"/>
      <c r="RAQ56" s="87"/>
      <c r="RAR56" s="87"/>
      <c r="RAS56" s="88"/>
      <c r="RAT56" s="87"/>
      <c r="RAU56" s="87"/>
      <c r="RAV56" s="87"/>
      <c r="RAW56" s="87"/>
      <c r="RAX56" s="88"/>
      <c r="RAY56" s="87"/>
      <c r="RAZ56" s="87"/>
      <c r="RBA56" s="87"/>
      <c r="RBB56" s="87"/>
      <c r="RBC56" s="88"/>
      <c r="RBD56" s="87"/>
      <c r="RBE56" s="87"/>
      <c r="RBF56" s="87"/>
      <c r="RBG56" s="87"/>
      <c r="RBH56" s="88"/>
      <c r="RBI56" s="87"/>
      <c r="RBJ56" s="87"/>
      <c r="RBK56" s="87"/>
      <c r="RBL56" s="87"/>
      <c r="RBM56" s="88"/>
      <c r="RBN56" s="87"/>
      <c r="RBO56" s="87"/>
      <c r="RBP56" s="87"/>
      <c r="RBQ56" s="87"/>
      <c r="RBR56" s="88"/>
      <c r="RBS56" s="87"/>
      <c r="RBT56" s="87"/>
      <c r="RBU56" s="87"/>
      <c r="RBV56" s="87"/>
      <c r="RBW56" s="88"/>
      <c r="RBX56" s="87"/>
      <c r="RBY56" s="87"/>
      <c r="RBZ56" s="87"/>
      <c r="RCA56" s="87"/>
      <c r="RCB56" s="88"/>
      <c r="RCC56" s="87"/>
      <c r="RCD56" s="87"/>
      <c r="RCE56" s="87"/>
      <c r="RCF56" s="87"/>
      <c r="RCG56" s="88"/>
      <c r="RCH56" s="87"/>
      <c r="RCI56" s="87"/>
      <c r="RCJ56" s="87"/>
      <c r="RCK56" s="87"/>
      <c r="RCL56" s="88"/>
      <c r="RCM56" s="87"/>
      <c r="RCN56" s="87"/>
      <c r="RCO56" s="87"/>
      <c r="RCP56" s="87"/>
      <c r="RCQ56" s="88"/>
      <c r="RCR56" s="87"/>
      <c r="RCS56" s="87"/>
      <c r="RCT56" s="87"/>
      <c r="RCU56" s="87"/>
      <c r="RCV56" s="88"/>
      <c r="RCW56" s="87"/>
      <c r="RCX56" s="87"/>
      <c r="RCY56" s="87"/>
      <c r="RCZ56" s="87"/>
      <c r="RDA56" s="88"/>
      <c r="RDB56" s="87"/>
      <c r="RDC56" s="87"/>
      <c r="RDD56" s="87"/>
      <c r="RDE56" s="87"/>
      <c r="RDF56" s="88"/>
      <c r="RDG56" s="87"/>
      <c r="RDH56" s="87"/>
      <c r="RDI56" s="87"/>
      <c r="RDJ56" s="87"/>
      <c r="RDK56" s="88"/>
      <c r="RDL56" s="87"/>
      <c r="RDM56" s="87"/>
      <c r="RDN56" s="87"/>
      <c r="RDO56" s="87"/>
      <c r="RDP56" s="88"/>
      <c r="RDQ56" s="87"/>
      <c r="RDR56" s="87"/>
      <c r="RDS56" s="87"/>
      <c r="RDT56" s="87"/>
      <c r="RDU56" s="88"/>
      <c r="RDV56" s="87"/>
      <c r="RDW56" s="87"/>
      <c r="RDX56" s="87"/>
      <c r="RDY56" s="87"/>
      <c r="RDZ56" s="88"/>
      <c r="REA56" s="87"/>
      <c r="REB56" s="87"/>
      <c r="REC56" s="87"/>
      <c r="RED56" s="87"/>
      <c r="REE56" s="88"/>
      <c r="REF56" s="87"/>
      <c r="REG56" s="87"/>
      <c r="REH56" s="87"/>
      <c r="REI56" s="87"/>
      <c r="REJ56" s="88"/>
      <c r="REK56" s="87"/>
      <c r="REL56" s="87"/>
      <c r="REM56" s="87"/>
      <c r="REN56" s="87"/>
      <c r="REO56" s="88"/>
      <c r="REP56" s="87"/>
      <c r="REQ56" s="87"/>
      <c r="RER56" s="87"/>
      <c r="RES56" s="87"/>
      <c r="RET56" s="88"/>
      <c r="REU56" s="87"/>
      <c r="REV56" s="87"/>
      <c r="REW56" s="87"/>
      <c r="REX56" s="87"/>
      <c r="REY56" s="88"/>
      <c r="REZ56" s="87"/>
      <c r="RFA56" s="87"/>
      <c r="RFB56" s="87"/>
      <c r="RFC56" s="87"/>
      <c r="RFD56" s="88"/>
      <c r="RFE56" s="87"/>
      <c r="RFF56" s="87"/>
      <c r="RFG56" s="87"/>
      <c r="RFH56" s="87"/>
      <c r="RFI56" s="88"/>
      <c r="RFJ56" s="87"/>
      <c r="RFK56" s="87"/>
      <c r="RFL56" s="87"/>
      <c r="RFM56" s="87"/>
      <c r="RFN56" s="88"/>
      <c r="RFO56" s="87"/>
      <c r="RFP56" s="87"/>
      <c r="RFQ56" s="87"/>
      <c r="RFR56" s="87"/>
      <c r="RFS56" s="88"/>
      <c r="RFT56" s="87"/>
      <c r="RFU56" s="87"/>
      <c r="RFV56" s="87"/>
      <c r="RFW56" s="87"/>
      <c r="RFX56" s="88"/>
      <c r="RFY56" s="87"/>
      <c r="RFZ56" s="87"/>
      <c r="RGA56" s="87"/>
      <c r="RGB56" s="87"/>
      <c r="RGC56" s="88"/>
      <c r="RGD56" s="87"/>
      <c r="RGE56" s="87"/>
      <c r="RGF56" s="87"/>
      <c r="RGG56" s="87"/>
      <c r="RGH56" s="88"/>
      <c r="RGI56" s="87"/>
      <c r="RGJ56" s="87"/>
      <c r="RGK56" s="87"/>
      <c r="RGL56" s="87"/>
      <c r="RGM56" s="88"/>
      <c r="RGN56" s="87"/>
      <c r="RGO56" s="87"/>
      <c r="RGP56" s="87"/>
      <c r="RGQ56" s="87"/>
      <c r="RGR56" s="88"/>
      <c r="RGS56" s="87"/>
      <c r="RGT56" s="87"/>
      <c r="RGU56" s="87"/>
      <c r="RGV56" s="87"/>
      <c r="RGW56" s="88"/>
      <c r="RGX56" s="87"/>
      <c r="RGY56" s="87"/>
      <c r="RGZ56" s="87"/>
      <c r="RHA56" s="87"/>
      <c r="RHB56" s="88"/>
      <c r="RHC56" s="87"/>
      <c r="RHD56" s="87"/>
      <c r="RHE56" s="87"/>
      <c r="RHF56" s="87"/>
      <c r="RHG56" s="88"/>
      <c r="RHH56" s="87"/>
      <c r="RHI56" s="87"/>
      <c r="RHJ56" s="87"/>
      <c r="RHK56" s="87"/>
      <c r="RHL56" s="88"/>
      <c r="RHM56" s="87"/>
      <c r="RHN56" s="87"/>
      <c r="RHO56" s="87"/>
      <c r="RHP56" s="87"/>
      <c r="RHQ56" s="88"/>
      <c r="RHR56" s="87"/>
      <c r="RHS56" s="87"/>
      <c r="RHT56" s="87"/>
      <c r="RHU56" s="87"/>
      <c r="RHV56" s="88"/>
      <c r="RHW56" s="87"/>
      <c r="RHX56" s="87"/>
      <c r="RHY56" s="87"/>
      <c r="RHZ56" s="87"/>
      <c r="RIA56" s="88"/>
      <c r="RIB56" s="87"/>
      <c r="RIC56" s="87"/>
      <c r="RID56" s="87"/>
      <c r="RIE56" s="87"/>
      <c r="RIF56" s="88"/>
      <c r="RIG56" s="87"/>
      <c r="RIH56" s="87"/>
      <c r="RII56" s="87"/>
      <c r="RIJ56" s="87"/>
      <c r="RIK56" s="88"/>
      <c r="RIL56" s="87"/>
      <c r="RIM56" s="87"/>
      <c r="RIN56" s="87"/>
      <c r="RIO56" s="87"/>
      <c r="RIP56" s="88"/>
      <c r="RIQ56" s="87"/>
      <c r="RIR56" s="87"/>
      <c r="RIS56" s="87"/>
      <c r="RIT56" s="87"/>
      <c r="RIU56" s="88"/>
      <c r="RIV56" s="87"/>
      <c r="RIW56" s="87"/>
      <c r="RIX56" s="87"/>
      <c r="RIY56" s="87"/>
      <c r="RIZ56" s="88"/>
      <c r="RJA56" s="87"/>
      <c r="RJB56" s="87"/>
      <c r="RJC56" s="87"/>
      <c r="RJD56" s="87"/>
      <c r="RJE56" s="88"/>
      <c r="RJF56" s="87"/>
      <c r="RJG56" s="87"/>
      <c r="RJH56" s="87"/>
      <c r="RJI56" s="87"/>
      <c r="RJJ56" s="88"/>
      <c r="RJK56" s="87"/>
      <c r="RJL56" s="87"/>
      <c r="RJM56" s="87"/>
      <c r="RJN56" s="87"/>
      <c r="RJO56" s="88"/>
      <c r="RJP56" s="87"/>
      <c r="RJQ56" s="87"/>
      <c r="RJR56" s="87"/>
      <c r="RJS56" s="87"/>
      <c r="RJT56" s="88"/>
      <c r="RJU56" s="87"/>
      <c r="RJV56" s="87"/>
      <c r="RJW56" s="87"/>
      <c r="RJX56" s="87"/>
      <c r="RJY56" s="88"/>
      <c r="RJZ56" s="87"/>
      <c r="RKA56" s="87"/>
      <c r="RKB56" s="87"/>
      <c r="RKC56" s="87"/>
      <c r="RKD56" s="88"/>
      <c r="RKE56" s="87"/>
      <c r="RKF56" s="87"/>
      <c r="RKG56" s="87"/>
      <c r="RKH56" s="87"/>
      <c r="RKI56" s="88"/>
      <c r="RKJ56" s="87"/>
      <c r="RKK56" s="87"/>
      <c r="RKL56" s="87"/>
      <c r="RKM56" s="87"/>
      <c r="RKN56" s="88"/>
      <c r="RKO56" s="87"/>
      <c r="RKP56" s="87"/>
      <c r="RKQ56" s="87"/>
      <c r="RKR56" s="87"/>
      <c r="RKS56" s="88"/>
      <c r="RKT56" s="87"/>
      <c r="RKU56" s="87"/>
      <c r="RKV56" s="87"/>
      <c r="RKW56" s="87"/>
      <c r="RKX56" s="88"/>
      <c r="RKY56" s="87"/>
      <c r="RKZ56" s="87"/>
      <c r="RLA56" s="87"/>
      <c r="RLB56" s="87"/>
      <c r="RLC56" s="88"/>
      <c r="RLD56" s="87"/>
      <c r="RLE56" s="87"/>
      <c r="RLF56" s="87"/>
      <c r="RLG56" s="87"/>
      <c r="RLH56" s="88"/>
      <c r="RLI56" s="87"/>
      <c r="RLJ56" s="87"/>
      <c r="RLK56" s="87"/>
      <c r="RLL56" s="87"/>
      <c r="RLM56" s="88"/>
      <c r="RLN56" s="87"/>
      <c r="RLO56" s="87"/>
      <c r="RLP56" s="87"/>
      <c r="RLQ56" s="87"/>
      <c r="RLR56" s="88"/>
      <c r="RLS56" s="87"/>
      <c r="RLT56" s="87"/>
      <c r="RLU56" s="87"/>
      <c r="RLV56" s="87"/>
      <c r="RLW56" s="88"/>
      <c r="RLX56" s="87"/>
      <c r="RLY56" s="87"/>
      <c r="RLZ56" s="87"/>
      <c r="RMA56" s="87"/>
      <c r="RMB56" s="88"/>
      <c r="RMC56" s="87"/>
      <c r="RMD56" s="87"/>
      <c r="RME56" s="87"/>
      <c r="RMF56" s="87"/>
      <c r="RMG56" s="88"/>
      <c r="RMH56" s="87"/>
      <c r="RMI56" s="87"/>
      <c r="RMJ56" s="87"/>
      <c r="RMK56" s="87"/>
      <c r="RML56" s="88"/>
      <c r="RMM56" s="87"/>
      <c r="RMN56" s="87"/>
      <c r="RMO56" s="87"/>
      <c r="RMP56" s="87"/>
      <c r="RMQ56" s="88"/>
      <c r="RMR56" s="87"/>
      <c r="RMS56" s="87"/>
      <c r="RMT56" s="87"/>
      <c r="RMU56" s="87"/>
      <c r="RMV56" s="88"/>
      <c r="RMW56" s="87"/>
      <c r="RMX56" s="87"/>
      <c r="RMY56" s="87"/>
      <c r="RMZ56" s="87"/>
      <c r="RNA56" s="88"/>
      <c r="RNB56" s="87"/>
      <c r="RNC56" s="87"/>
      <c r="RND56" s="87"/>
      <c r="RNE56" s="87"/>
      <c r="RNF56" s="88"/>
      <c r="RNG56" s="87"/>
      <c r="RNH56" s="87"/>
      <c r="RNI56" s="87"/>
      <c r="RNJ56" s="87"/>
      <c r="RNK56" s="88"/>
      <c r="RNL56" s="87"/>
      <c r="RNM56" s="87"/>
      <c r="RNN56" s="87"/>
      <c r="RNO56" s="87"/>
      <c r="RNP56" s="88"/>
      <c r="RNQ56" s="87"/>
      <c r="RNR56" s="87"/>
      <c r="RNS56" s="87"/>
      <c r="RNT56" s="87"/>
      <c r="RNU56" s="88"/>
      <c r="RNV56" s="87"/>
      <c r="RNW56" s="87"/>
      <c r="RNX56" s="87"/>
      <c r="RNY56" s="87"/>
      <c r="RNZ56" s="88"/>
      <c r="ROA56" s="87"/>
      <c r="ROB56" s="87"/>
      <c r="ROC56" s="87"/>
      <c r="ROD56" s="87"/>
      <c r="ROE56" s="88"/>
      <c r="ROF56" s="87"/>
      <c r="ROG56" s="87"/>
      <c r="ROH56" s="87"/>
      <c r="ROI56" s="87"/>
      <c r="ROJ56" s="88"/>
      <c r="ROK56" s="87"/>
      <c r="ROL56" s="87"/>
      <c r="ROM56" s="87"/>
      <c r="RON56" s="87"/>
      <c r="ROO56" s="88"/>
      <c r="ROP56" s="87"/>
      <c r="ROQ56" s="87"/>
      <c r="ROR56" s="87"/>
      <c r="ROS56" s="87"/>
      <c r="ROT56" s="88"/>
      <c r="ROU56" s="87"/>
      <c r="ROV56" s="87"/>
      <c r="ROW56" s="87"/>
      <c r="ROX56" s="87"/>
      <c r="ROY56" s="88"/>
      <c r="ROZ56" s="87"/>
      <c r="RPA56" s="87"/>
      <c r="RPB56" s="87"/>
      <c r="RPC56" s="87"/>
      <c r="RPD56" s="88"/>
      <c r="RPE56" s="87"/>
      <c r="RPF56" s="87"/>
      <c r="RPG56" s="87"/>
      <c r="RPH56" s="87"/>
      <c r="RPI56" s="88"/>
      <c r="RPJ56" s="87"/>
      <c r="RPK56" s="87"/>
      <c r="RPL56" s="87"/>
      <c r="RPM56" s="87"/>
      <c r="RPN56" s="88"/>
      <c r="RPO56" s="87"/>
      <c r="RPP56" s="87"/>
      <c r="RPQ56" s="87"/>
      <c r="RPR56" s="87"/>
      <c r="RPS56" s="88"/>
      <c r="RPT56" s="87"/>
      <c r="RPU56" s="87"/>
      <c r="RPV56" s="87"/>
      <c r="RPW56" s="87"/>
      <c r="RPX56" s="88"/>
      <c r="RPY56" s="87"/>
      <c r="RPZ56" s="87"/>
      <c r="RQA56" s="87"/>
      <c r="RQB56" s="87"/>
      <c r="RQC56" s="88"/>
      <c r="RQD56" s="87"/>
      <c r="RQE56" s="87"/>
      <c r="RQF56" s="87"/>
      <c r="RQG56" s="87"/>
      <c r="RQH56" s="88"/>
      <c r="RQI56" s="87"/>
      <c r="RQJ56" s="87"/>
      <c r="RQK56" s="87"/>
      <c r="RQL56" s="87"/>
      <c r="RQM56" s="88"/>
      <c r="RQN56" s="87"/>
      <c r="RQO56" s="87"/>
      <c r="RQP56" s="87"/>
      <c r="RQQ56" s="87"/>
      <c r="RQR56" s="88"/>
      <c r="RQS56" s="87"/>
      <c r="RQT56" s="87"/>
      <c r="RQU56" s="87"/>
      <c r="RQV56" s="87"/>
      <c r="RQW56" s="88"/>
      <c r="RQX56" s="87"/>
      <c r="RQY56" s="87"/>
      <c r="RQZ56" s="87"/>
      <c r="RRA56" s="87"/>
      <c r="RRB56" s="88"/>
      <c r="RRC56" s="87"/>
      <c r="RRD56" s="87"/>
      <c r="RRE56" s="87"/>
      <c r="RRF56" s="87"/>
      <c r="RRG56" s="88"/>
      <c r="RRH56" s="87"/>
      <c r="RRI56" s="87"/>
      <c r="RRJ56" s="87"/>
      <c r="RRK56" s="87"/>
      <c r="RRL56" s="88"/>
      <c r="RRM56" s="87"/>
      <c r="RRN56" s="87"/>
      <c r="RRO56" s="87"/>
      <c r="RRP56" s="87"/>
      <c r="RRQ56" s="88"/>
      <c r="RRR56" s="87"/>
      <c r="RRS56" s="87"/>
      <c r="RRT56" s="87"/>
      <c r="RRU56" s="87"/>
      <c r="RRV56" s="88"/>
      <c r="RRW56" s="87"/>
      <c r="RRX56" s="87"/>
      <c r="RRY56" s="87"/>
      <c r="RRZ56" s="87"/>
      <c r="RSA56" s="88"/>
      <c r="RSB56" s="87"/>
      <c r="RSC56" s="87"/>
      <c r="RSD56" s="87"/>
      <c r="RSE56" s="87"/>
      <c r="RSF56" s="88"/>
      <c r="RSG56" s="87"/>
      <c r="RSH56" s="87"/>
      <c r="RSI56" s="87"/>
      <c r="RSJ56" s="87"/>
      <c r="RSK56" s="88"/>
      <c r="RSL56" s="87"/>
      <c r="RSM56" s="87"/>
      <c r="RSN56" s="87"/>
      <c r="RSO56" s="87"/>
      <c r="RSP56" s="88"/>
      <c r="RSQ56" s="87"/>
      <c r="RSR56" s="87"/>
      <c r="RSS56" s="87"/>
      <c r="RST56" s="87"/>
      <c r="RSU56" s="88"/>
      <c r="RSV56" s="87"/>
      <c r="RSW56" s="87"/>
      <c r="RSX56" s="87"/>
      <c r="RSY56" s="87"/>
      <c r="RSZ56" s="88"/>
      <c r="RTA56" s="87"/>
      <c r="RTB56" s="87"/>
      <c r="RTC56" s="87"/>
      <c r="RTD56" s="87"/>
      <c r="RTE56" s="88"/>
      <c r="RTF56" s="87"/>
      <c r="RTG56" s="87"/>
      <c r="RTH56" s="87"/>
      <c r="RTI56" s="87"/>
      <c r="RTJ56" s="88"/>
      <c r="RTK56" s="87"/>
      <c r="RTL56" s="87"/>
      <c r="RTM56" s="87"/>
      <c r="RTN56" s="87"/>
      <c r="RTO56" s="88"/>
      <c r="RTP56" s="87"/>
      <c r="RTQ56" s="87"/>
      <c r="RTR56" s="87"/>
      <c r="RTS56" s="87"/>
      <c r="RTT56" s="88"/>
      <c r="RTU56" s="87"/>
      <c r="RTV56" s="87"/>
      <c r="RTW56" s="87"/>
      <c r="RTX56" s="87"/>
      <c r="RTY56" s="88"/>
      <c r="RTZ56" s="87"/>
      <c r="RUA56" s="87"/>
      <c r="RUB56" s="87"/>
      <c r="RUC56" s="87"/>
      <c r="RUD56" s="88"/>
      <c r="RUE56" s="87"/>
      <c r="RUF56" s="87"/>
      <c r="RUG56" s="87"/>
      <c r="RUH56" s="87"/>
      <c r="RUI56" s="88"/>
      <c r="RUJ56" s="87"/>
      <c r="RUK56" s="87"/>
      <c r="RUL56" s="87"/>
      <c r="RUM56" s="87"/>
      <c r="RUN56" s="88"/>
      <c r="RUO56" s="87"/>
      <c r="RUP56" s="87"/>
      <c r="RUQ56" s="87"/>
      <c r="RUR56" s="87"/>
      <c r="RUS56" s="88"/>
      <c r="RUT56" s="87"/>
      <c r="RUU56" s="87"/>
      <c r="RUV56" s="87"/>
      <c r="RUW56" s="87"/>
      <c r="RUX56" s="88"/>
      <c r="RUY56" s="87"/>
      <c r="RUZ56" s="87"/>
      <c r="RVA56" s="87"/>
      <c r="RVB56" s="87"/>
      <c r="RVC56" s="88"/>
      <c r="RVD56" s="87"/>
      <c r="RVE56" s="87"/>
      <c r="RVF56" s="87"/>
      <c r="RVG56" s="87"/>
      <c r="RVH56" s="88"/>
      <c r="RVI56" s="87"/>
      <c r="RVJ56" s="87"/>
      <c r="RVK56" s="87"/>
      <c r="RVL56" s="87"/>
      <c r="RVM56" s="88"/>
      <c r="RVN56" s="87"/>
      <c r="RVO56" s="87"/>
      <c r="RVP56" s="87"/>
      <c r="RVQ56" s="87"/>
      <c r="RVR56" s="88"/>
      <c r="RVS56" s="87"/>
      <c r="RVT56" s="87"/>
      <c r="RVU56" s="87"/>
      <c r="RVV56" s="87"/>
      <c r="RVW56" s="88"/>
      <c r="RVX56" s="87"/>
      <c r="RVY56" s="87"/>
      <c r="RVZ56" s="87"/>
      <c r="RWA56" s="87"/>
      <c r="RWB56" s="88"/>
      <c r="RWC56" s="87"/>
      <c r="RWD56" s="87"/>
      <c r="RWE56" s="87"/>
      <c r="RWF56" s="87"/>
      <c r="RWG56" s="88"/>
      <c r="RWH56" s="87"/>
      <c r="RWI56" s="87"/>
      <c r="RWJ56" s="87"/>
      <c r="RWK56" s="87"/>
      <c r="RWL56" s="88"/>
      <c r="RWM56" s="87"/>
      <c r="RWN56" s="87"/>
      <c r="RWO56" s="87"/>
      <c r="RWP56" s="87"/>
      <c r="RWQ56" s="88"/>
      <c r="RWR56" s="87"/>
      <c r="RWS56" s="87"/>
      <c r="RWT56" s="87"/>
      <c r="RWU56" s="87"/>
      <c r="RWV56" s="88"/>
      <c r="RWW56" s="87"/>
      <c r="RWX56" s="87"/>
      <c r="RWY56" s="87"/>
      <c r="RWZ56" s="87"/>
      <c r="RXA56" s="88"/>
      <c r="RXB56" s="87"/>
      <c r="RXC56" s="87"/>
      <c r="RXD56" s="87"/>
      <c r="RXE56" s="87"/>
      <c r="RXF56" s="88"/>
      <c r="RXG56" s="87"/>
      <c r="RXH56" s="87"/>
      <c r="RXI56" s="87"/>
      <c r="RXJ56" s="87"/>
      <c r="RXK56" s="88"/>
      <c r="RXL56" s="87"/>
      <c r="RXM56" s="87"/>
      <c r="RXN56" s="87"/>
      <c r="RXO56" s="87"/>
      <c r="RXP56" s="88"/>
      <c r="RXQ56" s="87"/>
      <c r="RXR56" s="87"/>
      <c r="RXS56" s="87"/>
      <c r="RXT56" s="87"/>
      <c r="RXU56" s="88"/>
      <c r="RXV56" s="87"/>
      <c r="RXW56" s="87"/>
      <c r="RXX56" s="87"/>
      <c r="RXY56" s="87"/>
      <c r="RXZ56" s="88"/>
      <c r="RYA56" s="87"/>
      <c r="RYB56" s="87"/>
      <c r="RYC56" s="87"/>
      <c r="RYD56" s="87"/>
      <c r="RYE56" s="88"/>
      <c r="RYF56" s="87"/>
      <c r="RYG56" s="87"/>
      <c r="RYH56" s="87"/>
      <c r="RYI56" s="87"/>
      <c r="RYJ56" s="88"/>
      <c r="RYK56" s="87"/>
      <c r="RYL56" s="87"/>
      <c r="RYM56" s="87"/>
      <c r="RYN56" s="87"/>
      <c r="RYO56" s="88"/>
      <c r="RYP56" s="87"/>
      <c r="RYQ56" s="87"/>
      <c r="RYR56" s="87"/>
      <c r="RYS56" s="87"/>
      <c r="RYT56" s="88"/>
      <c r="RYU56" s="87"/>
      <c r="RYV56" s="87"/>
      <c r="RYW56" s="87"/>
      <c r="RYX56" s="87"/>
      <c r="RYY56" s="88"/>
      <c r="RYZ56" s="87"/>
      <c r="RZA56" s="87"/>
      <c r="RZB56" s="87"/>
      <c r="RZC56" s="87"/>
      <c r="RZD56" s="88"/>
      <c r="RZE56" s="87"/>
      <c r="RZF56" s="87"/>
      <c r="RZG56" s="87"/>
      <c r="RZH56" s="87"/>
      <c r="RZI56" s="88"/>
      <c r="RZJ56" s="87"/>
      <c r="RZK56" s="87"/>
      <c r="RZL56" s="87"/>
      <c r="RZM56" s="87"/>
      <c r="RZN56" s="88"/>
      <c r="RZO56" s="87"/>
      <c r="RZP56" s="87"/>
      <c r="RZQ56" s="87"/>
      <c r="RZR56" s="87"/>
      <c r="RZS56" s="88"/>
      <c r="RZT56" s="87"/>
      <c r="RZU56" s="87"/>
      <c r="RZV56" s="87"/>
      <c r="RZW56" s="87"/>
      <c r="RZX56" s="88"/>
      <c r="RZY56" s="87"/>
      <c r="RZZ56" s="87"/>
      <c r="SAA56" s="87"/>
      <c r="SAB56" s="87"/>
      <c r="SAC56" s="88"/>
      <c r="SAD56" s="87"/>
      <c r="SAE56" s="87"/>
      <c r="SAF56" s="87"/>
      <c r="SAG56" s="87"/>
      <c r="SAH56" s="88"/>
      <c r="SAI56" s="87"/>
      <c r="SAJ56" s="87"/>
      <c r="SAK56" s="87"/>
      <c r="SAL56" s="87"/>
      <c r="SAM56" s="88"/>
      <c r="SAN56" s="87"/>
      <c r="SAO56" s="87"/>
      <c r="SAP56" s="87"/>
      <c r="SAQ56" s="87"/>
      <c r="SAR56" s="88"/>
      <c r="SAS56" s="87"/>
      <c r="SAT56" s="87"/>
      <c r="SAU56" s="87"/>
      <c r="SAV56" s="87"/>
      <c r="SAW56" s="88"/>
      <c r="SAX56" s="87"/>
      <c r="SAY56" s="87"/>
      <c r="SAZ56" s="87"/>
      <c r="SBA56" s="87"/>
      <c r="SBB56" s="88"/>
      <c r="SBC56" s="87"/>
      <c r="SBD56" s="87"/>
      <c r="SBE56" s="87"/>
      <c r="SBF56" s="87"/>
      <c r="SBG56" s="88"/>
      <c r="SBH56" s="87"/>
      <c r="SBI56" s="87"/>
      <c r="SBJ56" s="87"/>
      <c r="SBK56" s="87"/>
      <c r="SBL56" s="88"/>
      <c r="SBM56" s="87"/>
      <c r="SBN56" s="87"/>
      <c r="SBO56" s="87"/>
      <c r="SBP56" s="87"/>
      <c r="SBQ56" s="88"/>
      <c r="SBR56" s="87"/>
      <c r="SBS56" s="87"/>
      <c r="SBT56" s="87"/>
      <c r="SBU56" s="87"/>
      <c r="SBV56" s="88"/>
      <c r="SBW56" s="87"/>
      <c r="SBX56" s="87"/>
      <c r="SBY56" s="87"/>
      <c r="SBZ56" s="87"/>
      <c r="SCA56" s="88"/>
      <c r="SCB56" s="87"/>
      <c r="SCC56" s="87"/>
      <c r="SCD56" s="87"/>
      <c r="SCE56" s="87"/>
      <c r="SCF56" s="88"/>
      <c r="SCG56" s="87"/>
      <c r="SCH56" s="87"/>
      <c r="SCI56" s="87"/>
      <c r="SCJ56" s="87"/>
      <c r="SCK56" s="88"/>
      <c r="SCL56" s="87"/>
      <c r="SCM56" s="87"/>
      <c r="SCN56" s="87"/>
      <c r="SCO56" s="87"/>
      <c r="SCP56" s="88"/>
      <c r="SCQ56" s="87"/>
      <c r="SCR56" s="87"/>
      <c r="SCS56" s="87"/>
      <c r="SCT56" s="87"/>
      <c r="SCU56" s="88"/>
      <c r="SCV56" s="87"/>
      <c r="SCW56" s="87"/>
      <c r="SCX56" s="87"/>
      <c r="SCY56" s="87"/>
      <c r="SCZ56" s="88"/>
      <c r="SDA56" s="87"/>
      <c r="SDB56" s="87"/>
      <c r="SDC56" s="87"/>
      <c r="SDD56" s="87"/>
      <c r="SDE56" s="88"/>
      <c r="SDF56" s="87"/>
      <c r="SDG56" s="87"/>
      <c r="SDH56" s="87"/>
      <c r="SDI56" s="87"/>
      <c r="SDJ56" s="88"/>
      <c r="SDK56" s="87"/>
      <c r="SDL56" s="87"/>
      <c r="SDM56" s="87"/>
      <c r="SDN56" s="87"/>
      <c r="SDO56" s="88"/>
      <c r="SDP56" s="87"/>
      <c r="SDQ56" s="87"/>
      <c r="SDR56" s="87"/>
      <c r="SDS56" s="87"/>
      <c r="SDT56" s="88"/>
      <c r="SDU56" s="87"/>
      <c r="SDV56" s="87"/>
      <c r="SDW56" s="87"/>
      <c r="SDX56" s="87"/>
      <c r="SDY56" s="88"/>
      <c r="SDZ56" s="87"/>
      <c r="SEA56" s="87"/>
      <c r="SEB56" s="87"/>
      <c r="SEC56" s="87"/>
      <c r="SED56" s="88"/>
      <c r="SEE56" s="87"/>
      <c r="SEF56" s="87"/>
      <c r="SEG56" s="87"/>
      <c r="SEH56" s="87"/>
      <c r="SEI56" s="88"/>
      <c r="SEJ56" s="87"/>
      <c r="SEK56" s="87"/>
      <c r="SEL56" s="87"/>
      <c r="SEM56" s="87"/>
      <c r="SEN56" s="88"/>
      <c r="SEO56" s="87"/>
      <c r="SEP56" s="87"/>
      <c r="SEQ56" s="87"/>
      <c r="SER56" s="87"/>
      <c r="SES56" s="88"/>
      <c r="SET56" s="87"/>
      <c r="SEU56" s="87"/>
      <c r="SEV56" s="87"/>
      <c r="SEW56" s="87"/>
      <c r="SEX56" s="88"/>
      <c r="SEY56" s="87"/>
      <c r="SEZ56" s="87"/>
      <c r="SFA56" s="87"/>
      <c r="SFB56" s="87"/>
      <c r="SFC56" s="88"/>
      <c r="SFD56" s="87"/>
      <c r="SFE56" s="87"/>
      <c r="SFF56" s="87"/>
      <c r="SFG56" s="87"/>
      <c r="SFH56" s="88"/>
      <c r="SFI56" s="87"/>
      <c r="SFJ56" s="87"/>
      <c r="SFK56" s="87"/>
      <c r="SFL56" s="87"/>
      <c r="SFM56" s="88"/>
      <c r="SFN56" s="87"/>
      <c r="SFO56" s="87"/>
      <c r="SFP56" s="87"/>
      <c r="SFQ56" s="87"/>
      <c r="SFR56" s="88"/>
      <c r="SFS56" s="87"/>
      <c r="SFT56" s="87"/>
      <c r="SFU56" s="87"/>
      <c r="SFV56" s="87"/>
      <c r="SFW56" s="88"/>
      <c r="SFX56" s="87"/>
      <c r="SFY56" s="87"/>
      <c r="SFZ56" s="87"/>
      <c r="SGA56" s="87"/>
      <c r="SGB56" s="88"/>
      <c r="SGC56" s="87"/>
      <c r="SGD56" s="87"/>
      <c r="SGE56" s="87"/>
      <c r="SGF56" s="87"/>
      <c r="SGG56" s="88"/>
      <c r="SGH56" s="87"/>
      <c r="SGI56" s="87"/>
      <c r="SGJ56" s="87"/>
      <c r="SGK56" s="87"/>
      <c r="SGL56" s="88"/>
      <c r="SGM56" s="87"/>
      <c r="SGN56" s="87"/>
      <c r="SGO56" s="87"/>
      <c r="SGP56" s="87"/>
      <c r="SGQ56" s="88"/>
      <c r="SGR56" s="87"/>
      <c r="SGS56" s="87"/>
      <c r="SGT56" s="87"/>
      <c r="SGU56" s="87"/>
      <c r="SGV56" s="88"/>
      <c r="SGW56" s="87"/>
      <c r="SGX56" s="87"/>
      <c r="SGY56" s="87"/>
      <c r="SGZ56" s="87"/>
      <c r="SHA56" s="88"/>
      <c r="SHB56" s="87"/>
      <c r="SHC56" s="87"/>
      <c r="SHD56" s="87"/>
      <c r="SHE56" s="87"/>
      <c r="SHF56" s="88"/>
      <c r="SHG56" s="87"/>
      <c r="SHH56" s="87"/>
      <c r="SHI56" s="87"/>
      <c r="SHJ56" s="87"/>
      <c r="SHK56" s="88"/>
      <c r="SHL56" s="87"/>
      <c r="SHM56" s="87"/>
      <c r="SHN56" s="87"/>
      <c r="SHO56" s="87"/>
      <c r="SHP56" s="88"/>
      <c r="SHQ56" s="87"/>
      <c r="SHR56" s="87"/>
      <c r="SHS56" s="87"/>
      <c r="SHT56" s="87"/>
      <c r="SHU56" s="88"/>
      <c r="SHV56" s="87"/>
      <c r="SHW56" s="87"/>
      <c r="SHX56" s="87"/>
      <c r="SHY56" s="87"/>
      <c r="SHZ56" s="88"/>
      <c r="SIA56" s="87"/>
      <c r="SIB56" s="87"/>
      <c r="SIC56" s="87"/>
      <c r="SID56" s="87"/>
      <c r="SIE56" s="88"/>
      <c r="SIF56" s="87"/>
      <c r="SIG56" s="87"/>
      <c r="SIH56" s="87"/>
      <c r="SII56" s="87"/>
      <c r="SIJ56" s="88"/>
      <c r="SIK56" s="87"/>
      <c r="SIL56" s="87"/>
      <c r="SIM56" s="87"/>
      <c r="SIN56" s="87"/>
      <c r="SIO56" s="88"/>
      <c r="SIP56" s="87"/>
      <c r="SIQ56" s="87"/>
      <c r="SIR56" s="87"/>
      <c r="SIS56" s="87"/>
      <c r="SIT56" s="88"/>
      <c r="SIU56" s="87"/>
      <c r="SIV56" s="87"/>
      <c r="SIW56" s="87"/>
      <c r="SIX56" s="87"/>
      <c r="SIY56" s="88"/>
      <c r="SIZ56" s="87"/>
      <c r="SJA56" s="87"/>
      <c r="SJB56" s="87"/>
      <c r="SJC56" s="87"/>
      <c r="SJD56" s="88"/>
      <c r="SJE56" s="87"/>
      <c r="SJF56" s="87"/>
      <c r="SJG56" s="87"/>
      <c r="SJH56" s="87"/>
      <c r="SJI56" s="88"/>
      <c r="SJJ56" s="87"/>
      <c r="SJK56" s="87"/>
      <c r="SJL56" s="87"/>
      <c r="SJM56" s="87"/>
      <c r="SJN56" s="88"/>
      <c r="SJO56" s="87"/>
      <c r="SJP56" s="87"/>
      <c r="SJQ56" s="87"/>
      <c r="SJR56" s="87"/>
      <c r="SJS56" s="88"/>
      <c r="SJT56" s="87"/>
      <c r="SJU56" s="87"/>
      <c r="SJV56" s="87"/>
      <c r="SJW56" s="87"/>
      <c r="SJX56" s="88"/>
      <c r="SJY56" s="87"/>
      <c r="SJZ56" s="87"/>
      <c r="SKA56" s="87"/>
      <c r="SKB56" s="87"/>
      <c r="SKC56" s="88"/>
      <c r="SKD56" s="87"/>
      <c r="SKE56" s="87"/>
      <c r="SKF56" s="87"/>
      <c r="SKG56" s="87"/>
      <c r="SKH56" s="88"/>
      <c r="SKI56" s="87"/>
      <c r="SKJ56" s="87"/>
      <c r="SKK56" s="87"/>
      <c r="SKL56" s="87"/>
      <c r="SKM56" s="88"/>
      <c r="SKN56" s="87"/>
      <c r="SKO56" s="87"/>
      <c r="SKP56" s="87"/>
      <c r="SKQ56" s="87"/>
      <c r="SKR56" s="88"/>
      <c r="SKS56" s="87"/>
      <c r="SKT56" s="87"/>
      <c r="SKU56" s="87"/>
      <c r="SKV56" s="87"/>
      <c r="SKW56" s="88"/>
      <c r="SKX56" s="87"/>
      <c r="SKY56" s="87"/>
      <c r="SKZ56" s="87"/>
      <c r="SLA56" s="87"/>
      <c r="SLB56" s="88"/>
      <c r="SLC56" s="87"/>
      <c r="SLD56" s="87"/>
      <c r="SLE56" s="87"/>
      <c r="SLF56" s="87"/>
      <c r="SLG56" s="88"/>
      <c r="SLH56" s="87"/>
      <c r="SLI56" s="87"/>
      <c r="SLJ56" s="87"/>
      <c r="SLK56" s="87"/>
      <c r="SLL56" s="88"/>
      <c r="SLM56" s="87"/>
      <c r="SLN56" s="87"/>
      <c r="SLO56" s="87"/>
      <c r="SLP56" s="87"/>
      <c r="SLQ56" s="88"/>
      <c r="SLR56" s="87"/>
      <c r="SLS56" s="87"/>
      <c r="SLT56" s="87"/>
      <c r="SLU56" s="87"/>
      <c r="SLV56" s="88"/>
      <c r="SLW56" s="87"/>
      <c r="SLX56" s="87"/>
      <c r="SLY56" s="87"/>
      <c r="SLZ56" s="87"/>
      <c r="SMA56" s="88"/>
      <c r="SMB56" s="87"/>
      <c r="SMC56" s="87"/>
      <c r="SMD56" s="87"/>
      <c r="SME56" s="87"/>
      <c r="SMF56" s="88"/>
      <c r="SMG56" s="87"/>
      <c r="SMH56" s="87"/>
      <c r="SMI56" s="87"/>
      <c r="SMJ56" s="87"/>
      <c r="SMK56" s="88"/>
      <c r="SML56" s="87"/>
      <c r="SMM56" s="87"/>
      <c r="SMN56" s="87"/>
      <c r="SMO56" s="87"/>
      <c r="SMP56" s="88"/>
      <c r="SMQ56" s="87"/>
      <c r="SMR56" s="87"/>
      <c r="SMS56" s="87"/>
      <c r="SMT56" s="87"/>
      <c r="SMU56" s="88"/>
      <c r="SMV56" s="87"/>
      <c r="SMW56" s="87"/>
      <c r="SMX56" s="87"/>
      <c r="SMY56" s="87"/>
      <c r="SMZ56" s="88"/>
      <c r="SNA56" s="87"/>
      <c r="SNB56" s="87"/>
      <c r="SNC56" s="87"/>
      <c r="SND56" s="87"/>
      <c r="SNE56" s="88"/>
      <c r="SNF56" s="87"/>
      <c r="SNG56" s="87"/>
      <c r="SNH56" s="87"/>
      <c r="SNI56" s="87"/>
      <c r="SNJ56" s="88"/>
      <c r="SNK56" s="87"/>
      <c r="SNL56" s="87"/>
      <c r="SNM56" s="87"/>
      <c r="SNN56" s="87"/>
      <c r="SNO56" s="88"/>
      <c r="SNP56" s="87"/>
      <c r="SNQ56" s="87"/>
      <c r="SNR56" s="87"/>
      <c r="SNS56" s="87"/>
      <c r="SNT56" s="88"/>
      <c r="SNU56" s="87"/>
      <c r="SNV56" s="87"/>
      <c r="SNW56" s="87"/>
      <c r="SNX56" s="87"/>
      <c r="SNY56" s="88"/>
      <c r="SNZ56" s="87"/>
      <c r="SOA56" s="87"/>
      <c r="SOB56" s="87"/>
      <c r="SOC56" s="87"/>
      <c r="SOD56" s="88"/>
      <c r="SOE56" s="87"/>
      <c r="SOF56" s="87"/>
      <c r="SOG56" s="87"/>
      <c r="SOH56" s="87"/>
      <c r="SOI56" s="88"/>
      <c r="SOJ56" s="87"/>
      <c r="SOK56" s="87"/>
      <c r="SOL56" s="87"/>
      <c r="SOM56" s="87"/>
      <c r="SON56" s="88"/>
      <c r="SOO56" s="87"/>
      <c r="SOP56" s="87"/>
      <c r="SOQ56" s="87"/>
      <c r="SOR56" s="87"/>
      <c r="SOS56" s="88"/>
      <c r="SOT56" s="87"/>
      <c r="SOU56" s="87"/>
      <c r="SOV56" s="87"/>
      <c r="SOW56" s="87"/>
      <c r="SOX56" s="88"/>
      <c r="SOY56" s="87"/>
      <c r="SOZ56" s="87"/>
      <c r="SPA56" s="87"/>
      <c r="SPB56" s="87"/>
      <c r="SPC56" s="88"/>
      <c r="SPD56" s="87"/>
      <c r="SPE56" s="87"/>
      <c r="SPF56" s="87"/>
      <c r="SPG56" s="87"/>
      <c r="SPH56" s="88"/>
      <c r="SPI56" s="87"/>
      <c r="SPJ56" s="87"/>
      <c r="SPK56" s="87"/>
      <c r="SPL56" s="87"/>
      <c r="SPM56" s="88"/>
      <c r="SPN56" s="87"/>
      <c r="SPO56" s="87"/>
      <c r="SPP56" s="87"/>
      <c r="SPQ56" s="87"/>
      <c r="SPR56" s="88"/>
      <c r="SPS56" s="87"/>
      <c r="SPT56" s="87"/>
      <c r="SPU56" s="87"/>
      <c r="SPV56" s="87"/>
      <c r="SPW56" s="88"/>
      <c r="SPX56" s="87"/>
      <c r="SPY56" s="87"/>
      <c r="SPZ56" s="87"/>
      <c r="SQA56" s="87"/>
      <c r="SQB56" s="88"/>
      <c r="SQC56" s="87"/>
      <c r="SQD56" s="87"/>
      <c r="SQE56" s="87"/>
      <c r="SQF56" s="87"/>
      <c r="SQG56" s="88"/>
      <c r="SQH56" s="87"/>
      <c r="SQI56" s="87"/>
      <c r="SQJ56" s="87"/>
      <c r="SQK56" s="87"/>
      <c r="SQL56" s="88"/>
      <c r="SQM56" s="87"/>
      <c r="SQN56" s="87"/>
      <c r="SQO56" s="87"/>
      <c r="SQP56" s="87"/>
      <c r="SQQ56" s="88"/>
      <c r="SQR56" s="87"/>
      <c r="SQS56" s="87"/>
      <c r="SQT56" s="87"/>
      <c r="SQU56" s="87"/>
      <c r="SQV56" s="88"/>
      <c r="SQW56" s="87"/>
      <c r="SQX56" s="87"/>
      <c r="SQY56" s="87"/>
      <c r="SQZ56" s="87"/>
      <c r="SRA56" s="88"/>
      <c r="SRB56" s="87"/>
      <c r="SRC56" s="87"/>
      <c r="SRD56" s="87"/>
      <c r="SRE56" s="87"/>
      <c r="SRF56" s="88"/>
      <c r="SRG56" s="87"/>
      <c r="SRH56" s="87"/>
      <c r="SRI56" s="87"/>
      <c r="SRJ56" s="87"/>
      <c r="SRK56" s="88"/>
      <c r="SRL56" s="87"/>
      <c r="SRM56" s="87"/>
      <c r="SRN56" s="87"/>
      <c r="SRO56" s="87"/>
      <c r="SRP56" s="88"/>
      <c r="SRQ56" s="87"/>
      <c r="SRR56" s="87"/>
      <c r="SRS56" s="87"/>
      <c r="SRT56" s="87"/>
      <c r="SRU56" s="88"/>
      <c r="SRV56" s="87"/>
      <c r="SRW56" s="87"/>
      <c r="SRX56" s="87"/>
      <c r="SRY56" s="87"/>
      <c r="SRZ56" s="88"/>
      <c r="SSA56" s="87"/>
      <c r="SSB56" s="87"/>
      <c r="SSC56" s="87"/>
      <c r="SSD56" s="87"/>
      <c r="SSE56" s="88"/>
      <c r="SSF56" s="87"/>
      <c r="SSG56" s="87"/>
      <c r="SSH56" s="87"/>
      <c r="SSI56" s="87"/>
      <c r="SSJ56" s="88"/>
      <c r="SSK56" s="87"/>
      <c r="SSL56" s="87"/>
      <c r="SSM56" s="87"/>
      <c r="SSN56" s="87"/>
      <c r="SSO56" s="88"/>
      <c r="SSP56" s="87"/>
      <c r="SSQ56" s="87"/>
      <c r="SSR56" s="87"/>
      <c r="SSS56" s="87"/>
      <c r="SST56" s="88"/>
      <c r="SSU56" s="87"/>
      <c r="SSV56" s="87"/>
      <c r="SSW56" s="87"/>
      <c r="SSX56" s="87"/>
      <c r="SSY56" s="88"/>
      <c r="SSZ56" s="87"/>
      <c r="STA56" s="87"/>
      <c r="STB56" s="87"/>
      <c r="STC56" s="87"/>
      <c r="STD56" s="88"/>
      <c r="STE56" s="87"/>
      <c r="STF56" s="87"/>
      <c r="STG56" s="87"/>
      <c r="STH56" s="87"/>
      <c r="STI56" s="88"/>
      <c r="STJ56" s="87"/>
      <c r="STK56" s="87"/>
      <c r="STL56" s="87"/>
      <c r="STM56" s="87"/>
      <c r="STN56" s="88"/>
      <c r="STO56" s="87"/>
      <c r="STP56" s="87"/>
      <c r="STQ56" s="87"/>
      <c r="STR56" s="87"/>
      <c r="STS56" s="88"/>
      <c r="STT56" s="87"/>
      <c r="STU56" s="87"/>
      <c r="STV56" s="87"/>
      <c r="STW56" s="87"/>
      <c r="STX56" s="88"/>
      <c r="STY56" s="87"/>
      <c r="STZ56" s="87"/>
      <c r="SUA56" s="87"/>
      <c r="SUB56" s="87"/>
      <c r="SUC56" s="88"/>
      <c r="SUD56" s="87"/>
      <c r="SUE56" s="87"/>
      <c r="SUF56" s="87"/>
      <c r="SUG56" s="87"/>
      <c r="SUH56" s="88"/>
      <c r="SUI56" s="87"/>
      <c r="SUJ56" s="87"/>
      <c r="SUK56" s="87"/>
      <c r="SUL56" s="87"/>
      <c r="SUM56" s="88"/>
      <c r="SUN56" s="87"/>
      <c r="SUO56" s="87"/>
      <c r="SUP56" s="87"/>
      <c r="SUQ56" s="87"/>
      <c r="SUR56" s="88"/>
      <c r="SUS56" s="87"/>
      <c r="SUT56" s="87"/>
      <c r="SUU56" s="87"/>
      <c r="SUV56" s="87"/>
      <c r="SUW56" s="88"/>
      <c r="SUX56" s="87"/>
      <c r="SUY56" s="87"/>
      <c r="SUZ56" s="87"/>
      <c r="SVA56" s="87"/>
      <c r="SVB56" s="88"/>
      <c r="SVC56" s="87"/>
      <c r="SVD56" s="87"/>
      <c r="SVE56" s="87"/>
      <c r="SVF56" s="87"/>
      <c r="SVG56" s="88"/>
      <c r="SVH56" s="87"/>
      <c r="SVI56" s="87"/>
      <c r="SVJ56" s="87"/>
      <c r="SVK56" s="87"/>
      <c r="SVL56" s="88"/>
      <c r="SVM56" s="87"/>
      <c r="SVN56" s="87"/>
      <c r="SVO56" s="87"/>
      <c r="SVP56" s="87"/>
      <c r="SVQ56" s="88"/>
      <c r="SVR56" s="87"/>
      <c r="SVS56" s="87"/>
      <c r="SVT56" s="87"/>
      <c r="SVU56" s="87"/>
      <c r="SVV56" s="88"/>
      <c r="SVW56" s="87"/>
      <c r="SVX56" s="87"/>
      <c r="SVY56" s="87"/>
      <c r="SVZ56" s="87"/>
      <c r="SWA56" s="88"/>
      <c r="SWB56" s="87"/>
      <c r="SWC56" s="87"/>
      <c r="SWD56" s="87"/>
      <c r="SWE56" s="87"/>
      <c r="SWF56" s="88"/>
      <c r="SWG56" s="87"/>
      <c r="SWH56" s="87"/>
      <c r="SWI56" s="87"/>
      <c r="SWJ56" s="87"/>
      <c r="SWK56" s="88"/>
      <c r="SWL56" s="87"/>
      <c r="SWM56" s="87"/>
      <c r="SWN56" s="87"/>
      <c r="SWO56" s="87"/>
      <c r="SWP56" s="88"/>
      <c r="SWQ56" s="87"/>
      <c r="SWR56" s="87"/>
      <c r="SWS56" s="87"/>
      <c r="SWT56" s="87"/>
      <c r="SWU56" s="88"/>
      <c r="SWV56" s="87"/>
      <c r="SWW56" s="87"/>
      <c r="SWX56" s="87"/>
      <c r="SWY56" s="87"/>
      <c r="SWZ56" s="88"/>
      <c r="SXA56" s="87"/>
      <c r="SXB56" s="87"/>
      <c r="SXC56" s="87"/>
      <c r="SXD56" s="87"/>
      <c r="SXE56" s="88"/>
      <c r="SXF56" s="87"/>
      <c r="SXG56" s="87"/>
      <c r="SXH56" s="87"/>
      <c r="SXI56" s="87"/>
      <c r="SXJ56" s="88"/>
      <c r="SXK56" s="87"/>
      <c r="SXL56" s="87"/>
      <c r="SXM56" s="87"/>
      <c r="SXN56" s="87"/>
      <c r="SXO56" s="88"/>
      <c r="SXP56" s="87"/>
      <c r="SXQ56" s="87"/>
      <c r="SXR56" s="87"/>
      <c r="SXS56" s="87"/>
      <c r="SXT56" s="88"/>
      <c r="SXU56" s="87"/>
      <c r="SXV56" s="87"/>
      <c r="SXW56" s="87"/>
      <c r="SXX56" s="87"/>
      <c r="SXY56" s="88"/>
      <c r="SXZ56" s="87"/>
      <c r="SYA56" s="87"/>
      <c r="SYB56" s="87"/>
      <c r="SYC56" s="87"/>
      <c r="SYD56" s="88"/>
      <c r="SYE56" s="87"/>
      <c r="SYF56" s="87"/>
      <c r="SYG56" s="87"/>
      <c r="SYH56" s="87"/>
      <c r="SYI56" s="88"/>
      <c r="SYJ56" s="87"/>
      <c r="SYK56" s="87"/>
      <c r="SYL56" s="87"/>
      <c r="SYM56" s="87"/>
      <c r="SYN56" s="88"/>
      <c r="SYO56" s="87"/>
      <c r="SYP56" s="87"/>
      <c r="SYQ56" s="87"/>
      <c r="SYR56" s="87"/>
      <c r="SYS56" s="88"/>
      <c r="SYT56" s="87"/>
      <c r="SYU56" s="87"/>
      <c r="SYV56" s="87"/>
      <c r="SYW56" s="87"/>
      <c r="SYX56" s="88"/>
      <c r="SYY56" s="87"/>
      <c r="SYZ56" s="87"/>
      <c r="SZA56" s="87"/>
      <c r="SZB56" s="87"/>
      <c r="SZC56" s="88"/>
      <c r="SZD56" s="87"/>
      <c r="SZE56" s="87"/>
      <c r="SZF56" s="87"/>
      <c r="SZG56" s="87"/>
      <c r="SZH56" s="88"/>
      <c r="SZI56" s="87"/>
      <c r="SZJ56" s="87"/>
      <c r="SZK56" s="87"/>
      <c r="SZL56" s="87"/>
      <c r="SZM56" s="88"/>
      <c r="SZN56" s="87"/>
      <c r="SZO56" s="87"/>
      <c r="SZP56" s="87"/>
      <c r="SZQ56" s="87"/>
      <c r="SZR56" s="88"/>
      <c r="SZS56" s="87"/>
      <c r="SZT56" s="87"/>
      <c r="SZU56" s="87"/>
      <c r="SZV56" s="87"/>
      <c r="SZW56" s="88"/>
      <c r="SZX56" s="87"/>
      <c r="SZY56" s="87"/>
      <c r="SZZ56" s="87"/>
      <c r="TAA56" s="87"/>
      <c r="TAB56" s="88"/>
      <c r="TAC56" s="87"/>
      <c r="TAD56" s="87"/>
      <c r="TAE56" s="87"/>
      <c r="TAF56" s="87"/>
      <c r="TAG56" s="88"/>
      <c r="TAH56" s="87"/>
      <c r="TAI56" s="87"/>
      <c r="TAJ56" s="87"/>
      <c r="TAK56" s="87"/>
      <c r="TAL56" s="88"/>
      <c r="TAM56" s="87"/>
      <c r="TAN56" s="87"/>
      <c r="TAO56" s="87"/>
      <c r="TAP56" s="87"/>
      <c r="TAQ56" s="88"/>
      <c r="TAR56" s="87"/>
      <c r="TAS56" s="87"/>
      <c r="TAT56" s="87"/>
      <c r="TAU56" s="87"/>
      <c r="TAV56" s="88"/>
      <c r="TAW56" s="87"/>
      <c r="TAX56" s="87"/>
      <c r="TAY56" s="87"/>
      <c r="TAZ56" s="87"/>
      <c r="TBA56" s="88"/>
      <c r="TBB56" s="87"/>
      <c r="TBC56" s="87"/>
      <c r="TBD56" s="87"/>
      <c r="TBE56" s="87"/>
      <c r="TBF56" s="88"/>
      <c r="TBG56" s="87"/>
      <c r="TBH56" s="87"/>
      <c r="TBI56" s="87"/>
      <c r="TBJ56" s="87"/>
      <c r="TBK56" s="88"/>
      <c r="TBL56" s="87"/>
      <c r="TBM56" s="87"/>
      <c r="TBN56" s="87"/>
      <c r="TBO56" s="87"/>
      <c r="TBP56" s="88"/>
      <c r="TBQ56" s="87"/>
      <c r="TBR56" s="87"/>
      <c r="TBS56" s="87"/>
      <c r="TBT56" s="87"/>
      <c r="TBU56" s="88"/>
      <c r="TBV56" s="87"/>
      <c r="TBW56" s="87"/>
      <c r="TBX56" s="87"/>
      <c r="TBY56" s="87"/>
      <c r="TBZ56" s="88"/>
      <c r="TCA56" s="87"/>
      <c r="TCB56" s="87"/>
      <c r="TCC56" s="87"/>
      <c r="TCD56" s="87"/>
      <c r="TCE56" s="88"/>
      <c r="TCF56" s="87"/>
      <c r="TCG56" s="87"/>
      <c r="TCH56" s="87"/>
      <c r="TCI56" s="87"/>
      <c r="TCJ56" s="88"/>
      <c r="TCK56" s="87"/>
      <c r="TCL56" s="87"/>
      <c r="TCM56" s="87"/>
      <c r="TCN56" s="87"/>
      <c r="TCO56" s="88"/>
      <c r="TCP56" s="87"/>
      <c r="TCQ56" s="87"/>
      <c r="TCR56" s="87"/>
      <c r="TCS56" s="87"/>
      <c r="TCT56" s="88"/>
      <c r="TCU56" s="87"/>
      <c r="TCV56" s="87"/>
      <c r="TCW56" s="87"/>
      <c r="TCX56" s="87"/>
      <c r="TCY56" s="88"/>
      <c r="TCZ56" s="87"/>
      <c r="TDA56" s="87"/>
      <c r="TDB56" s="87"/>
      <c r="TDC56" s="87"/>
      <c r="TDD56" s="88"/>
      <c r="TDE56" s="87"/>
      <c r="TDF56" s="87"/>
      <c r="TDG56" s="87"/>
      <c r="TDH56" s="87"/>
      <c r="TDI56" s="88"/>
      <c r="TDJ56" s="87"/>
      <c r="TDK56" s="87"/>
      <c r="TDL56" s="87"/>
      <c r="TDM56" s="87"/>
      <c r="TDN56" s="88"/>
      <c r="TDO56" s="87"/>
      <c r="TDP56" s="87"/>
      <c r="TDQ56" s="87"/>
      <c r="TDR56" s="87"/>
      <c r="TDS56" s="88"/>
      <c r="TDT56" s="87"/>
      <c r="TDU56" s="87"/>
      <c r="TDV56" s="87"/>
      <c r="TDW56" s="87"/>
      <c r="TDX56" s="88"/>
      <c r="TDY56" s="87"/>
      <c r="TDZ56" s="87"/>
      <c r="TEA56" s="87"/>
      <c r="TEB56" s="87"/>
      <c r="TEC56" s="88"/>
      <c r="TED56" s="87"/>
      <c r="TEE56" s="87"/>
      <c r="TEF56" s="87"/>
      <c r="TEG56" s="87"/>
      <c r="TEH56" s="88"/>
      <c r="TEI56" s="87"/>
      <c r="TEJ56" s="87"/>
      <c r="TEK56" s="87"/>
      <c r="TEL56" s="87"/>
      <c r="TEM56" s="88"/>
      <c r="TEN56" s="87"/>
      <c r="TEO56" s="87"/>
      <c r="TEP56" s="87"/>
      <c r="TEQ56" s="87"/>
      <c r="TER56" s="88"/>
      <c r="TES56" s="87"/>
      <c r="TET56" s="87"/>
      <c r="TEU56" s="87"/>
      <c r="TEV56" s="87"/>
      <c r="TEW56" s="88"/>
      <c r="TEX56" s="87"/>
      <c r="TEY56" s="87"/>
      <c r="TEZ56" s="87"/>
      <c r="TFA56" s="87"/>
      <c r="TFB56" s="88"/>
      <c r="TFC56" s="87"/>
      <c r="TFD56" s="87"/>
      <c r="TFE56" s="87"/>
      <c r="TFF56" s="87"/>
      <c r="TFG56" s="88"/>
      <c r="TFH56" s="87"/>
      <c r="TFI56" s="87"/>
      <c r="TFJ56" s="87"/>
      <c r="TFK56" s="87"/>
      <c r="TFL56" s="88"/>
      <c r="TFM56" s="87"/>
      <c r="TFN56" s="87"/>
      <c r="TFO56" s="87"/>
      <c r="TFP56" s="87"/>
      <c r="TFQ56" s="88"/>
      <c r="TFR56" s="87"/>
      <c r="TFS56" s="87"/>
      <c r="TFT56" s="87"/>
      <c r="TFU56" s="87"/>
      <c r="TFV56" s="88"/>
      <c r="TFW56" s="87"/>
      <c r="TFX56" s="87"/>
      <c r="TFY56" s="87"/>
      <c r="TFZ56" s="87"/>
      <c r="TGA56" s="88"/>
      <c r="TGB56" s="87"/>
      <c r="TGC56" s="87"/>
      <c r="TGD56" s="87"/>
      <c r="TGE56" s="87"/>
      <c r="TGF56" s="88"/>
      <c r="TGG56" s="87"/>
      <c r="TGH56" s="87"/>
      <c r="TGI56" s="87"/>
      <c r="TGJ56" s="87"/>
      <c r="TGK56" s="88"/>
      <c r="TGL56" s="87"/>
      <c r="TGM56" s="87"/>
      <c r="TGN56" s="87"/>
      <c r="TGO56" s="87"/>
      <c r="TGP56" s="88"/>
      <c r="TGQ56" s="87"/>
      <c r="TGR56" s="87"/>
      <c r="TGS56" s="87"/>
      <c r="TGT56" s="87"/>
      <c r="TGU56" s="88"/>
      <c r="TGV56" s="87"/>
      <c r="TGW56" s="87"/>
      <c r="TGX56" s="87"/>
      <c r="TGY56" s="87"/>
      <c r="TGZ56" s="88"/>
      <c r="THA56" s="87"/>
      <c r="THB56" s="87"/>
      <c r="THC56" s="87"/>
      <c r="THD56" s="87"/>
      <c r="THE56" s="88"/>
      <c r="THF56" s="87"/>
      <c r="THG56" s="87"/>
      <c r="THH56" s="87"/>
      <c r="THI56" s="87"/>
      <c r="THJ56" s="88"/>
      <c r="THK56" s="87"/>
      <c r="THL56" s="87"/>
      <c r="THM56" s="87"/>
      <c r="THN56" s="87"/>
      <c r="THO56" s="88"/>
      <c r="THP56" s="87"/>
      <c r="THQ56" s="87"/>
      <c r="THR56" s="87"/>
      <c r="THS56" s="87"/>
      <c r="THT56" s="88"/>
      <c r="THU56" s="87"/>
      <c r="THV56" s="87"/>
      <c r="THW56" s="87"/>
      <c r="THX56" s="87"/>
      <c r="THY56" s="88"/>
      <c r="THZ56" s="87"/>
      <c r="TIA56" s="87"/>
      <c r="TIB56" s="87"/>
      <c r="TIC56" s="87"/>
      <c r="TID56" s="88"/>
      <c r="TIE56" s="87"/>
      <c r="TIF56" s="87"/>
      <c r="TIG56" s="87"/>
      <c r="TIH56" s="87"/>
      <c r="TII56" s="88"/>
      <c r="TIJ56" s="87"/>
      <c r="TIK56" s="87"/>
      <c r="TIL56" s="87"/>
      <c r="TIM56" s="87"/>
      <c r="TIN56" s="88"/>
      <c r="TIO56" s="87"/>
      <c r="TIP56" s="87"/>
      <c r="TIQ56" s="87"/>
      <c r="TIR56" s="87"/>
      <c r="TIS56" s="88"/>
      <c r="TIT56" s="87"/>
      <c r="TIU56" s="87"/>
      <c r="TIV56" s="87"/>
      <c r="TIW56" s="87"/>
      <c r="TIX56" s="88"/>
      <c r="TIY56" s="87"/>
      <c r="TIZ56" s="87"/>
      <c r="TJA56" s="87"/>
      <c r="TJB56" s="87"/>
      <c r="TJC56" s="88"/>
      <c r="TJD56" s="87"/>
      <c r="TJE56" s="87"/>
      <c r="TJF56" s="87"/>
      <c r="TJG56" s="87"/>
      <c r="TJH56" s="88"/>
      <c r="TJI56" s="87"/>
      <c r="TJJ56" s="87"/>
      <c r="TJK56" s="87"/>
      <c r="TJL56" s="87"/>
      <c r="TJM56" s="88"/>
      <c r="TJN56" s="87"/>
      <c r="TJO56" s="87"/>
      <c r="TJP56" s="87"/>
      <c r="TJQ56" s="87"/>
      <c r="TJR56" s="88"/>
      <c r="TJS56" s="87"/>
      <c r="TJT56" s="87"/>
      <c r="TJU56" s="87"/>
      <c r="TJV56" s="87"/>
      <c r="TJW56" s="88"/>
      <c r="TJX56" s="87"/>
      <c r="TJY56" s="87"/>
      <c r="TJZ56" s="87"/>
      <c r="TKA56" s="87"/>
      <c r="TKB56" s="88"/>
      <c r="TKC56" s="87"/>
      <c r="TKD56" s="87"/>
      <c r="TKE56" s="87"/>
      <c r="TKF56" s="87"/>
      <c r="TKG56" s="88"/>
      <c r="TKH56" s="87"/>
      <c r="TKI56" s="87"/>
      <c r="TKJ56" s="87"/>
      <c r="TKK56" s="87"/>
      <c r="TKL56" s="88"/>
      <c r="TKM56" s="87"/>
      <c r="TKN56" s="87"/>
      <c r="TKO56" s="87"/>
      <c r="TKP56" s="87"/>
      <c r="TKQ56" s="88"/>
      <c r="TKR56" s="87"/>
      <c r="TKS56" s="87"/>
      <c r="TKT56" s="87"/>
      <c r="TKU56" s="87"/>
      <c r="TKV56" s="88"/>
      <c r="TKW56" s="87"/>
      <c r="TKX56" s="87"/>
      <c r="TKY56" s="87"/>
      <c r="TKZ56" s="87"/>
      <c r="TLA56" s="88"/>
      <c r="TLB56" s="87"/>
      <c r="TLC56" s="87"/>
      <c r="TLD56" s="87"/>
      <c r="TLE56" s="87"/>
      <c r="TLF56" s="88"/>
      <c r="TLG56" s="87"/>
      <c r="TLH56" s="87"/>
      <c r="TLI56" s="87"/>
      <c r="TLJ56" s="87"/>
      <c r="TLK56" s="88"/>
      <c r="TLL56" s="87"/>
      <c r="TLM56" s="87"/>
      <c r="TLN56" s="87"/>
      <c r="TLO56" s="87"/>
      <c r="TLP56" s="88"/>
      <c r="TLQ56" s="87"/>
      <c r="TLR56" s="87"/>
      <c r="TLS56" s="87"/>
      <c r="TLT56" s="87"/>
      <c r="TLU56" s="88"/>
      <c r="TLV56" s="87"/>
      <c r="TLW56" s="87"/>
      <c r="TLX56" s="87"/>
      <c r="TLY56" s="87"/>
      <c r="TLZ56" s="88"/>
      <c r="TMA56" s="87"/>
      <c r="TMB56" s="87"/>
      <c r="TMC56" s="87"/>
      <c r="TMD56" s="87"/>
      <c r="TME56" s="88"/>
      <c r="TMF56" s="87"/>
      <c r="TMG56" s="87"/>
      <c r="TMH56" s="87"/>
      <c r="TMI56" s="87"/>
      <c r="TMJ56" s="88"/>
      <c r="TMK56" s="87"/>
      <c r="TML56" s="87"/>
      <c r="TMM56" s="87"/>
      <c r="TMN56" s="87"/>
      <c r="TMO56" s="88"/>
      <c r="TMP56" s="87"/>
      <c r="TMQ56" s="87"/>
      <c r="TMR56" s="87"/>
      <c r="TMS56" s="87"/>
      <c r="TMT56" s="88"/>
      <c r="TMU56" s="87"/>
      <c r="TMV56" s="87"/>
      <c r="TMW56" s="87"/>
      <c r="TMX56" s="87"/>
      <c r="TMY56" s="88"/>
      <c r="TMZ56" s="87"/>
      <c r="TNA56" s="87"/>
      <c r="TNB56" s="87"/>
      <c r="TNC56" s="87"/>
      <c r="TND56" s="88"/>
      <c r="TNE56" s="87"/>
      <c r="TNF56" s="87"/>
      <c r="TNG56" s="87"/>
      <c r="TNH56" s="87"/>
      <c r="TNI56" s="88"/>
      <c r="TNJ56" s="87"/>
      <c r="TNK56" s="87"/>
      <c r="TNL56" s="87"/>
      <c r="TNM56" s="87"/>
      <c r="TNN56" s="88"/>
      <c r="TNO56" s="87"/>
      <c r="TNP56" s="87"/>
      <c r="TNQ56" s="87"/>
      <c r="TNR56" s="87"/>
      <c r="TNS56" s="88"/>
      <c r="TNT56" s="87"/>
      <c r="TNU56" s="87"/>
      <c r="TNV56" s="87"/>
      <c r="TNW56" s="87"/>
      <c r="TNX56" s="88"/>
      <c r="TNY56" s="87"/>
      <c r="TNZ56" s="87"/>
      <c r="TOA56" s="87"/>
      <c r="TOB56" s="87"/>
      <c r="TOC56" s="88"/>
      <c r="TOD56" s="87"/>
      <c r="TOE56" s="87"/>
      <c r="TOF56" s="87"/>
      <c r="TOG56" s="87"/>
      <c r="TOH56" s="88"/>
      <c r="TOI56" s="87"/>
      <c r="TOJ56" s="87"/>
      <c r="TOK56" s="87"/>
      <c r="TOL56" s="87"/>
      <c r="TOM56" s="88"/>
      <c r="TON56" s="87"/>
      <c r="TOO56" s="87"/>
      <c r="TOP56" s="87"/>
      <c r="TOQ56" s="87"/>
      <c r="TOR56" s="88"/>
      <c r="TOS56" s="87"/>
      <c r="TOT56" s="87"/>
      <c r="TOU56" s="87"/>
      <c r="TOV56" s="87"/>
      <c r="TOW56" s="88"/>
      <c r="TOX56" s="87"/>
      <c r="TOY56" s="87"/>
      <c r="TOZ56" s="87"/>
      <c r="TPA56" s="87"/>
      <c r="TPB56" s="88"/>
      <c r="TPC56" s="87"/>
      <c r="TPD56" s="87"/>
      <c r="TPE56" s="87"/>
      <c r="TPF56" s="87"/>
      <c r="TPG56" s="88"/>
      <c r="TPH56" s="87"/>
      <c r="TPI56" s="87"/>
      <c r="TPJ56" s="87"/>
      <c r="TPK56" s="87"/>
      <c r="TPL56" s="88"/>
      <c r="TPM56" s="87"/>
      <c r="TPN56" s="87"/>
      <c r="TPO56" s="87"/>
      <c r="TPP56" s="87"/>
      <c r="TPQ56" s="88"/>
      <c r="TPR56" s="87"/>
      <c r="TPS56" s="87"/>
      <c r="TPT56" s="87"/>
      <c r="TPU56" s="87"/>
      <c r="TPV56" s="88"/>
      <c r="TPW56" s="87"/>
      <c r="TPX56" s="87"/>
      <c r="TPY56" s="87"/>
      <c r="TPZ56" s="87"/>
      <c r="TQA56" s="88"/>
      <c r="TQB56" s="87"/>
      <c r="TQC56" s="87"/>
      <c r="TQD56" s="87"/>
      <c r="TQE56" s="87"/>
      <c r="TQF56" s="88"/>
      <c r="TQG56" s="87"/>
      <c r="TQH56" s="87"/>
      <c r="TQI56" s="87"/>
      <c r="TQJ56" s="87"/>
      <c r="TQK56" s="88"/>
      <c r="TQL56" s="87"/>
      <c r="TQM56" s="87"/>
      <c r="TQN56" s="87"/>
      <c r="TQO56" s="87"/>
      <c r="TQP56" s="88"/>
      <c r="TQQ56" s="87"/>
      <c r="TQR56" s="87"/>
      <c r="TQS56" s="87"/>
      <c r="TQT56" s="87"/>
      <c r="TQU56" s="88"/>
      <c r="TQV56" s="87"/>
      <c r="TQW56" s="87"/>
      <c r="TQX56" s="87"/>
      <c r="TQY56" s="87"/>
      <c r="TQZ56" s="88"/>
      <c r="TRA56" s="87"/>
      <c r="TRB56" s="87"/>
      <c r="TRC56" s="87"/>
      <c r="TRD56" s="87"/>
      <c r="TRE56" s="88"/>
      <c r="TRF56" s="87"/>
      <c r="TRG56" s="87"/>
      <c r="TRH56" s="87"/>
      <c r="TRI56" s="87"/>
      <c r="TRJ56" s="88"/>
      <c r="TRK56" s="87"/>
      <c r="TRL56" s="87"/>
      <c r="TRM56" s="87"/>
      <c r="TRN56" s="87"/>
      <c r="TRO56" s="88"/>
      <c r="TRP56" s="87"/>
      <c r="TRQ56" s="87"/>
      <c r="TRR56" s="87"/>
      <c r="TRS56" s="87"/>
      <c r="TRT56" s="88"/>
      <c r="TRU56" s="87"/>
      <c r="TRV56" s="87"/>
      <c r="TRW56" s="87"/>
      <c r="TRX56" s="87"/>
      <c r="TRY56" s="88"/>
      <c r="TRZ56" s="87"/>
      <c r="TSA56" s="87"/>
      <c r="TSB56" s="87"/>
      <c r="TSC56" s="87"/>
      <c r="TSD56" s="88"/>
      <c r="TSE56" s="87"/>
      <c r="TSF56" s="87"/>
      <c r="TSG56" s="87"/>
      <c r="TSH56" s="87"/>
      <c r="TSI56" s="88"/>
      <c r="TSJ56" s="87"/>
      <c r="TSK56" s="87"/>
      <c r="TSL56" s="87"/>
      <c r="TSM56" s="87"/>
      <c r="TSN56" s="88"/>
      <c r="TSO56" s="87"/>
      <c r="TSP56" s="87"/>
      <c r="TSQ56" s="87"/>
      <c r="TSR56" s="87"/>
      <c r="TSS56" s="88"/>
      <c r="TST56" s="87"/>
      <c r="TSU56" s="87"/>
      <c r="TSV56" s="87"/>
      <c r="TSW56" s="87"/>
      <c r="TSX56" s="88"/>
      <c r="TSY56" s="87"/>
      <c r="TSZ56" s="87"/>
      <c r="TTA56" s="87"/>
      <c r="TTB56" s="87"/>
      <c r="TTC56" s="88"/>
      <c r="TTD56" s="87"/>
      <c r="TTE56" s="87"/>
      <c r="TTF56" s="87"/>
      <c r="TTG56" s="87"/>
      <c r="TTH56" s="88"/>
      <c r="TTI56" s="87"/>
      <c r="TTJ56" s="87"/>
      <c r="TTK56" s="87"/>
      <c r="TTL56" s="87"/>
      <c r="TTM56" s="88"/>
      <c r="TTN56" s="87"/>
      <c r="TTO56" s="87"/>
      <c r="TTP56" s="87"/>
      <c r="TTQ56" s="87"/>
      <c r="TTR56" s="88"/>
      <c r="TTS56" s="87"/>
      <c r="TTT56" s="87"/>
      <c r="TTU56" s="87"/>
      <c r="TTV56" s="87"/>
      <c r="TTW56" s="88"/>
      <c r="TTX56" s="87"/>
      <c r="TTY56" s="87"/>
      <c r="TTZ56" s="87"/>
      <c r="TUA56" s="87"/>
      <c r="TUB56" s="88"/>
      <c r="TUC56" s="87"/>
      <c r="TUD56" s="87"/>
      <c r="TUE56" s="87"/>
      <c r="TUF56" s="87"/>
      <c r="TUG56" s="88"/>
      <c r="TUH56" s="87"/>
      <c r="TUI56" s="87"/>
      <c r="TUJ56" s="87"/>
      <c r="TUK56" s="87"/>
      <c r="TUL56" s="88"/>
      <c r="TUM56" s="87"/>
      <c r="TUN56" s="87"/>
      <c r="TUO56" s="87"/>
      <c r="TUP56" s="87"/>
      <c r="TUQ56" s="88"/>
      <c r="TUR56" s="87"/>
      <c r="TUS56" s="87"/>
      <c r="TUT56" s="87"/>
      <c r="TUU56" s="87"/>
      <c r="TUV56" s="88"/>
      <c r="TUW56" s="87"/>
      <c r="TUX56" s="87"/>
      <c r="TUY56" s="87"/>
      <c r="TUZ56" s="87"/>
      <c r="TVA56" s="88"/>
      <c r="TVB56" s="87"/>
      <c r="TVC56" s="87"/>
      <c r="TVD56" s="87"/>
      <c r="TVE56" s="87"/>
      <c r="TVF56" s="88"/>
      <c r="TVG56" s="87"/>
      <c r="TVH56" s="87"/>
      <c r="TVI56" s="87"/>
      <c r="TVJ56" s="87"/>
      <c r="TVK56" s="88"/>
      <c r="TVL56" s="87"/>
      <c r="TVM56" s="87"/>
      <c r="TVN56" s="87"/>
      <c r="TVO56" s="87"/>
      <c r="TVP56" s="88"/>
      <c r="TVQ56" s="87"/>
      <c r="TVR56" s="87"/>
      <c r="TVS56" s="87"/>
      <c r="TVT56" s="87"/>
      <c r="TVU56" s="88"/>
      <c r="TVV56" s="87"/>
      <c r="TVW56" s="87"/>
      <c r="TVX56" s="87"/>
      <c r="TVY56" s="87"/>
      <c r="TVZ56" s="88"/>
      <c r="TWA56" s="87"/>
      <c r="TWB56" s="87"/>
      <c r="TWC56" s="87"/>
      <c r="TWD56" s="87"/>
      <c r="TWE56" s="88"/>
      <c r="TWF56" s="87"/>
      <c r="TWG56" s="87"/>
      <c r="TWH56" s="87"/>
      <c r="TWI56" s="87"/>
      <c r="TWJ56" s="88"/>
      <c r="TWK56" s="87"/>
      <c r="TWL56" s="87"/>
      <c r="TWM56" s="87"/>
      <c r="TWN56" s="87"/>
      <c r="TWO56" s="88"/>
      <c r="TWP56" s="87"/>
      <c r="TWQ56" s="87"/>
      <c r="TWR56" s="87"/>
      <c r="TWS56" s="87"/>
      <c r="TWT56" s="88"/>
      <c r="TWU56" s="87"/>
      <c r="TWV56" s="87"/>
      <c r="TWW56" s="87"/>
      <c r="TWX56" s="87"/>
      <c r="TWY56" s="88"/>
      <c r="TWZ56" s="87"/>
      <c r="TXA56" s="87"/>
      <c r="TXB56" s="87"/>
      <c r="TXC56" s="87"/>
      <c r="TXD56" s="88"/>
      <c r="TXE56" s="87"/>
      <c r="TXF56" s="87"/>
      <c r="TXG56" s="87"/>
      <c r="TXH56" s="87"/>
      <c r="TXI56" s="88"/>
      <c r="TXJ56" s="87"/>
      <c r="TXK56" s="87"/>
      <c r="TXL56" s="87"/>
      <c r="TXM56" s="87"/>
      <c r="TXN56" s="88"/>
      <c r="TXO56" s="87"/>
      <c r="TXP56" s="87"/>
      <c r="TXQ56" s="87"/>
      <c r="TXR56" s="87"/>
      <c r="TXS56" s="88"/>
      <c r="TXT56" s="87"/>
      <c r="TXU56" s="87"/>
      <c r="TXV56" s="87"/>
      <c r="TXW56" s="87"/>
      <c r="TXX56" s="88"/>
      <c r="TXY56" s="87"/>
      <c r="TXZ56" s="87"/>
      <c r="TYA56" s="87"/>
      <c r="TYB56" s="87"/>
      <c r="TYC56" s="88"/>
      <c r="TYD56" s="87"/>
      <c r="TYE56" s="87"/>
      <c r="TYF56" s="87"/>
      <c r="TYG56" s="87"/>
      <c r="TYH56" s="88"/>
      <c r="TYI56" s="87"/>
      <c r="TYJ56" s="87"/>
      <c r="TYK56" s="87"/>
      <c r="TYL56" s="87"/>
      <c r="TYM56" s="88"/>
      <c r="TYN56" s="87"/>
      <c r="TYO56" s="87"/>
      <c r="TYP56" s="87"/>
      <c r="TYQ56" s="87"/>
      <c r="TYR56" s="88"/>
      <c r="TYS56" s="87"/>
      <c r="TYT56" s="87"/>
      <c r="TYU56" s="87"/>
      <c r="TYV56" s="87"/>
      <c r="TYW56" s="88"/>
      <c r="TYX56" s="87"/>
      <c r="TYY56" s="87"/>
      <c r="TYZ56" s="87"/>
      <c r="TZA56" s="87"/>
      <c r="TZB56" s="88"/>
      <c r="TZC56" s="87"/>
      <c r="TZD56" s="87"/>
      <c r="TZE56" s="87"/>
      <c r="TZF56" s="87"/>
      <c r="TZG56" s="88"/>
      <c r="TZH56" s="87"/>
      <c r="TZI56" s="87"/>
      <c r="TZJ56" s="87"/>
      <c r="TZK56" s="87"/>
      <c r="TZL56" s="88"/>
      <c r="TZM56" s="87"/>
      <c r="TZN56" s="87"/>
      <c r="TZO56" s="87"/>
      <c r="TZP56" s="87"/>
      <c r="TZQ56" s="88"/>
      <c r="TZR56" s="87"/>
      <c r="TZS56" s="87"/>
      <c r="TZT56" s="87"/>
      <c r="TZU56" s="87"/>
      <c r="TZV56" s="88"/>
      <c r="TZW56" s="87"/>
      <c r="TZX56" s="87"/>
      <c r="TZY56" s="87"/>
      <c r="TZZ56" s="87"/>
      <c r="UAA56" s="88"/>
      <c r="UAB56" s="87"/>
      <c r="UAC56" s="87"/>
      <c r="UAD56" s="87"/>
      <c r="UAE56" s="87"/>
      <c r="UAF56" s="88"/>
      <c r="UAG56" s="87"/>
      <c r="UAH56" s="87"/>
      <c r="UAI56" s="87"/>
      <c r="UAJ56" s="87"/>
      <c r="UAK56" s="88"/>
      <c r="UAL56" s="87"/>
      <c r="UAM56" s="87"/>
      <c r="UAN56" s="87"/>
      <c r="UAO56" s="87"/>
      <c r="UAP56" s="88"/>
      <c r="UAQ56" s="87"/>
      <c r="UAR56" s="87"/>
      <c r="UAS56" s="87"/>
      <c r="UAT56" s="87"/>
      <c r="UAU56" s="88"/>
      <c r="UAV56" s="87"/>
      <c r="UAW56" s="87"/>
      <c r="UAX56" s="87"/>
      <c r="UAY56" s="87"/>
      <c r="UAZ56" s="88"/>
      <c r="UBA56" s="87"/>
      <c r="UBB56" s="87"/>
      <c r="UBC56" s="87"/>
      <c r="UBD56" s="87"/>
      <c r="UBE56" s="88"/>
      <c r="UBF56" s="87"/>
      <c r="UBG56" s="87"/>
      <c r="UBH56" s="87"/>
      <c r="UBI56" s="87"/>
      <c r="UBJ56" s="88"/>
      <c r="UBK56" s="87"/>
      <c r="UBL56" s="87"/>
      <c r="UBM56" s="87"/>
      <c r="UBN56" s="87"/>
      <c r="UBO56" s="88"/>
      <c r="UBP56" s="87"/>
      <c r="UBQ56" s="87"/>
      <c r="UBR56" s="87"/>
      <c r="UBS56" s="87"/>
      <c r="UBT56" s="88"/>
      <c r="UBU56" s="87"/>
      <c r="UBV56" s="87"/>
      <c r="UBW56" s="87"/>
      <c r="UBX56" s="87"/>
      <c r="UBY56" s="88"/>
      <c r="UBZ56" s="87"/>
      <c r="UCA56" s="87"/>
      <c r="UCB56" s="87"/>
      <c r="UCC56" s="87"/>
      <c r="UCD56" s="88"/>
      <c r="UCE56" s="87"/>
      <c r="UCF56" s="87"/>
      <c r="UCG56" s="87"/>
      <c r="UCH56" s="87"/>
      <c r="UCI56" s="88"/>
      <c r="UCJ56" s="87"/>
      <c r="UCK56" s="87"/>
      <c r="UCL56" s="87"/>
      <c r="UCM56" s="87"/>
      <c r="UCN56" s="88"/>
      <c r="UCO56" s="87"/>
      <c r="UCP56" s="87"/>
      <c r="UCQ56" s="87"/>
      <c r="UCR56" s="87"/>
      <c r="UCS56" s="88"/>
      <c r="UCT56" s="87"/>
      <c r="UCU56" s="87"/>
      <c r="UCV56" s="87"/>
      <c r="UCW56" s="87"/>
      <c r="UCX56" s="88"/>
      <c r="UCY56" s="87"/>
      <c r="UCZ56" s="87"/>
      <c r="UDA56" s="87"/>
      <c r="UDB56" s="87"/>
      <c r="UDC56" s="88"/>
      <c r="UDD56" s="87"/>
      <c r="UDE56" s="87"/>
      <c r="UDF56" s="87"/>
      <c r="UDG56" s="87"/>
      <c r="UDH56" s="88"/>
      <c r="UDI56" s="87"/>
      <c r="UDJ56" s="87"/>
      <c r="UDK56" s="87"/>
      <c r="UDL56" s="87"/>
      <c r="UDM56" s="88"/>
      <c r="UDN56" s="87"/>
      <c r="UDO56" s="87"/>
      <c r="UDP56" s="87"/>
      <c r="UDQ56" s="87"/>
      <c r="UDR56" s="88"/>
      <c r="UDS56" s="87"/>
      <c r="UDT56" s="87"/>
      <c r="UDU56" s="87"/>
      <c r="UDV56" s="87"/>
      <c r="UDW56" s="88"/>
      <c r="UDX56" s="87"/>
      <c r="UDY56" s="87"/>
      <c r="UDZ56" s="87"/>
      <c r="UEA56" s="87"/>
      <c r="UEB56" s="88"/>
      <c r="UEC56" s="87"/>
      <c r="UED56" s="87"/>
      <c r="UEE56" s="87"/>
      <c r="UEF56" s="87"/>
      <c r="UEG56" s="88"/>
      <c r="UEH56" s="87"/>
      <c r="UEI56" s="87"/>
      <c r="UEJ56" s="87"/>
      <c r="UEK56" s="87"/>
      <c r="UEL56" s="88"/>
      <c r="UEM56" s="87"/>
      <c r="UEN56" s="87"/>
      <c r="UEO56" s="87"/>
      <c r="UEP56" s="87"/>
      <c r="UEQ56" s="88"/>
      <c r="UER56" s="87"/>
      <c r="UES56" s="87"/>
      <c r="UET56" s="87"/>
      <c r="UEU56" s="87"/>
      <c r="UEV56" s="88"/>
      <c r="UEW56" s="87"/>
      <c r="UEX56" s="87"/>
      <c r="UEY56" s="87"/>
      <c r="UEZ56" s="87"/>
      <c r="UFA56" s="88"/>
      <c r="UFB56" s="87"/>
      <c r="UFC56" s="87"/>
      <c r="UFD56" s="87"/>
      <c r="UFE56" s="87"/>
      <c r="UFF56" s="88"/>
      <c r="UFG56" s="87"/>
      <c r="UFH56" s="87"/>
      <c r="UFI56" s="87"/>
      <c r="UFJ56" s="87"/>
      <c r="UFK56" s="88"/>
      <c r="UFL56" s="87"/>
      <c r="UFM56" s="87"/>
      <c r="UFN56" s="87"/>
      <c r="UFO56" s="87"/>
      <c r="UFP56" s="88"/>
      <c r="UFQ56" s="87"/>
      <c r="UFR56" s="87"/>
      <c r="UFS56" s="87"/>
      <c r="UFT56" s="87"/>
      <c r="UFU56" s="88"/>
      <c r="UFV56" s="87"/>
      <c r="UFW56" s="87"/>
      <c r="UFX56" s="87"/>
      <c r="UFY56" s="87"/>
      <c r="UFZ56" s="88"/>
      <c r="UGA56" s="87"/>
      <c r="UGB56" s="87"/>
      <c r="UGC56" s="87"/>
      <c r="UGD56" s="87"/>
      <c r="UGE56" s="88"/>
      <c r="UGF56" s="87"/>
      <c r="UGG56" s="87"/>
      <c r="UGH56" s="87"/>
      <c r="UGI56" s="87"/>
      <c r="UGJ56" s="88"/>
      <c r="UGK56" s="87"/>
      <c r="UGL56" s="87"/>
      <c r="UGM56" s="87"/>
      <c r="UGN56" s="87"/>
      <c r="UGO56" s="88"/>
      <c r="UGP56" s="87"/>
      <c r="UGQ56" s="87"/>
      <c r="UGR56" s="87"/>
      <c r="UGS56" s="87"/>
      <c r="UGT56" s="88"/>
      <c r="UGU56" s="87"/>
      <c r="UGV56" s="87"/>
      <c r="UGW56" s="87"/>
      <c r="UGX56" s="87"/>
      <c r="UGY56" s="88"/>
      <c r="UGZ56" s="87"/>
      <c r="UHA56" s="87"/>
      <c r="UHB56" s="87"/>
      <c r="UHC56" s="87"/>
      <c r="UHD56" s="88"/>
      <c r="UHE56" s="87"/>
      <c r="UHF56" s="87"/>
      <c r="UHG56" s="87"/>
      <c r="UHH56" s="87"/>
      <c r="UHI56" s="88"/>
      <c r="UHJ56" s="87"/>
      <c r="UHK56" s="87"/>
      <c r="UHL56" s="87"/>
      <c r="UHM56" s="87"/>
      <c r="UHN56" s="88"/>
      <c r="UHO56" s="87"/>
      <c r="UHP56" s="87"/>
      <c r="UHQ56" s="87"/>
      <c r="UHR56" s="87"/>
      <c r="UHS56" s="88"/>
      <c r="UHT56" s="87"/>
      <c r="UHU56" s="87"/>
      <c r="UHV56" s="87"/>
      <c r="UHW56" s="87"/>
      <c r="UHX56" s="88"/>
      <c r="UHY56" s="87"/>
      <c r="UHZ56" s="87"/>
      <c r="UIA56" s="87"/>
      <c r="UIB56" s="87"/>
      <c r="UIC56" s="88"/>
      <c r="UID56" s="87"/>
      <c r="UIE56" s="87"/>
      <c r="UIF56" s="87"/>
      <c r="UIG56" s="87"/>
      <c r="UIH56" s="88"/>
      <c r="UII56" s="87"/>
      <c r="UIJ56" s="87"/>
      <c r="UIK56" s="87"/>
      <c r="UIL56" s="87"/>
      <c r="UIM56" s="88"/>
      <c r="UIN56" s="87"/>
      <c r="UIO56" s="87"/>
      <c r="UIP56" s="87"/>
      <c r="UIQ56" s="87"/>
      <c r="UIR56" s="88"/>
      <c r="UIS56" s="87"/>
      <c r="UIT56" s="87"/>
      <c r="UIU56" s="87"/>
      <c r="UIV56" s="87"/>
      <c r="UIW56" s="88"/>
      <c r="UIX56" s="87"/>
      <c r="UIY56" s="87"/>
      <c r="UIZ56" s="87"/>
      <c r="UJA56" s="87"/>
      <c r="UJB56" s="88"/>
      <c r="UJC56" s="87"/>
      <c r="UJD56" s="87"/>
      <c r="UJE56" s="87"/>
      <c r="UJF56" s="87"/>
      <c r="UJG56" s="88"/>
      <c r="UJH56" s="87"/>
      <c r="UJI56" s="87"/>
      <c r="UJJ56" s="87"/>
      <c r="UJK56" s="87"/>
      <c r="UJL56" s="88"/>
      <c r="UJM56" s="87"/>
      <c r="UJN56" s="87"/>
      <c r="UJO56" s="87"/>
      <c r="UJP56" s="87"/>
      <c r="UJQ56" s="88"/>
      <c r="UJR56" s="87"/>
      <c r="UJS56" s="87"/>
      <c r="UJT56" s="87"/>
      <c r="UJU56" s="87"/>
      <c r="UJV56" s="88"/>
      <c r="UJW56" s="87"/>
      <c r="UJX56" s="87"/>
      <c r="UJY56" s="87"/>
      <c r="UJZ56" s="87"/>
      <c r="UKA56" s="88"/>
      <c r="UKB56" s="87"/>
      <c r="UKC56" s="87"/>
      <c r="UKD56" s="87"/>
      <c r="UKE56" s="87"/>
      <c r="UKF56" s="88"/>
      <c r="UKG56" s="87"/>
      <c r="UKH56" s="87"/>
      <c r="UKI56" s="87"/>
      <c r="UKJ56" s="87"/>
      <c r="UKK56" s="88"/>
      <c r="UKL56" s="87"/>
      <c r="UKM56" s="87"/>
      <c r="UKN56" s="87"/>
      <c r="UKO56" s="87"/>
      <c r="UKP56" s="88"/>
      <c r="UKQ56" s="87"/>
      <c r="UKR56" s="87"/>
      <c r="UKS56" s="87"/>
      <c r="UKT56" s="87"/>
      <c r="UKU56" s="88"/>
      <c r="UKV56" s="87"/>
      <c r="UKW56" s="87"/>
      <c r="UKX56" s="87"/>
      <c r="UKY56" s="87"/>
      <c r="UKZ56" s="88"/>
      <c r="ULA56" s="87"/>
      <c r="ULB56" s="87"/>
      <c r="ULC56" s="87"/>
      <c r="ULD56" s="87"/>
      <c r="ULE56" s="88"/>
      <c r="ULF56" s="87"/>
      <c r="ULG56" s="87"/>
      <c r="ULH56" s="87"/>
      <c r="ULI56" s="87"/>
      <c r="ULJ56" s="88"/>
      <c r="ULK56" s="87"/>
      <c r="ULL56" s="87"/>
      <c r="ULM56" s="87"/>
      <c r="ULN56" s="87"/>
      <c r="ULO56" s="88"/>
      <c r="ULP56" s="87"/>
      <c r="ULQ56" s="87"/>
      <c r="ULR56" s="87"/>
      <c r="ULS56" s="87"/>
      <c r="ULT56" s="88"/>
      <c r="ULU56" s="87"/>
      <c r="ULV56" s="87"/>
      <c r="ULW56" s="87"/>
      <c r="ULX56" s="87"/>
      <c r="ULY56" s="88"/>
      <c r="ULZ56" s="87"/>
      <c r="UMA56" s="87"/>
      <c r="UMB56" s="87"/>
      <c r="UMC56" s="87"/>
      <c r="UMD56" s="88"/>
      <c r="UME56" s="87"/>
      <c r="UMF56" s="87"/>
      <c r="UMG56" s="87"/>
      <c r="UMH56" s="87"/>
      <c r="UMI56" s="88"/>
      <c r="UMJ56" s="87"/>
      <c r="UMK56" s="87"/>
      <c r="UML56" s="87"/>
      <c r="UMM56" s="87"/>
      <c r="UMN56" s="88"/>
      <c r="UMO56" s="87"/>
      <c r="UMP56" s="87"/>
      <c r="UMQ56" s="87"/>
      <c r="UMR56" s="87"/>
      <c r="UMS56" s="88"/>
      <c r="UMT56" s="87"/>
      <c r="UMU56" s="87"/>
      <c r="UMV56" s="87"/>
      <c r="UMW56" s="87"/>
      <c r="UMX56" s="88"/>
      <c r="UMY56" s="87"/>
      <c r="UMZ56" s="87"/>
      <c r="UNA56" s="87"/>
      <c r="UNB56" s="87"/>
      <c r="UNC56" s="88"/>
      <c r="UND56" s="87"/>
      <c r="UNE56" s="87"/>
      <c r="UNF56" s="87"/>
      <c r="UNG56" s="87"/>
      <c r="UNH56" s="88"/>
      <c r="UNI56" s="87"/>
      <c r="UNJ56" s="87"/>
      <c r="UNK56" s="87"/>
      <c r="UNL56" s="87"/>
      <c r="UNM56" s="88"/>
      <c r="UNN56" s="87"/>
      <c r="UNO56" s="87"/>
      <c r="UNP56" s="87"/>
      <c r="UNQ56" s="87"/>
      <c r="UNR56" s="88"/>
      <c r="UNS56" s="87"/>
      <c r="UNT56" s="87"/>
      <c r="UNU56" s="87"/>
      <c r="UNV56" s="87"/>
      <c r="UNW56" s="88"/>
      <c r="UNX56" s="87"/>
      <c r="UNY56" s="87"/>
      <c r="UNZ56" s="87"/>
      <c r="UOA56" s="87"/>
      <c r="UOB56" s="88"/>
      <c r="UOC56" s="87"/>
      <c r="UOD56" s="87"/>
      <c r="UOE56" s="87"/>
      <c r="UOF56" s="87"/>
      <c r="UOG56" s="88"/>
      <c r="UOH56" s="87"/>
      <c r="UOI56" s="87"/>
      <c r="UOJ56" s="87"/>
      <c r="UOK56" s="87"/>
      <c r="UOL56" s="88"/>
      <c r="UOM56" s="87"/>
      <c r="UON56" s="87"/>
      <c r="UOO56" s="87"/>
      <c r="UOP56" s="87"/>
      <c r="UOQ56" s="88"/>
      <c r="UOR56" s="87"/>
      <c r="UOS56" s="87"/>
      <c r="UOT56" s="87"/>
      <c r="UOU56" s="87"/>
      <c r="UOV56" s="88"/>
      <c r="UOW56" s="87"/>
      <c r="UOX56" s="87"/>
      <c r="UOY56" s="87"/>
      <c r="UOZ56" s="87"/>
      <c r="UPA56" s="88"/>
      <c r="UPB56" s="87"/>
      <c r="UPC56" s="87"/>
      <c r="UPD56" s="87"/>
      <c r="UPE56" s="87"/>
      <c r="UPF56" s="88"/>
      <c r="UPG56" s="87"/>
      <c r="UPH56" s="87"/>
      <c r="UPI56" s="87"/>
      <c r="UPJ56" s="87"/>
      <c r="UPK56" s="88"/>
      <c r="UPL56" s="87"/>
      <c r="UPM56" s="87"/>
      <c r="UPN56" s="87"/>
      <c r="UPO56" s="87"/>
      <c r="UPP56" s="88"/>
      <c r="UPQ56" s="87"/>
      <c r="UPR56" s="87"/>
      <c r="UPS56" s="87"/>
      <c r="UPT56" s="87"/>
      <c r="UPU56" s="88"/>
      <c r="UPV56" s="87"/>
      <c r="UPW56" s="87"/>
      <c r="UPX56" s="87"/>
      <c r="UPY56" s="87"/>
      <c r="UPZ56" s="88"/>
      <c r="UQA56" s="87"/>
      <c r="UQB56" s="87"/>
      <c r="UQC56" s="87"/>
      <c r="UQD56" s="87"/>
      <c r="UQE56" s="88"/>
      <c r="UQF56" s="87"/>
      <c r="UQG56" s="87"/>
      <c r="UQH56" s="87"/>
      <c r="UQI56" s="87"/>
      <c r="UQJ56" s="88"/>
      <c r="UQK56" s="87"/>
      <c r="UQL56" s="87"/>
      <c r="UQM56" s="87"/>
      <c r="UQN56" s="87"/>
      <c r="UQO56" s="88"/>
      <c r="UQP56" s="87"/>
      <c r="UQQ56" s="87"/>
      <c r="UQR56" s="87"/>
      <c r="UQS56" s="87"/>
      <c r="UQT56" s="88"/>
      <c r="UQU56" s="87"/>
      <c r="UQV56" s="87"/>
      <c r="UQW56" s="87"/>
      <c r="UQX56" s="87"/>
      <c r="UQY56" s="88"/>
      <c r="UQZ56" s="87"/>
      <c r="URA56" s="87"/>
      <c r="URB56" s="87"/>
      <c r="URC56" s="87"/>
      <c r="URD56" s="88"/>
      <c r="URE56" s="87"/>
      <c r="URF56" s="87"/>
      <c r="URG56" s="87"/>
      <c r="URH56" s="87"/>
      <c r="URI56" s="88"/>
      <c r="URJ56" s="87"/>
      <c r="URK56" s="87"/>
      <c r="URL56" s="87"/>
      <c r="URM56" s="87"/>
      <c r="URN56" s="88"/>
      <c r="URO56" s="87"/>
      <c r="URP56" s="87"/>
      <c r="URQ56" s="87"/>
      <c r="URR56" s="87"/>
      <c r="URS56" s="88"/>
      <c r="URT56" s="87"/>
      <c r="URU56" s="87"/>
      <c r="URV56" s="87"/>
      <c r="URW56" s="87"/>
      <c r="URX56" s="88"/>
      <c r="URY56" s="87"/>
      <c r="URZ56" s="87"/>
      <c r="USA56" s="87"/>
      <c r="USB56" s="87"/>
      <c r="USC56" s="88"/>
      <c r="USD56" s="87"/>
      <c r="USE56" s="87"/>
      <c r="USF56" s="87"/>
      <c r="USG56" s="87"/>
      <c r="USH56" s="88"/>
      <c r="USI56" s="87"/>
      <c r="USJ56" s="87"/>
      <c r="USK56" s="87"/>
      <c r="USL56" s="87"/>
      <c r="USM56" s="88"/>
      <c r="USN56" s="87"/>
      <c r="USO56" s="87"/>
      <c r="USP56" s="87"/>
      <c r="USQ56" s="87"/>
      <c r="USR56" s="88"/>
      <c r="USS56" s="87"/>
      <c r="UST56" s="87"/>
      <c r="USU56" s="87"/>
      <c r="USV56" s="87"/>
      <c r="USW56" s="88"/>
      <c r="USX56" s="87"/>
      <c r="USY56" s="87"/>
      <c r="USZ56" s="87"/>
      <c r="UTA56" s="87"/>
      <c r="UTB56" s="88"/>
      <c r="UTC56" s="87"/>
      <c r="UTD56" s="87"/>
      <c r="UTE56" s="87"/>
      <c r="UTF56" s="87"/>
      <c r="UTG56" s="88"/>
      <c r="UTH56" s="87"/>
      <c r="UTI56" s="87"/>
      <c r="UTJ56" s="87"/>
      <c r="UTK56" s="87"/>
      <c r="UTL56" s="88"/>
      <c r="UTM56" s="87"/>
      <c r="UTN56" s="87"/>
      <c r="UTO56" s="87"/>
      <c r="UTP56" s="87"/>
      <c r="UTQ56" s="88"/>
      <c r="UTR56" s="87"/>
      <c r="UTS56" s="87"/>
      <c r="UTT56" s="87"/>
      <c r="UTU56" s="87"/>
      <c r="UTV56" s="88"/>
      <c r="UTW56" s="87"/>
      <c r="UTX56" s="87"/>
      <c r="UTY56" s="87"/>
      <c r="UTZ56" s="87"/>
      <c r="UUA56" s="88"/>
      <c r="UUB56" s="87"/>
      <c r="UUC56" s="87"/>
      <c r="UUD56" s="87"/>
      <c r="UUE56" s="87"/>
      <c r="UUF56" s="88"/>
      <c r="UUG56" s="87"/>
      <c r="UUH56" s="87"/>
      <c r="UUI56" s="87"/>
      <c r="UUJ56" s="87"/>
      <c r="UUK56" s="88"/>
      <c r="UUL56" s="87"/>
      <c r="UUM56" s="87"/>
      <c r="UUN56" s="87"/>
      <c r="UUO56" s="87"/>
      <c r="UUP56" s="88"/>
      <c r="UUQ56" s="87"/>
      <c r="UUR56" s="87"/>
      <c r="UUS56" s="87"/>
      <c r="UUT56" s="87"/>
      <c r="UUU56" s="88"/>
      <c r="UUV56" s="87"/>
      <c r="UUW56" s="87"/>
      <c r="UUX56" s="87"/>
      <c r="UUY56" s="87"/>
      <c r="UUZ56" s="88"/>
      <c r="UVA56" s="87"/>
      <c r="UVB56" s="87"/>
      <c r="UVC56" s="87"/>
      <c r="UVD56" s="87"/>
      <c r="UVE56" s="88"/>
      <c r="UVF56" s="87"/>
      <c r="UVG56" s="87"/>
      <c r="UVH56" s="87"/>
      <c r="UVI56" s="87"/>
      <c r="UVJ56" s="88"/>
      <c r="UVK56" s="87"/>
      <c r="UVL56" s="87"/>
      <c r="UVM56" s="87"/>
      <c r="UVN56" s="87"/>
      <c r="UVO56" s="88"/>
      <c r="UVP56" s="87"/>
      <c r="UVQ56" s="87"/>
      <c r="UVR56" s="87"/>
      <c r="UVS56" s="87"/>
      <c r="UVT56" s="88"/>
      <c r="UVU56" s="87"/>
      <c r="UVV56" s="87"/>
      <c r="UVW56" s="87"/>
      <c r="UVX56" s="87"/>
      <c r="UVY56" s="88"/>
      <c r="UVZ56" s="87"/>
      <c r="UWA56" s="87"/>
      <c r="UWB56" s="87"/>
      <c r="UWC56" s="87"/>
      <c r="UWD56" s="88"/>
      <c r="UWE56" s="87"/>
      <c r="UWF56" s="87"/>
      <c r="UWG56" s="87"/>
      <c r="UWH56" s="87"/>
      <c r="UWI56" s="88"/>
      <c r="UWJ56" s="87"/>
      <c r="UWK56" s="87"/>
      <c r="UWL56" s="87"/>
      <c r="UWM56" s="87"/>
      <c r="UWN56" s="88"/>
      <c r="UWO56" s="87"/>
      <c r="UWP56" s="87"/>
      <c r="UWQ56" s="87"/>
      <c r="UWR56" s="87"/>
      <c r="UWS56" s="88"/>
      <c r="UWT56" s="87"/>
      <c r="UWU56" s="87"/>
      <c r="UWV56" s="87"/>
      <c r="UWW56" s="87"/>
      <c r="UWX56" s="88"/>
      <c r="UWY56" s="87"/>
      <c r="UWZ56" s="87"/>
      <c r="UXA56" s="87"/>
      <c r="UXB56" s="87"/>
      <c r="UXC56" s="88"/>
      <c r="UXD56" s="87"/>
      <c r="UXE56" s="87"/>
      <c r="UXF56" s="87"/>
      <c r="UXG56" s="87"/>
      <c r="UXH56" s="88"/>
      <c r="UXI56" s="87"/>
      <c r="UXJ56" s="87"/>
      <c r="UXK56" s="87"/>
      <c r="UXL56" s="87"/>
      <c r="UXM56" s="88"/>
      <c r="UXN56" s="87"/>
      <c r="UXO56" s="87"/>
      <c r="UXP56" s="87"/>
      <c r="UXQ56" s="87"/>
      <c r="UXR56" s="88"/>
      <c r="UXS56" s="87"/>
      <c r="UXT56" s="87"/>
      <c r="UXU56" s="87"/>
      <c r="UXV56" s="87"/>
      <c r="UXW56" s="88"/>
      <c r="UXX56" s="87"/>
      <c r="UXY56" s="87"/>
      <c r="UXZ56" s="87"/>
      <c r="UYA56" s="87"/>
      <c r="UYB56" s="88"/>
      <c r="UYC56" s="87"/>
      <c r="UYD56" s="87"/>
      <c r="UYE56" s="87"/>
      <c r="UYF56" s="87"/>
      <c r="UYG56" s="88"/>
      <c r="UYH56" s="87"/>
      <c r="UYI56" s="87"/>
      <c r="UYJ56" s="87"/>
      <c r="UYK56" s="87"/>
      <c r="UYL56" s="88"/>
      <c r="UYM56" s="87"/>
      <c r="UYN56" s="87"/>
      <c r="UYO56" s="87"/>
      <c r="UYP56" s="87"/>
      <c r="UYQ56" s="88"/>
      <c r="UYR56" s="87"/>
      <c r="UYS56" s="87"/>
      <c r="UYT56" s="87"/>
      <c r="UYU56" s="87"/>
      <c r="UYV56" s="88"/>
      <c r="UYW56" s="87"/>
      <c r="UYX56" s="87"/>
      <c r="UYY56" s="87"/>
      <c r="UYZ56" s="87"/>
      <c r="UZA56" s="88"/>
      <c r="UZB56" s="87"/>
      <c r="UZC56" s="87"/>
      <c r="UZD56" s="87"/>
      <c r="UZE56" s="87"/>
      <c r="UZF56" s="88"/>
      <c r="UZG56" s="87"/>
      <c r="UZH56" s="87"/>
      <c r="UZI56" s="87"/>
      <c r="UZJ56" s="87"/>
      <c r="UZK56" s="88"/>
      <c r="UZL56" s="87"/>
      <c r="UZM56" s="87"/>
      <c r="UZN56" s="87"/>
      <c r="UZO56" s="87"/>
      <c r="UZP56" s="88"/>
      <c r="UZQ56" s="87"/>
      <c r="UZR56" s="87"/>
      <c r="UZS56" s="87"/>
      <c r="UZT56" s="87"/>
      <c r="UZU56" s="88"/>
      <c r="UZV56" s="87"/>
      <c r="UZW56" s="87"/>
      <c r="UZX56" s="87"/>
      <c r="UZY56" s="87"/>
      <c r="UZZ56" s="88"/>
      <c r="VAA56" s="87"/>
      <c r="VAB56" s="87"/>
      <c r="VAC56" s="87"/>
      <c r="VAD56" s="87"/>
      <c r="VAE56" s="88"/>
      <c r="VAF56" s="87"/>
      <c r="VAG56" s="87"/>
      <c r="VAH56" s="87"/>
      <c r="VAI56" s="87"/>
      <c r="VAJ56" s="88"/>
      <c r="VAK56" s="87"/>
      <c r="VAL56" s="87"/>
      <c r="VAM56" s="87"/>
      <c r="VAN56" s="87"/>
      <c r="VAO56" s="88"/>
      <c r="VAP56" s="87"/>
      <c r="VAQ56" s="87"/>
      <c r="VAR56" s="87"/>
      <c r="VAS56" s="87"/>
      <c r="VAT56" s="88"/>
      <c r="VAU56" s="87"/>
      <c r="VAV56" s="87"/>
      <c r="VAW56" s="87"/>
      <c r="VAX56" s="87"/>
      <c r="VAY56" s="88"/>
      <c r="VAZ56" s="87"/>
      <c r="VBA56" s="87"/>
      <c r="VBB56" s="87"/>
      <c r="VBC56" s="87"/>
      <c r="VBD56" s="88"/>
      <c r="VBE56" s="87"/>
      <c r="VBF56" s="87"/>
      <c r="VBG56" s="87"/>
      <c r="VBH56" s="87"/>
      <c r="VBI56" s="88"/>
      <c r="VBJ56" s="87"/>
      <c r="VBK56" s="87"/>
      <c r="VBL56" s="87"/>
      <c r="VBM56" s="87"/>
      <c r="VBN56" s="88"/>
      <c r="VBO56" s="87"/>
      <c r="VBP56" s="87"/>
      <c r="VBQ56" s="87"/>
      <c r="VBR56" s="87"/>
      <c r="VBS56" s="88"/>
      <c r="VBT56" s="87"/>
      <c r="VBU56" s="87"/>
      <c r="VBV56" s="87"/>
      <c r="VBW56" s="87"/>
      <c r="VBX56" s="88"/>
      <c r="VBY56" s="87"/>
      <c r="VBZ56" s="87"/>
      <c r="VCA56" s="87"/>
      <c r="VCB56" s="87"/>
      <c r="VCC56" s="88"/>
      <c r="VCD56" s="87"/>
      <c r="VCE56" s="87"/>
      <c r="VCF56" s="87"/>
      <c r="VCG56" s="87"/>
      <c r="VCH56" s="88"/>
      <c r="VCI56" s="87"/>
      <c r="VCJ56" s="87"/>
      <c r="VCK56" s="87"/>
      <c r="VCL56" s="87"/>
      <c r="VCM56" s="88"/>
      <c r="VCN56" s="87"/>
      <c r="VCO56" s="87"/>
      <c r="VCP56" s="87"/>
      <c r="VCQ56" s="87"/>
      <c r="VCR56" s="88"/>
      <c r="VCS56" s="87"/>
      <c r="VCT56" s="87"/>
      <c r="VCU56" s="87"/>
      <c r="VCV56" s="87"/>
      <c r="VCW56" s="88"/>
      <c r="VCX56" s="87"/>
      <c r="VCY56" s="87"/>
      <c r="VCZ56" s="87"/>
      <c r="VDA56" s="87"/>
      <c r="VDB56" s="88"/>
      <c r="VDC56" s="87"/>
      <c r="VDD56" s="87"/>
      <c r="VDE56" s="87"/>
      <c r="VDF56" s="87"/>
      <c r="VDG56" s="88"/>
      <c r="VDH56" s="87"/>
      <c r="VDI56" s="87"/>
      <c r="VDJ56" s="87"/>
      <c r="VDK56" s="87"/>
      <c r="VDL56" s="88"/>
      <c r="VDM56" s="87"/>
      <c r="VDN56" s="87"/>
      <c r="VDO56" s="87"/>
      <c r="VDP56" s="87"/>
      <c r="VDQ56" s="88"/>
      <c r="VDR56" s="87"/>
      <c r="VDS56" s="87"/>
      <c r="VDT56" s="87"/>
      <c r="VDU56" s="87"/>
      <c r="VDV56" s="88"/>
      <c r="VDW56" s="87"/>
      <c r="VDX56" s="87"/>
      <c r="VDY56" s="87"/>
      <c r="VDZ56" s="87"/>
      <c r="VEA56" s="88"/>
      <c r="VEB56" s="87"/>
      <c r="VEC56" s="87"/>
      <c r="VED56" s="87"/>
      <c r="VEE56" s="87"/>
      <c r="VEF56" s="88"/>
      <c r="VEG56" s="87"/>
      <c r="VEH56" s="87"/>
      <c r="VEI56" s="87"/>
      <c r="VEJ56" s="87"/>
      <c r="VEK56" s="88"/>
      <c r="VEL56" s="87"/>
      <c r="VEM56" s="87"/>
      <c r="VEN56" s="87"/>
      <c r="VEO56" s="87"/>
      <c r="VEP56" s="88"/>
      <c r="VEQ56" s="87"/>
      <c r="VER56" s="87"/>
      <c r="VES56" s="87"/>
      <c r="VET56" s="87"/>
      <c r="VEU56" s="88"/>
      <c r="VEV56" s="87"/>
      <c r="VEW56" s="87"/>
      <c r="VEX56" s="87"/>
      <c r="VEY56" s="87"/>
      <c r="VEZ56" s="88"/>
      <c r="VFA56" s="87"/>
      <c r="VFB56" s="87"/>
      <c r="VFC56" s="87"/>
      <c r="VFD56" s="87"/>
      <c r="VFE56" s="88"/>
      <c r="VFF56" s="87"/>
      <c r="VFG56" s="87"/>
      <c r="VFH56" s="87"/>
      <c r="VFI56" s="87"/>
      <c r="VFJ56" s="88"/>
      <c r="VFK56" s="87"/>
      <c r="VFL56" s="87"/>
      <c r="VFM56" s="87"/>
      <c r="VFN56" s="87"/>
      <c r="VFO56" s="88"/>
      <c r="VFP56" s="87"/>
      <c r="VFQ56" s="87"/>
      <c r="VFR56" s="87"/>
      <c r="VFS56" s="87"/>
      <c r="VFT56" s="88"/>
      <c r="VFU56" s="87"/>
      <c r="VFV56" s="87"/>
      <c r="VFW56" s="87"/>
      <c r="VFX56" s="87"/>
      <c r="VFY56" s="88"/>
      <c r="VFZ56" s="87"/>
      <c r="VGA56" s="87"/>
      <c r="VGB56" s="87"/>
      <c r="VGC56" s="87"/>
      <c r="VGD56" s="88"/>
      <c r="VGE56" s="87"/>
      <c r="VGF56" s="87"/>
      <c r="VGG56" s="87"/>
      <c r="VGH56" s="87"/>
      <c r="VGI56" s="88"/>
      <c r="VGJ56" s="87"/>
      <c r="VGK56" s="87"/>
      <c r="VGL56" s="87"/>
      <c r="VGM56" s="87"/>
      <c r="VGN56" s="88"/>
      <c r="VGO56" s="87"/>
      <c r="VGP56" s="87"/>
      <c r="VGQ56" s="87"/>
      <c r="VGR56" s="87"/>
      <c r="VGS56" s="88"/>
      <c r="VGT56" s="87"/>
      <c r="VGU56" s="87"/>
      <c r="VGV56" s="87"/>
      <c r="VGW56" s="87"/>
      <c r="VGX56" s="88"/>
      <c r="VGY56" s="87"/>
      <c r="VGZ56" s="87"/>
      <c r="VHA56" s="87"/>
      <c r="VHB56" s="87"/>
      <c r="VHC56" s="88"/>
      <c r="VHD56" s="87"/>
      <c r="VHE56" s="87"/>
      <c r="VHF56" s="87"/>
      <c r="VHG56" s="87"/>
      <c r="VHH56" s="88"/>
      <c r="VHI56" s="87"/>
      <c r="VHJ56" s="87"/>
      <c r="VHK56" s="87"/>
      <c r="VHL56" s="87"/>
      <c r="VHM56" s="88"/>
      <c r="VHN56" s="87"/>
      <c r="VHO56" s="87"/>
      <c r="VHP56" s="87"/>
      <c r="VHQ56" s="87"/>
      <c r="VHR56" s="88"/>
      <c r="VHS56" s="87"/>
      <c r="VHT56" s="87"/>
      <c r="VHU56" s="87"/>
      <c r="VHV56" s="87"/>
      <c r="VHW56" s="88"/>
      <c r="VHX56" s="87"/>
      <c r="VHY56" s="87"/>
      <c r="VHZ56" s="87"/>
      <c r="VIA56" s="87"/>
      <c r="VIB56" s="88"/>
      <c r="VIC56" s="87"/>
      <c r="VID56" s="87"/>
      <c r="VIE56" s="87"/>
      <c r="VIF56" s="87"/>
      <c r="VIG56" s="88"/>
      <c r="VIH56" s="87"/>
      <c r="VII56" s="87"/>
      <c r="VIJ56" s="87"/>
      <c r="VIK56" s="87"/>
      <c r="VIL56" s="88"/>
      <c r="VIM56" s="87"/>
      <c r="VIN56" s="87"/>
      <c r="VIO56" s="87"/>
      <c r="VIP56" s="87"/>
      <c r="VIQ56" s="88"/>
      <c r="VIR56" s="87"/>
      <c r="VIS56" s="87"/>
      <c r="VIT56" s="87"/>
      <c r="VIU56" s="87"/>
      <c r="VIV56" s="88"/>
      <c r="VIW56" s="87"/>
      <c r="VIX56" s="87"/>
      <c r="VIY56" s="87"/>
      <c r="VIZ56" s="87"/>
      <c r="VJA56" s="88"/>
      <c r="VJB56" s="87"/>
      <c r="VJC56" s="87"/>
      <c r="VJD56" s="87"/>
      <c r="VJE56" s="87"/>
      <c r="VJF56" s="88"/>
      <c r="VJG56" s="87"/>
      <c r="VJH56" s="87"/>
      <c r="VJI56" s="87"/>
      <c r="VJJ56" s="87"/>
      <c r="VJK56" s="88"/>
      <c r="VJL56" s="87"/>
      <c r="VJM56" s="87"/>
      <c r="VJN56" s="87"/>
      <c r="VJO56" s="87"/>
      <c r="VJP56" s="88"/>
      <c r="VJQ56" s="87"/>
      <c r="VJR56" s="87"/>
      <c r="VJS56" s="87"/>
      <c r="VJT56" s="87"/>
      <c r="VJU56" s="88"/>
      <c r="VJV56" s="87"/>
      <c r="VJW56" s="87"/>
      <c r="VJX56" s="87"/>
      <c r="VJY56" s="87"/>
      <c r="VJZ56" s="88"/>
      <c r="VKA56" s="87"/>
      <c r="VKB56" s="87"/>
      <c r="VKC56" s="87"/>
      <c r="VKD56" s="87"/>
      <c r="VKE56" s="88"/>
      <c r="VKF56" s="87"/>
      <c r="VKG56" s="87"/>
      <c r="VKH56" s="87"/>
      <c r="VKI56" s="87"/>
      <c r="VKJ56" s="88"/>
      <c r="VKK56" s="87"/>
      <c r="VKL56" s="87"/>
      <c r="VKM56" s="87"/>
      <c r="VKN56" s="87"/>
      <c r="VKO56" s="88"/>
      <c r="VKP56" s="87"/>
      <c r="VKQ56" s="87"/>
      <c r="VKR56" s="87"/>
      <c r="VKS56" s="87"/>
      <c r="VKT56" s="88"/>
      <c r="VKU56" s="87"/>
      <c r="VKV56" s="87"/>
      <c r="VKW56" s="87"/>
      <c r="VKX56" s="87"/>
      <c r="VKY56" s="88"/>
      <c r="VKZ56" s="87"/>
      <c r="VLA56" s="87"/>
      <c r="VLB56" s="87"/>
      <c r="VLC56" s="87"/>
      <c r="VLD56" s="88"/>
      <c r="VLE56" s="87"/>
      <c r="VLF56" s="87"/>
      <c r="VLG56" s="87"/>
      <c r="VLH56" s="87"/>
      <c r="VLI56" s="88"/>
      <c r="VLJ56" s="87"/>
      <c r="VLK56" s="87"/>
      <c r="VLL56" s="87"/>
      <c r="VLM56" s="87"/>
      <c r="VLN56" s="88"/>
      <c r="VLO56" s="87"/>
      <c r="VLP56" s="87"/>
      <c r="VLQ56" s="87"/>
      <c r="VLR56" s="87"/>
      <c r="VLS56" s="88"/>
      <c r="VLT56" s="87"/>
      <c r="VLU56" s="87"/>
      <c r="VLV56" s="87"/>
      <c r="VLW56" s="87"/>
      <c r="VLX56" s="88"/>
      <c r="VLY56" s="87"/>
      <c r="VLZ56" s="87"/>
      <c r="VMA56" s="87"/>
      <c r="VMB56" s="87"/>
      <c r="VMC56" s="88"/>
      <c r="VMD56" s="87"/>
      <c r="VME56" s="87"/>
      <c r="VMF56" s="87"/>
      <c r="VMG56" s="87"/>
      <c r="VMH56" s="88"/>
      <c r="VMI56" s="87"/>
      <c r="VMJ56" s="87"/>
      <c r="VMK56" s="87"/>
      <c r="VML56" s="87"/>
      <c r="VMM56" s="88"/>
      <c r="VMN56" s="87"/>
      <c r="VMO56" s="87"/>
      <c r="VMP56" s="87"/>
      <c r="VMQ56" s="87"/>
      <c r="VMR56" s="88"/>
      <c r="VMS56" s="87"/>
      <c r="VMT56" s="87"/>
      <c r="VMU56" s="87"/>
      <c r="VMV56" s="87"/>
      <c r="VMW56" s="88"/>
      <c r="VMX56" s="87"/>
      <c r="VMY56" s="87"/>
      <c r="VMZ56" s="87"/>
      <c r="VNA56" s="87"/>
      <c r="VNB56" s="88"/>
      <c r="VNC56" s="87"/>
      <c r="VND56" s="87"/>
      <c r="VNE56" s="87"/>
      <c r="VNF56" s="87"/>
      <c r="VNG56" s="88"/>
      <c r="VNH56" s="87"/>
      <c r="VNI56" s="87"/>
      <c r="VNJ56" s="87"/>
      <c r="VNK56" s="87"/>
      <c r="VNL56" s="88"/>
      <c r="VNM56" s="87"/>
      <c r="VNN56" s="87"/>
      <c r="VNO56" s="87"/>
      <c r="VNP56" s="87"/>
      <c r="VNQ56" s="88"/>
      <c r="VNR56" s="87"/>
      <c r="VNS56" s="87"/>
      <c r="VNT56" s="87"/>
      <c r="VNU56" s="87"/>
      <c r="VNV56" s="88"/>
      <c r="VNW56" s="87"/>
      <c r="VNX56" s="87"/>
      <c r="VNY56" s="87"/>
      <c r="VNZ56" s="87"/>
      <c r="VOA56" s="88"/>
      <c r="VOB56" s="87"/>
      <c r="VOC56" s="87"/>
      <c r="VOD56" s="87"/>
      <c r="VOE56" s="87"/>
      <c r="VOF56" s="88"/>
      <c r="VOG56" s="87"/>
      <c r="VOH56" s="87"/>
      <c r="VOI56" s="87"/>
      <c r="VOJ56" s="87"/>
      <c r="VOK56" s="88"/>
      <c r="VOL56" s="87"/>
      <c r="VOM56" s="87"/>
      <c r="VON56" s="87"/>
      <c r="VOO56" s="87"/>
      <c r="VOP56" s="88"/>
      <c r="VOQ56" s="87"/>
      <c r="VOR56" s="87"/>
      <c r="VOS56" s="87"/>
      <c r="VOT56" s="87"/>
      <c r="VOU56" s="88"/>
      <c r="VOV56" s="87"/>
      <c r="VOW56" s="87"/>
      <c r="VOX56" s="87"/>
      <c r="VOY56" s="87"/>
      <c r="VOZ56" s="88"/>
      <c r="VPA56" s="87"/>
      <c r="VPB56" s="87"/>
      <c r="VPC56" s="87"/>
      <c r="VPD56" s="87"/>
      <c r="VPE56" s="88"/>
      <c r="VPF56" s="87"/>
      <c r="VPG56" s="87"/>
      <c r="VPH56" s="87"/>
      <c r="VPI56" s="87"/>
      <c r="VPJ56" s="88"/>
      <c r="VPK56" s="87"/>
      <c r="VPL56" s="87"/>
      <c r="VPM56" s="87"/>
      <c r="VPN56" s="87"/>
      <c r="VPO56" s="88"/>
      <c r="VPP56" s="87"/>
      <c r="VPQ56" s="87"/>
      <c r="VPR56" s="87"/>
      <c r="VPS56" s="87"/>
      <c r="VPT56" s="88"/>
      <c r="VPU56" s="87"/>
      <c r="VPV56" s="87"/>
      <c r="VPW56" s="87"/>
      <c r="VPX56" s="87"/>
      <c r="VPY56" s="88"/>
      <c r="VPZ56" s="87"/>
      <c r="VQA56" s="87"/>
      <c r="VQB56" s="87"/>
      <c r="VQC56" s="87"/>
      <c r="VQD56" s="88"/>
      <c r="VQE56" s="87"/>
      <c r="VQF56" s="87"/>
      <c r="VQG56" s="87"/>
      <c r="VQH56" s="87"/>
      <c r="VQI56" s="88"/>
      <c r="VQJ56" s="87"/>
      <c r="VQK56" s="87"/>
      <c r="VQL56" s="87"/>
      <c r="VQM56" s="87"/>
      <c r="VQN56" s="88"/>
      <c r="VQO56" s="87"/>
      <c r="VQP56" s="87"/>
      <c r="VQQ56" s="87"/>
      <c r="VQR56" s="87"/>
      <c r="VQS56" s="88"/>
      <c r="VQT56" s="87"/>
      <c r="VQU56" s="87"/>
      <c r="VQV56" s="87"/>
      <c r="VQW56" s="87"/>
      <c r="VQX56" s="88"/>
      <c r="VQY56" s="87"/>
      <c r="VQZ56" s="87"/>
      <c r="VRA56" s="87"/>
      <c r="VRB56" s="87"/>
      <c r="VRC56" s="88"/>
      <c r="VRD56" s="87"/>
      <c r="VRE56" s="87"/>
      <c r="VRF56" s="87"/>
      <c r="VRG56" s="87"/>
      <c r="VRH56" s="88"/>
      <c r="VRI56" s="87"/>
      <c r="VRJ56" s="87"/>
      <c r="VRK56" s="87"/>
      <c r="VRL56" s="87"/>
      <c r="VRM56" s="88"/>
      <c r="VRN56" s="87"/>
      <c r="VRO56" s="87"/>
      <c r="VRP56" s="87"/>
      <c r="VRQ56" s="87"/>
      <c r="VRR56" s="88"/>
      <c r="VRS56" s="87"/>
      <c r="VRT56" s="87"/>
      <c r="VRU56" s="87"/>
      <c r="VRV56" s="87"/>
      <c r="VRW56" s="88"/>
      <c r="VRX56" s="87"/>
      <c r="VRY56" s="87"/>
      <c r="VRZ56" s="87"/>
      <c r="VSA56" s="87"/>
      <c r="VSB56" s="88"/>
      <c r="VSC56" s="87"/>
      <c r="VSD56" s="87"/>
      <c r="VSE56" s="87"/>
      <c r="VSF56" s="87"/>
      <c r="VSG56" s="88"/>
      <c r="VSH56" s="87"/>
      <c r="VSI56" s="87"/>
      <c r="VSJ56" s="87"/>
      <c r="VSK56" s="87"/>
      <c r="VSL56" s="88"/>
      <c r="VSM56" s="87"/>
      <c r="VSN56" s="87"/>
      <c r="VSO56" s="87"/>
      <c r="VSP56" s="87"/>
      <c r="VSQ56" s="88"/>
      <c r="VSR56" s="87"/>
      <c r="VSS56" s="87"/>
      <c r="VST56" s="87"/>
      <c r="VSU56" s="87"/>
      <c r="VSV56" s="88"/>
      <c r="VSW56" s="87"/>
      <c r="VSX56" s="87"/>
      <c r="VSY56" s="87"/>
      <c r="VSZ56" s="87"/>
      <c r="VTA56" s="88"/>
      <c r="VTB56" s="87"/>
      <c r="VTC56" s="87"/>
      <c r="VTD56" s="87"/>
      <c r="VTE56" s="87"/>
      <c r="VTF56" s="88"/>
      <c r="VTG56" s="87"/>
      <c r="VTH56" s="87"/>
      <c r="VTI56" s="87"/>
      <c r="VTJ56" s="87"/>
      <c r="VTK56" s="88"/>
      <c r="VTL56" s="87"/>
      <c r="VTM56" s="87"/>
      <c r="VTN56" s="87"/>
      <c r="VTO56" s="87"/>
      <c r="VTP56" s="88"/>
      <c r="VTQ56" s="87"/>
      <c r="VTR56" s="87"/>
      <c r="VTS56" s="87"/>
      <c r="VTT56" s="87"/>
      <c r="VTU56" s="88"/>
      <c r="VTV56" s="87"/>
      <c r="VTW56" s="87"/>
      <c r="VTX56" s="87"/>
      <c r="VTY56" s="87"/>
      <c r="VTZ56" s="88"/>
      <c r="VUA56" s="87"/>
      <c r="VUB56" s="87"/>
      <c r="VUC56" s="87"/>
      <c r="VUD56" s="87"/>
      <c r="VUE56" s="88"/>
      <c r="VUF56" s="87"/>
      <c r="VUG56" s="87"/>
      <c r="VUH56" s="87"/>
      <c r="VUI56" s="87"/>
      <c r="VUJ56" s="88"/>
      <c r="VUK56" s="87"/>
      <c r="VUL56" s="87"/>
      <c r="VUM56" s="87"/>
      <c r="VUN56" s="87"/>
      <c r="VUO56" s="88"/>
      <c r="VUP56" s="87"/>
      <c r="VUQ56" s="87"/>
      <c r="VUR56" s="87"/>
      <c r="VUS56" s="87"/>
      <c r="VUT56" s="88"/>
      <c r="VUU56" s="87"/>
      <c r="VUV56" s="87"/>
      <c r="VUW56" s="87"/>
      <c r="VUX56" s="87"/>
      <c r="VUY56" s="88"/>
      <c r="VUZ56" s="87"/>
      <c r="VVA56" s="87"/>
      <c r="VVB56" s="87"/>
      <c r="VVC56" s="87"/>
      <c r="VVD56" s="88"/>
      <c r="VVE56" s="87"/>
      <c r="VVF56" s="87"/>
      <c r="VVG56" s="87"/>
      <c r="VVH56" s="87"/>
      <c r="VVI56" s="88"/>
      <c r="VVJ56" s="87"/>
      <c r="VVK56" s="87"/>
      <c r="VVL56" s="87"/>
      <c r="VVM56" s="87"/>
      <c r="VVN56" s="88"/>
      <c r="VVO56" s="87"/>
      <c r="VVP56" s="87"/>
      <c r="VVQ56" s="87"/>
      <c r="VVR56" s="87"/>
      <c r="VVS56" s="88"/>
      <c r="VVT56" s="87"/>
      <c r="VVU56" s="87"/>
      <c r="VVV56" s="87"/>
      <c r="VVW56" s="87"/>
      <c r="VVX56" s="88"/>
      <c r="VVY56" s="87"/>
      <c r="VVZ56" s="87"/>
      <c r="VWA56" s="87"/>
      <c r="VWB56" s="87"/>
      <c r="VWC56" s="88"/>
      <c r="VWD56" s="87"/>
      <c r="VWE56" s="87"/>
      <c r="VWF56" s="87"/>
      <c r="VWG56" s="87"/>
      <c r="VWH56" s="88"/>
      <c r="VWI56" s="87"/>
      <c r="VWJ56" s="87"/>
      <c r="VWK56" s="87"/>
      <c r="VWL56" s="87"/>
      <c r="VWM56" s="88"/>
      <c r="VWN56" s="87"/>
      <c r="VWO56" s="87"/>
      <c r="VWP56" s="87"/>
      <c r="VWQ56" s="87"/>
      <c r="VWR56" s="88"/>
      <c r="VWS56" s="87"/>
      <c r="VWT56" s="87"/>
      <c r="VWU56" s="87"/>
      <c r="VWV56" s="87"/>
      <c r="VWW56" s="88"/>
      <c r="VWX56" s="87"/>
      <c r="VWY56" s="87"/>
      <c r="VWZ56" s="87"/>
      <c r="VXA56" s="87"/>
      <c r="VXB56" s="88"/>
      <c r="VXC56" s="87"/>
      <c r="VXD56" s="87"/>
      <c r="VXE56" s="87"/>
      <c r="VXF56" s="87"/>
      <c r="VXG56" s="88"/>
      <c r="VXH56" s="87"/>
      <c r="VXI56" s="87"/>
      <c r="VXJ56" s="87"/>
      <c r="VXK56" s="87"/>
      <c r="VXL56" s="88"/>
      <c r="VXM56" s="87"/>
      <c r="VXN56" s="87"/>
      <c r="VXO56" s="87"/>
      <c r="VXP56" s="87"/>
      <c r="VXQ56" s="88"/>
      <c r="VXR56" s="87"/>
      <c r="VXS56" s="87"/>
      <c r="VXT56" s="87"/>
      <c r="VXU56" s="87"/>
      <c r="VXV56" s="88"/>
      <c r="VXW56" s="87"/>
      <c r="VXX56" s="87"/>
      <c r="VXY56" s="87"/>
      <c r="VXZ56" s="87"/>
      <c r="VYA56" s="88"/>
      <c r="VYB56" s="87"/>
      <c r="VYC56" s="87"/>
      <c r="VYD56" s="87"/>
      <c r="VYE56" s="87"/>
      <c r="VYF56" s="88"/>
      <c r="VYG56" s="87"/>
      <c r="VYH56" s="87"/>
      <c r="VYI56" s="87"/>
      <c r="VYJ56" s="87"/>
      <c r="VYK56" s="88"/>
      <c r="VYL56" s="87"/>
      <c r="VYM56" s="87"/>
      <c r="VYN56" s="87"/>
      <c r="VYO56" s="87"/>
      <c r="VYP56" s="88"/>
      <c r="VYQ56" s="87"/>
      <c r="VYR56" s="87"/>
      <c r="VYS56" s="87"/>
      <c r="VYT56" s="87"/>
      <c r="VYU56" s="88"/>
      <c r="VYV56" s="87"/>
      <c r="VYW56" s="87"/>
      <c r="VYX56" s="87"/>
      <c r="VYY56" s="87"/>
      <c r="VYZ56" s="88"/>
      <c r="VZA56" s="87"/>
      <c r="VZB56" s="87"/>
      <c r="VZC56" s="87"/>
      <c r="VZD56" s="87"/>
      <c r="VZE56" s="88"/>
      <c r="VZF56" s="87"/>
      <c r="VZG56" s="87"/>
      <c r="VZH56" s="87"/>
      <c r="VZI56" s="87"/>
      <c r="VZJ56" s="88"/>
      <c r="VZK56" s="87"/>
      <c r="VZL56" s="87"/>
      <c r="VZM56" s="87"/>
      <c r="VZN56" s="87"/>
      <c r="VZO56" s="88"/>
      <c r="VZP56" s="87"/>
      <c r="VZQ56" s="87"/>
      <c r="VZR56" s="87"/>
      <c r="VZS56" s="87"/>
      <c r="VZT56" s="88"/>
      <c r="VZU56" s="87"/>
      <c r="VZV56" s="87"/>
      <c r="VZW56" s="87"/>
      <c r="VZX56" s="87"/>
      <c r="VZY56" s="88"/>
      <c r="VZZ56" s="87"/>
      <c r="WAA56" s="87"/>
      <c r="WAB56" s="87"/>
      <c r="WAC56" s="87"/>
      <c r="WAD56" s="88"/>
      <c r="WAE56" s="87"/>
      <c r="WAF56" s="87"/>
      <c r="WAG56" s="87"/>
      <c r="WAH56" s="87"/>
      <c r="WAI56" s="88"/>
      <c r="WAJ56" s="87"/>
      <c r="WAK56" s="87"/>
      <c r="WAL56" s="87"/>
      <c r="WAM56" s="87"/>
      <c r="WAN56" s="88"/>
      <c r="WAO56" s="87"/>
      <c r="WAP56" s="87"/>
      <c r="WAQ56" s="87"/>
      <c r="WAR56" s="87"/>
      <c r="WAS56" s="88"/>
      <c r="WAT56" s="87"/>
      <c r="WAU56" s="87"/>
      <c r="WAV56" s="87"/>
      <c r="WAW56" s="87"/>
      <c r="WAX56" s="88"/>
      <c r="WAY56" s="87"/>
      <c r="WAZ56" s="87"/>
      <c r="WBA56" s="87"/>
      <c r="WBB56" s="87"/>
      <c r="WBC56" s="88"/>
      <c r="WBD56" s="87"/>
      <c r="WBE56" s="87"/>
      <c r="WBF56" s="87"/>
      <c r="WBG56" s="87"/>
      <c r="WBH56" s="88"/>
      <c r="WBI56" s="87"/>
      <c r="WBJ56" s="87"/>
      <c r="WBK56" s="87"/>
      <c r="WBL56" s="87"/>
      <c r="WBM56" s="88"/>
      <c r="WBN56" s="87"/>
      <c r="WBO56" s="87"/>
      <c r="WBP56" s="87"/>
      <c r="WBQ56" s="87"/>
      <c r="WBR56" s="88"/>
      <c r="WBS56" s="87"/>
      <c r="WBT56" s="87"/>
      <c r="WBU56" s="87"/>
      <c r="WBV56" s="87"/>
      <c r="WBW56" s="88"/>
      <c r="WBX56" s="87"/>
      <c r="WBY56" s="87"/>
      <c r="WBZ56" s="87"/>
      <c r="WCA56" s="87"/>
      <c r="WCB56" s="88"/>
      <c r="WCC56" s="87"/>
      <c r="WCD56" s="87"/>
      <c r="WCE56" s="87"/>
      <c r="WCF56" s="87"/>
      <c r="WCG56" s="88"/>
      <c r="WCH56" s="87"/>
      <c r="WCI56" s="87"/>
      <c r="WCJ56" s="87"/>
      <c r="WCK56" s="87"/>
      <c r="WCL56" s="88"/>
      <c r="WCM56" s="87"/>
      <c r="WCN56" s="87"/>
      <c r="WCO56" s="87"/>
      <c r="WCP56" s="87"/>
      <c r="WCQ56" s="88"/>
      <c r="WCR56" s="87"/>
      <c r="WCS56" s="87"/>
      <c r="WCT56" s="87"/>
      <c r="WCU56" s="87"/>
      <c r="WCV56" s="88"/>
      <c r="WCW56" s="87"/>
      <c r="WCX56" s="87"/>
      <c r="WCY56" s="87"/>
      <c r="WCZ56" s="87"/>
      <c r="WDA56" s="88"/>
      <c r="WDB56" s="87"/>
      <c r="WDC56" s="87"/>
      <c r="WDD56" s="87"/>
      <c r="WDE56" s="87"/>
      <c r="WDF56" s="88"/>
      <c r="WDG56" s="87"/>
      <c r="WDH56" s="87"/>
      <c r="WDI56" s="87"/>
      <c r="WDJ56" s="87"/>
      <c r="WDK56" s="88"/>
      <c r="WDL56" s="87"/>
      <c r="WDM56" s="87"/>
      <c r="WDN56" s="87"/>
      <c r="WDO56" s="87"/>
      <c r="WDP56" s="88"/>
      <c r="WDQ56" s="87"/>
      <c r="WDR56" s="87"/>
      <c r="WDS56" s="87"/>
      <c r="WDT56" s="87"/>
      <c r="WDU56" s="88"/>
      <c r="WDV56" s="87"/>
      <c r="WDW56" s="87"/>
      <c r="WDX56" s="87"/>
      <c r="WDY56" s="87"/>
      <c r="WDZ56" s="88"/>
      <c r="WEA56" s="87"/>
      <c r="WEB56" s="87"/>
      <c r="WEC56" s="87"/>
      <c r="WED56" s="87"/>
      <c r="WEE56" s="88"/>
      <c r="WEF56" s="87"/>
      <c r="WEG56" s="87"/>
      <c r="WEH56" s="87"/>
      <c r="WEI56" s="87"/>
      <c r="WEJ56" s="88"/>
      <c r="WEK56" s="87"/>
      <c r="WEL56" s="87"/>
      <c r="WEM56" s="87"/>
      <c r="WEN56" s="87"/>
      <c r="WEO56" s="88"/>
      <c r="WEP56" s="87"/>
      <c r="WEQ56" s="87"/>
      <c r="WER56" s="87"/>
      <c r="WES56" s="87"/>
      <c r="WET56" s="88"/>
      <c r="WEU56" s="87"/>
      <c r="WEV56" s="87"/>
      <c r="WEW56" s="87"/>
      <c r="WEX56" s="87"/>
      <c r="WEY56" s="88"/>
      <c r="WEZ56" s="87"/>
      <c r="WFA56" s="87"/>
      <c r="WFB56" s="87"/>
      <c r="WFC56" s="87"/>
      <c r="WFD56" s="88"/>
      <c r="WFE56" s="87"/>
      <c r="WFF56" s="87"/>
      <c r="WFG56" s="87"/>
      <c r="WFH56" s="87"/>
      <c r="WFI56" s="88"/>
      <c r="WFJ56" s="87"/>
      <c r="WFK56" s="87"/>
      <c r="WFL56" s="87"/>
      <c r="WFM56" s="87"/>
      <c r="WFN56" s="88"/>
      <c r="WFO56" s="87"/>
      <c r="WFP56" s="87"/>
      <c r="WFQ56" s="87"/>
      <c r="WFR56" s="87"/>
      <c r="WFS56" s="88"/>
      <c r="WFT56" s="87"/>
      <c r="WFU56" s="87"/>
      <c r="WFV56" s="87"/>
      <c r="WFW56" s="87"/>
      <c r="WFX56" s="88"/>
      <c r="WFY56" s="87"/>
      <c r="WFZ56" s="87"/>
      <c r="WGA56" s="87"/>
      <c r="WGB56" s="87"/>
      <c r="WGC56" s="88"/>
      <c r="WGD56" s="87"/>
      <c r="WGE56" s="87"/>
      <c r="WGF56" s="87"/>
      <c r="WGG56" s="87"/>
      <c r="WGH56" s="88"/>
      <c r="WGI56" s="87"/>
      <c r="WGJ56" s="87"/>
      <c r="WGK56" s="87"/>
      <c r="WGL56" s="87"/>
      <c r="WGM56" s="88"/>
      <c r="WGN56" s="87"/>
      <c r="WGO56" s="87"/>
      <c r="WGP56" s="87"/>
      <c r="WGQ56" s="87"/>
      <c r="WGR56" s="88"/>
      <c r="WGS56" s="87"/>
      <c r="WGT56" s="87"/>
      <c r="WGU56" s="87"/>
      <c r="WGV56" s="87"/>
      <c r="WGW56" s="88"/>
      <c r="WGX56" s="87"/>
      <c r="WGY56" s="87"/>
      <c r="WGZ56" s="87"/>
      <c r="WHA56" s="87"/>
      <c r="WHB56" s="88"/>
      <c r="WHC56" s="87"/>
      <c r="WHD56" s="87"/>
      <c r="WHE56" s="87"/>
      <c r="WHF56" s="87"/>
      <c r="WHG56" s="88"/>
      <c r="WHH56" s="87"/>
      <c r="WHI56" s="87"/>
      <c r="WHJ56" s="87"/>
      <c r="WHK56" s="87"/>
      <c r="WHL56" s="88"/>
      <c r="WHM56" s="87"/>
      <c r="WHN56" s="87"/>
      <c r="WHO56" s="87"/>
      <c r="WHP56" s="87"/>
      <c r="WHQ56" s="88"/>
      <c r="WHR56" s="87"/>
      <c r="WHS56" s="87"/>
      <c r="WHT56" s="87"/>
      <c r="WHU56" s="87"/>
      <c r="WHV56" s="88"/>
      <c r="WHW56" s="87"/>
      <c r="WHX56" s="87"/>
      <c r="WHY56" s="87"/>
      <c r="WHZ56" s="87"/>
      <c r="WIA56" s="88"/>
      <c r="WIB56" s="87"/>
      <c r="WIC56" s="87"/>
      <c r="WID56" s="87"/>
      <c r="WIE56" s="87"/>
      <c r="WIF56" s="88"/>
      <c r="WIG56" s="87"/>
      <c r="WIH56" s="87"/>
      <c r="WII56" s="87"/>
      <c r="WIJ56" s="87"/>
      <c r="WIK56" s="88"/>
      <c r="WIL56" s="87"/>
      <c r="WIM56" s="87"/>
      <c r="WIN56" s="87"/>
      <c r="WIO56" s="87"/>
      <c r="WIP56" s="88"/>
      <c r="WIQ56" s="87"/>
      <c r="WIR56" s="87"/>
      <c r="WIS56" s="87"/>
      <c r="WIT56" s="87"/>
      <c r="WIU56" s="88"/>
      <c r="WIV56" s="87"/>
      <c r="WIW56" s="87"/>
      <c r="WIX56" s="87"/>
      <c r="WIY56" s="87"/>
      <c r="WIZ56" s="88"/>
      <c r="WJA56" s="87"/>
      <c r="WJB56" s="87"/>
      <c r="WJC56" s="87"/>
      <c r="WJD56" s="87"/>
      <c r="WJE56" s="88"/>
      <c r="WJF56" s="87"/>
      <c r="WJG56" s="87"/>
      <c r="WJH56" s="87"/>
      <c r="WJI56" s="87"/>
      <c r="WJJ56" s="88"/>
      <c r="WJK56" s="87"/>
      <c r="WJL56" s="87"/>
      <c r="WJM56" s="87"/>
      <c r="WJN56" s="87"/>
      <c r="WJO56" s="88"/>
      <c r="WJP56" s="87"/>
      <c r="WJQ56" s="87"/>
      <c r="WJR56" s="87"/>
      <c r="WJS56" s="87"/>
      <c r="WJT56" s="88"/>
      <c r="WJU56" s="87"/>
      <c r="WJV56" s="87"/>
      <c r="WJW56" s="87"/>
      <c r="WJX56" s="87"/>
      <c r="WJY56" s="88"/>
      <c r="WJZ56" s="87"/>
      <c r="WKA56" s="87"/>
      <c r="WKB56" s="87"/>
      <c r="WKC56" s="87"/>
      <c r="WKD56" s="88"/>
      <c r="WKE56" s="87"/>
      <c r="WKF56" s="87"/>
      <c r="WKG56" s="87"/>
      <c r="WKH56" s="87"/>
      <c r="WKI56" s="88"/>
      <c r="WKJ56" s="87"/>
      <c r="WKK56" s="87"/>
      <c r="WKL56" s="87"/>
      <c r="WKM56" s="87"/>
      <c r="WKN56" s="88"/>
      <c r="WKO56" s="87"/>
      <c r="WKP56" s="87"/>
      <c r="WKQ56" s="87"/>
      <c r="WKR56" s="87"/>
      <c r="WKS56" s="88"/>
      <c r="WKT56" s="87"/>
      <c r="WKU56" s="87"/>
      <c r="WKV56" s="87"/>
      <c r="WKW56" s="87"/>
      <c r="WKX56" s="88"/>
      <c r="WKY56" s="87"/>
      <c r="WKZ56" s="87"/>
      <c r="WLA56" s="87"/>
      <c r="WLB56" s="87"/>
      <c r="WLC56" s="88"/>
      <c r="WLD56" s="87"/>
      <c r="WLE56" s="87"/>
      <c r="WLF56" s="87"/>
      <c r="WLG56" s="87"/>
      <c r="WLH56" s="88"/>
      <c r="WLI56" s="87"/>
      <c r="WLJ56" s="87"/>
      <c r="WLK56" s="87"/>
      <c r="WLL56" s="87"/>
      <c r="WLM56" s="88"/>
      <c r="WLN56" s="87"/>
      <c r="WLO56" s="87"/>
      <c r="WLP56" s="87"/>
      <c r="WLQ56" s="87"/>
      <c r="WLR56" s="88"/>
      <c r="WLS56" s="87"/>
      <c r="WLT56" s="87"/>
      <c r="WLU56" s="87"/>
      <c r="WLV56" s="87"/>
      <c r="WLW56" s="88"/>
      <c r="WLX56" s="87"/>
      <c r="WLY56" s="87"/>
      <c r="WLZ56" s="87"/>
      <c r="WMA56" s="87"/>
      <c r="WMB56" s="88"/>
      <c r="WMC56" s="87"/>
      <c r="WMD56" s="87"/>
      <c r="WME56" s="87"/>
      <c r="WMF56" s="87"/>
      <c r="WMG56" s="88"/>
      <c r="WMH56" s="87"/>
      <c r="WMI56" s="87"/>
      <c r="WMJ56" s="87"/>
      <c r="WMK56" s="87"/>
      <c r="WML56" s="88"/>
      <c r="WMM56" s="87"/>
      <c r="WMN56" s="87"/>
      <c r="WMO56" s="87"/>
      <c r="WMP56" s="87"/>
      <c r="WMQ56" s="88"/>
      <c r="WMR56" s="87"/>
      <c r="WMS56" s="87"/>
      <c r="WMT56" s="87"/>
      <c r="WMU56" s="87"/>
      <c r="WMV56" s="88"/>
      <c r="WMW56" s="87"/>
      <c r="WMX56" s="87"/>
      <c r="WMY56" s="87"/>
      <c r="WMZ56" s="87"/>
      <c r="WNA56" s="88"/>
      <c r="WNB56" s="87"/>
      <c r="WNC56" s="87"/>
      <c r="WND56" s="87"/>
      <c r="WNE56" s="87"/>
      <c r="WNF56" s="88"/>
      <c r="WNG56" s="87"/>
      <c r="WNH56" s="87"/>
      <c r="WNI56" s="87"/>
      <c r="WNJ56" s="87"/>
      <c r="WNK56" s="88"/>
      <c r="WNL56" s="87"/>
      <c r="WNM56" s="87"/>
      <c r="WNN56" s="87"/>
      <c r="WNO56" s="87"/>
      <c r="WNP56" s="88"/>
      <c r="WNQ56" s="87"/>
      <c r="WNR56" s="87"/>
      <c r="WNS56" s="87"/>
      <c r="WNT56" s="87"/>
      <c r="WNU56" s="88"/>
      <c r="WNV56" s="87"/>
      <c r="WNW56" s="87"/>
      <c r="WNX56" s="87"/>
      <c r="WNY56" s="87"/>
      <c r="WNZ56" s="88"/>
      <c r="WOA56" s="87"/>
      <c r="WOB56" s="87"/>
      <c r="WOC56" s="87"/>
      <c r="WOD56" s="87"/>
      <c r="WOE56" s="88"/>
      <c r="WOF56" s="87"/>
      <c r="WOG56" s="87"/>
      <c r="WOH56" s="87"/>
      <c r="WOI56" s="87"/>
      <c r="WOJ56" s="88"/>
      <c r="WOK56" s="87"/>
      <c r="WOL56" s="87"/>
      <c r="WOM56" s="87"/>
      <c r="WON56" s="87"/>
      <c r="WOO56" s="88"/>
      <c r="WOP56" s="87"/>
      <c r="WOQ56" s="87"/>
      <c r="WOR56" s="87"/>
      <c r="WOS56" s="87"/>
      <c r="WOT56" s="88"/>
      <c r="WOU56" s="87"/>
      <c r="WOV56" s="87"/>
      <c r="WOW56" s="87"/>
      <c r="WOX56" s="87"/>
      <c r="WOY56" s="88"/>
      <c r="WOZ56" s="87"/>
      <c r="WPA56" s="87"/>
      <c r="WPB56" s="87"/>
      <c r="WPC56" s="87"/>
      <c r="WPD56" s="88"/>
      <c r="WPE56" s="87"/>
      <c r="WPF56" s="87"/>
      <c r="WPG56" s="87"/>
      <c r="WPH56" s="87"/>
      <c r="WPI56" s="88"/>
      <c r="WPJ56" s="87"/>
      <c r="WPK56" s="87"/>
      <c r="WPL56" s="87"/>
      <c r="WPM56" s="87"/>
      <c r="WPN56" s="88"/>
      <c r="WPO56" s="87"/>
      <c r="WPP56" s="87"/>
      <c r="WPQ56" s="87"/>
      <c r="WPR56" s="87"/>
      <c r="WPS56" s="88"/>
      <c r="WPT56" s="87"/>
      <c r="WPU56" s="87"/>
      <c r="WPV56" s="87"/>
      <c r="WPW56" s="87"/>
      <c r="WPX56" s="88"/>
      <c r="WPY56" s="87"/>
      <c r="WPZ56" s="87"/>
      <c r="WQA56" s="87"/>
      <c r="WQB56" s="87"/>
      <c r="WQC56" s="88"/>
      <c r="WQD56" s="87"/>
      <c r="WQE56" s="87"/>
      <c r="WQF56" s="87"/>
      <c r="WQG56" s="87"/>
      <c r="WQH56" s="88"/>
      <c r="WQI56" s="87"/>
      <c r="WQJ56" s="87"/>
      <c r="WQK56" s="87"/>
      <c r="WQL56" s="87"/>
      <c r="WQM56" s="88"/>
      <c r="WQN56" s="87"/>
      <c r="WQO56" s="87"/>
      <c r="WQP56" s="87"/>
      <c r="WQQ56" s="87"/>
      <c r="WQR56" s="88"/>
      <c r="WQS56" s="87"/>
      <c r="WQT56" s="87"/>
      <c r="WQU56" s="87"/>
      <c r="WQV56" s="87"/>
      <c r="WQW56" s="88"/>
      <c r="WQX56" s="87"/>
      <c r="WQY56" s="87"/>
      <c r="WQZ56" s="87"/>
      <c r="WRA56" s="87"/>
      <c r="WRB56" s="88"/>
      <c r="WRC56" s="87"/>
      <c r="WRD56" s="87"/>
      <c r="WRE56" s="87"/>
      <c r="WRF56" s="87"/>
      <c r="WRG56" s="88"/>
      <c r="WRH56" s="87"/>
      <c r="WRI56" s="87"/>
      <c r="WRJ56" s="87"/>
      <c r="WRK56" s="87"/>
      <c r="WRL56" s="88"/>
      <c r="WRM56" s="87"/>
      <c r="WRN56" s="87"/>
      <c r="WRO56" s="87"/>
      <c r="WRP56" s="87"/>
      <c r="WRQ56" s="88"/>
      <c r="WRR56" s="87"/>
      <c r="WRS56" s="87"/>
      <c r="WRT56" s="87"/>
      <c r="WRU56" s="87"/>
      <c r="WRV56" s="88"/>
      <c r="WRW56" s="87"/>
      <c r="WRX56" s="87"/>
      <c r="WRY56" s="87"/>
      <c r="WRZ56" s="87"/>
      <c r="WSA56" s="88"/>
      <c r="WSB56" s="87"/>
      <c r="WSC56" s="87"/>
      <c r="WSD56" s="87"/>
      <c r="WSE56" s="87"/>
      <c r="WSF56" s="88"/>
      <c r="WSG56" s="87"/>
      <c r="WSH56" s="87"/>
      <c r="WSI56" s="87"/>
      <c r="WSJ56" s="87"/>
      <c r="WSK56" s="88"/>
      <c r="WSL56" s="87"/>
      <c r="WSM56" s="87"/>
      <c r="WSN56" s="87"/>
      <c r="WSO56" s="87"/>
      <c r="WSP56" s="88"/>
      <c r="WSQ56" s="87"/>
      <c r="WSR56" s="87"/>
      <c r="WSS56" s="87"/>
      <c r="WST56" s="87"/>
      <c r="WSU56" s="88"/>
      <c r="WSV56" s="87"/>
      <c r="WSW56" s="87"/>
      <c r="WSX56" s="87"/>
      <c r="WSY56" s="87"/>
      <c r="WSZ56" s="88"/>
      <c r="WTA56" s="87"/>
      <c r="WTB56" s="87"/>
      <c r="WTC56" s="87"/>
      <c r="WTD56" s="87"/>
      <c r="WTE56" s="88"/>
      <c r="WTF56" s="87"/>
      <c r="WTG56" s="87"/>
      <c r="WTH56" s="87"/>
      <c r="WTI56" s="87"/>
      <c r="WTJ56" s="88"/>
      <c r="WTK56" s="87"/>
      <c r="WTL56" s="87"/>
      <c r="WTM56" s="87"/>
      <c r="WTN56" s="87"/>
      <c r="WTO56" s="88"/>
      <c r="WTP56" s="87"/>
      <c r="WTQ56" s="87"/>
      <c r="WTR56" s="87"/>
      <c r="WTS56" s="87"/>
      <c r="WTT56" s="88"/>
      <c r="WTU56" s="87"/>
      <c r="WTV56" s="87"/>
      <c r="WTW56" s="87"/>
      <c r="WTX56" s="87"/>
      <c r="WTY56" s="88"/>
      <c r="WTZ56" s="87"/>
      <c r="WUA56" s="87"/>
      <c r="WUB56" s="87"/>
      <c r="WUC56" s="87"/>
      <c r="WUD56" s="88"/>
      <c r="WUE56" s="87"/>
      <c r="WUF56" s="87"/>
      <c r="WUG56" s="87"/>
      <c r="WUH56" s="87"/>
      <c r="WUI56" s="88"/>
      <c r="WUJ56" s="87"/>
      <c r="WUK56" s="87"/>
      <c r="WUL56" s="87"/>
      <c r="WUM56" s="87"/>
      <c r="WUN56" s="88"/>
      <c r="WUO56" s="87"/>
      <c r="WUP56" s="87"/>
      <c r="WUQ56" s="87"/>
      <c r="WUR56" s="87"/>
      <c r="WUS56" s="88"/>
      <c r="WUT56" s="87"/>
      <c r="WUU56" s="87"/>
      <c r="WUV56" s="87"/>
      <c r="WUW56" s="87"/>
      <c r="WUX56" s="88"/>
      <c r="WUY56" s="87"/>
      <c r="WUZ56" s="87"/>
      <c r="WVA56" s="87"/>
      <c r="WVB56" s="87"/>
      <c r="WVC56" s="88"/>
      <c r="WVD56" s="87"/>
      <c r="WVE56" s="87"/>
      <c r="WVF56" s="87"/>
      <c r="WVG56" s="87"/>
      <c r="WVH56" s="88"/>
      <c r="WVI56" s="87"/>
      <c r="WVJ56" s="87"/>
      <c r="WVK56" s="87"/>
      <c r="WVL56" s="87"/>
      <c r="WVM56" s="88"/>
      <c r="WVN56" s="87"/>
      <c r="WVO56" s="87"/>
      <c r="WVP56" s="87"/>
      <c r="WVQ56" s="87"/>
      <c r="WVR56" s="88"/>
      <c r="WVS56" s="87"/>
      <c r="WVT56" s="87"/>
      <c r="WVU56" s="87"/>
      <c r="WVV56" s="87"/>
      <c r="WVW56" s="88"/>
      <c r="WVX56" s="87"/>
      <c r="WVY56" s="87"/>
      <c r="WVZ56" s="87"/>
      <c r="WWA56" s="87"/>
      <c r="WWB56" s="88"/>
      <c r="WWC56" s="87"/>
      <c r="WWD56" s="87"/>
      <c r="WWE56" s="87"/>
      <c r="WWF56" s="87"/>
      <c r="WWG56" s="88"/>
      <c r="WWH56" s="87"/>
      <c r="WWI56" s="87"/>
      <c r="WWJ56" s="87"/>
      <c r="WWK56" s="87"/>
      <c r="WWL56" s="88"/>
      <c r="WWM56" s="87"/>
      <c r="WWN56" s="87"/>
      <c r="WWO56" s="87"/>
      <c r="WWP56" s="87"/>
      <c r="WWQ56" s="88"/>
      <c r="WWR56" s="87"/>
      <c r="WWS56" s="87"/>
      <c r="WWT56" s="87"/>
      <c r="WWU56" s="87"/>
      <c r="WWV56" s="88"/>
      <c r="WWW56" s="87"/>
      <c r="WWX56" s="87"/>
      <c r="WWY56" s="87"/>
      <c r="WWZ56" s="87"/>
      <c r="WXA56" s="88"/>
      <c r="WXB56" s="87"/>
      <c r="WXC56" s="87"/>
      <c r="WXD56" s="87"/>
      <c r="WXE56" s="87"/>
      <c r="WXF56" s="88"/>
      <c r="WXG56" s="87"/>
      <c r="WXH56" s="87"/>
      <c r="WXI56" s="87"/>
      <c r="WXJ56" s="87"/>
      <c r="WXK56" s="88"/>
      <c r="WXL56" s="87"/>
      <c r="WXM56" s="87"/>
      <c r="WXN56" s="87"/>
      <c r="WXO56" s="87"/>
      <c r="WXP56" s="88"/>
      <c r="WXQ56" s="87"/>
      <c r="WXR56" s="87"/>
      <c r="WXS56" s="87"/>
      <c r="WXT56" s="87"/>
      <c r="WXU56" s="88"/>
      <c r="WXV56" s="87"/>
      <c r="WXW56" s="87"/>
      <c r="WXX56" s="87"/>
      <c r="WXY56" s="87"/>
      <c r="WXZ56" s="88"/>
      <c r="WYA56" s="87"/>
      <c r="WYB56" s="87"/>
      <c r="WYC56" s="87"/>
      <c r="WYD56" s="87"/>
      <c r="WYE56" s="88"/>
      <c r="WYF56" s="87"/>
      <c r="WYG56" s="87"/>
      <c r="WYH56" s="87"/>
      <c r="WYI56" s="87"/>
      <c r="WYJ56" s="88"/>
      <c r="WYK56" s="87"/>
      <c r="WYL56" s="87"/>
      <c r="WYM56" s="87"/>
      <c r="WYN56" s="87"/>
      <c r="WYO56" s="88"/>
      <c r="WYP56" s="87"/>
      <c r="WYQ56" s="87"/>
      <c r="WYR56" s="87"/>
      <c r="WYS56" s="87"/>
      <c r="WYT56" s="88"/>
      <c r="WYU56" s="87"/>
      <c r="WYV56" s="87"/>
      <c r="WYW56" s="87"/>
      <c r="WYX56" s="87"/>
      <c r="WYY56" s="88"/>
      <c r="WYZ56" s="87"/>
      <c r="WZA56" s="87"/>
      <c r="WZB56" s="87"/>
      <c r="WZC56" s="87"/>
      <c r="WZD56" s="88"/>
      <c r="WZE56" s="87"/>
      <c r="WZF56" s="87"/>
      <c r="WZG56" s="87"/>
      <c r="WZH56" s="87"/>
      <c r="WZI56" s="88"/>
      <c r="WZJ56" s="87"/>
      <c r="WZK56" s="87"/>
      <c r="WZL56" s="87"/>
      <c r="WZM56" s="87"/>
      <c r="WZN56" s="88"/>
      <c r="WZO56" s="87"/>
      <c r="WZP56" s="87"/>
      <c r="WZQ56" s="87"/>
      <c r="WZR56" s="87"/>
      <c r="WZS56" s="88"/>
      <c r="WZT56" s="87"/>
      <c r="WZU56" s="87"/>
      <c r="WZV56" s="87"/>
      <c r="WZW56" s="87"/>
      <c r="WZX56" s="88"/>
      <c r="WZY56" s="87"/>
      <c r="WZZ56" s="87"/>
      <c r="XAA56" s="87"/>
      <c r="XAB56" s="87"/>
      <c r="XAC56" s="88"/>
      <c r="XAD56" s="87"/>
      <c r="XAE56" s="87"/>
      <c r="XAF56" s="87"/>
      <c r="XAG56" s="87"/>
      <c r="XAH56" s="88"/>
      <c r="XAI56" s="87"/>
      <c r="XAJ56" s="87"/>
      <c r="XAK56" s="87"/>
      <c r="XAL56" s="87"/>
      <c r="XAM56" s="88"/>
      <c r="XAN56" s="87"/>
      <c r="XAO56" s="87"/>
      <c r="XAP56" s="87"/>
      <c r="XAQ56" s="87"/>
      <c r="XAR56" s="88"/>
      <c r="XAS56" s="87"/>
      <c r="XAT56" s="87"/>
      <c r="XAU56" s="87"/>
      <c r="XAV56" s="87"/>
      <c r="XAW56" s="88"/>
      <c r="XAX56" s="87"/>
      <c r="XAY56" s="87"/>
      <c r="XAZ56" s="87"/>
      <c r="XBA56" s="87"/>
      <c r="XBB56" s="88"/>
      <c r="XBC56" s="87"/>
      <c r="XBD56" s="87"/>
      <c r="XBE56" s="87"/>
      <c r="XBF56" s="87"/>
      <c r="XBG56" s="88"/>
      <c r="XBH56" s="87"/>
      <c r="XBI56" s="87"/>
      <c r="XBJ56" s="87"/>
      <c r="XBK56" s="87"/>
      <c r="XBL56" s="88"/>
      <c r="XBM56" s="87"/>
      <c r="XBN56" s="87"/>
      <c r="XBO56" s="87"/>
      <c r="XBP56" s="87"/>
      <c r="XBQ56" s="88"/>
      <c r="XBR56" s="87"/>
      <c r="XBS56" s="87"/>
      <c r="XBT56" s="87"/>
      <c r="XBU56" s="87"/>
      <c r="XBV56" s="88"/>
      <c r="XBW56" s="87"/>
      <c r="XBX56" s="87"/>
      <c r="XBY56" s="87"/>
      <c r="XBZ56" s="87"/>
      <c r="XCA56" s="88"/>
      <c r="XCB56" s="87"/>
      <c r="XCC56" s="87"/>
      <c r="XCD56" s="87"/>
      <c r="XCE56" s="87"/>
      <c r="XCF56" s="88"/>
      <c r="XCG56" s="87"/>
      <c r="XCH56" s="87"/>
      <c r="XCI56" s="87"/>
      <c r="XCJ56" s="87"/>
      <c r="XCK56" s="88"/>
      <c r="XCL56" s="87"/>
      <c r="XCM56" s="87"/>
      <c r="XCN56" s="87"/>
      <c r="XCO56" s="87"/>
      <c r="XCP56" s="88"/>
      <c r="XCQ56" s="87"/>
      <c r="XCR56" s="87"/>
      <c r="XCS56" s="87"/>
      <c r="XCT56" s="87"/>
      <c r="XCU56" s="88"/>
      <c r="XCV56" s="87"/>
      <c r="XCW56" s="87"/>
      <c r="XCX56" s="87"/>
      <c r="XCY56" s="87"/>
      <c r="XCZ56" s="88"/>
      <c r="XDA56" s="87"/>
      <c r="XDB56" s="87"/>
      <c r="XDC56" s="87"/>
      <c r="XDD56" s="87"/>
      <c r="XDE56" s="88"/>
      <c r="XDF56" s="87"/>
      <c r="XDG56" s="87"/>
      <c r="XDH56" s="87"/>
      <c r="XDI56" s="87"/>
      <c r="XDJ56" s="88"/>
      <c r="XDK56" s="87"/>
      <c r="XDL56" s="87"/>
      <c r="XDM56" s="87"/>
      <c r="XDN56" s="87"/>
      <c r="XDO56" s="88"/>
      <c r="XDP56" s="87"/>
      <c r="XDQ56" s="87"/>
      <c r="XDR56" s="87"/>
    </row>
    <row r="57" spans="1:16346" s="210" customFormat="1" ht="11.25" x14ac:dyDescent="0.45">
      <c r="A57" s="37" t="s">
        <v>895</v>
      </c>
      <c r="B57" s="141"/>
      <c r="C57" s="180"/>
      <c r="D57" s="181"/>
      <c r="E57" s="181"/>
      <c r="F57" s="28"/>
      <c r="G57" s="29"/>
      <c r="H57" s="180"/>
      <c r="I57" s="181"/>
      <c r="J57" s="181"/>
      <c r="K57" s="28"/>
      <c r="L57" s="52"/>
      <c r="M57" s="27"/>
      <c r="N57" s="28"/>
      <c r="O57" s="28"/>
      <c r="P57" s="28"/>
      <c r="Q57" s="29"/>
    </row>
    <row r="58" spans="1:16346" s="210" customFormat="1" ht="11.25" x14ac:dyDescent="0.45">
      <c r="A58" s="252" t="s">
        <v>279</v>
      </c>
      <c r="B58" s="140" t="s">
        <v>167</v>
      </c>
      <c r="C58" s="182">
        <f>212870/6*$C$3</f>
        <v>46831.400000000009</v>
      </c>
      <c r="D58" s="182">
        <f>212870/6*$C$3</f>
        <v>46831.400000000009</v>
      </c>
      <c r="E58" s="182">
        <f>212870/6*$C$3</f>
        <v>46831.400000000009</v>
      </c>
      <c r="F58" s="25"/>
      <c r="G58" s="26" t="s">
        <v>280</v>
      </c>
      <c r="H58" s="178"/>
      <c r="I58" s="178"/>
      <c r="J58" s="178"/>
      <c r="K58" s="25"/>
      <c r="L58" s="54"/>
      <c r="M58" s="24"/>
      <c r="N58" s="25"/>
      <c r="O58" s="25"/>
      <c r="P58" s="25"/>
      <c r="Q58" s="26"/>
    </row>
    <row r="59" spans="1:16346" s="210" customFormat="1" ht="11.25" x14ac:dyDescent="0.45">
      <c r="A59" s="245" t="s">
        <v>281</v>
      </c>
      <c r="B59" s="141" t="s">
        <v>167</v>
      </c>
      <c r="C59" s="180">
        <f>21600/6*$C$3</f>
        <v>4752</v>
      </c>
      <c r="D59" s="181">
        <f>21600/6*$C$3</f>
        <v>4752</v>
      </c>
      <c r="E59" s="181">
        <f>21600/6*$C$3</f>
        <v>4752</v>
      </c>
      <c r="F59" s="28"/>
      <c r="G59" s="29" t="s">
        <v>280</v>
      </c>
      <c r="H59" s="180">
        <f>292531.67/256*$H$3</f>
        <v>171.40527539062498</v>
      </c>
      <c r="I59" s="180">
        <f>292531.67/256*$H$3</f>
        <v>171.40527539062498</v>
      </c>
      <c r="J59" s="180">
        <f>292531.67/256*$H$3</f>
        <v>171.40527539062498</v>
      </c>
      <c r="K59" s="28"/>
      <c r="L59" s="52" t="s">
        <v>282</v>
      </c>
      <c r="M59" s="27"/>
      <c r="N59" s="28"/>
      <c r="O59" s="28"/>
      <c r="P59" s="28"/>
      <c r="Q59" s="29"/>
    </row>
    <row r="60" spans="1:16346" s="210" customFormat="1" ht="11.25" x14ac:dyDescent="0.45">
      <c r="A60" s="252" t="s">
        <v>283</v>
      </c>
      <c r="B60" s="140" t="s">
        <v>167</v>
      </c>
      <c r="C60" s="182">
        <f>2000/6*$C$3</f>
        <v>440</v>
      </c>
      <c r="D60" s="182">
        <f>2000/6*$C$3</f>
        <v>440</v>
      </c>
      <c r="E60" s="182">
        <f>2000/6*$C$3</f>
        <v>440</v>
      </c>
      <c r="F60" s="25"/>
      <c r="G60" s="26" t="s">
        <v>280</v>
      </c>
      <c r="H60" s="178">
        <f>118847.56/256*$H$3</f>
        <v>69.637242187499993</v>
      </c>
      <c r="I60" s="178">
        <f>118847.56/256*$H$3</f>
        <v>69.637242187499993</v>
      </c>
      <c r="J60" s="178">
        <f>118847.56/256*$H$3</f>
        <v>69.637242187499993</v>
      </c>
      <c r="K60" s="25"/>
      <c r="L60" s="54" t="s">
        <v>282</v>
      </c>
      <c r="M60" s="24"/>
      <c r="N60" s="25"/>
      <c r="O60" s="25"/>
      <c r="P60" s="25"/>
      <c r="Q60" s="26"/>
    </row>
    <row r="61" spans="1:16346" s="210" customFormat="1" ht="22.5" x14ac:dyDescent="0.45">
      <c r="A61" s="245" t="s">
        <v>284</v>
      </c>
      <c r="B61" s="141" t="s">
        <v>167</v>
      </c>
      <c r="C61" s="180">
        <f>450/6*$C$3</f>
        <v>99</v>
      </c>
      <c r="D61" s="181">
        <f>450/6*$C$3</f>
        <v>99</v>
      </c>
      <c r="E61" s="181">
        <f>450/6*$C$3</f>
        <v>99</v>
      </c>
      <c r="F61" s="28"/>
      <c r="G61" s="29" t="s">
        <v>280</v>
      </c>
      <c r="H61" s="180">
        <f>20747.83/256*$H$3</f>
        <v>12.156931640625</v>
      </c>
      <c r="I61" s="180">
        <f>20747.83/256*$H$3</f>
        <v>12.156931640625</v>
      </c>
      <c r="J61" s="180">
        <f>20747.83/256*$H$3</f>
        <v>12.156931640625</v>
      </c>
      <c r="K61" s="28"/>
      <c r="L61" s="52" t="s">
        <v>282</v>
      </c>
      <c r="M61" s="27"/>
      <c r="N61" s="28"/>
      <c r="O61" s="28"/>
      <c r="P61" s="28"/>
      <c r="Q61" s="29"/>
    </row>
    <row r="62" spans="1:16346" s="210" customFormat="1" ht="11.25" x14ac:dyDescent="0.45">
      <c r="A62" s="252" t="s">
        <v>285</v>
      </c>
      <c r="B62" s="140" t="s">
        <v>167</v>
      </c>
      <c r="C62" s="182">
        <f>78/6*$C$3</f>
        <v>17.16</v>
      </c>
      <c r="D62" s="182">
        <f>78/6*$C$3</f>
        <v>17.16</v>
      </c>
      <c r="E62" s="182">
        <f>78/6*$C$3</f>
        <v>17.16</v>
      </c>
      <c r="F62" s="25"/>
      <c r="G62" s="26" t="s">
        <v>280</v>
      </c>
      <c r="H62" s="178"/>
      <c r="I62" s="178"/>
      <c r="J62" s="178"/>
      <c r="K62" s="25"/>
      <c r="L62" s="54"/>
      <c r="M62" s="24"/>
      <c r="N62" s="25"/>
      <c r="O62" s="25"/>
      <c r="P62" s="25"/>
      <c r="Q62" s="26"/>
    </row>
    <row r="63" spans="1:16346" s="210" customFormat="1" ht="11.25" x14ac:dyDescent="0.45">
      <c r="A63" s="245" t="s">
        <v>286</v>
      </c>
      <c r="B63" s="141" t="s">
        <v>167</v>
      </c>
      <c r="C63" s="180">
        <f>1100/6*$C$3</f>
        <v>242.00000000000003</v>
      </c>
      <c r="D63" s="181">
        <f>1100/6*$C$3</f>
        <v>242.00000000000003</v>
      </c>
      <c r="E63" s="181">
        <f>1100/6*$C$3</f>
        <v>242.00000000000003</v>
      </c>
      <c r="F63" s="28"/>
      <c r="G63" s="29" t="s">
        <v>280</v>
      </c>
      <c r="H63" s="180"/>
      <c r="I63" s="180"/>
      <c r="J63" s="180"/>
      <c r="K63" s="28"/>
      <c r="L63" s="52"/>
      <c r="M63" s="27"/>
      <c r="N63" s="28"/>
      <c r="O63" s="28"/>
      <c r="P63" s="28"/>
      <c r="Q63" s="29"/>
    </row>
    <row r="64" spans="1:16346" s="210" customFormat="1" ht="22.5" x14ac:dyDescent="0.45">
      <c r="A64" s="252" t="s">
        <v>287</v>
      </c>
      <c r="B64" s="140" t="s">
        <v>167</v>
      </c>
      <c r="C64" s="182">
        <f>340/6*$C$3</f>
        <v>74.8</v>
      </c>
      <c r="D64" s="182">
        <f>340/6*$C$3</f>
        <v>74.8</v>
      </c>
      <c r="E64" s="182">
        <f>340/6*$C$3</f>
        <v>74.8</v>
      </c>
      <c r="F64" s="25"/>
      <c r="G64" s="26" t="s">
        <v>280</v>
      </c>
      <c r="H64" s="178"/>
      <c r="I64" s="178"/>
      <c r="J64" s="178"/>
      <c r="K64" s="25"/>
      <c r="L64" s="54"/>
      <c r="M64" s="24"/>
      <c r="N64" s="25"/>
      <c r="O64" s="25"/>
      <c r="P64" s="25"/>
      <c r="Q64" s="26"/>
    </row>
    <row r="65" spans="1:16346" s="210" customFormat="1" ht="11.25" x14ac:dyDescent="0.45">
      <c r="A65" s="245" t="s">
        <v>288</v>
      </c>
      <c r="B65" s="141" t="s">
        <v>167</v>
      </c>
      <c r="C65" s="180">
        <f>1100/6*$C$3</f>
        <v>242.00000000000003</v>
      </c>
      <c r="D65" s="181">
        <f>1100/6*$C$3</f>
        <v>242.00000000000003</v>
      </c>
      <c r="E65" s="181">
        <f>1100/6*$C$3</f>
        <v>242.00000000000003</v>
      </c>
      <c r="F65" s="28"/>
      <c r="G65" s="29" t="s">
        <v>280</v>
      </c>
      <c r="H65" s="180"/>
      <c r="I65" s="180"/>
      <c r="J65" s="180"/>
      <c r="K65" s="28"/>
      <c r="L65" s="52"/>
      <c r="M65" s="27"/>
      <c r="N65" s="28"/>
      <c r="O65" s="28"/>
      <c r="P65" s="28"/>
      <c r="Q65" s="29"/>
    </row>
    <row r="66" spans="1:16346" s="210" customFormat="1" ht="22.5" x14ac:dyDescent="0.45">
      <c r="A66" s="252" t="s">
        <v>289</v>
      </c>
      <c r="B66" s="140" t="s">
        <v>167</v>
      </c>
      <c r="C66" s="182">
        <f>1300/6*$C$3</f>
        <v>286</v>
      </c>
      <c r="D66" s="182">
        <f>1300/6*$C$3</f>
        <v>286</v>
      </c>
      <c r="E66" s="182">
        <f>1300/6*$C$3</f>
        <v>286</v>
      </c>
      <c r="F66" s="25"/>
      <c r="G66" s="26" t="s">
        <v>280</v>
      </c>
      <c r="H66" s="178"/>
      <c r="I66" s="178"/>
      <c r="J66" s="178"/>
      <c r="K66" s="25"/>
      <c r="L66" s="54"/>
      <c r="M66" s="24"/>
      <c r="N66" s="25"/>
      <c r="O66" s="25"/>
      <c r="P66" s="25"/>
      <c r="Q66" s="26"/>
    </row>
    <row r="67" spans="1:16346" s="210" customFormat="1" ht="22.5" x14ac:dyDescent="0.45">
      <c r="A67" s="245" t="s">
        <v>290</v>
      </c>
      <c r="B67" s="141" t="s">
        <v>167</v>
      </c>
      <c r="C67" s="180">
        <f>160/6*$C$3</f>
        <v>35.200000000000003</v>
      </c>
      <c r="D67" s="181">
        <f>160/6*$C$3</f>
        <v>35.200000000000003</v>
      </c>
      <c r="E67" s="181">
        <f>160/6*$C$3</f>
        <v>35.200000000000003</v>
      </c>
      <c r="F67" s="28"/>
      <c r="G67" s="29" t="s">
        <v>280</v>
      </c>
      <c r="H67" s="180"/>
      <c r="I67" s="180"/>
      <c r="J67" s="180"/>
      <c r="K67" s="28"/>
      <c r="L67" s="52"/>
      <c r="M67" s="27"/>
      <c r="N67" s="28"/>
      <c r="O67" s="28"/>
      <c r="P67" s="28"/>
      <c r="Q67" s="29"/>
    </row>
    <row r="68" spans="1:16346" s="210" customFormat="1" ht="11.25" x14ac:dyDescent="0.45">
      <c r="A68" s="252" t="s">
        <v>291</v>
      </c>
      <c r="B68" s="140" t="s">
        <v>167</v>
      </c>
      <c r="C68" s="182">
        <f>117/6*$C$3</f>
        <v>25.740000000000002</v>
      </c>
      <c r="D68" s="182">
        <f>117/6*$C$3</f>
        <v>25.740000000000002</v>
      </c>
      <c r="E68" s="182">
        <f>117/6*$C$3</f>
        <v>25.740000000000002</v>
      </c>
      <c r="F68" s="25"/>
      <c r="G68" s="26" t="s">
        <v>280</v>
      </c>
      <c r="H68" s="178"/>
      <c r="I68" s="178"/>
      <c r="J68" s="178"/>
      <c r="K68" s="25"/>
      <c r="L68" s="54"/>
      <c r="M68" s="24"/>
      <c r="N68" s="25"/>
      <c r="O68" s="25"/>
      <c r="P68" s="25"/>
      <c r="Q68" s="26"/>
    </row>
    <row r="69" spans="1:16346" s="210" customFormat="1" ht="11.25" x14ac:dyDescent="0.45">
      <c r="A69" s="245" t="s">
        <v>292</v>
      </c>
      <c r="B69" s="141" t="s">
        <v>293</v>
      </c>
      <c r="C69" s="180">
        <f>5/6*$C$3</f>
        <v>1.1000000000000001</v>
      </c>
      <c r="D69" s="181">
        <f>5/6*$C$3</f>
        <v>1.1000000000000001</v>
      </c>
      <c r="E69" s="181">
        <f>5/6*$C$3</f>
        <v>1.1000000000000001</v>
      </c>
      <c r="F69" s="28"/>
      <c r="G69" s="29" t="s">
        <v>280</v>
      </c>
      <c r="H69" s="180"/>
      <c r="I69" s="180"/>
      <c r="J69" s="180"/>
      <c r="K69" s="28"/>
      <c r="L69" s="52"/>
      <c r="M69" s="27"/>
      <c r="N69" s="28"/>
      <c r="O69" s="28"/>
      <c r="P69" s="28"/>
      <c r="Q69" s="29"/>
    </row>
    <row r="70" spans="1:16346" s="210" customFormat="1" ht="22.5" x14ac:dyDescent="0.45">
      <c r="A70" s="252" t="s">
        <v>294</v>
      </c>
      <c r="B70" s="140" t="s">
        <v>293</v>
      </c>
      <c r="C70" s="182"/>
      <c r="D70" s="182"/>
      <c r="E70" s="182"/>
      <c r="F70" s="25"/>
      <c r="G70" s="26"/>
      <c r="H70" s="178"/>
      <c r="I70" s="178"/>
      <c r="J70" s="178"/>
      <c r="K70" s="25"/>
      <c r="L70" s="54"/>
      <c r="M70" s="24">
        <f>($M$3*1000/2)^0.7</f>
        <v>77.495949377416807</v>
      </c>
      <c r="N70" s="25">
        <f>($M$3*1000/2)^0.7</f>
        <v>77.495949377416807</v>
      </c>
      <c r="O70" s="25">
        <f>($M$3*1000/2)^0.7</f>
        <v>77.495949377416807</v>
      </c>
      <c r="P70" s="25" t="s">
        <v>295</v>
      </c>
      <c r="Q70" s="26" t="s">
        <v>296</v>
      </c>
    </row>
    <row r="71" spans="1:16346" s="210" customFormat="1" ht="22.5" x14ac:dyDescent="0.45">
      <c r="A71" s="245" t="s">
        <v>297</v>
      </c>
      <c r="B71" s="141" t="s">
        <v>293</v>
      </c>
      <c r="C71" s="180"/>
      <c r="D71" s="181"/>
      <c r="E71" s="181"/>
      <c r="F71" s="28"/>
      <c r="G71" s="29"/>
      <c r="H71" s="180"/>
      <c r="I71" s="180"/>
      <c r="J71" s="180"/>
      <c r="K71" s="28"/>
      <c r="L71" s="52"/>
      <c r="M71" s="27">
        <f>1/2*$M$3*1000</f>
        <v>500</v>
      </c>
      <c r="N71" s="28">
        <f>1/2*$M$3*1000</f>
        <v>500</v>
      </c>
      <c r="O71" s="28">
        <f>1/2*$M$3*1000</f>
        <v>500</v>
      </c>
      <c r="P71" s="28" t="s">
        <v>298</v>
      </c>
      <c r="Q71" s="29" t="s">
        <v>296</v>
      </c>
    </row>
    <row r="72" spans="1:16346" s="210" customFormat="1" ht="22.5" x14ac:dyDescent="0.45">
      <c r="A72" s="252" t="s">
        <v>299</v>
      </c>
      <c r="B72" s="140" t="s">
        <v>167</v>
      </c>
      <c r="C72" s="182"/>
      <c r="D72" s="182"/>
      <c r="E72" s="182"/>
      <c r="F72" s="25"/>
      <c r="G72" s="26"/>
      <c r="H72" s="178">
        <f>55092.6/256*$H$3</f>
        <v>32.280820312499998</v>
      </c>
      <c r="I72" s="178">
        <f>55092.6/256*$H$3</f>
        <v>32.280820312499998</v>
      </c>
      <c r="J72" s="178">
        <f>55092.6/256*$H$3</f>
        <v>32.280820312499998</v>
      </c>
      <c r="K72" s="25"/>
      <c r="L72" s="54" t="s">
        <v>282</v>
      </c>
      <c r="M72" s="24"/>
      <c r="N72" s="25"/>
      <c r="O72" s="25"/>
      <c r="P72" s="25"/>
      <c r="Q72" s="26"/>
    </row>
    <row r="73" spans="1:16346" s="210" customFormat="1" ht="22.5" x14ac:dyDescent="0.45">
      <c r="A73" s="245" t="s">
        <v>300</v>
      </c>
      <c r="B73" s="141" t="s">
        <v>167</v>
      </c>
      <c r="C73" s="180"/>
      <c r="D73" s="181"/>
      <c r="E73" s="181"/>
      <c r="F73" s="28"/>
      <c r="G73" s="29"/>
      <c r="H73" s="180">
        <f>1843650/256*$H$3</f>
        <v>1080.263671875</v>
      </c>
      <c r="I73" s="180">
        <f>1843650/256*$H$3</f>
        <v>1080.263671875</v>
      </c>
      <c r="J73" s="180">
        <f>1843650/256*$H$3</f>
        <v>1080.263671875</v>
      </c>
      <c r="K73" s="28"/>
      <c r="L73" s="52" t="s">
        <v>282</v>
      </c>
      <c r="M73" s="27"/>
      <c r="N73" s="28"/>
      <c r="O73" s="28"/>
      <c r="P73" s="28"/>
      <c r="Q73" s="29"/>
    </row>
    <row r="74" spans="1:16346" s="210" customFormat="1" ht="11.25" x14ac:dyDescent="0.45">
      <c r="A74" s="252" t="s">
        <v>301</v>
      </c>
      <c r="B74" s="140" t="s">
        <v>167</v>
      </c>
      <c r="C74" s="182"/>
      <c r="D74" s="182"/>
      <c r="E74" s="182"/>
      <c r="F74" s="25"/>
      <c r="G74" s="26"/>
      <c r="H74" s="178">
        <f>287.39/256*$H$3</f>
        <v>0.168392578125</v>
      </c>
      <c r="I74" s="178">
        <f>287.39/256*$H$3</f>
        <v>0.168392578125</v>
      </c>
      <c r="J74" s="178">
        <f>287.39/256*$H$3</f>
        <v>0.168392578125</v>
      </c>
      <c r="K74" s="25"/>
      <c r="L74" s="54" t="s">
        <v>282</v>
      </c>
      <c r="M74" s="24"/>
      <c r="N74" s="25"/>
      <c r="O74" s="25"/>
      <c r="P74" s="25"/>
      <c r="Q74" s="26"/>
    </row>
    <row r="75" spans="1:16346" s="210" customFormat="1" ht="22.5" x14ac:dyDescent="0.45">
      <c r="A75" s="245" t="s">
        <v>302</v>
      </c>
      <c r="B75" s="141" t="s">
        <v>167</v>
      </c>
      <c r="C75" s="180"/>
      <c r="D75" s="181"/>
      <c r="E75" s="181"/>
      <c r="F75" s="28"/>
      <c r="G75" s="29"/>
      <c r="H75" s="180">
        <f>49887/256*$H$3</f>
        <v>29.230664062499997</v>
      </c>
      <c r="I75" s="180">
        <f>49887/256*$H$3</f>
        <v>29.230664062499997</v>
      </c>
      <c r="J75" s="180">
        <f>49887/256*$H$3</f>
        <v>29.230664062499997</v>
      </c>
      <c r="K75" s="28"/>
      <c r="L75" s="52" t="s">
        <v>282</v>
      </c>
      <c r="M75" s="27"/>
      <c r="N75" s="28"/>
      <c r="O75" s="28"/>
      <c r="P75" s="28"/>
      <c r="Q75" s="29"/>
    </row>
    <row r="76" spans="1:16346" s="208" customFormat="1" ht="11.25" x14ac:dyDescent="0.45">
      <c r="A76" s="84" t="s">
        <v>896</v>
      </c>
      <c r="B76" s="147"/>
      <c r="C76" s="84" t="s">
        <v>3</v>
      </c>
      <c r="D76" s="84">
        <v>2030</v>
      </c>
      <c r="E76" s="84">
        <v>2050</v>
      </c>
      <c r="F76" s="84"/>
      <c r="G76" s="85"/>
      <c r="H76" s="84" t="s">
        <v>3</v>
      </c>
      <c r="I76" s="84">
        <v>2030</v>
      </c>
      <c r="J76" s="84">
        <v>2050</v>
      </c>
      <c r="K76" s="84"/>
      <c r="L76" s="85"/>
      <c r="M76" s="85" t="s">
        <v>3</v>
      </c>
      <c r="N76" s="85">
        <v>2030</v>
      </c>
      <c r="O76" s="85">
        <v>2050</v>
      </c>
      <c r="P76" s="84"/>
      <c r="Q76" s="85"/>
      <c r="R76" s="88"/>
      <c r="S76" s="87"/>
      <c r="T76" s="87"/>
      <c r="U76" s="87"/>
      <c r="V76" s="87"/>
      <c r="W76" s="88"/>
      <c r="X76" s="87"/>
      <c r="Y76" s="87"/>
      <c r="Z76" s="87"/>
      <c r="AA76" s="87"/>
      <c r="AB76" s="88"/>
      <c r="AC76" s="87"/>
      <c r="AD76" s="87"/>
      <c r="AE76" s="87"/>
      <c r="AF76" s="87"/>
      <c r="AG76" s="88"/>
      <c r="AH76" s="87"/>
      <c r="AI76" s="87"/>
      <c r="AJ76" s="87"/>
      <c r="AK76" s="87"/>
      <c r="AL76" s="88"/>
      <c r="AM76" s="87"/>
      <c r="AN76" s="87"/>
      <c r="AO76" s="87"/>
      <c r="AP76" s="87"/>
      <c r="AQ76" s="88"/>
      <c r="AR76" s="87"/>
      <c r="AS76" s="87"/>
      <c r="AT76" s="87"/>
      <c r="AU76" s="87"/>
      <c r="AV76" s="88"/>
      <c r="AW76" s="87"/>
      <c r="AX76" s="87"/>
      <c r="AY76" s="87"/>
      <c r="AZ76" s="87"/>
      <c r="BA76" s="88"/>
      <c r="BB76" s="87"/>
      <c r="BC76" s="87"/>
      <c r="BD76" s="87"/>
      <c r="BE76" s="87"/>
      <c r="BF76" s="88"/>
      <c r="BG76" s="87"/>
      <c r="BH76" s="87"/>
      <c r="BI76" s="87"/>
      <c r="BJ76" s="87"/>
      <c r="BK76" s="88"/>
      <c r="BL76" s="87"/>
      <c r="BM76" s="87"/>
      <c r="BN76" s="87"/>
      <c r="BO76" s="87"/>
      <c r="BP76" s="88"/>
      <c r="BQ76" s="87"/>
      <c r="BR76" s="87"/>
      <c r="BS76" s="87"/>
      <c r="BT76" s="87"/>
      <c r="BU76" s="88"/>
      <c r="BV76" s="87"/>
      <c r="BW76" s="87"/>
      <c r="BX76" s="87"/>
      <c r="BY76" s="87"/>
      <c r="BZ76" s="88"/>
      <c r="CA76" s="87"/>
      <c r="CB76" s="87"/>
      <c r="CC76" s="87"/>
      <c r="CD76" s="87"/>
      <c r="CE76" s="88"/>
      <c r="CF76" s="87"/>
      <c r="CG76" s="87"/>
      <c r="CH76" s="87"/>
      <c r="CI76" s="87"/>
      <c r="CJ76" s="88"/>
      <c r="CK76" s="87"/>
      <c r="CL76" s="87"/>
      <c r="CM76" s="87"/>
      <c r="CN76" s="87"/>
      <c r="CO76" s="88"/>
      <c r="CP76" s="87"/>
      <c r="CQ76" s="87"/>
      <c r="CR76" s="87"/>
      <c r="CS76" s="87"/>
      <c r="CT76" s="88"/>
      <c r="CU76" s="87"/>
      <c r="CV76" s="87"/>
      <c r="CW76" s="87"/>
      <c r="CX76" s="87"/>
      <c r="CY76" s="88"/>
      <c r="CZ76" s="87"/>
      <c r="DA76" s="87"/>
      <c r="DB76" s="87"/>
      <c r="DC76" s="87"/>
      <c r="DD76" s="88"/>
      <c r="DE76" s="87"/>
      <c r="DF76" s="87"/>
      <c r="DG76" s="87"/>
      <c r="DH76" s="87"/>
      <c r="DI76" s="88"/>
      <c r="DJ76" s="87"/>
      <c r="DK76" s="87"/>
      <c r="DL76" s="87"/>
      <c r="DM76" s="87"/>
      <c r="DN76" s="88"/>
      <c r="DO76" s="87"/>
      <c r="DP76" s="87"/>
      <c r="DQ76" s="87"/>
      <c r="DR76" s="87"/>
      <c r="DS76" s="88"/>
      <c r="DT76" s="87"/>
      <c r="DU76" s="87"/>
      <c r="DV76" s="87"/>
      <c r="DW76" s="87"/>
      <c r="DX76" s="88"/>
      <c r="DY76" s="87"/>
      <c r="DZ76" s="87"/>
      <c r="EA76" s="87"/>
      <c r="EB76" s="87"/>
      <c r="EC76" s="88"/>
      <c r="ED76" s="87"/>
      <c r="EE76" s="87"/>
      <c r="EF76" s="87"/>
      <c r="EG76" s="87"/>
      <c r="EH76" s="88"/>
      <c r="EI76" s="87"/>
      <c r="EJ76" s="87"/>
      <c r="EK76" s="87"/>
      <c r="EL76" s="87"/>
      <c r="EM76" s="88"/>
      <c r="EN76" s="87"/>
      <c r="EO76" s="87"/>
      <c r="EP76" s="87"/>
      <c r="EQ76" s="87"/>
      <c r="ER76" s="88"/>
      <c r="ES76" s="87"/>
      <c r="ET76" s="87"/>
      <c r="EU76" s="87"/>
      <c r="EV76" s="87"/>
      <c r="EW76" s="88"/>
      <c r="EX76" s="87"/>
      <c r="EY76" s="87"/>
      <c r="EZ76" s="87"/>
      <c r="FA76" s="87"/>
      <c r="FB76" s="88"/>
      <c r="FC76" s="87"/>
      <c r="FD76" s="87"/>
      <c r="FE76" s="87"/>
      <c r="FF76" s="87"/>
      <c r="FG76" s="88"/>
      <c r="FH76" s="87"/>
      <c r="FI76" s="87"/>
      <c r="FJ76" s="87"/>
      <c r="FK76" s="87"/>
      <c r="FL76" s="88"/>
      <c r="FM76" s="87"/>
      <c r="FN76" s="87"/>
      <c r="FO76" s="87"/>
      <c r="FP76" s="87"/>
      <c r="FQ76" s="88"/>
      <c r="FR76" s="87"/>
      <c r="FS76" s="87"/>
      <c r="FT76" s="87"/>
      <c r="FU76" s="87"/>
      <c r="FV76" s="88"/>
      <c r="FW76" s="87"/>
      <c r="FX76" s="87"/>
      <c r="FY76" s="87"/>
      <c r="FZ76" s="87"/>
      <c r="GA76" s="88"/>
      <c r="GB76" s="87"/>
      <c r="GC76" s="87"/>
      <c r="GD76" s="87"/>
      <c r="GE76" s="87"/>
      <c r="GF76" s="88"/>
      <c r="GG76" s="87"/>
      <c r="GH76" s="87"/>
      <c r="GI76" s="87"/>
      <c r="GJ76" s="87"/>
      <c r="GK76" s="88"/>
      <c r="GL76" s="87"/>
      <c r="GM76" s="87"/>
      <c r="GN76" s="87"/>
      <c r="GO76" s="87"/>
      <c r="GP76" s="88"/>
      <c r="GQ76" s="87"/>
      <c r="GR76" s="87"/>
      <c r="GS76" s="87"/>
      <c r="GT76" s="87"/>
      <c r="GU76" s="88"/>
      <c r="GV76" s="87"/>
      <c r="GW76" s="87"/>
      <c r="GX76" s="87"/>
      <c r="GY76" s="87"/>
      <c r="GZ76" s="88"/>
      <c r="HA76" s="87"/>
      <c r="HB76" s="87"/>
      <c r="HC76" s="87"/>
      <c r="HD76" s="87"/>
      <c r="HE76" s="88"/>
      <c r="HF76" s="87"/>
      <c r="HG76" s="87"/>
      <c r="HH76" s="87"/>
      <c r="HI76" s="87"/>
      <c r="HJ76" s="88"/>
      <c r="HK76" s="87"/>
      <c r="HL76" s="87"/>
      <c r="HM76" s="87"/>
      <c r="HN76" s="87"/>
      <c r="HO76" s="88"/>
      <c r="HP76" s="87"/>
      <c r="HQ76" s="87"/>
      <c r="HR76" s="87"/>
      <c r="HS76" s="87"/>
      <c r="HT76" s="88"/>
      <c r="HU76" s="87"/>
      <c r="HV76" s="87"/>
      <c r="HW76" s="87"/>
      <c r="HX76" s="87"/>
      <c r="HY76" s="88"/>
      <c r="HZ76" s="87"/>
      <c r="IA76" s="87"/>
      <c r="IB76" s="87"/>
      <c r="IC76" s="87"/>
      <c r="ID76" s="88"/>
      <c r="IE76" s="87"/>
      <c r="IF76" s="87"/>
      <c r="IG76" s="87"/>
      <c r="IH76" s="87"/>
      <c r="II76" s="88"/>
      <c r="IJ76" s="87"/>
      <c r="IK76" s="87"/>
      <c r="IL76" s="87"/>
      <c r="IM76" s="87"/>
      <c r="IN76" s="88"/>
      <c r="IO76" s="87"/>
      <c r="IP76" s="87"/>
      <c r="IQ76" s="87"/>
      <c r="IR76" s="87"/>
      <c r="IS76" s="88"/>
      <c r="IT76" s="87"/>
      <c r="IU76" s="87"/>
      <c r="IV76" s="87"/>
      <c r="IW76" s="87"/>
      <c r="IX76" s="88"/>
      <c r="IY76" s="87"/>
      <c r="IZ76" s="87"/>
      <c r="JA76" s="87"/>
      <c r="JB76" s="87"/>
      <c r="JC76" s="88"/>
      <c r="JD76" s="87"/>
      <c r="JE76" s="87"/>
      <c r="JF76" s="87"/>
      <c r="JG76" s="87"/>
      <c r="JH76" s="88"/>
      <c r="JI76" s="87"/>
      <c r="JJ76" s="87"/>
      <c r="JK76" s="87"/>
      <c r="JL76" s="87"/>
      <c r="JM76" s="88"/>
      <c r="JN76" s="87"/>
      <c r="JO76" s="87"/>
      <c r="JP76" s="87"/>
      <c r="JQ76" s="87"/>
      <c r="JR76" s="88"/>
      <c r="JS76" s="87"/>
      <c r="JT76" s="87"/>
      <c r="JU76" s="87"/>
      <c r="JV76" s="87"/>
      <c r="JW76" s="88"/>
      <c r="JX76" s="87"/>
      <c r="JY76" s="87"/>
      <c r="JZ76" s="87"/>
      <c r="KA76" s="87"/>
      <c r="KB76" s="88"/>
      <c r="KC76" s="87"/>
      <c r="KD76" s="87"/>
      <c r="KE76" s="87"/>
      <c r="KF76" s="87"/>
      <c r="KG76" s="88"/>
      <c r="KH76" s="87"/>
      <c r="KI76" s="87"/>
      <c r="KJ76" s="87"/>
      <c r="KK76" s="87"/>
      <c r="KL76" s="88"/>
      <c r="KM76" s="87"/>
      <c r="KN76" s="87"/>
      <c r="KO76" s="87"/>
      <c r="KP76" s="87"/>
      <c r="KQ76" s="88"/>
      <c r="KR76" s="87"/>
      <c r="KS76" s="87"/>
      <c r="KT76" s="87"/>
      <c r="KU76" s="87"/>
      <c r="KV76" s="88"/>
      <c r="KW76" s="87"/>
      <c r="KX76" s="87"/>
      <c r="KY76" s="87"/>
      <c r="KZ76" s="87"/>
      <c r="LA76" s="88"/>
      <c r="LB76" s="87"/>
      <c r="LC76" s="87"/>
      <c r="LD76" s="87"/>
      <c r="LE76" s="87"/>
      <c r="LF76" s="88"/>
      <c r="LG76" s="87"/>
      <c r="LH76" s="87"/>
      <c r="LI76" s="87"/>
      <c r="LJ76" s="87"/>
      <c r="LK76" s="88"/>
      <c r="LL76" s="87"/>
      <c r="LM76" s="87"/>
      <c r="LN76" s="87"/>
      <c r="LO76" s="87"/>
      <c r="LP76" s="88"/>
      <c r="LQ76" s="87"/>
      <c r="LR76" s="87"/>
      <c r="LS76" s="87"/>
      <c r="LT76" s="87"/>
      <c r="LU76" s="88"/>
      <c r="LV76" s="87"/>
      <c r="LW76" s="87"/>
      <c r="LX76" s="87"/>
      <c r="LY76" s="87"/>
      <c r="LZ76" s="88"/>
      <c r="MA76" s="87"/>
      <c r="MB76" s="87"/>
      <c r="MC76" s="87"/>
      <c r="MD76" s="87"/>
      <c r="ME76" s="88"/>
      <c r="MF76" s="87"/>
      <c r="MG76" s="87"/>
      <c r="MH76" s="87"/>
      <c r="MI76" s="87"/>
      <c r="MJ76" s="88"/>
      <c r="MK76" s="87"/>
      <c r="ML76" s="87"/>
      <c r="MM76" s="87"/>
      <c r="MN76" s="87"/>
      <c r="MO76" s="88"/>
      <c r="MP76" s="87"/>
      <c r="MQ76" s="87"/>
      <c r="MR76" s="87"/>
      <c r="MS76" s="87"/>
      <c r="MT76" s="88"/>
      <c r="MU76" s="87"/>
      <c r="MV76" s="87"/>
      <c r="MW76" s="87"/>
      <c r="MX76" s="87"/>
      <c r="MY76" s="88"/>
      <c r="MZ76" s="87"/>
      <c r="NA76" s="87"/>
      <c r="NB76" s="87"/>
      <c r="NC76" s="87"/>
      <c r="ND76" s="88"/>
      <c r="NE76" s="87"/>
      <c r="NF76" s="87"/>
      <c r="NG76" s="87"/>
      <c r="NH76" s="87"/>
      <c r="NI76" s="88"/>
      <c r="NJ76" s="87"/>
      <c r="NK76" s="87"/>
      <c r="NL76" s="87"/>
      <c r="NM76" s="87"/>
      <c r="NN76" s="88"/>
      <c r="NO76" s="87"/>
      <c r="NP76" s="87"/>
      <c r="NQ76" s="87"/>
      <c r="NR76" s="87"/>
      <c r="NS76" s="88"/>
      <c r="NT76" s="87"/>
      <c r="NU76" s="87"/>
      <c r="NV76" s="87"/>
      <c r="NW76" s="87"/>
      <c r="NX76" s="88"/>
      <c r="NY76" s="87"/>
      <c r="NZ76" s="87"/>
      <c r="OA76" s="87"/>
      <c r="OB76" s="87"/>
      <c r="OC76" s="88"/>
      <c r="OD76" s="87"/>
      <c r="OE76" s="87"/>
      <c r="OF76" s="87"/>
      <c r="OG76" s="87"/>
      <c r="OH76" s="88"/>
      <c r="OI76" s="87"/>
      <c r="OJ76" s="87"/>
      <c r="OK76" s="87"/>
      <c r="OL76" s="87"/>
      <c r="OM76" s="88"/>
      <c r="ON76" s="87"/>
      <c r="OO76" s="87"/>
      <c r="OP76" s="87"/>
      <c r="OQ76" s="87"/>
      <c r="OR76" s="88"/>
      <c r="OS76" s="87"/>
      <c r="OT76" s="87"/>
      <c r="OU76" s="87"/>
      <c r="OV76" s="87"/>
      <c r="OW76" s="88"/>
      <c r="OX76" s="87"/>
      <c r="OY76" s="87"/>
      <c r="OZ76" s="87"/>
      <c r="PA76" s="87"/>
      <c r="PB76" s="88"/>
      <c r="PC76" s="87"/>
      <c r="PD76" s="87"/>
      <c r="PE76" s="87"/>
      <c r="PF76" s="87"/>
      <c r="PG76" s="88"/>
      <c r="PH76" s="87"/>
      <c r="PI76" s="87"/>
      <c r="PJ76" s="87"/>
      <c r="PK76" s="87"/>
      <c r="PL76" s="88"/>
      <c r="PM76" s="87"/>
      <c r="PN76" s="87"/>
      <c r="PO76" s="87"/>
      <c r="PP76" s="87"/>
      <c r="PQ76" s="88"/>
      <c r="PR76" s="87"/>
      <c r="PS76" s="87"/>
      <c r="PT76" s="87"/>
      <c r="PU76" s="87"/>
      <c r="PV76" s="88"/>
      <c r="PW76" s="87"/>
      <c r="PX76" s="87"/>
      <c r="PY76" s="87"/>
      <c r="PZ76" s="87"/>
      <c r="QA76" s="88"/>
      <c r="QB76" s="87"/>
      <c r="QC76" s="87"/>
      <c r="QD76" s="87"/>
      <c r="QE76" s="87"/>
      <c r="QF76" s="88"/>
      <c r="QG76" s="87"/>
      <c r="QH76" s="87"/>
      <c r="QI76" s="87"/>
      <c r="QJ76" s="87"/>
      <c r="QK76" s="88"/>
      <c r="QL76" s="87"/>
      <c r="QM76" s="87"/>
      <c r="QN76" s="87"/>
      <c r="QO76" s="87"/>
      <c r="QP76" s="88"/>
      <c r="QQ76" s="87"/>
      <c r="QR76" s="87"/>
      <c r="QS76" s="87"/>
      <c r="QT76" s="87"/>
      <c r="QU76" s="88"/>
      <c r="QV76" s="87"/>
      <c r="QW76" s="87"/>
      <c r="QX76" s="87"/>
      <c r="QY76" s="87"/>
      <c r="QZ76" s="88"/>
      <c r="RA76" s="87"/>
      <c r="RB76" s="87"/>
      <c r="RC76" s="87"/>
      <c r="RD76" s="87"/>
      <c r="RE76" s="88"/>
      <c r="RF76" s="87"/>
      <c r="RG76" s="87"/>
      <c r="RH76" s="87"/>
      <c r="RI76" s="87"/>
      <c r="RJ76" s="88"/>
      <c r="RK76" s="87"/>
      <c r="RL76" s="87"/>
      <c r="RM76" s="87"/>
      <c r="RN76" s="87"/>
      <c r="RO76" s="88"/>
      <c r="RP76" s="87"/>
      <c r="RQ76" s="87"/>
      <c r="RR76" s="87"/>
      <c r="RS76" s="87"/>
      <c r="RT76" s="88"/>
      <c r="RU76" s="87"/>
      <c r="RV76" s="87"/>
      <c r="RW76" s="87"/>
      <c r="RX76" s="87"/>
      <c r="RY76" s="88"/>
      <c r="RZ76" s="87"/>
      <c r="SA76" s="87"/>
      <c r="SB76" s="87"/>
      <c r="SC76" s="87"/>
      <c r="SD76" s="88"/>
      <c r="SE76" s="87"/>
      <c r="SF76" s="87"/>
      <c r="SG76" s="87"/>
      <c r="SH76" s="87"/>
      <c r="SI76" s="88"/>
      <c r="SJ76" s="87"/>
      <c r="SK76" s="87"/>
      <c r="SL76" s="87"/>
      <c r="SM76" s="87"/>
      <c r="SN76" s="88"/>
      <c r="SO76" s="87"/>
      <c r="SP76" s="87"/>
      <c r="SQ76" s="87"/>
      <c r="SR76" s="87"/>
      <c r="SS76" s="88"/>
      <c r="ST76" s="87"/>
      <c r="SU76" s="87"/>
      <c r="SV76" s="87"/>
      <c r="SW76" s="87"/>
      <c r="SX76" s="88"/>
      <c r="SY76" s="87"/>
      <c r="SZ76" s="87"/>
      <c r="TA76" s="87"/>
      <c r="TB76" s="87"/>
      <c r="TC76" s="88"/>
      <c r="TD76" s="87"/>
      <c r="TE76" s="87"/>
      <c r="TF76" s="87"/>
      <c r="TG76" s="87"/>
      <c r="TH76" s="88"/>
      <c r="TI76" s="87"/>
      <c r="TJ76" s="87"/>
      <c r="TK76" s="87"/>
      <c r="TL76" s="87"/>
      <c r="TM76" s="88"/>
      <c r="TN76" s="87"/>
      <c r="TO76" s="87"/>
      <c r="TP76" s="87"/>
      <c r="TQ76" s="87"/>
      <c r="TR76" s="88"/>
      <c r="TS76" s="87"/>
      <c r="TT76" s="87"/>
      <c r="TU76" s="87"/>
      <c r="TV76" s="87"/>
      <c r="TW76" s="88"/>
      <c r="TX76" s="87"/>
      <c r="TY76" s="87"/>
      <c r="TZ76" s="87"/>
      <c r="UA76" s="87"/>
      <c r="UB76" s="88"/>
      <c r="UC76" s="87"/>
      <c r="UD76" s="87"/>
      <c r="UE76" s="87"/>
      <c r="UF76" s="87"/>
      <c r="UG76" s="88"/>
      <c r="UH76" s="87"/>
      <c r="UI76" s="87"/>
      <c r="UJ76" s="87"/>
      <c r="UK76" s="87"/>
      <c r="UL76" s="88"/>
      <c r="UM76" s="87"/>
      <c r="UN76" s="87"/>
      <c r="UO76" s="87"/>
      <c r="UP76" s="87"/>
      <c r="UQ76" s="88"/>
      <c r="UR76" s="87"/>
      <c r="US76" s="87"/>
      <c r="UT76" s="87"/>
      <c r="UU76" s="87"/>
      <c r="UV76" s="88"/>
      <c r="UW76" s="87"/>
      <c r="UX76" s="87"/>
      <c r="UY76" s="87"/>
      <c r="UZ76" s="87"/>
      <c r="VA76" s="88"/>
      <c r="VB76" s="87"/>
      <c r="VC76" s="87"/>
      <c r="VD76" s="87"/>
      <c r="VE76" s="87"/>
      <c r="VF76" s="88"/>
      <c r="VG76" s="87"/>
      <c r="VH76" s="87"/>
      <c r="VI76" s="87"/>
      <c r="VJ76" s="87"/>
      <c r="VK76" s="88"/>
      <c r="VL76" s="87"/>
      <c r="VM76" s="87"/>
      <c r="VN76" s="87"/>
      <c r="VO76" s="87"/>
      <c r="VP76" s="88"/>
      <c r="VQ76" s="87"/>
      <c r="VR76" s="87"/>
      <c r="VS76" s="87"/>
      <c r="VT76" s="87"/>
      <c r="VU76" s="88"/>
      <c r="VV76" s="87"/>
      <c r="VW76" s="87"/>
      <c r="VX76" s="87"/>
      <c r="VY76" s="87"/>
      <c r="VZ76" s="88"/>
      <c r="WA76" s="87"/>
      <c r="WB76" s="87"/>
      <c r="WC76" s="87"/>
      <c r="WD76" s="87"/>
      <c r="WE76" s="88"/>
      <c r="WF76" s="87"/>
      <c r="WG76" s="87"/>
      <c r="WH76" s="87"/>
      <c r="WI76" s="87"/>
      <c r="WJ76" s="88"/>
      <c r="WK76" s="87"/>
      <c r="WL76" s="87"/>
      <c r="WM76" s="87"/>
      <c r="WN76" s="87"/>
      <c r="WO76" s="88"/>
      <c r="WP76" s="87"/>
      <c r="WQ76" s="87"/>
      <c r="WR76" s="87"/>
      <c r="WS76" s="87"/>
      <c r="WT76" s="88"/>
      <c r="WU76" s="87"/>
      <c r="WV76" s="87"/>
      <c r="WW76" s="87"/>
      <c r="WX76" s="87"/>
      <c r="WY76" s="88"/>
      <c r="WZ76" s="87"/>
      <c r="XA76" s="87"/>
      <c r="XB76" s="87"/>
      <c r="XC76" s="87"/>
      <c r="XD76" s="88"/>
      <c r="XE76" s="87"/>
      <c r="XF76" s="87"/>
      <c r="XG76" s="87"/>
      <c r="XH76" s="87"/>
      <c r="XI76" s="88"/>
      <c r="XJ76" s="87"/>
      <c r="XK76" s="87"/>
      <c r="XL76" s="87"/>
      <c r="XM76" s="87"/>
      <c r="XN76" s="88"/>
      <c r="XO76" s="87"/>
      <c r="XP76" s="87"/>
      <c r="XQ76" s="87"/>
      <c r="XR76" s="87"/>
      <c r="XS76" s="88"/>
      <c r="XT76" s="87"/>
      <c r="XU76" s="87"/>
      <c r="XV76" s="87"/>
      <c r="XW76" s="87"/>
      <c r="XX76" s="88"/>
      <c r="XY76" s="87"/>
      <c r="XZ76" s="87"/>
      <c r="YA76" s="87"/>
      <c r="YB76" s="87"/>
      <c r="YC76" s="88"/>
      <c r="YD76" s="87"/>
      <c r="YE76" s="87"/>
      <c r="YF76" s="87"/>
      <c r="YG76" s="87"/>
      <c r="YH76" s="88"/>
      <c r="YI76" s="87"/>
      <c r="YJ76" s="87"/>
      <c r="YK76" s="87"/>
      <c r="YL76" s="87"/>
      <c r="YM76" s="88"/>
      <c r="YN76" s="87"/>
      <c r="YO76" s="87"/>
      <c r="YP76" s="87"/>
      <c r="YQ76" s="87"/>
      <c r="YR76" s="88"/>
      <c r="YS76" s="87"/>
      <c r="YT76" s="87"/>
      <c r="YU76" s="87"/>
      <c r="YV76" s="87"/>
      <c r="YW76" s="88"/>
      <c r="YX76" s="87"/>
      <c r="YY76" s="87"/>
      <c r="YZ76" s="87"/>
      <c r="ZA76" s="87"/>
      <c r="ZB76" s="88"/>
      <c r="ZC76" s="87"/>
      <c r="ZD76" s="87"/>
      <c r="ZE76" s="87"/>
      <c r="ZF76" s="87"/>
      <c r="ZG76" s="88"/>
      <c r="ZH76" s="87"/>
      <c r="ZI76" s="87"/>
      <c r="ZJ76" s="87"/>
      <c r="ZK76" s="87"/>
      <c r="ZL76" s="88"/>
      <c r="ZM76" s="87"/>
      <c r="ZN76" s="87"/>
      <c r="ZO76" s="87"/>
      <c r="ZP76" s="87"/>
      <c r="ZQ76" s="88"/>
      <c r="ZR76" s="87"/>
      <c r="ZS76" s="87"/>
      <c r="ZT76" s="87"/>
      <c r="ZU76" s="87"/>
      <c r="ZV76" s="88"/>
      <c r="ZW76" s="87"/>
      <c r="ZX76" s="87"/>
      <c r="ZY76" s="87"/>
      <c r="ZZ76" s="87"/>
      <c r="AAA76" s="88"/>
      <c r="AAB76" s="87"/>
      <c r="AAC76" s="87"/>
      <c r="AAD76" s="87"/>
      <c r="AAE76" s="87"/>
      <c r="AAF76" s="88"/>
      <c r="AAG76" s="87"/>
      <c r="AAH76" s="87"/>
      <c r="AAI76" s="87"/>
      <c r="AAJ76" s="87"/>
      <c r="AAK76" s="88"/>
      <c r="AAL76" s="87"/>
      <c r="AAM76" s="87"/>
      <c r="AAN76" s="87"/>
      <c r="AAO76" s="87"/>
      <c r="AAP76" s="88"/>
      <c r="AAQ76" s="87"/>
      <c r="AAR76" s="87"/>
      <c r="AAS76" s="87"/>
      <c r="AAT76" s="87"/>
      <c r="AAU76" s="88"/>
      <c r="AAV76" s="87"/>
      <c r="AAW76" s="87"/>
      <c r="AAX76" s="87"/>
      <c r="AAY76" s="87"/>
      <c r="AAZ76" s="88"/>
      <c r="ABA76" s="87"/>
      <c r="ABB76" s="87"/>
      <c r="ABC76" s="87"/>
      <c r="ABD76" s="87"/>
      <c r="ABE76" s="88"/>
      <c r="ABF76" s="87"/>
      <c r="ABG76" s="87"/>
      <c r="ABH76" s="87"/>
      <c r="ABI76" s="87"/>
      <c r="ABJ76" s="88"/>
      <c r="ABK76" s="87"/>
      <c r="ABL76" s="87"/>
      <c r="ABM76" s="87"/>
      <c r="ABN76" s="87"/>
      <c r="ABO76" s="88"/>
      <c r="ABP76" s="87"/>
      <c r="ABQ76" s="87"/>
      <c r="ABR76" s="87"/>
      <c r="ABS76" s="87"/>
      <c r="ABT76" s="88"/>
      <c r="ABU76" s="87"/>
      <c r="ABV76" s="87"/>
      <c r="ABW76" s="87"/>
      <c r="ABX76" s="87"/>
      <c r="ABY76" s="88"/>
      <c r="ABZ76" s="87"/>
      <c r="ACA76" s="87"/>
      <c r="ACB76" s="87"/>
      <c r="ACC76" s="87"/>
      <c r="ACD76" s="88"/>
      <c r="ACE76" s="87"/>
      <c r="ACF76" s="87"/>
      <c r="ACG76" s="87"/>
      <c r="ACH76" s="87"/>
      <c r="ACI76" s="88"/>
      <c r="ACJ76" s="87"/>
      <c r="ACK76" s="87"/>
      <c r="ACL76" s="87"/>
      <c r="ACM76" s="87"/>
      <c r="ACN76" s="88"/>
      <c r="ACO76" s="87"/>
      <c r="ACP76" s="87"/>
      <c r="ACQ76" s="87"/>
      <c r="ACR76" s="87"/>
      <c r="ACS76" s="88"/>
      <c r="ACT76" s="87"/>
      <c r="ACU76" s="87"/>
      <c r="ACV76" s="87"/>
      <c r="ACW76" s="87"/>
      <c r="ACX76" s="88"/>
      <c r="ACY76" s="87"/>
      <c r="ACZ76" s="87"/>
      <c r="ADA76" s="87"/>
      <c r="ADB76" s="87"/>
      <c r="ADC76" s="88"/>
      <c r="ADD76" s="87"/>
      <c r="ADE76" s="87"/>
      <c r="ADF76" s="87"/>
      <c r="ADG76" s="87"/>
      <c r="ADH76" s="88"/>
      <c r="ADI76" s="87"/>
      <c r="ADJ76" s="87"/>
      <c r="ADK76" s="87"/>
      <c r="ADL76" s="87"/>
      <c r="ADM76" s="88"/>
      <c r="ADN76" s="87"/>
      <c r="ADO76" s="87"/>
      <c r="ADP76" s="87"/>
      <c r="ADQ76" s="87"/>
      <c r="ADR76" s="88"/>
      <c r="ADS76" s="87"/>
      <c r="ADT76" s="87"/>
      <c r="ADU76" s="87"/>
      <c r="ADV76" s="87"/>
      <c r="ADW76" s="88"/>
      <c r="ADX76" s="87"/>
      <c r="ADY76" s="87"/>
      <c r="ADZ76" s="87"/>
      <c r="AEA76" s="87"/>
      <c r="AEB76" s="88"/>
      <c r="AEC76" s="87"/>
      <c r="AED76" s="87"/>
      <c r="AEE76" s="87"/>
      <c r="AEF76" s="87"/>
      <c r="AEG76" s="88"/>
      <c r="AEH76" s="87"/>
      <c r="AEI76" s="87"/>
      <c r="AEJ76" s="87"/>
      <c r="AEK76" s="87"/>
      <c r="AEL76" s="88"/>
      <c r="AEM76" s="87"/>
      <c r="AEN76" s="87"/>
      <c r="AEO76" s="87"/>
      <c r="AEP76" s="87"/>
      <c r="AEQ76" s="88"/>
      <c r="AER76" s="87"/>
      <c r="AES76" s="87"/>
      <c r="AET76" s="87"/>
      <c r="AEU76" s="87"/>
      <c r="AEV76" s="88"/>
      <c r="AEW76" s="87"/>
      <c r="AEX76" s="87"/>
      <c r="AEY76" s="87"/>
      <c r="AEZ76" s="87"/>
      <c r="AFA76" s="88"/>
      <c r="AFB76" s="87"/>
      <c r="AFC76" s="87"/>
      <c r="AFD76" s="87"/>
      <c r="AFE76" s="87"/>
      <c r="AFF76" s="88"/>
      <c r="AFG76" s="87"/>
      <c r="AFH76" s="87"/>
      <c r="AFI76" s="87"/>
      <c r="AFJ76" s="87"/>
      <c r="AFK76" s="88"/>
      <c r="AFL76" s="87"/>
      <c r="AFM76" s="87"/>
      <c r="AFN76" s="87"/>
      <c r="AFO76" s="87"/>
      <c r="AFP76" s="88"/>
      <c r="AFQ76" s="87"/>
      <c r="AFR76" s="87"/>
      <c r="AFS76" s="87"/>
      <c r="AFT76" s="87"/>
      <c r="AFU76" s="88"/>
      <c r="AFV76" s="87"/>
      <c r="AFW76" s="87"/>
      <c r="AFX76" s="87"/>
      <c r="AFY76" s="87"/>
      <c r="AFZ76" s="88"/>
      <c r="AGA76" s="87"/>
      <c r="AGB76" s="87"/>
      <c r="AGC76" s="87"/>
      <c r="AGD76" s="87"/>
      <c r="AGE76" s="88"/>
      <c r="AGF76" s="87"/>
      <c r="AGG76" s="87"/>
      <c r="AGH76" s="87"/>
      <c r="AGI76" s="87"/>
      <c r="AGJ76" s="88"/>
      <c r="AGK76" s="87"/>
      <c r="AGL76" s="87"/>
      <c r="AGM76" s="87"/>
      <c r="AGN76" s="87"/>
      <c r="AGO76" s="88"/>
      <c r="AGP76" s="87"/>
      <c r="AGQ76" s="87"/>
      <c r="AGR76" s="87"/>
      <c r="AGS76" s="87"/>
      <c r="AGT76" s="88"/>
      <c r="AGU76" s="87"/>
      <c r="AGV76" s="87"/>
      <c r="AGW76" s="87"/>
      <c r="AGX76" s="87"/>
      <c r="AGY76" s="88"/>
      <c r="AGZ76" s="87"/>
      <c r="AHA76" s="87"/>
      <c r="AHB76" s="87"/>
      <c r="AHC76" s="87"/>
      <c r="AHD76" s="88"/>
      <c r="AHE76" s="87"/>
      <c r="AHF76" s="87"/>
      <c r="AHG76" s="87"/>
      <c r="AHH76" s="87"/>
      <c r="AHI76" s="88"/>
      <c r="AHJ76" s="87"/>
      <c r="AHK76" s="87"/>
      <c r="AHL76" s="87"/>
      <c r="AHM76" s="87"/>
      <c r="AHN76" s="88"/>
      <c r="AHO76" s="87"/>
      <c r="AHP76" s="87"/>
      <c r="AHQ76" s="87"/>
      <c r="AHR76" s="87"/>
      <c r="AHS76" s="88"/>
      <c r="AHT76" s="87"/>
      <c r="AHU76" s="87"/>
      <c r="AHV76" s="87"/>
      <c r="AHW76" s="87"/>
      <c r="AHX76" s="88"/>
      <c r="AHY76" s="87"/>
      <c r="AHZ76" s="87"/>
      <c r="AIA76" s="87"/>
      <c r="AIB76" s="87"/>
      <c r="AIC76" s="88"/>
      <c r="AID76" s="87"/>
      <c r="AIE76" s="87"/>
      <c r="AIF76" s="87"/>
      <c r="AIG76" s="87"/>
      <c r="AIH76" s="88"/>
      <c r="AII76" s="87"/>
      <c r="AIJ76" s="87"/>
      <c r="AIK76" s="87"/>
      <c r="AIL76" s="87"/>
      <c r="AIM76" s="88"/>
      <c r="AIN76" s="87"/>
      <c r="AIO76" s="87"/>
      <c r="AIP76" s="87"/>
      <c r="AIQ76" s="87"/>
      <c r="AIR76" s="88"/>
      <c r="AIS76" s="87"/>
      <c r="AIT76" s="87"/>
      <c r="AIU76" s="87"/>
      <c r="AIV76" s="87"/>
      <c r="AIW76" s="88"/>
      <c r="AIX76" s="87"/>
      <c r="AIY76" s="87"/>
      <c r="AIZ76" s="87"/>
      <c r="AJA76" s="87"/>
      <c r="AJB76" s="88"/>
      <c r="AJC76" s="87"/>
      <c r="AJD76" s="87"/>
      <c r="AJE76" s="87"/>
      <c r="AJF76" s="87"/>
      <c r="AJG76" s="88"/>
      <c r="AJH76" s="87"/>
      <c r="AJI76" s="87"/>
      <c r="AJJ76" s="87"/>
      <c r="AJK76" s="87"/>
      <c r="AJL76" s="88"/>
      <c r="AJM76" s="87"/>
      <c r="AJN76" s="87"/>
      <c r="AJO76" s="87"/>
      <c r="AJP76" s="87"/>
      <c r="AJQ76" s="88"/>
      <c r="AJR76" s="87"/>
      <c r="AJS76" s="87"/>
      <c r="AJT76" s="87"/>
      <c r="AJU76" s="87"/>
      <c r="AJV76" s="88"/>
      <c r="AJW76" s="87"/>
      <c r="AJX76" s="87"/>
      <c r="AJY76" s="87"/>
      <c r="AJZ76" s="87"/>
      <c r="AKA76" s="88"/>
      <c r="AKB76" s="87"/>
      <c r="AKC76" s="87"/>
      <c r="AKD76" s="87"/>
      <c r="AKE76" s="87"/>
      <c r="AKF76" s="88"/>
      <c r="AKG76" s="87"/>
      <c r="AKH76" s="87"/>
      <c r="AKI76" s="87"/>
      <c r="AKJ76" s="87"/>
      <c r="AKK76" s="88"/>
      <c r="AKL76" s="87"/>
      <c r="AKM76" s="87"/>
      <c r="AKN76" s="87"/>
      <c r="AKO76" s="87"/>
      <c r="AKP76" s="88"/>
      <c r="AKQ76" s="87"/>
      <c r="AKR76" s="87"/>
      <c r="AKS76" s="87"/>
      <c r="AKT76" s="87"/>
      <c r="AKU76" s="88"/>
      <c r="AKV76" s="87"/>
      <c r="AKW76" s="87"/>
      <c r="AKX76" s="87"/>
      <c r="AKY76" s="87"/>
      <c r="AKZ76" s="88"/>
      <c r="ALA76" s="87"/>
      <c r="ALB76" s="87"/>
      <c r="ALC76" s="87"/>
      <c r="ALD76" s="87"/>
      <c r="ALE76" s="88"/>
      <c r="ALF76" s="87"/>
      <c r="ALG76" s="87"/>
      <c r="ALH76" s="87"/>
      <c r="ALI76" s="87"/>
      <c r="ALJ76" s="88"/>
      <c r="ALK76" s="87"/>
      <c r="ALL76" s="87"/>
      <c r="ALM76" s="87"/>
      <c r="ALN76" s="87"/>
      <c r="ALO76" s="88"/>
      <c r="ALP76" s="87"/>
      <c r="ALQ76" s="87"/>
      <c r="ALR76" s="87"/>
      <c r="ALS76" s="87"/>
      <c r="ALT76" s="88"/>
      <c r="ALU76" s="87"/>
      <c r="ALV76" s="87"/>
      <c r="ALW76" s="87"/>
      <c r="ALX76" s="87"/>
      <c r="ALY76" s="88"/>
      <c r="ALZ76" s="87"/>
      <c r="AMA76" s="87"/>
      <c r="AMB76" s="87"/>
      <c r="AMC76" s="87"/>
      <c r="AMD76" s="88"/>
      <c r="AME76" s="87"/>
      <c r="AMF76" s="87"/>
      <c r="AMG76" s="87"/>
      <c r="AMH76" s="87"/>
      <c r="AMI76" s="88"/>
      <c r="AMJ76" s="87"/>
      <c r="AMK76" s="87"/>
      <c r="AML76" s="87"/>
      <c r="AMM76" s="87"/>
      <c r="AMN76" s="88"/>
      <c r="AMO76" s="87"/>
      <c r="AMP76" s="87"/>
      <c r="AMQ76" s="87"/>
      <c r="AMR76" s="87"/>
      <c r="AMS76" s="88"/>
      <c r="AMT76" s="87"/>
      <c r="AMU76" s="87"/>
      <c r="AMV76" s="87"/>
      <c r="AMW76" s="87"/>
      <c r="AMX76" s="88"/>
      <c r="AMY76" s="87"/>
      <c r="AMZ76" s="87"/>
      <c r="ANA76" s="87"/>
      <c r="ANB76" s="87"/>
      <c r="ANC76" s="88"/>
      <c r="AND76" s="87"/>
      <c r="ANE76" s="87"/>
      <c r="ANF76" s="87"/>
      <c r="ANG76" s="87"/>
      <c r="ANH76" s="88"/>
      <c r="ANI76" s="87"/>
      <c r="ANJ76" s="87"/>
      <c r="ANK76" s="87"/>
      <c r="ANL76" s="87"/>
      <c r="ANM76" s="88"/>
      <c r="ANN76" s="87"/>
      <c r="ANO76" s="87"/>
      <c r="ANP76" s="87"/>
      <c r="ANQ76" s="87"/>
      <c r="ANR76" s="88"/>
      <c r="ANS76" s="87"/>
      <c r="ANT76" s="87"/>
      <c r="ANU76" s="87"/>
      <c r="ANV76" s="87"/>
      <c r="ANW76" s="88"/>
      <c r="ANX76" s="87"/>
      <c r="ANY76" s="87"/>
      <c r="ANZ76" s="87"/>
      <c r="AOA76" s="87"/>
      <c r="AOB76" s="88"/>
      <c r="AOC76" s="87"/>
      <c r="AOD76" s="87"/>
      <c r="AOE76" s="87"/>
      <c r="AOF76" s="87"/>
      <c r="AOG76" s="88"/>
      <c r="AOH76" s="87"/>
      <c r="AOI76" s="87"/>
      <c r="AOJ76" s="87"/>
      <c r="AOK76" s="87"/>
      <c r="AOL76" s="88"/>
      <c r="AOM76" s="87"/>
      <c r="AON76" s="87"/>
      <c r="AOO76" s="87"/>
      <c r="AOP76" s="87"/>
      <c r="AOQ76" s="88"/>
      <c r="AOR76" s="87"/>
      <c r="AOS76" s="87"/>
      <c r="AOT76" s="87"/>
      <c r="AOU76" s="87"/>
      <c r="AOV76" s="88"/>
      <c r="AOW76" s="87"/>
      <c r="AOX76" s="87"/>
      <c r="AOY76" s="87"/>
      <c r="AOZ76" s="87"/>
      <c r="APA76" s="88"/>
      <c r="APB76" s="87"/>
      <c r="APC76" s="87"/>
      <c r="APD76" s="87"/>
      <c r="APE76" s="87"/>
      <c r="APF76" s="88"/>
      <c r="APG76" s="87"/>
      <c r="APH76" s="87"/>
      <c r="API76" s="87"/>
      <c r="APJ76" s="87"/>
      <c r="APK76" s="88"/>
      <c r="APL76" s="87"/>
      <c r="APM76" s="87"/>
      <c r="APN76" s="87"/>
      <c r="APO76" s="87"/>
      <c r="APP76" s="88"/>
      <c r="APQ76" s="87"/>
      <c r="APR76" s="87"/>
      <c r="APS76" s="87"/>
      <c r="APT76" s="87"/>
      <c r="APU76" s="88"/>
      <c r="APV76" s="87"/>
      <c r="APW76" s="87"/>
      <c r="APX76" s="87"/>
      <c r="APY76" s="87"/>
      <c r="APZ76" s="88"/>
      <c r="AQA76" s="87"/>
      <c r="AQB76" s="87"/>
      <c r="AQC76" s="87"/>
      <c r="AQD76" s="87"/>
      <c r="AQE76" s="88"/>
      <c r="AQF76" s="87"/>
      <c r="AQG76" s="87"/>
      <c r="AQH76" s="87"/>
      <c r="AQI76" s="87"/>
      <c r="AQJ76" s="88"/>
      <c r="AQK76" s="87"/>
      <c r="AQL76" s="87"/>
      <c r="AQM76" s="87"/>
      <c r="AQN76" s="87"/>
      <c r="AQO76" s="88"/>
      <c r="AQP76" s="87"/>
      <c r="AQQ76" s="87"/>
      <c r="AQR76" s="87"/>
      <c r="AQS76" s="87"/>
      <c r="AQT76" s="88"/>
      <c r="AQU76" s="87"/>
      <c r="AQV76" s="87"/>
      <c r="AQW76" s="87"/>
      <c r="AQX76" s="87"/>
      <c r="AQY76" s="88"/>
      <c r="AQZ76" s="87"/>
      <c r="ARA76" s="87"/>
      <c r="ARB76" s="87"/>
      <c r="ARC76" s="87"/>
      <c r="ARD76" s="88"/>
      <c r="ARE76" s="87"/>
      <c r="ARF76" s="87"/>
      <c r="ARG76" s="87"/>
      <c r="ARH76" s="87"/>
      <c r="ARI76" s="88"/>
      <c r="ARJ76" s="87"/>
      <c r="ARK76" s="87"/>
      <c r="ARL76" s="87"/>
      <c r="ARM76" s="87"/>
      <c r="ARN76" s="88"/>
      <c r="ARO76" s="87"/>
      <c r="ARP76" s="87"/>
      <c r="ARQ76" s="87"/>
      <c r="ARR76" s="87"/>
      <c r="ARS76" s="88"/>
      <c r="ART76" s="87"/>
      <c r="ARU76" s="87"/>
      <c r="ARV76" s="87"/>
      <c r="ARW76" s="87"/>
      <c r="ARX76" s="88"/>
      <c r="ARY76" s="87"/>
      <c r="ARZ76" s="87"/>
      <c r="ASA76" s="87"/>
      <c r="ASB76" s="87"/>
      <c r="ASC76" s="88"/>
      <c r="ASD76" s="87"/>
      <c r="ASE76" s="87"/>
      <c r="ASF76" s="87"/>
      <c r="ASG76" s="87"/>
      <c r="ASH76" s="88"/>
      <c r="ASI76" s="87"/>
      <c r="ASJ76" s="87"/>
      <c r="ASK76" s="87"/>
      <c r="ASL76" s="87"/>
      <c r="ASM76" s="88"/>
      <c r="ASN76" s="87"/>
      <c r="ASO76" s="87"/>
      <c r="ASP76" s="87"/>
      <c r="ASQ76" s="87"/>
      <c r="ASR76" s="88"/>
      <c r="ASS76" s="87"/>
      <c r="AST76" s="87"/>
      <c r="ASU76" s="87"/>
      <c r="ASV76" s="87"/>
      <c r="ASW76" s="88"/>
      <c r="ASX76" s="87"/>
      <c r="ASY76" s="87"/>
      <c r="ASZ76" s="87"/>
      <c r="ATA76" s="87"/>
      <c r="ATB76" s="88"/>
      <c r="ATC76" s="87"/>
      <c r="ATD76" s="87"/>
      <c r="ATE76" s="87"/>
      <c r="ATF76" s="87"/>
      <c r="ATG76" s="88"/>
      <c r="ATH76" s="87"/>
      <c r="ATI76" s="87"/>
      <c r="ATJ76" s="87"/>
      <c r="ATK76" s="87"/>
      <c r="ATL76" s="88"/>
      <c r="ATM76" s="87"/>
      <c r="ATN76" s="87"/>
      <c r="ATO76" s="87"/>
      <c r="ATP76" s="87"/>
      <c r="ATQ76" s="88"/>
      <c r="ATR76" s="87"/>
      <c r="ATS76" s="87"/>
      <c r="ATT76" s="87"/>
      <c r="ATU76" s="87"/>
      <c r="ATV76" s="88"/>
      <c r="ATW76" s="87"/>
      <c r="ATX76" s="87"/>
      <c r="ATY76" s="87"/>
      <c r="ATZ76" s="87"/>
      <c r="AUA76" s="88"/>
      <c r="AUB76" s="87"/>
      <c r="AUC76" s="87"/>
      <c r="AUD76" s="87"/>
      <c r="AUE76" s="87"/>
      <c r="AUF76" s="88"/>
      <c r="AUG76" s="87"/>
      <c r="AUH76" s="87"/>
      <c r="AUI76" s="87"/>
      <c r="AUJ76" s="87"/>
      <c r="AUK76" s="88"/>
      <c r="AUL76" s="87"/>
      <c r="AUM76" s="87"/>
      <c r="AUN76" s="87"/>
      <c r="AUO76" s="87"/>
      <c r="AUP76" s="88"/>
      <c r="AUQ76" s="87"/>
      <c r="AUR76" s="87"/>
      <c r="AUS76" s="87"/>
      <c r="AUT76" s="87"/>
      <c r="AUU76" s="88"/>
      <c r="AUV76" s="87"/>
      <c r="AUW76" s="87"/>
      <c r="AUX76" s="87"/>
      <c r="AUY76" s="87"/>
      <c r="AUZ76" s="88"/>
      <c r="AVA76" s="87"/>
      <c r="AVB76" s="87"/>
      <c r="AVC76" s="87"/>
      <c r="AVD76" s="87"/>
      <c r="AVE76" s="88"/>
      <c r="AVF76" s="87"/>
      <c r="AVG76" s="87"/>
      <c r="AVH76" s="87"/>
      <c r="AVI76" s="87"/>
      <c r="AVJ76" s="88"/>
      <c r="AVK76" s="87"/>
      <c r="AVL76" s="87"/>
      <c r="AVM76" s="87"/>
      <c r="AVN76" s="87"/>
      <c r="AVO76" s="88"/>
      <c r="AVP76" s="87"/>
      <c r="AVQ76" s="87"/>
      <c r="AVR76" s="87"/>
      <c r="AVS76" s="87"/>
      <c r="AVT76" s="88"/>
      <c r="AVU76" s="87"/>
      <c r="AVV76" s="87"/>
      <c r="AVW76" s="87"/>
      <c r="AVX76" s="87"/>
      <c r="AVY76" s="88"/>
      <c r="AVZ76" s="87"/>
      <c r="AWA76" s="87"/>
      <c r="AWB76" s="87"/>
      <c r="AWC76" s="87"/>
      <c r="AWD76" s="88"/>
      <c r="AWE76" s="87"/>
      <c r="AWF76" s="87"/>
      <c r="AWG76" s="87"/>
      <c r="AWH76" s="87"/>
      <c r="AWI76" s="88"/>
      <c r="AWJ76" s="87"/>
      <c r="AWK76" s="87"/>
      <c r="AWL76" s="87"/>
      <c r="AWM76" s="87"/>
      <c r="AWN76" s="88"/>
      <c r="AWO76" s="87"/>
      <c r="AWP76" s="87"/>
      <c r="AWQ76" s="87"/>
      <c r="AWR76" s="87"/>
      <c r="AWS76" s="88"/>
      <c r="AWT76" s="87"/>
      <c r="AWU76" s="87"/>
      <c r="AWV76" s="87"/>
      <c r="AWW76" s="87"/>
      <c r="AWX76" s="88"/>
      <c r="AWY76" s="87"/>
      <c r="AWZ76" s="87"/>
      <c r="AXA76" s="87"/>
      <c r="AXB76" s="87"/>
      <c r="AXC76" s="88"/>
      <c r="AXD76" s="87"/>
      <c r="AXE76" s="87"/>
      <c r="AXF76" s="87"/>
      <c r="AXG76" s="87"/>
      <c r="AXH76" s="88"/>
      <c r="AXI76" s="87"/>
      <c r="AXJ76" s="87"/>
      <c r="AXK76" s="87"/>
      <c r="AXL76" s="87"/>
      <c r="AXM76" s="88"/>
      <c r="AXN76" s="87"/>
      <c r="AXO76" s="87"/>
      <c r="AXP76" s="87"/>
      <c r="AXQ76" s="87"/>
      <c r="AXR76" s="88"/>
      <c r="AXS76" s="87"/>
      <c r="AXT76" s="87"/>
      <c r="AXU76" s="87"/>
      <c r="AXV76" s="87"/>
      <c r="AXW76" s="88"/>
      <c r="AXX76" s="87"/>
      <c r="AXY76" s="87"/>
      <c r="AXZ76" s="87"/>
      <c r="AYA76" s="87"/>
      <c r="AYB76" s="88"/>
      <c r="AYC76" s="87"/>
      <c r="AYD76" s="87"/>
      <c r="AYE76" s="87"/>
      <c r="AYF76" s="87"/>
      <c r="AYG76" s="88"/>
      <c r="AYH76" s="87"/>
      <c r="AYI76" s="87"/>
      <c r="AYJ76" s="87"/>
      <c r="AYK76" s="87"/>
      <c r="AYL76" s="88"/>
      <c r="AYM76" s="87"/>
      <c r="AYN76" s="87"/>
      <c r="AYO76" s="87"/>
      <c r="AYP76" s="87"/>
      <c r="AYQ76" s="88"/>
      <c r="AYR76" s="87"/>
      <c r="AYS76" s="87"/>
      <c r="AYT76" s="87"/>
      <c r="AYU76" s="87"/>
      <c r="AYV76" s="88"/>
      <c r="AYW76" s="87"/>
      <c r="AYX76" s="87"/>
      <c r="AYY76" s="87"/>
      <c r="AYZ76" s="87"/>
      <c r="AZA76" s="88"/>
      <c r="AZB76" s="87"/>
      <c r="AZC76" s="87"/>
      <c r="AZD76" s="87"/>
      <c r="AZE76" s="87"/>
      <c r="AZF76" s="88"/>
      <c r="AZG76" s="87"/>
      <c r="AZH76" s="87"/>
      <c r="AZI76" s="87"/>
      <c r="AZJ76" s="87"/>
      <c r="AZK76" s="88"/>
      <c r="AZL76" s="87"/>
      <c r="AZM76" s="87"/>
      <c r="AZN76" s="87"/>
      <c r="AZO76" s="87"/>
      <c r="AZP76" s="88"/>
      <c r="AZQ76" s="87"/>
      <c r="AZR76" s="87"/>
      <c r="AZS76" s="87"/>
      <c r="AZT76" s="87"/>
      <c r="AZU76" s="88"/>
      <c r="AZV76" s="87"/>
      <c r="AZW76" s="87"/>
      <c r="AZX76" s="87"/>
      <c r="AZY76" s="87"/>
      <c r="AZZ76" s="88"/>
      <c r="BAA76" s="87"/>
      <c r="BAB76" s="87"/>
      <c r="BAC76" s="87"/>
      <c r="BAD76" s="87"/>
      <c r="BAE76" s="88"/>
      <c r="BAF76" s="87"/>
      <c r="BAG76" s="87"/>
      <c r="BAH76" s="87"/>
      <c r="BAI76" s="87"/>
      <c r="BAJ76" s="88"/>
      <c r="BAK76" s="87"/>
      <c r="BAL76" s="87"/>
      <c r="BAM76" s="87"/>
      <c r="BAN76" s="87"/>
      <c r="BAO76" s="88"/>
      <c r="BAP76" s="87"/>
      <c r="BAQ76" s="87"/>
      <c r="BAR76" s="87"/>
      <c r="BAS76" s="87"/>
      <c r="BAT76" s="88"/>
      <c r="BAU76" s="87"/>
      <c r="BAV76" s="87"/>
      <c r="BAW76" s="87"/>
      <c r="BAX76" s="87"/>
      <c r="BAY76" s="88"/>
      <c r="BAZ76" s="87"/>
      <c r="BBA76" s="87"/>
      <c r="BBB76" s="87"/>
      <c r="BBC76" s="87"/>
      <c r="BBD76" s="88"/>
      <c r="BBE76" s="87"/>
      <c r="BBF76" s="87"/>
      <c r="BBG76" s="87"/>
      <c r="BBH76" s="87"/>
      <c r="BBI76" s="88"/>
      <c r="BBJ76" s="87"/>
      <c r="BBK76" s="87"/>
      <c r="BBL76" s="87"/>
      <c r="BBM76" s="87"/>
      <c r="BBN76" s="88"/>
      <c r="BBO76" s="87"/>
      <c r="BBP76" s="87"/>
      <c r="BBQ76" s="87"/>
      <c r="BBR76" s="87"/>
      <c r="BBS76" s="88"/>
      <c r="BBT76" s="87"/>
      <c r="BBU76" s="87"/>
      <c r="BBV76" s="87"/>
      <c r="BBW76" s="87"/>
      <c r="BBX76" s="88"/>
      <c r="BBY76" s="87"/>
      <c r="BBZ76" s="87"/>
      <c r="BCA76" s="87"/>
      <c r="BCB76" s="87"/>
      <c r="BCC76" s="88"/>
      <c r="BCD76" s="87"/>
      <c r="BCE76" s="87"/>
      <c r="BCF76" s="87"/>
      <c r="BCG76" s="87"/>
      <c r="BCH76" s="88"/>
      <c r="BCI76" s="87"/>
      <c r="BCJ76" s="87"/>
      <c r="BCK76" s="87"/>
      <c r="BCL76" s="87"/>
      <c r="BCM76" s="88"/>
      <c r="BCN76" s="87"/>
      <c r="BCO76" s="87"/>
      <c r="BCP76" s="87"/>
      <c r="BCQ76" s="87"/>
      <c r="BCR76" s="88"/>
      <c r="BCS76" s="87"/>
      <c r="BCT76" s="87"/>
      <c r="BCU76" s="87"/>
      <c r="BCV76" s="87"/>
      <c r="BCW76" s="88"/>
      <c r="BCX76" s="87"/>
      <c r="BCY76" s="87"/>
      <c r="BCZ76" s="87"/>
      <c r="BDA76" s="87"/>
      <c r="BDB76" s="88"/>
      <c r="BDC76" s="87"/>
      <c r="BDD76" s="87"/>
      <c r="BDE76" s="87"/>
      <c r="BDF76" s="87"/>
      <c r="BDG76" s="88"/>
      <c r="BDH76" s="87"/>
      <c r="BDI76" s="87"/>
      <c r="BDJ76" s="87"/>
      <c r="BDK76" s="87"/>
      <c r="BDL76" s="88"/>
      <c r="BDM76" s="87"/>
      <c r="BDN76" s="87"/>
      <c r="BDO76" s="87"/>
      <c r="BDP76" s="87"/>
      <c r="BDQ76" s="88"/>
      <c r="BDR76" s="87"/>
      <c r="BDS76" s="87"/>
      <c r="BDT76" s="87"/>
      <c r="BDU76" s="87"/>
      <c r="BDV76" s="88"/>
      <c r="BDW76" s="87"/>
      <c r="BDX76" s="87"/>
      <c r="BDY76" s="87"/>
      <c r="BDZ76" s="87"/>
      <c r="BEA76" s="88"/>
      <c r="BEB76" s="87"/>
      <c r="BEC76" s="87"/>
      <c r="BED76" s="87"/>
      <c r="BEE76" s="87"/>
      <c r="BEF76" s="88"/>
      <c r="BEG76" s="87"/>
      <c r="BEH76" s="87"/>
      <c r="BEI76" s="87"/>
      <c r="BEJ76" s="87"/>
      <c r="BEK76" s="88"/>
      <c r="BEL76" s="87"/>
      <c r="BEM76" s="87"/>
      <c r="BEN76" s="87"/>
      <c r="BEO76" s="87"/>
      <c r="BEP76" s="88"/>
      <c r="BEQ76" s="87"/>
      <c r="BER76" s="87"/>
      <c r="BES76" s="87"/>
      <c r="BET76" s="87"/>
      <c r="BEU76" s="88"/>
      <c r="BEV76" s="87"/>
      <c r="BEW76" s="87"/>
      <c r="BEX76" s="87"/>
      <c r="BEY76" s="87"/>
      <c r="BEZ76" s="88"/>
      <c r="BFA76" s="87"/>
      <c r="BFB76" s="87"/>
      <c r="BFC76" s="87"/>
      <c r="BFD76" s="87"/>
      <c r="BFE76" s="88"/>
      <c r="BFF76" s="87"/>
      <c r="BFG76" s="87"/>
      <c r="BFH76" s="87"/>
      <c r="BFI76" s="87"/>
      <c r="BFJ76" s="88"/>
      <c r="BFK76" s="87"/>
      <c r="BFL76" s="87"/>
      <c r="BFM76" s="87"/>
      <c r="BFN76" s="87"/>
      <c r="BFO76" s="88"/>
      <c r="BFP76" s="87"/>
      <c r="BFQ76" s="87"/>
      <c r="BFR76" s="87"/>
      <c r="BFS76" s="87"/>
      <c r="BFT76" s="88"/>
      <c r="BFU76" s="87"/>
      <c r="BFV76" s="87"/>
      <c r="BFW76" s="87"/>
      <c r="BFX76" s="87"/>
      <c r="BFY76" s="88"/>
      <c r="BFZ76" s="87"/>
      <c r="BGA76" s="87"/>
      <c r="BGB76" s="87"/>
      <c r="BGC76" s="87"/>
      <c r="BGD76" s="88"/>
      <c r="BGE76" s="87"/>
      <c r="BGF76" s="87"/>
      <c r="BGG76" s="87"/>
      <c r="BGH76" s="87"/>
      <c r="BGI76" s="88"/>
      <c r="BGJ76" s="87"/>
      <c r="BGK76" s="87"/>
      <c r="BGL76" s="87"/>
      <c r="BGM76" s="87"/>
      <c r="BGN76" s="88"/>
      <c r="BGO76" s="87"/>
      <c r="BGP76" s="87"/>
      <c r="BGQ76" s="87"/>
      <c r="BGR76" s="87"/>
      <c r="BGS76" s="88"/>
      <c r="BGT76" s="87"/>
      <c r="BGU76" s="87"/>
      <c r="BGV76" s="87"/>
      <c r="BGW76" s="87"/>
      <c r="BGX76" s="88"/>
      <c r="BGY76" s="87"/>
      <c r="BGZ76" s="87"/>
      <c r="BHA76" s="87"/>
      <c r="BHB76" s="87"/>
      <c r="BHC76" s="88"/>
      <c r="BHD76" s="87"/>
      <c r="BHE76" s="87"/>
      <c r="BHF76" s="87"/>
      <c r="BHG76" s="87"/>
      <c r="BHH76" s="88"/>
      <c r="BHI76" s="87"/>
      <c r="BHJ76" s="87"/>
      <c r="BHK76" s="87"/>
      <c r="BHL76" s="87"/>
      <c r="BHM76" s="88"/>
      <c r="BHN76" s="87"/>
      <c r="BHO76" s="87"/>
      <c r="BHP76" s="87"/>
      <c r="BHQ76" s="87"/>
      <c r="BHR76" s="88"/>
      <c r="BHS76" s="87"/>
      <c r="BHT76" s="87"/>
      <c r="BHU76" s="87"/>
      <c r="BHV76" s="87"/>
      <c r="BHW76" s="88"/>
      <c r="BHX76" s="87"/>
      <c r="BHY76" s="87"/>
      <c r="BHZ76" s="87"/>
      <c r="BIA76" s="87"/>
      <c r="BIB76" s="88"/>
      <c r="BIC76" s="87"/>
      <c r="BID76" s="87"/>
      <c r="BIE76" s="87"/>
      <c r="BIF76" s="87"/>
      <c r="BIG76" s="88"/>
      <c r="BIH76" s="87"/>
      <c r="BII76" s="87"/>
      <c r="BIJ76" s="87"/>
      <c r="BIK76" s="87"/>
      <c r="BIL76" s="88"/>
      <c r="BIM76" s="87"/>
      <c r="BIN76" s="87"/>
      <c r="BIO76" s="87"/>
      <c r="BIP76" s="87"/>
      <c r="BIQ76" s="88"/>
      <c r="BIR76" s="87"/>
      <c r="BIS76" s="87"/>
      <c r="BIT76" s="87"/>
      <c r="BIU76" s="87"/>
      <c r="BIV76" s="88"/>
      <c r="BIW76" s="87"/>
      <c r="BIX76" s="87"/>
      <c r="BIY76" s="87"/>
      <c r="BIZ76" s="87"/>
      <c r="BJA76" s="88"/>
      <c r="BJB76" s="87"/>
      <c r="BJC76" s="87"/>
      <c r="BJD76" s="87"/>
      <c r="BJE76" s="87"/>
      <c r="BJF76" s="88"/>
      <c r="BJG76" s="87"/>
      <c r="BJH76" s="87"/>
      <c r="BJI76" s="87"/>
      <c r="BJJ76" s="87"/>
      <c r="BJK76" s="88"/>
      <c r="BJL76" s="87"/>
      <c r="BJM76" s="87"/>
      <c r="BJN76" s="87"/>
      <c r="BJO76" s="87"/>
      <c r="BJP76" s="88"/>
      <c r="BJQ76" s="87"/>
      <c r="BJR76" s="87"/>
      <c r="BJS76" s="87"/>
      <c r="BJT76" s="87"/>
      <c r="BJU76" s="88"/>
      <c r="BJV76" s="87"/>
      <c r="BJW76" s="87"/>
      <c r="BJX76" s="87"/>
      <c r="BJY76" s="87"/>
      <c r="BJZ76" s="88"/>
      <c r="BKA76" s="87"/>
      <c r="BKB76" s="87"/>
      <c r="BKC76" s="87"/>
      <c r="BKD76" s="87"/>
      <c r="BKE76" s="88"/>
      <c r="BKF76" s="87"/>
      <c r="BKG76" s="87"/>
      <c r="BKH76" s="87"/>
      <c r="BKI76" s="87"/>
      <c r="BKJ76" s="88"/>
      <c r="BKK76" s="87"/>
      <c r="BKL76" s="87"/>
      <c r="BKM76" s="87"/>
      <c r="BKN76" s="87"/>
      <c r="BKO76" s="88"/>
      <c r="BKP76" s="87"/>
      <c r="BKQ76" s="87"/>
      <c r="BKR76" s="87"/>
      <c r="BKS76" s="87"/>
      <c r="BKT76" s="88"/>
      <c r="BKU76" s="87"/>
      <c r="BKV76" s="87"/>
      <c r="BKW76" s="87"/>
      <c r="BKX76" s="87"/>
      <c r="BKY76" s="88"/>
      <c r="BKZ76" s="87"/>
      <c r="BLA76" s="87"/>
      <c r="BLB76" s="87"/>
      <c r="BLC76" s="87"/>
      <c r="BLD76" s="88"/>
      <c r="BLE76" s="87"/>
      <c r="BLF76" s="87"/>
      <c r="BLG76" s="87"/>
      <c r="BLH76" s="87"/>
      <c r="BLI76" s="88"/>
      <c r="BLJ76" s="87"/>
      <c r="BLK76" s="87"/>
      <c r="BLL76" s="87"/>
      <c r="BLM76" s="87"/>
      <c r="BLN76" s="88"/>
      <c r="BLO76" s="87"/>
      <c r="BLP76" s="87"/>
      <c r="BLQ76" s="87"/>
      <c r="BLR76" s="87"/>
      <c r="BLS76" s="88"/>
      <c r="BLT76" s="87"/>
      <c r="BLU76" s="87"/>
      <c r="BLV76" s="87"/>
      <c r="BLW76" s="87"/>
      <c r="BLX76" s="88"/>
      <c r="BLY76" s="87"/>
      <c r="BLZ76" s="87"/>
      <c r="BMA76" s="87"/>
      <c r="BMB76" s="87"/>
      <c r="BMC76" s="88"/>
      <c r="BMD76" s="87"/>
      <c r="BME76" s="87"/>
      <c r="BMF76" s="87"/>
      <c r="BMG76" s="87"/>
      <c r="BMH76" s="88"/>
      <c r="BMI76" s="87"/>
      <c r="BMJ76" s="87"/>
      <c r="BMK76" s="87"/>
      <c r="BML76" s="87"/>
      <c r="BMM76" s="88"/>
      <c r="BMN76" s="87"/>
      <c r="BMO76" s="87"/>
      <c r="BMP76" s="87"/>
      <c r="BMQ76" s="87"/>
      <c r="BMR76" s="88"/>
      <c r="BMS76" s="87"/>
      <c r="BMT76" s="87"/>
      <c r="BMU76" s="87"/>
      <c r="BMV76" s="87"/>
      <c r="BMW76" s="88"/>
      <c r="BMX76" s="87"/>
      <c r="BMY76" s="87"/>
      <c r="BMZ76" s="87"/>
      <c r="BNA76" s="87"/>
      <c r="BNB76" s="88"/>
      <c r="BNC76" s="87"/>
      <c r="BND76" s="87"/>
      <c r="BNE76" s="87"/>
      <c r="BNF76" s="87"/>
      <c r="BNG76" s="88"/>
      <c r="BNH76" s="87"/>
      <c r="BNI76" s="87"/>
      <c r="BNJ76" s="87"/>
      <c r="BNK76" s="87"/>
      <c r="BNL76" s="88"/>
      <c r="BNM76" s="87"/>
      <c r="BNN76" s="87"/>
      <c r="BNO76" s="87"/>
      <c r="BNP76" s="87"/>
      <c r="BNQ76" s="88"/>
      <c r="BNR76" s="87"/>
      <c r="BNS76" s="87"/>
      <c r="BNT76" s="87"/>
      <c r="BNU76" s="87"/>
      <c r="BNV76" s="88"/>
      <c r="BNW76" s="87"/>
      <c r="BNX76" s="87"/>
      <c r="BNY76" s="87"/>
      <c r="BNZ76" s="87"/>
      <c r="BOA76" s="88"/>
      <c r="BOB76" s="87"/>
      <c r="BOC76" s="87"/>
      <c r="BOD76" s="87"/>
      <c r="BOE76" s="87"/>
      <c r="BOF76" s="88"/>
      <c r="BOG76" s="87"/>
      <c r="BOH76" s="87"/>
      <c r="BOI76" s="87"/>
      <c r="BOJ76" s="87"/>
      <c r="BOK76" s="88"/>
      <c r="BOL76" s="87"/>
      <c r="BOM76" s="87"/>
      <c r="BON76" s="87"/>
      <c r="BOO76" s="87"/>
      <c r="BOP76" s="88"/>
      <c r="BOQ76" s="87"/>
      <c r="BOR76" s="87"/>
      <c r="BOS76" s="87"/>
      <c r="BOT76" s="87"/>
      <c r="BOU76" s="88"/>
      <c r="BOV76" s="87"/>
      <c r="BOW76" s="87"/>
      <c r="BOX76" s="87"/>
      <c r="BOY76" s="87"/>
      <c r="BOZ76" s="88"/>
      <c r="BPA76" s="87"/>
      <c r="BPB76" s="87"/>
      <c r="BPC76" s="87"/>
      <c r="BPD76" s="87"/>
      <c r="BPE76" s="88"/>
      <c r="BPF76" s="87"/>
      <c r="BPG76" s="87"/>
      <c r="BPH76" s="87"/>
      <c r="BPI76" s="87"/>
      <c r="BPJ76" s="88"/>
      <c r="BPK76" s="87"/>
      <c r="BPL76" s="87"/>
      <c r="BPM76" s="87"/>
      <c r="BPN76" s="87"/>
      <c r="BPO76" s="88"/>
      <c r="BPP76" s="87"/>
      <c r="BPQ76" s="87"/>
      <c r="BPR76" s="87"/>
      <c r="BPS76" s="87"/>
      <c r="BPT76" s="88"/>
      <c r="BPU76" s="87"/>
      <c r="BPV76" s="87"/>
      <c r="BPW76" s="87"/>
      <c r="BPX76" s="87"/>
      <c r="BPY76" s="88"/>
      <c r="BPZ76" s="87"/>
      <c r="BQA76" s="87"/>
      <c r="BQB76" s="87"/>
      <c r="BQC76" s="87"/>
      <c r="BQD76" s="88"/>
      <c r="BQE76" s="87"/>
      <c r="BQF76" s="87"/>
      <c r="BQG76" s="87"/>
      <c r="BQH76" s="87"/>
      <c r="BQI76" s="88"/>
      <c r="BQJ76" s="87"/>
      <c r="BQK76" s="87"/>
      <c r="BQL76" s="87"/>
      <c r="BQM76" s="87"/>
      <c r="BQN76" s="88"/>
      <c r="BQO76" s="87"/>
      <c r="BQP76" s="87"/>
      <c r="BQQ76" s="87"/>
      <c r="BQR76" s="87"/>
      <c r="BQS76" s="88"/>
      <c r="BQT76" s="87"/>
      <c r="BQU76" s="87"/>
      <c r="BQV76" s="87"/>
      <c r="BQW76" s="87"/>
      <c r="BQX76" s="88"/>
      <c r="BQY76" s="87"/>
      <c r="BQZ76" s="87"/>
      <c r="BRA76" s="87"/>
      <c r="BRB76" s="87"/>
      <c r="BRC76" s="88"/>
      <c r="BRD76" s="87"/>
      <c r="BRE76" s="87"/>
      <c r="BRF76" s="87"/>
      <c r="BRG76" s="87"/>
      <c r="BRH76" s="88"/>
      <c r="BRI76" s="87"/>
      <c r="BRJ76" s="87"/>
      <c r="BRK76" s="87"/>
      <c r="BRL76" s="87"/>
      <c r="BRM76" s="88"/>
      <c r="BRN76" s="87"/>
      <c r="BRO76" s="87"/>
      <c r="BRP76" s="87"/>
      <c r="BRQ76" s="87"/>
      <c r="BRR76" s="88"/>
      <c r="BRS76" s="87"/>
      <c r="BRT76" s="87"/>
      <c r="BRU76" s="87"/>
      <c r="BRV76" s="87"/>
      <c r="BRW76" s="88"/>
      <c r="BRX76" s="87"/>
      <c r="BRY76" s="87"/>
      <c r="BRZ76" s="87"/>
      <c r="BSA76" s="87"/>
      <c r="BSB76" s="88"/>
      <c r="BSC76" s="87"/>
      <c r="BSD76" s="87"/>
      <c r="BSE76" s="87"/>
      <c r="BSF76" s="87"/>
      <c r="BSG76" s="88"/>
      <c r="BSH76" s="87"/>
      <c r="BSI76" s="87"/>
      <c r="BSJ76" s="87"/>
      <c r="BSK76" s="87"/>
      <c r="BSL76" s="88"/>
      <c r="BSM76" s="87"/>
      <c r="BSN76" s="87"/>
      <c r="BSO76" s="87"/>
      <c r="BSP76" s="87"/>
      <c r="BSQ76" s="88"/>
      <c r="BSR76" s="87"/>
      <c r="BSS76" s="87"/>
      <c r="BST76" s="87"/>
      <c r="BSU76" s="87"/>
      <c r="BSV76" s="88"/>
      <c r="BSW76" s="87"/>
      <c r="BSX76" s="87"/>
      <c r="BSY76" s="87"/>
      <c r="BSZ76" s="87"/>
      <c r="BTA76" s="88"/>
      <c r="BTB76" s="87"/>
      <c r="BTC76" s="87"/>
      <c r="BTD76" s="87"/>
      <c r="BTE76" s="87"/>
      <c r="BTF76" s="88"/>
      <c r="BTG76" s="87"/>
      <c r="BTH76" s="87"/>
      <c r="BTI76" s="87"/>
      <c r="BTJ76" s="87"/>
      <c r="BTK76" s="88"/>
      <c r="BTL76" s="87"/>
      <c r="BTM76" s="87"/>
      <c r="BTN76" s="87"/>
      <c r="BTO76" s="87"/>
      <c r="BTP76" s="88"/>
      <c r="BTQ76" s="87"/>
      <c r="BTR76" s="87"/>
      <c r="BTS76" s="87"/>
      <c r="BTT76" s="87"/>
      <c r="BTU76" s="88"/>
      <c r="BTV76" s="87"/>
      <c r="BTW76" s="87"/>
      <c r="BTX76" s="87"/>
      <c r="BTY76" s="87"/>
      <c r="BTZ76" s="88"/>
      <c r="BUA76" s="87"/>
      <c r="BUB76" s="87"/>
      <c r="BUC76" s="87"/>
      <c r="BUD76" s="87"/>
      <c r="BUE76" s="88"/>
      <c r="BUF76" s="87"/>
      <c r="BUG76" s="87"/>
      <c r="BUH76" s="87"/>
      <c r="BUI76" s="87"/>
      <c r="BUJ76" s="88"/>
      <c r="BUK76" s="87"/>
      <c r="BUL76" s="87"/>
      <c r="BUM76" s="87"/>
      <c r="BUN76" s="87"/>
      <c r="BUO76" s="88"/>
      <c r="BUP76" s="87"/>
      <c r="BUQ76" s="87"/>
      <c r="BUR76" s="87"/>
      <c r="BUS76" s="87"/>
      <c r="BUT76" s="88"/>
      <c r="BUU76" s="87"/>
      <c r="BUV76" s="87"/>
      <c r="BUW76" s="87"/>
      <c r="BUX76" s="87"/>
      <c r="BUY76" s="88"/>
      <c r="BUZ76" s="87"/>
      <c r="BVA76" s="87"/>
      <c r="BVB76" s="87"/>
      <c r="BVC76" s="87"/>
      <c r="BVD76" s="88"/>
      <c r="BVE76" s="87"/>
      <c r="BVF76" s="87"/>
      <c r="BVG76" s="87"/>
      <c r="BVH76" s="87"/>
      <c r="BVI76" s="88"/>
      <c r="BVJ76" s="87"/>
      <c r="BVK76" s="87"/>
      <c r="BVL76" s="87"/>
      <c r="BVM76" s="87"/>
      <c r="BVN76" s="88"/>
      <c r="BVO76" s="87"/>
      <c r="BVP76" s="87"/>
      <c r="BVQ76" s="87"/>
      <c r="BVR76" s="87"/>
      <c r="BVS76" s="88"/>
      <c r="BVT76" s="87"/>
      <c r="BVU76" s="87"/>
      <c r="BVV76" s="87"/>
      <c r="BVW76" s="87"/>
      <c r="BVX76" s="88"/>
      <c r="BVY76" s="87"/>
      <c r="BVZ76" s="87"/>
      <c r="BWA76" s="87"/>
      <c r="BWB76" s="87"/>
      <c r="BWC76" s="88"/>
      <c r="BWD76" s="87"/>
      <c r="BWE76" s="87"/>
      <c r="BWF76" s="87"/>
      <c r="BWG76" s="87"/>
      <c r="BWH76" s="88"/>
      <c r="BWI76" s="87"/>
      <c r="BWJ76" s="87"/>
      <c r="BWK76" s="87"/>
      <c r="BWL76" s="87"/>
      <c r="BWM76" s="88"/>
      <c r="BWN76" s="87"/>
      <c r="BWO76" s="87"/>
      <c r="BWP76" s="87"/>
      <c r="BWQ76" s="87"/>
      <c r="BWR76" s="88"/>
      <c r="BWS76" s="87"/>
      <c r="BWT76" s="87"/>
      <c r="BWU76" s="87"/>
      <c r="BWV76" s="87"/>
      <c r="BWW76" s="88"/>
      <c r="BWX76" s="87"/>
      <c r="BWY76" s="87"/>
      <c r="BWZ76" s="87"/>
      <c r="BXA76" s="87"/>
      <c r="BXB76" s="88"/>
      <c r="BXC76" s="87"/>
      <c r="BXD76" s="87"/>
      <c r="BXE76" s="87"/>
      <c r="BXF76" s="87"/>
      <c r="BXG76" s="88"/>
      <c r="BXH76" s="87"/>
      <c r="BXI76" s="87"/>
      <c r="BXJ76" s="87"/>
      <c r="BXK76" s="87"/>
      <c r="BXL76" s="88"/>
      <c r="BXM76" s="87"/>
      <c r="BXN76" s="87"/>
      <c r="BXO76" s="87"/>
      <c r="BXP76" s="87"/>
      <c r="BXQ76" s="88"/>
      <c r="BXR76" s="87"/>
      <c r="BXS76" s="87"/>
      <c r="BXT76" s="87"/>
      <c r="BXU76" s="87"/>
      <c r="BXV76" s="88"/>
      <c r="BXW76" s="87"/>
      <c r="BXX76" s="87"/>
      <c r="BXY76" s="87"/>
      <c r="BXZ76" s="87"/>
      <c r="BYA76" s="88"/>
      <c r="BYB76" s="87"/>
      <c r="BYC76" s="87"/>
      <c r="BYD76" s="87"/>
      <c r="BYE76" s="87"/>
      <c r="BYF76" s="88"/>
      <c r="BYG76" s="87"/>
      <c r="BYH76" s="87"/>
      <c r="BYI76" s="87"/>
      <c r="BYJ76" s="87"/>
      <c r="BYK76" s="88"/>
      <c r="BYL76" s="87"/>
      <c r="BYM76" s="87"/>
      <c r="BYN76" s="87"/>
      <c r="BYO76" s="87"/>
      <c r="BYP76" s="88"/>
      <c r="BYQ76" s="87"/>
      <c r="BYR76" s="87"/>
      <c r="BYS76" s="87"/>
      <c r="BYT76" s="87"/>
      <c r="BYU76" s="88"/>
      <c r="BYV76" s="87"/>
      <c r="BYW76" s="87"/>
      <c r="BYX76" s="87"/>
      <c r="BYY76" s="87"/>
      <c r="BYZ76" s="88"/>
      <c r="BZA76" s="87"/>
      <c r="BZB76" s="87"/>
      <c r="BZC76" s="87"/>
      <c r="BZD76" s="87"/>
      <c r="BZE76" s="88"/>
      <c r="BZF76" s="87"/>
      <c r="BZG76" s="87"/>
      <c r="BZH76" s="87"/>
      <c r="BZI76" s="87"/>
      <c r="BZJ76" s="88"/>
      <c r="BZK76" s="87"/>
      <c r="BZL76" s="87"/>
      <c r="BZM76" s="87"/>
      <c r="BZN76" s="87"/>
      <c r="BZO76" s="88"/>
      <c r="BZP76" s="87"/>
      <c r="BZQ76" s="87"/>
      <c r="BZR76" s="87"/>
      <c r="BZS76" s="87"/>
      <c r="BZT76" s="88"/>
      <c r="BZU76" s="87"/>
      <c r="BZV76" s="87"/>
      <c r="BZW76" s="87"/>
      <c r="BZX76" s="87"/>
      <c r="BZY76" s="88"/>
      <c r="BZZ76" s="87"/>
      <c r="CAA76" s="87"/>
      <c r="CAB76" s="87"/>
      <c r="CAC76" s="87"/>
      <c r="CAD76" s="88"/>
      <c r="CAE76" s="87"/>
      <c r="CAF76" s="87"/>
      <c r="CAG76" s="87"/>
      <c r="CAH76" s="87"/>
      <c r="CAI76" s="88"/>
      <c r="CAJ76" s="87"/>
      <c r="CAK76" s="87"/>
      <c r="CAL76" s="87"/>
      <c r="CAM76" s="87"/>
      <c r="CAN76" s="88"/>
      <c r="CAO76" s="87"/>
      <c r="CAP76" s="87"/>
      <c r="CAQ76" s="87"/>
      <c r="CAR76" s="87"/>
      <c r="CAS76" s="88"/>
      <c r="CAT76" s="87"/>
      <c r="CAU76" s="87"/>
      <c r="CAV76" s="87"/>
      <c r="CAW76" s="87"/>
      <c r="CAX76" s="88"/>
      <c r="CAY76" s="87"/>
      <c r="CAZ76" s="87"/>
      <c r="CBA76" s="87"/>
      <c r="CBB76" s="87"/>
      <c r="CBC76" s="88"/>
      <c r="CBD76" s="87"/>
      <c r="CBE76" s="87"/>
      <c r="CBF76" s="87"/>
      <c r="CBG76" s="87"/>
      <c r="CBH76" s="88"/>
      <c r="CBI76" s="87"/>
      <c r="CBJ76" s="87"/>
      <c r="CBK76" s="87"/>
      <c r="CBL76" s="87"/>
      <c r="CBM76" s="88"/>
      <c r="CBN76" s="87"/>
      <c r="CBO76" s="87"/>
      <c r="CBP76" s="87"/>
      <c r="CBQ76" s="87"/>
      <c r="CBR76" s="88"/>
      <c r="CBS76" s="87"/>
      <c r="CBT76" s="87"/>
      <c r="CBU76" s="87"/>
      <c r="CBV76" s="87"/>
      <c r="CBW76" s="88"/>
      <c r="CBX76" s="87"/>
      <c r="CBY76" s="87"/>
      <c r="CBZ76" s="87"/>
      <c r="CCA76" s="87"/>
      <c r="CCB76" s="88"/>
      <c r="CCC76" s="87"/>
      <c r="CCD76" s="87"/>
      <c r="CCE76" s="87"/>
      <c r="CCF76" s="87"/>
      <c r="CCG76" s="88"/>
      <c r="CCH76" s="87"/>
      <c r="CCI76" s="87"/>
      <c r="CCJ76" s="87"/>
      <c r="CCK76" s="87"/>
      <c r="CCL76" s="88"/>
      <c r="CCM76" s="87"/>
      <c r="CCN76" s="87"/>
      <c r="CCO76" s="87"/>
      <c r="CCP76" s="87"/>
      <c r="CCQ76" s="88"/>
      <c r="CCR76" s="87"/>
      <c r="CCS76" s="87"/>
      <c r="CCT76" s="87"/>
      <c r="CCU76" s="87"/>
      <c r="CCV76" s="88"/>
      <c r="CCW76" s="87"/>
      <c r="CCX76" s="87"/>
      <c r="CCY76" s="87"/>
      <c r="CCZ76" s="87"/>
      <c r="CDA76" s="88"/>
      <c r="CDB76" s="87"/>
      <c r="CDC76" s="87"/>
      <c r="CDD76" s="87"/>
      <c r="CDE76" s="87"/>
      <c r="CDF76" s="88"/>
      <c r="CDG76" s="87"/>
      <c r="CDH76" s="87"/>
      <c r="CDI76" s="87"/>
      <c r="CDJ76" s="87"/>
      <c r="CDK76" s="88"/>
      <c r="CDL76" s="87"/>
      <c r="CDM76" s="87"/>
      <c r="CDN76" s="87"/>
      <c r="CDO76" s="87"/>
      <c r="CDP76" s="88"/>
      <c r="CDQ76" s="87"/>
      <c r="CDR76" s="87"/>
      <c r="CDS76" s="87"/>
      <c r="CDT76" s="87"/>
      <c r="CDU76" s="88"/>
      <c r="CDV76" s="87"/>
      <c r="CDW76" s="87"/>
      <c r="CDX76" s="87"/>
      <c r="CDY76" s="87"/>
      <c r="CDZ76" s="88"/>
      <c r="CEA76" s="87"/>
      <c r="CEB76" s="87"/>
      <c r="CEC76" s="87"/>
      <c r="CED76" s="87"/>
      <c r="CEE76" s="88"/>
      <c r="CEF76" s="87"/>
      <c r="CEG76" s="87"/>
      <c r="CEH76" s="87"/>
      <c r="CEI76" s="87"/>
      <c r="CEJ76" s="88"/>
      <c r="CEK76" s="87"/>
      <c r="CEL76" s="87"/>
      <c r="CEM76" s="87"/>
      <c r="CEN76" s="87"/>
      <c r="CEO76" s="88"/>
      <c r="CEP76" s="87"/>
      <c r="CEQ76" s="87"/>
      <c r="CER76" s="87"/>
      <c r="CES76" s="87"/>
      <c r="CET76" s="88"/>
      <c r="CEU76" s="87"/>
      <c r="CEV76" s="87"/>
      <c r="CEW76" s="87"/>
      <c r="CEX76" s="87"/>
      <c r="CEY76" s="88"/>
      <c r="CEZ76" s="87"/>
      <c r="CFA76" s="87"/>
      <c r="CFB76" s="87"/>
      <c r="CFC76" s="87"/>
      <c r="CFD76" s="88"/>
      <c r="CFE76" s="87"/>
      <c r="CFF76" s="87"/>
      <c r="CFG76" s="87"/>
      <c r="CFH76" s="87"/>
      <c r="CFI76" s="88"/>
      <c r="CFJ76" s="87"/>
      <c r="CFK76" s="87"/>
      <c r="CFL76" s="87"/>
      <c r="CFM76" s="87"/>
      <c r="CFN76" s="88"/>
      <c r="CFO76" s="87"/>
      <c r="CFP76" s="87"/>
      <c r="CFQ76" s="87"/>
      <c r="CFR76" s="87"/>
      <c r="CFS76" s="88"/>
      <c r="CFT76" s="87"/>
      <c r="CFU76" s="87"/>
      <c r="CFV76" s="87"/>
      <c r="CFW76" s="87"/>
      <c r="CFX76" s="88"/>
      <c r="CFY76" s="87"/>
      <c r="CFZ76" s="87"/>
      <c r="CGA76" s="87"/>
      <c r="CGB76" s="87"/>
      <c r="CGC76" s="88"/>
      <c r="CGD76" s="87"/>
      <c r="CGE76" s="87"/>
      <c r="CGF76" s="87"/>
      <c r="CGG76" s="87"/>
      <c r="CGH76" s="88"/>
      <c r="CGI76" s="87"/>
      <c r="CGJ76" s="87"/>
      <c r="CGK76" s="87"/>
      <c r="CGL76" s="87"/>
      <c r="CGM76" s="88"/>
      <c r="CGN76" s="87"/>
      <c r="CGO76" s="87"/>
      <c r="CGP76" s="87"/>
      <c r="CGQ76" s="87"/>
      <c r="CGR76" s="88"/>
      <c r="CGS76" s="87"/>
      <c r="CGT76" s="87"/>
      <c r="CGU76" s="87"/>
      <c r="CGV76" s="87"/>
      <c r="CGW76" s="88"/>
      <c r="CGX76" s="87"/>
      <c r="CGY76" s="87"/>
      <c r="CGZ76" s="87"/>
      <c r="CHA76" s="87"/>
      <c r="CHB76" s="88"/>
      <c r="CHC76" s="87"/>
      <c r="CHD76" s="87"/>
      <c r="CHE76" s="87"/>
      <c r="CHF76" s="87"/>
      <c r="CHG76" s="88"/>
      <c r="CHH76" s="87"/>
      <c r="CHI76" s="87"/>
      <c r="CHJ76" s="87"/>
      <c r="CHK76" s="87"/>
      <c r="CHL76" s="88"/>
      <c r="CHM76" s="87"/>
      <c r="CHN76" s="87"/>
      <c r="CHO76" s="87"/>
      <c r="CHP76" s="87"/>
      <c r="CHQ76" s="88"/>
      <c r="CHR76" s="87"/>
      <c r="CHS76" s="87"/>
      <c r="CHT76" s="87"/>
      <c r="CHU76" s="87"/>
      <c r="CHV76" s="88"/>
      <c r="CHW76" s="87"/>
      <c r="CHX76" s="87"/>
      <c r="CHY76" s="87"/>
      <c r="CHZ76" s="87"/>
      <c r="CIA76" s="88"/>
      <c r="CIB76" s="87"/>
      <c r="CIC76" s="87"/>
      <c r="CID76" s="87"/>
      <c r="CIE76" s="87"/>
      <c r="CIF76" s="88"/>
      <c r="CIG76" s="87"/>
      <c r="CIH76" s="87"/>
      <c r="CII76" s="87"/>
      <c r="CIJ76" s="87"/>
      <c r="CIK76" s="88"/>
      <c r="CIL76" s="87"/>
      <c r="CIM76" s="87"/>
      <c r="CIN76" s="87"/>
      <c r="CIO76" s="87"/>
      <c r="CIP76" s="88"/>
      <c r="CIQ76" s="87"/>
      <c r="CIR76" s="87"/>
      <c r="CIS76" s="87"/>
      <c r="CIT76" s="87"/>
      <c r="CIU76" s="88"/>
      <c r="CIV76" s="87"/>
      <c r="CIW76" s="87"/>
      <c r="CIX76" s="87"/>
      <c r="CIY76" s="87"/>
      <c r="CIZ76" s="88"/>
      <c r="CJA76" s="87"/>
      <c r="CJB76" s="87"/>
      <c r="CJC76" s="87"/>
      <c r="CJD76" s="87"/>
      <c r="CJE76" s="88"/>
      <c r="CJF76" s="87"/>
      <c r="CJG76" s="87"/>
      <c r="CJH76" s="87"/>
      <c r="CJI76" s="87"/>
      <c r="CJJ76" s="88"/>
      <c r="CJK76" s="87"/>
      <c r="CJL76" s="87"/>
      <c r="CJM76" s="87"/>
      <c r="CJN76" s="87"/>
      <c r="CJO76" s="88"/>
      <c r="CJP76" s="87"/>
      <c r="CJQ76" s="87"/>
      <c r="CJR76" s="87"/>
      <c r="CJS76" s="87"/>
      <c r="CJT76" s="88"/>
      <c r="CJU76" s="87"/>
      <c r="CJV76" s="87"/>
      <c r="CJW76" s="87"/>
      <c r="CJX76" s="87"/>
      <c r="CJY76" s="88"/>
      <c r="CJZ76" s="87"/>
      <c r="CKA76" s="87"/>
      <c r="CKB76" s="87"/>
      <c r="CKC76" s="87"/>
      <c r="CKD76" s="88"/>
      <c r="CKE76" s="87"/>
      <c r="CKF76" s="87"/>
      <c r="CKG76" s="87"/>
      <c r="CKH76" s="87"/>
      <c r="CKI76" s="88"/>
      <c r="CKJ76" s="87"/>
      <c r="CKK76" s="87"/>
      <c r="CKL76" s="87"/>
      <c r="CKM76" s="87"/>
      <c r="CKN76" s="88"/>
      <c r="CKO76" s="87"/>
      <c r="CKP76" s="87"/>
      <c r="CKQ76" s="87"/>
      <c r="CKR76" s="87"/>
      <c r="CKS76" s="88"/>
      <c r="CKT76" s="87"/>
      <c r="CKU76" s="87"/>
      <c r="CKV76" s="87"/>
      <c r="CKW76" s="87"/>
      <c r="CKX76" s="88"/>
      <c r="CKY76" s="87"/>
      <c r="CKZ76" s="87"/>
      <c r="CLA76" s="87"/>
      <c r="CLB76" s="87"/>
      <c r="CLC76" s="88"/>
      <c r="CLD76" s="87"/>
      <c r="CLE76" s="87"/>
      <c r="CLF76" s="87"/>
      <c r="CLG76" s="87"/>
      <c r="CLH76" s="88"/>
      <c r="CLI76" s="87"/>
      <c r="CLJ76" s="87"/>
      <c r="CLK76" s="87"/>
      <c r="CLL76" s="87"/>
      <c r="CLM76" s="88"/>
      <c r="CLN76" s="87"/>
      <c r="CLO76" s="87"/>
      <c r="CLP76" s="87"/>
      <c r="CLQ76" s="87"/>
      <c r="CLR76" s="88"/>
      <c r="CLS76" s="87"/>
      <c r="CLT76" s="87"/>
      <c r="CLU76" s="87"/>
      <c r="CLV76" s="87"/>
      <c r="CLW76" s="88"/>
      <c r="CLX76" s="87"/>
      <c r="CLY76" s="87"/>
      <c r="CLZ76" s="87"/>
      <c r="CMA76" s="87"/>
      <c r="CMB76" s="88"/>
      <c r="CMC76" s="87"/>
      <c r="CMD76" s="87"/>
      <c r="CME76" s="87"/>
      <c r="CMF76" s="87"/>
      <c r="CMG76" s="88"/>
      <c r="CMH76" s="87"/>
      <c r="CMI76" s="87"/>
      <c r="CMJ76" s="87"/>
      <c r="CMK76" s="87"/>
      <c r="CML76" s="88"/>
      <c r="CMM76" s="87"/>
      <c r="CMN76" s="87"/>
      <c r="CMO76" s="87"/>
      <c r="CMP76" s="87"/>
      <c r="CMQ76" s="88"/>
      <c r="CMR76" s="87"/>
      <c r="CMS76" s="87"/>
      <c r="CMT76" s="87"/>
      <c r="CMU76" s="87"/>
      <c r="CMV76" s="88"/>
      <c r="CMW76" s="87"/>
      <c r="CMX76" s="87"/>
      <c r="CMY76" s="87"/>
      <c r="CMZ76" s="87"/>
      <c r="CNA76" s="88"/>
      <c r="CNB76" s="87"/>
      <c r="CNC76" s="87"/>
      <c r="CND76" s="87"/>
      <c r="CNE76" s="87"/>
      <c r="CNF76" s="88"/>
      <c r="CNG76" s="87"/>
      <c r="CNH76" s="87"/>
      <c r="CNI76" s="87"/>
      <c r="CNJ76" s="87"/>
      <c r="CNK76" s="88"/>
      <c r="CNL76" s="87"/>
      <c r="CNM76" s="87"/>
      <c r="CNN76" s="87"/>
      <c r="CNO76" s="87"/>
      <c r="CNP76" s="88"/>
      <c r="CNQ76" s="87"/>
      <c r="CNR76" s="87"/>
      <c r="CNS76" s="87"/>
      <c r="CNT76" s="87"/>
      <c r="CNU76" s="88"/>
      <c r="CNV76" s="87"/>
      <c r="CNW76" s="87"/>
      <c r="CNX76" s="87"/>
      <c r="CNY76" s="87"/>
      <c r="CNZ76" s="88"/>
      <c r="COA76" s="87"/>
      <c r="COB76" s="87"/>
      <c r="COC76" s="87"/>
      <c r="COD76" s="87"/>
      <c r="COE76" s="88"/>
      <c r="COF76" s="87"/>
      <c r="COG76" s="87"/>
      <c r="COH76" s="87"/>
      <c r="COI76" s="87"/>
      <c r="COJ76" s="88"/>
      <c r="COK76" s="87"/>
      <c r="COL76" s="87"/>
      <c r="COM76" s="87"/>
      <c r="CON76" s="87"/>
      <c r="COO76" s="88"/>
      <c r="COP76" s="87"/>
      <c r="COQ76" s="87"/>
      <c r="COR76" s="87"/>
      <c r="COS76" s="87"/>
      <c r="COT76" s="88"/>
      <c r="COU76" s="87"/>
      <c r="COV76" s="87"/>
      <c r="COW76" s="87"/>
      <c r="COX76" s="87"/>
      <c r="COY76" s="88"/>
      <c r="COZ76" s="87"/>
      <c r="CPA76" s="87"/>
      <c r="CPB76" s="87"/>
      <c r="CPC76" s="87"/>
      <c r="CPD76" s="88"/>
      <c r="CPE76" s="87"/>
      <c r="CPF76" s="87"/>
      <c r="CPG76" s="87"/>
      <c r="CPH76" s="87"/>
      <c r="CPI76" s="88"/>
      <c r="CPJ76" s="87"/>
      <c r="CPK76" s="87"/>
      <c r="CPL76" s="87"/>
      <c r="CPM76" s="87"/>
      <c r="CPN76" s="88"/>
      <c r="CPO76" s="87"/>
      <c r="CPP76" s="87"/>
      <c r="CPQ76" s="87"/>
      <c r="CPR76" s="87"/>
      <c r="CPS76" s="88"/>
      <c r="CPT76" s="87"/>
      <c r="CPU76" s="87"/>
      <c r="CPV76" s="87"/>
      <c r="CPW76" s="87"/>
      <c r="CPX76" s="88"/>
      <c r="CPY76" s="87"/>
      <c r="CPZ76" s="87"/>
      <c r="CQA76" s="87"/>
      <c r="CQB76" s="87"/>
      <c r="CQC76" s="88"/>
      <c r="CQD76" s="87"/>
      <c r="CQE76" s="87"/>
      <c r="CQF76" s="87"/>
      <c r="CQG76" s="87"/>
      <c r="CQH76" s="88"/>
      <c r="CQI76" s="87"/>
      <c r="CQJ76" s="87"/>
      <c r="CQK76" s="87"/>
      <c r="CQL76" s="87"/>
      <c r="CQM76" s="88"/>
      <c r="CQN76" s="87"/>
      <c r="CQO76" s="87"/>
      <c r="CQP76" s="87"/>
      <c r="CQQ76" s="87"/>
      <c r="CQR76" s="88"/>
      <c r="CQS76" s="87"/>
      <c r="CQT76" s="87"/>
      <c r="CQU76" s="87"/>
      <c r="CQV76" s="87"/>
      <c r="CQW76" s="88"/>
      <c r="CQX76" s="87"/>
      <c r="CQY76" s="87"/>
      <c r="CQZ76" s="87"/>
      <c r="CRA76" s="87"/>
      <c r="CRB76" s="88"/>
      <c r="CRC76" s="87"/>
      <c r="CRD76" s="87"/>
      <c r="CRE76" s="87"/>
      <c r="CRF76" s="87"/>
      <c r="CRG76" s="88"/>
      <c r="CRH76" s="87"/>
      <c r="CRI76" s="87"/>
      <c r="CRJ76" s="87"/>
      <c r="CRK76" s="87"/>
      <c r="CRL76" s="88"/>
      <c r="CRM76" s="87"/>
      <c r="CRN76" s="87"/>
      <c r="CRO76" s="87"/>
      <c r="CRP76" s="87"/>
      <c r="CRQ76" s="88"/>
      <c r="CRR76" s="87"/>
      <c r="CRS76" s="87"/>
      <c r="CRT76" s="87"/>
      <c r="CRU76" s="87"/>
      <c r="CRV76" s="88"/>
      <c r="CRW76" s="87"/>
      <c r="CRX76" s="87"/>
      <c r="CRY76" s="87"/>
      <c r="CRZ76" s="87"/>
      <c r="CSA76" s="88"/>
      <c r="CSB76" s="87"/>
      <c r="CSC76" s="87"/>
      <c r="CSD76" s="87"/>
      <c r="CSE76" s="87"/>
      <c r="CSF76" s="88"/>
      <c r="CSG76" s="87"/>
      <c r="CSH76" s="87"/>
      <c r="CSI76" s="87"/>
      <c r="CSJ76" s="87"/>
      <c r="CSK76" s="88"/>
      <c r="CSL76" s="87"/>
      <c r="CSM76" s="87"/>
      <c r="CSN76" s="87"/>
      <c r="CSO76" s="87"/>
      <c r="CSP76" s="88"/>
      <c r="CSQ76" s="87"/>
      <c r="CSR76" s="87"/>
      <c r="CSS76" s="87"/>
      <c r="CST76" s="87"/>
      <c r="CSU76" s="88"/>
      <c r="CSV76" s="87"/>
      <c r="CSW76" s="87"/>
      <c r="CSX76" s="87"/>
      <c r="CSY76" s="87"/>
      <c r="CSZ76" s="88"/>
      <c r="CTA76" s="87"/>
      <c r="CTB76" s="87"/>
      <c r="CTC76" s="87"/>
      <c r="CTD76" s="87"/>
      <c r="CTE76" s="88"/>
      <c r="CTF76" s="87"/>
      <c r="CTG76" s="87"/>
      <c r="CTH76" s="87"/>
      <c r="CTI76" s="87"/>
      <c r="CTJ76" s="88"/>
      <c r="CTK76" s="87"/>
      <c r="CTL76" s="87"/>
      <c r="CTM76" s="87"/>
      <c r="CTN76" s="87"/>
      <c r="CTO76" s="88"/>
      <c r="CTP76" s="87"/>
      <c r="CTQ76" s="87"/>
      <c r="CTR76" s="87"/>
      <c r="CTS76" s="87"/>
      <c r="CTT76" s="88"/>
      <c r="CTU76" s="87"/>
      <c r="CTV76" s="87"/>
      <c r="CTW76" s="87"/>
      <c r="CTX76" s="87"/>
      <c r="CTY76" s="88"/>
      <c r="CTZ76" s="87"/>
      <c r="CUA76" s="87"/>
      <c r="CUB76" s="87"/>
      <c r="CUC76" s="87"/>
      <c r="CUD76" s="88"/>
      <c r="CUE76" s="87"/>
      <c r="CUF76" s="87"/>
      <c r="CUG76" s="87"/>
      <c r="CUH76" s="87"/>
      <c r="CUI76" s="88"/>
      <c r="CUJ76" s="87"/>
      <c r="CUK76" s="87"/>
      <c r="CUL76" s="87"/>
      <c r="CUM76" s="87"/>
      <c r="CUN76" s="88"/>
      <c r="CUO76" s="87"/>
      <c r="CUP76" s="87"/>
      <c r="CUQ76" s="87"/>
      <c r="CUR76" s="87"/>
      <c r="CUS76" s="88"/>
      <c r="CUT76" s="87"/>
      <c r="CUU76" s="87"/>
      <c r="CUV76" s="87"/>
      <c r="CUW76" s="87"/>
      <c r="CUX76" s="88"/>
      <c r="CUY76" s="87"/>
      <c r="CUZ76" s="87"/>
      <c r="CVA76" s="87"/>
      <c r="CVB76" s="87"/>
      <c r="CVC76" s="88"/>
      <c r="CVD76" s="87"/>
      <c r="CVE76" s="87"/>
      <c r="CVF76" s="87"/>
      <c r="CVG76" s="87"/>
      <c r="CVH76" s="88"/>
      <c r="CVI76" s="87"/>
      <c r="CVJ76" s="87"/>
      <c r="CVK76" s="87"/>
      <c r="CVL76" s="87"/>
      <c r="CVM76" s="88"/>
      <c r="CVN76" s="87"/>
      <c r="CVO76" s="87"/>
      <c r="CVP76" s="87"/>
      <c r="CVQ76" s="87"/>
      <c r="CVR76" s="88"/>
      <c r="CVS76" s="87"/>
      <c r="CVT76" s="87"/>
      <c r="CVU76" s="87"/>
      <c r="CVV76" s="87"/>
      <c r="CVW76" s="88"/>
      <c r="CVX76" s="87"/>
      <c r="CVY76" s="87"/>
      <c r="CVZ76" s="87"/>
      <c r="CWA76" s="87"/>
      <c r="CWB76" s="88"/>
      <c r="CWC76" s="87"/>
      <c r="CWD76" s="87"/>
      <c r="CWE76" s="87"/>
      <c r="CWF76" s="87"/>
      <c r="CWG76" s="88"/>
      <c r="CWH76" s="87"/>
      <c r="CWI76" s="87"/>
      <c r="CWJ76" s="87"/>
      <c r="CWK76" s="87"/>
      <c r="CWL76" s="88"/>
      <c r="CWM76" s="87"/>
      <c r="CWN76" s="87"/>
      <c r="CWO76" s="87"/>
      <c r="CWP76" s="87"/>
      <c r="CWQ76" s="88"/>
      <c r="CWR76" s="87"/>
      <c r="CWS76" s="87"/>
      <c r="CWT76" s="87"/>
      <c r="CWU76" s="87"/>
      <c r="CWV76" s="88"/>
      <c r="CWW76" s="87"/>
      <c r="CWX76" s="87"/>
      <c r="CWY76" s="87"/>
      <c r="CWZ76" s="87"/>
      <c r="CXA76" s="88"/>
      <c r="CXB76" s="87"/>
      <c r="CXC76" s="87"/>
      <c r="CXD76" s="87"/>
      <c r="CXE76" s="87"/>
      <c r="CXF76" s="88"/>
      <c r="CXG76" s="87"/>
      <c r="CXH76" s="87"/>
      <c r="CXI76" s="87"/>
      <c r="CXJ76" s="87"/>
      <c r="CXK76" s="88"/>
      <c r="CXL76" s="87"/>
      <c r="CXM76" s="87"/>
      <c r="CXN76" s="87"/>
      <c r="CXO76" s="87"/>
      <c r="CXP76" s="88"/>
      <c r="CXQ76" s="87"/>
      <c r="CXR76" s="87"/>
      <c r="CXS76" s="87"/>
      <c r="CXT76" s="87"/>
      <c r="CXU76" s="88"/>
      <c r="CXV76" s="87"/>
      <c r="CXW76" s="87"/>
      <c r="CXX76" s="87"/>
      <c r="CXY76" s="87"/>
      <c r="CXZ76" s="88"/>
      <c r="CYA76" s="87"/>
      <c r="CYB76" s="87"/>
      <c r="CYC76" s="87"/>
      <c r="CYD76" s="87"/>
      <c r="CYE76" s="88"/>
      <c r="CYF76" s="87"/>
      <c r="CYG76" s="87"/>
      <c r="CYH76" s="87"/>
      <c r="CYI76" s="87"/>
      <c r="CYJ76" s="88"/>
      <c r="CYK76" s="87"/>
      <c r="CYL76" s="87"/>
      <c r="CYM76" s="87"/>
      <c r="CYN76" s="87"/>
      <c r="CYO76" s="88"/>
      <c r="CYP76" s="87"/>
      <c r="CYQ76" s="87"/>
      <c r="CYR76" s="87"/>
      <c r="CYS76" s="87"/>
      <c r="CYT76" s="88"/>
      <c r="CYU76" s="87"/>
      <c r="CYV76" s="87"/>
      <c r="CYW76" s="87"/>
      <c r="CYX76" s="87"/>
      <c r="CYY76" s="88"/>
      <c r="CYZ76" s="87"/>
      <c r="CZA76" s="87"/>
      <c r="CZB76" s="87"/>
      <c r="CZC76" s="87"/>
      <c r="CZD76" s="88"/>
      <c r="CZE76" s="87"/>
      <c r="CZF76" s="87"/>
      <c r="CZG76" s="87"/>
      <c r="CZH76" s="87"/>
      <c r="CZI76" s="88"/>
      <c r="CZJ76" s="87"/>
      <c r="CZK76" s="87"/>
      <c r="CZL76" s="87"/>
      <c r="CZM76" s="87"/>
      <c r="CZN76" s="88"/>
      <c r="CZO76" s="87"/>
      <c r="CZP76" s="87"/>
      <c r="CZQ76" s="87"/>
      <c r="CZR76" s="87"/>
      <c r="CZS76" s="88"/>
      <c r="CZT76" s="87"/>
      <c r="CZU76" s="87"/>
      <c r="CZV76" s="87"/>
      <c r="CZW76" s="87"/>
      <c r="CZX76" s="88"/>
      <c r="CZY76" s="87"/>
      <c r="CZZ76" s="87"/>
      <c r="DAA76" s="87"/>
      <c r="DAB76" s="87"/>
      <c r="DAC76" s="88"/>
      <c r="DAD76" s="87"/>
      <c r="DAE76" s="87"/>
      <c r="DAF76" s="87"/>
      <c r="DAG76" s="87"/>
      <c r="DAH76" s="88"/>
      <c r="DAI76" s="87"/>
      <c r="DAJ76" s="87"/>
      <c r="DAK76" s="87"/>
      <c r="DAL76" s="87"/>
      <c r="DAM76" s="88"/>
      <c r="DAN76" s="87"/>
      <c r="DAO76" s="87"/>
      <c r="DAP76" s="87"/>
      <c r="DAQ76" s="87"/>
      <c r="DAR76" s="88"/>
      <c r="DAS76" s="87"/>
      <c r="DAT76" s="87"/>
      <c r="DAU76" s="87"/>
      <c r="DAV76" s="87"/>
      <c r="DAW76" s="88"/>
      <c r="DAX76" s="87"/>
      <c r="DAY76" s="87"/>
      <c r="DAZ76" s="87"/>
      <c r="DBA76" s="87"/>
      <c r="DBB76" s="88"/>
      <c r="DBC76" s="87"/>
      <c r="DBD76" s="87"/>
      <c r="DBE76" s="87"/>
      <c r="DBF76" s="87"/>
      <c r="DBG76" s="88"/>
      <c r="DBH76" s="87"/>
      <c r="DBI76" s="87"/>
      <c r="DBJ76" s="87"/>
      <c r="DBK76" s="87"/>
      <c r="DBL76" s="88"/>
      <c r="DBM76" s="87"/>
      <c r="DBN76" s="87"/>
      <c r="DBO76" s="87"/>
      <c r="DBP76" s="87"/>
      <c r="DBQ76" s="88"/>
      <c r="DBR76" s="87"/>
      <c r="DBS76" s="87"/>
      <c r="DBT76" s="87"/>
      <c r="DBU76" s="87"/>
      <c r="DBV76" s="88"/>
      <c r="DBW76" s="87"/>
      <c r="DBX76" s="87"/>
      <c r="DBY76" s="87"/>
      <c r="DBZ76" s="87"/>
      <c r="DCA76" s="88"/>
      <c r="DCB76" s="87"/>
      <c r="DCC76" s="87"/>
      <c r="DCD76" s="87"/>
      <c r="DCE76" s="87"/>
      <c r="DCF76" s="88"/>
      <c r="DCG76" s="87"/>
      <c r="DCH76" s="87"/>
      <c r="DCI76" s="87"/>
      <c r="DCJ76" s="87"/>
      <c r="DCK76" s="88"/>
      <c r="DCL76" s="87"/>
      <c r="DCM76" s="87"/>
      <c r="DCN76" s="87"/>
      <c r="DCO76" s="87"/>
      <c r="DCP76" s="88"/>
      <c r="DCQ76" s="87"/>
      <c r="DCR76" s="87"/>
      <c r="DCS76" s="87"/>
      <c r="DCT76" s="87"/>
      <c r="DCU76" s="88"/>
      <c r="DCV76" s="87"/>
      <c r="DCW76" s="87"/>
      <c r="DCX76" s="87"/>
      <c r="DCY76" s="87"/>
      <c r="DCZ76" s="88"/>
      <c r="DDA76" s="87"/>
      <c r="DDB76" s="87"/>
      <c r="DDC76" s="87"/>
      <c r="DDD76" s="87"/>
      <c r="DDE76" s="88"/>
      <c r="DDF76" s="87"/>
      <c r="DDG76" s="87"/>
      <c r="DDH76" s="87"/>
      <c r="DDI76" s="87"/>
      <c r="DDJ76" s="88"/>
      <c r="DDK76" s="87"/>
      <c r="DDL76" s="87"/>
      <c r="DDM76" s="87"/>
      <c r="DDN76" s="87"/>
      <c r="DDO76" s="88"/>
      <c r="DDP76" s="87"/>
      <c r="DDQ76" s="87"/>
      <c r="DDR76" s="87"/>
      <c r="DDS76" s="87"/>
      <c r="DDT76" s="88"/>
      <c r="DDU76" s="87"/>
      <c r="DDV76" s="87"/>
      <c r="DDW76" s="87"/>
      <c r="DDX76" s="87"/>
      <c r="DDY76" s="88"/>
      <c r="DDZ76" s="87"/>
      <c r="DEA76" s="87"/>
      <c r="DEB76" s="87"/>
      <c r="DEC76" s="87"/>
      <c r="DED76" s="88"/>
      <c r="DEE76" s="87"/>
      <c r="DEF76" s="87"/>
      <c r="DEG76" s="87"/>
      <c r="DEH76" s="87"/>
      <c r="DEI76" s="88"/>
      <c r="DEJ76" s="87"/>
      <c r="DEK76" s="87"/>
      <c r="DEL76" s="87"/>
      <c r="DEM76" s="87"/>
      <c r="DEN76" s="88"/>
      <c r="DEO76" s="87"/>
      <c r="DEP76" s="87"/>
      <c r="DEQ76" s="87"/>
      <c r="DER76" s="87"/>
      <c r="DES76" s="88"/>
      <c r="DET76" s="87"/>
      <c r="DEU76" s="87"/>
      <c r="DEV76" s="87"/>
      <c r="DEW76" s="87"/>
      <c r="DEX76" s="88"/>
      <c r="DEY76" s="87"/>
      <c r="DEZ76" s="87"/>
      <c r="DFA76" s="87"/>
      <c r="DFB76" s="87"/>
      <c r="DFC76" s="88"/>
      <c r="DFD76" s="87"/>
      <c r="DFE76" s="87"/>
      <c r="DFF76" s="87"/>
      <c r="DFG76" s="87"/>
      <c r="DFH76" s="88"/>
      <c r="DFI76" s="87"/>
      <c r="DFJ76" s="87"/>
      <c r="DFK76" s="87"/>
      <c r="DFL76" s="87"/>
      <c r="DFM76" s="88"/>
      <c r="DFN76" s="87"/>
      <c r="DFO76" s="87"/>
      <c r="DFP76" s="87"/>
      <c r="DFQ76" s="87"/>
      <c r="DFR76" s="88"/>
      <c r="DFS76" s="87"/>
      <c r="DFT76" s="87"/>
      <c r="DFU76" s="87"/>
      <c r="DFV76" s="87"/>
      <c r="DFW76" s="88"/>
      <c r="DFX76" s="87"/>
      <c r="DFY76" s="87"/>
      <c r="DFZ76" s="87"/>
      <c r="DGA76" s="87"/>
      <c r="DGB76" s="88"/>
      <c r="DGC76" s="87"/>
      <c r="DGD76" s="87"/>
      <c r="DGE76" s="87"/>
      <c r="DGF76" s="87"/>
      <c r="DGG76" s="88"/>
      <c r="DGH76" s="87"/>
      <c r="DGI76" s="87"/>
      <c r="DGJ76" s="87"/>
      <c r="DGK76" s="87"/>
      <c r="DGL76" s="88"/>
      <c r="DGM76" s="87"/>
      <c r="DGN76" s="87"/>
      <c r="DGO76" s="87"/>
      <c r="DGP76" s="87"/>
      <c r="DGQ76" s="88"/>
      <c r="DGR76" s="87"/>
      <c r="DGS76" s="87"/>
      <c r="DGT76" s="87"/>
      <c r="DGU76" s="87"/>
      <c r="DGV76" s="88"/>
      <c r="DGW76" s="87"/>
      <c r="DGX76" s="87"/>
      <c r="DGY76" s="87"/>
      <c r="DGZ76" s="87"/>
      <c r="DHA76" s="88"/>
      <c r="DHB76" s="87"/>
      <c r="DHC76" s="87"/>
      <c r="DHD76" s="87"/>
      <c r="DHE76" s="87"/>
      <c r="DHF76" s="88"/>
      <c r="DHG76" s="87"/>
      <c r="DHH76" s="87"/>
      <c r="DHI76" s="87"/>
      <c r="DHJ76" s="87"/>
      <c r="DHK76" s="88"/>
      <c r="DHL76" s="87"/>
      <c r="DHM76" s="87"/>
      <c r="DHN76" s="87"/>
      <c r="DHO76" s="87"/>
      <c r="DHP76" s="88"/>
      <c r="DHQ76" s="87"/>
      <c r="DHR76" s="87"/>
      <c r="DHS76" s="87"/>
      <c r="DHT76" s="87"/>
      <c r="DHU76" s="88"/>
      <c r="DHV76" s="87"/>
      <c r="DHW76" s="87"/>
      <c r="DHX76" s="87"/>
      <c r="DHY76" s="87"/>
      <c r="DHZ76" s="88"/>
      <c r="DIA76" s="87"/>
      <c r="DIB76" s="87"/>
      <c r="DIC76" s="87"/>
      <c r="DID76" s="87"/>
      <c r="DIE76" s="88"/>
      <c r="DIF76" s="87"/>
      <c r="DIG76" s="87"/>
      <c r="DIH76" s="87"/>
      <c r="DII76" s="87"/>
      <c r="DIJ76" s="88"/>
      <c r="DIK76" s="87"/>
      <c r="DIL76" s="87"/>
      <c r="DIM76" s="87"/>
      <c r="DIN76" s="87"/>
      <c r="DIO76" s="88"/>
      <c r="DIP76" s="87"/>
      <c r="DIQ76" s="87"/>
      <c r="DIR76" s="87"/>
      <c r="DIS76" s="87"/>
      <c r="DIT76" s="88"/>
      <c r="DIU76" s="87"/>
      <c r="DIV76" s="87"/>
      <c r="DIW76" s="87"/>
      <c r="DIX76" s="87"/>
      <c r="DIY76" s="88"/>
      <c r="DIZ76" s="87"/>
      <c r="DJA76" s="87"/>
      <c r="DJB76" s="87"/>
      <c r="DJC76" s="87"/>
      <c r="DJD76" s="88"/>
      <c r="DJE76" s="87"/>
      <c r="DJF76" s="87"/>
      <c r="DJG76" s="87"/>
      <c r="DJH76" s="87"/>
      <c r="DJI76" s="88"/>
      <c r="DJJ76" s="87"/>
      <c r="DJK76" s="87"/>
      <c r="DJL76" s="87"/>
      <c r="DJM76" s="87"/>
      <c r="DJN76" s="88"/>
      <c r="DJO76" s="87"/>
      <c r="DJP76" s="87"/>
      <c r="DJQ76" s="87"/>
      <c r="DJR76" s="87"/>
      <c r="DJS76" s="88"/>
      <c r="DJT76" s="87"/>
      <c r="DJU76" s="87"/>
      <c r="DJV76" s="87"/>
      <c r="DJW76" s="87"/>
      <c r="DJX76" s="88"/>
      <c r="DJY76" s="87"/>
      <c r="DJZ76" s="87"/>
      <c r="DKA76" s="87"/>
      <c r="DKB76" s="87"/>
      <c r="DKC76" s="88"/>
      <c r="DKD76" s="87"/>
      <c r="DKE76" s="87"/>
      <c r="DKF76" s="87"/>
      <c r="DKG76" s="87"/>
      <c r="DKH76" s="88"/>
      <c r="DKI76" s="87"/>
      <c r="DKJ76" s="87"/>
      <c r="DKK76" s="87"/>
      <c r="DKL76" s="87"/>
      <c r="DKM76" s="88"/>
      <c r="DKN76" s="87"/>
      <c r="DKO76" s="87"/>
      <c r="DKP76" s="87"/>
      <c r="DKQ76" s="87"/>
      <c r="DKR76" s="88"/>
      <c r="DKS76" s="87"/>
      <c r="DKT76" s="87"/>
      <c r="DKU76" s="87"/>
      <c r="DKV76" s="87"/>
      <c r="DKW76" s="88"/>
      <c r="DKX76" s="87"/>
      <c r="DKY76" s="87"/>
      <c r="DKZ76" s="87"/>
      <c r="DLA76" s="87"/>
      <c r="DLB76" s="88"/>
      <c r="DLC76" s="87"/>
      <c r="DLD76" s="87"/>
      <c r="DLE76" s="87"/>
      <c r="DLF76" s="87"/>
      <c r="DLG76" s="88"/>
      <c r="DLH76" s="87"/>
      <c r="DLI76" s="87"/>
      <c r="DLJ76" s="87"/>
      <c r="DLK76" s="87"/>
      <c r="DLL76" s="88"/>
      <c r="DLM76" s="87"/>
      <c r="DLN76" s="87"/>
      <c r="DLO76" s="87"/>
      <c r="DLP76" s="87"/>
      <c r="DLQ76" s="88"/>
      <c r="DLR76" s="87"/>
      <c r="DLS76" s="87"/>
      <c r="DLT76" s="87"/>
      <c r="DLU76" s="87"/>
      <c r="DLV76" s="88"/>
      <c r="DLW76" s="87"/>
      <c r="DLX76" s="87"/>
      <c r="DLY76" s="87"/>
      <c r="DLZ76" s="87"/>
      <c r="DMA76" s="88"/>
      <c r="DMB76" s="87"/>
      <c r="DMC76" s="87"/>
      <c r="DMD76" s="87"/>
      <c r="DME76" s="87"/>
      <c r="DMF76" s="88"/>
      <c r="DMG76" s="87"/>
      <c r="DMH76" s="87"/>
      <c r="DMI76" s="87"/>
      <c r="DMJ76" s="87"/>
      <c r="DMK76" s="88"/>
      <c r="DML76" s="87"/>
      <c r="DMM76" s="87"/>
      <c r="DMN76" s="87"/>
      <c r="DMO76" s="87"/>
      <c r="DMP76" s="88"/>
      <c r="DMQ76" s="87"/>
      <c r="DMR76" s="87"/>
      <c r="DMS76" s="87"/>
      <c r="DMT76" s="87"/>
      <c r="DMU76" s="88"/>
      <c r="DMV76" s="87"/>
      <c r="DMW76" s="87"/>
      <c r="DMX76" s="87"/>
      <c r="DMY76" s="87"/>
      <c r="DMZ76" s="88"/>
      <c r="DNA76" s="87"/>
      <c r="DNB76" s="87"/>
      <c r="DNC76" s="87"/>
      <c r="DND76" s="87"/>
      <c r="DNE76" s="88"/>
      <c r="DNF76" s="87"/>
      <c r="DNG76" s="87"/>
      <c r="DNH76" s="87"/>
      <c r="DNI76" s="87"/>
      <c r="DNJ76" s="88"/>
      <c r="DNK76" s="87"/>
      <c r="DNL76" s="87"/>
      <c r="DNM76" s="87"/>
      <c r="DNN76" s="87"/>
      <c r="DNO76" s="88"/>
      <c r="DNP76" s="87"/>
      <c r="DNQ76" s="87"/>
      <c r="DNR76" s="87"/>
      <c r="DNS76" s="87"/>
      <c r="DNT76" s="88"/>
      <c r="DNU76" s="87"/>
      <c r="DNV76" s="87"/>
      <c r="DNW76" s="87"/>
      <c r="DNX76" s="87"/>
      <c r="DNY76" s="88"/>
      <c r="DNZ76" s="87"/>
      <c r="DOA76" s="87"/>
      <c r="DOB76" s="87"/>
      <c r="DOC76" s="87"/>
      <c r="DOD76" s="88"/>
      <c r="DOE76" s="87"/>
      <c r="DOF76" s="87"/>
      <c r="DOG76" s="87"/>
      <c r="DOH76" s="87"/>
      <c r="DOI76" s="88"/>
      <c r="DOJ76" s="87"/>
      <c r="DOK76" s="87"/>
      <c r="DOL76" s="87"/>
      <c r="DOM76" s="87"/>
      <c r="DON76" s="88"/>
      <c r="DOO76" s="87"/>
      <c r="DOP76" s="87"/>
      <c r="DOQ76" s="87"/>
      <c r="DOR76" s="87"/>
      <c r="DOS76" s="88"/>
      <c r="DOT76" s="87"/>
      <c r="DOU76" s="87"/>
      <c r="DOV76" s="87"/>
      <c r="DOW76" s="87"/>
      <c r="DOX76" s="88"/>
      <c r="DOY76" s="87"/>
      <c r="DOZ76" s="87"/>
      <c r="DPA76" s="87"/>
      <c r="DPB76" s="87"/>
      <c r="DPC76" s="88"/>
      <c r="DPD76" s="87"/>
      <c r="DPE76" s="87"/>
      <c r="DPF76" s="87"/>
      <c r="DPG76" s="87"/>
      <c r="DPH76" s="88"/>
      <c r="DPI76" s="87"/>
      <c r="DPJ76" s="87"/>
      <c r="DPK76" s="87"/>
      <c r="DPL76" s="87"/>
      <c r="DPM76" s="88"/>
      <c r="DPN76" s="87"/>
      <c r="DPO76" s="87"/>
      <c r="DPP76" s="87"/>
      <c r="DPQ76" s="87"/>
      <c r="DPR76" s="88"/>
      <c r="DPS76" s="87"/>
      <c r="DPT76" s="87"/>
      <c r="DPU76" s="87"/>
      <c r="DPV76" s="87"/>
      <c r="DPW76" s="88"/>
      <c r="DPX76" s="87"/>
      <c r="DPY76" s="87"/>
      <c r="DPZ76" s="87"/>
      <c r="DQA76" s="87"/>
      <c r="DQB76" s="88"/>
      <c r="DQC76" s="87"/>
      <c r="DQD76" s="87"/>
      <c r="DQE76" s="87"/>
      <c r="DQF76" s="87"/>
      <c r="DQG76" s="88"/>
      <c r="DQH76" s="87"/>
      <c r="DQI76" s="87"/>
      <c r="DQJ76" s="87"/>
      <c r="DQK76" s="87"/>
      <c r="DQL76" s="88"/>
      <c r="DQM76" s="87"/>
      <c r="DQN76" s="87"/>
      <c r="DQO76" s="87"/>
      <c r="DQP76" s="87"/>
      <c r="DQQ76" s="88"/>
      <c r="DQR76" s="87"/>
      <c r="DQS76" s="87"/>
      <c r="DQT76" s="87"/>
      <c r="DQU76" s="87"/>
      <c r="DQV76" s="88"/>
      <c r="DQW76" s="87"/>
      <c r="DQX76" s="87"/>
      <c r="DQY76" s="87"/>
      <c r="DQZ76" s="87"/>
      <c r="DRA76" s="88"/>
      <c r="DRB76" s="87"/>
      <c r="DRC76" s="87"/>
      <c r="DRD76" s="87"/>
      <c r="DRE76" s="87"/>
      <c r="DRF76" s="88"/>
      <c r="DRG76" s="87"/>
      <c r="DRH76" s="87"/>
      <c r="DRI76" s="87"/>
      <c r="DRJ76" s="87"/>
      <c r="DRK76" s="88"/>
      <c r="DRL76" s="87"/>
      <c r="DRM76" s="87"/>
      <c r="DRN76" s="87"/>
      <c r="DRO76" s="87"/>
      <c r="DRP76" s="88"/>
      <c r="DRQ76" s="87"/>
      <c r="DRR76" s="87"/>
      <c r="DRS76" s="87"/>
      <c r="DRT76" s="87"/>
      <c r="DRU76" s="88"/>
      <c r="DRV76" s="87"/>
      <c r="DRW76" s="87"/>
      <c r="DRX76" s="87"/>
      <c r="DRY76" s="87"/>
      <c r="DRZ76" s="88"/>
      <c r="DSA76" s="87"/>
      <c r="DSB76" s="87"/>
      <c r="DSC76" s="87"/>
      <c r="DSD76" s="87"/>
      <c r="DSE76" s="88"/>
      <c r="DSF76" s="87"/>
      <c r="DSG76" s="87"/>
      <c r="DSH76" s="87"/>
      <c r="DSI76" s="87"/>
      <c r="DSJ76" s="88"/>
      <c r="DSK76" s="87"/>
      <c r="DSL76" s="87"/>
      <c r="DSM76" s="87"/>
      <c r="DSN76" s="87"/>
      <c r="DSO76" s="88"/>
      <c r="DSP76" s="87"/>
      <c r="DSQ76" s="87"/>
      <c r="DSR76" s="87"/>
      <c r="DSS76" s="87"/>
      <c r="DST76" s="88"/>
      <c r="DSU76" s="87"/>
      <c r="DSV76" s="87"/>
      <c r="DSW76" s="87"/>
      <c r="DSX76" s="87"/>
      <c r="DSY76" s="88"/>
      <c r="DSZ76" s="87"/>
      <c r="DTA76" s="87"/>
      <c r="DTB76" s="87"/>
      <c r="DTC76" s="87"/>
      <c r="DTD76" s="88"/>
      <c r="DTE76" s="87"/>
      <c r="DTF76" s="87"/>
      <c r="DTG76" s="87"/>
      <c r="DTH76" s="87"/>
      <c r="DTI76" s="88"/>
      <c r="DTJ76" s="87"/>
      <c r="DTK76" s="87"/>
      <c r="DTL76" s="87"/>
      <c r="DTM76" s="87"/>
      <c r="DTN76" s="88"/>
      <c r="DTO76" s="87"/>
      <c r="DTP76" s="87"/>
      <c r="DTQ76" s="87"/>
      <c r="DTR76" s="87"/>
      <c r="DTS76" s="88"/>
      <c r="DTT76" s="87"/>
      <c r="DTU76" s="87"/>
      <c r="DTV76" s="87"/>
      <c r="DTW76" s="87"/>
      <c r="DTX76" s="88"/>
      <c r="DTY76" s="87"/>
      <c r="DTZ76" s="87"/>
      <c r="DUA76" s="87"/>
      <c r="DUB76" s="87"/>
      <c r="DUC76" s="88"/>
      <c r="DUD76" s="87"/>
      <c r="DUE76" s="87"/>
      <c r="DUF76" s="87"/>
      <c r="DUG76" s="87"/>
      <c r="DUH76" s="88"/>
      <c r="DUI76" s="87"/>
      <c r="DUJ76" s="87"/>
      <c r="DUK76" s="87"/>
      <c r="DUL76" s="87"/>
      <c r="DUM76" s="88"/>
      <c r="DUN76" s="87"/>
      <c r="DUO76" s="87"/>
      <c r="DUP76" s="87"/>
      <c r="DUQ76" s="87"/>
      <c r="DUR76" s="88"/>
      <c r="DUS76" s="87"/>
      <c r="DUT76" s="87"/>
      <c r="DUU76" s="87"/>
      <c r="DUV76" s="87"/>
      <c r="DUW76" s="88"/>
      <c r="DUX76" s="87"/>
      <c r="DUY76" s="87"/>
      <c r="DUZ76" s="87"/>
      <c r="DVA76" s="87"/>
      <c r="DVB76" s="88"/>
      <c r="DVC76" s="87"/>
      <c r="DVD76" s="87"/>
      <c r="DVE76" s="87"/>
      <c r="DVF76" s="87"/>
      <c r="DVG76" s="88"/>
      <c r="DVH76" s="87"/>
      <c r="DVI76" s="87"/>
      <c r="DVJ76" s="87"/>
      <c r="DVK76" s="87"/>
      <c r="DVL76" s="88"/>
      <c r="DVM76" s="87"/>
      <c r="DVN76" s="87"/>
      <c r="DVO76" s="87"/>
      <c r="DVP76" s="87"/>
      <c r="DVQ76" s="88"/>
      <c r="DVR76" s="87"/>
      <c r="DVS76" s="87"/>
      <c r="DVT76" s="87"/>
      <c r="DVU76" s="87"/>
      <c r="DVV76" s="88"/>
      <c r="DVW76" s="87"/>
      <c r="DVX76" s="87"/>
      <c r="DVY76" s="87"/>
      <c r="DVZ76" s="87"/>
      <c r="DWA76" s="88"/>
      <c r="DWB76" s="87"/>
      <c r="DWC76" s="87"/>
      <c r="DWD76" s="87"/>
      <c r="DWE76" s="87"/>
      <c r="DWF76" s="88"/>
      <c r="DWG76" s="87"/>
      <c r="DWH76" s="87"/>
      <c r="DWI76" s="87"/>
      <c r="DWJ76" s="87"/>
      <c r="DWK76" s="88"/>
      <c r="DWL76" s="87"/>
      <c r="DWM76" s="87"/>
      <c r="DWN76" s="87"/>
      <c r="DWO76" s="87"/>
      <c r="DWP76" s="88"/>
      <c r="DWQ76" s="87"/>
      <c r="DWR76" s="87"/>
      <c r="DWS76" s="87"/>
      <c r="DWT76" s="87"/>
      <c r="DWU76" s="88"/>
      <c r="DWV76" s="87"/>
      <c r="DWW76" s="87"/>
      <c r="DWX76" s="87"/>
      <c r="DWY76" s="87"/>
      <c r="DWZ76" s="88"/>
      <c r="DXA76" s="87"/>
      <c r="DXB76" s="87"/>
      <c r="DXC76" s="87"/>
      <c r="DXD76" s="87"/>
      <c r="DXE76" s="88"/>
      <c r="DXF76" s="87"/>
      <c r="DXG76" s="87"/>
      <c r="DXH76" s="87"/>
      <c r="DXI76" s="87"/>
      <c r="DXJ76" s="88"/>
      <c r="DXK76" s="87"/>
      <c r="DXL76" s="87"/>
      <c r="DXM76" s="87"/>
      <c r="DXN76" s="87"/>
      <c r="DXO76" s="88"/>
      <c r="DXP76" s="87"/>
      <c r="DXQ76" s="87"/>
      <c r="DXR76" s="87"/>
      <c r="DXS76" s="87"/>
      <c r="DXT76" s="88"/>
      <c r="DXU76" s="87"/>
      <c r="DXV76" s="87"/>
      <c r="DXW76" s="87"/>
      <c r="DXX76" s="87"/>
      <c r="DXY76" s="88"/>
      <c r="DXZ76" s="87"/>
      <c r="DYA76" s="87"/>
      <c r="DYB76" s="87"/>
      <c r="DYC76" s="87"/>
      <c r="DYD76" s="88"/>
      <c r="DYE76" s="87"/>
      <c r="DYF76" s="87"/>
      <c r="DYG76" s="87"/>
      <c r="DYH76" s="87"/>
      <c r="DYI76" s="88"/>
      <c r="DYJ76" s="87"/>
      <c r="DYK76" s="87"/>
      <c r="DYL76" s="87"/>
      <c r="DYM76" s="87"/>
      <c r="DYN76" s="88"/>
      <c r="DYO76" s="87"/>
      <c r="DYP76" s="87"/>
      <c r="DYQ76" s="87"/>
      <c r="DYR76" s="87"/>
      <c r="DYS76" s="88"/>
      <c r="DYT76" s="87"/>
      <c r="DYU76" s="87"/>
      <c r="DYV76" s="87"/>
      <c r="DYW76" s="87"/>
      <c r="DYX76" s="88"/>
      <c r="DYY76" s="87"/>
      <c r="DYZ76" s="87"/>
      <c r="DZA76" s="87"/>
      <c r="DZB76" s="87"/>
      <c r="DZC76" s="88"/>
      <c r="DZD76" s="87"/>
      <c r="DZE76" s="87"/>
      <c r="DZF76" s="87"/>
      <c r="DZG76" s="87"/>
      <c r="DZH76" s="88"/>
      <c r="DZI76" s="87"/>
      <c r="DZJ76" s="87"/>
      <c r="DZK76" s="87"/>
      <c r="DZL76" s="87"/>
      <c r="DZM76" s="88"/>
      <c r="DZN76" s="87"/>
      <c r="DZO76" s="87"/>
      <c r="DZP76" s="87"/>
      <c r="DZQ76" s="87"/>
      <c r="DZR76" s="88"/>
      <c r="DZS76" s="87"/>
      <c r="DZT76" s="87"/>
      <c r="DZU76" s="87"/>
      <c r="DZV76" s="87"/>
      <c r="DZW76" s="88"/>
      <c r="DZX76" s="87"/>
      <c r="DZY76" s="87"/>
      <c r="DZZ76" s="87"/>
      <c r="EAA76" s="87"/>
      <c r="EAB76" s="88"/>
      <c r="EAC76" s="87"/>
      <c r="EAD76" s="87"/>
      <c r="EAE76" s="87"/>
      <c r="EAF76" s="87"/>
      <c r="EAG76" s="88"/>
      <c r="EAH76" s="87"/>
      <c r="EAI76" s="87"/>
      <c r="EAJ76" s="87"/>
      <c r="EAK76" s="87"/>
      <c r="EAL76" s="88"/>
      <c r="EAM76" s="87"/>
      <c r="EAN76" s="87"/>
      <c r="EAO76" s="87"/>
      <c r="EAP76" s="87"/>
      <c r="EAQ76" s="88"/>
      <c r="EAR76" s="87"/>
      <c r="EAS76" s="87"/>
      <c r="EAT76" s="87"/>
      <c r="EAU76" s="87"/>
      <c r="EAV76" s="88"/>
      <c r="EAW76" s="87"/>
      <c r="EAX76" s="87"/>
      <c r="EAY76" s="87"/>
      <c r="EAZ76" s="87"/>
      <c r="EBA76" s="88"/>
      <c r="EBB76" s="87"/>
      <c r="EBC76" s="87"/>
      <c r="EBD76" s="87"/>
      <c r="EBE76" s="87"/>
      <c r="EBF76" s="88"/>
      <c r="EBG76" s="87"/>
      <c r="EBH76" s="87"/>
      <c r="EBI76" s="87"/>
      <c r="EBJ76" s="87"/>
      <c r="EBK76" s="88"/>
      <c r="EBL76" s="87"/>
      <c r="EBM76" s="87"/>
      <c r="EBN76" s="87"/>
      <c r="EBO76" s="87"/>
      <c r="EBP76" s="88"/>
      <c r="EBQ76" s="87"/>
      <c r="EBR76" s="87"/>
      <c r="EBS76" s="87"/>
      <c r="EBT76" s="87"/>
      <c r="EBU76" s="88"/>
      <c r="EBV76" s="87"/>
      <c r="EBW76" s="87"/>
      <c r="EBX76" s="87"/>
      <c r="EBY76" s="87"/>
      <c r="EBZ76" s="88"/>
      <c r="ECA76" s="87"/>
      <c r="ECB76" s="87"/>
      <c r="ECC76" s="87"/>
      <c r="ECD76" s="87"/>
      <c r="ECE76" s="88"/>
      <c r="ECF76" s="87"/>
      <c r="ECG76" s="87"/>
      <c r="ECH76" s="87"/>
      <c r="ECI76" s="87"/>
      <c r="ECJ76" s="88"/>
      <c r="ECK76" s="87"/>
      <c r="ECL76" s="87"/>
      <c r="ECM76" s="87"/>
      <c r="ECN76" s="87"/>
      <c r="ECO76" s="88"/>
      <c r="ECP76" s="87"/>
      <c r="ECQ76" s="87"/>
      <c r="ECR76" s="87"/>
      <c r="ECS76" s="87"/>
      <c r="ECT76" s="88"/>
      <c r="ECU76" s="87"/>
      <c r="ECV76" s="87"/>
      <c r="ECW76" s="87"/>
      <c r="ECX76" s="87"/>
      <c r="ECY76" s="88"/>
      <c r="ECZ76" s="87"/>
      <c r="EDA76" s="87"/>
      <c r="EDB76" s="87"/>
      <c r="EDC76" s="87"/>
      <c r="EDD76" s="88"/>
      <c r="EDE76" s="87"/>
      <c r="EDF76" s="87"/>
      <c r="EDG76" s="87"/>
      <c r="EDH76" s="87"/>
      <c r="EDI76" s="88"/>
      <c r="EDJ76" s="87"/>
      <c r="EDK76" s="87"/>
      <c r="EDL76" s="87"/>
      <c r="EDM76" s="87"/>
      <c r="EDN76" s="88"/>
      <c r="EDO76" s="87"/>
      <c r="EDP76" s="87"/>
      <c r="EDQ76" s="87"/>
      <c r="EDR76" s="87"/>
      <c r="EDS76" s="88"/>
      <c r="EDT76" s="87"/>
      <c r="EDU76" s="87"/>
      <c r="EDV76" s="87"/>
      <c r="EDW76" s="87"/>
      <c r="EDX76" s="88"/>
      <c r="EDY76" s="87"/>
      <c r="EDZ76" s="87"/>
      <c r="EEA76" s="87"/>
      <c r="EEB76" s="87"/>
      <c r="EEC76" s="88"/>
      <c r="EED76" s="87"/>
      <c r="EEE76" s="87"/>
      <c r="EEF76" s="87"/>
      <c r="EEG76" s="87"/>
      <c r="EEH76" s="88"/>
      <c r="EEI76" s="87"/>
      <c r="EEJ76" s="87"/>
      <c r="EEK76" s="87"/>
      <c r="EEL76" s="87"/>
      <c r="EEM76" s="88"/>
      <c r="EEN76" s="87"/>
      <c r="EEO76" s="87"/>
      <c r="EEP76" s="87"/>
      <c r="EEQ76" s="87"/>
      <c r="EER76" s="88"/>
      <c r="EES76" s="87"/>
      <c r="EET76" s="87"/>
      <c r="EEU76" s="87"/>
      <c r="EEV76" s="87"/>
      <c r="EEW76" s="88"/>
      <c r="EEX76" s="87"/>
      <c r="EEY76" s="87"/>
      <c r="EEZ76" s="87"/>
      <c r="EFA76" s="87"/>
      <c r="EFB76" s="88"/>
      <c r="EFC76" s="87"/>
      <c r="EFD76" s="87"/>
      <c r="EFE76" s="87"/>
      <c r="EFF76" s="87"/>
      <c r="EFG76" s="88"/>
      <c r="EFH76" s="87"/>
      <c r="EFI76" s="87"/>
      <c r="EFJ76" s="87"/>
      <c r="EFK76" s="87"/>
      <c r="EFL76" s="88"/>
      <c r="EFM76" s="87"/>
      <c r="EFN76" s="87"/>
      <c r="EFO76" s="87"/>
      <c r="EFP76" s="87"/>
      <c r="EFQ76" s="88"/>
      <c r="EFR76" s="87"/>
      <c r="EFS76" s="87"/>
      <c r="EFT76" s="87"/>
      <c r="EFU76" s="87"/>
      <c r="EFV76" s="88"/>
      <c r="EFW76" s="87"/>
      <c r="EFX76" s="87"/>
      <c r="EFY76" s="87"/>
      <c r="EFZ76" s="87"/>
      <c r="EGA76" s="88"/>
      <c r="EGB76" s="87"/>
      <c r="EGC76" s="87"/>
      <c r="EGD76" s="87"/>
      <c r="EGE76" s="87"/>
      <c r="EGF76" s="88"/>
      <c r="EGG76" s="87"/>
      <c r="EGH76" s="87"/>
      <c r="EGI76" s="87"/>
      <c r="EGJ76" s="87"/>
      <c r="EGK76" s="88"/>
      <c r="EGL76" s="87"/>
      <c r="EGM76" s="87"/>
      <c r="EGN76" s="87"/>
      <c r="EGO76" s="87"/>
      <c r="EGP76" s="88"/>
      <c r="EGQ76" s="87"/>
      <c r="EGR76" s="87"/>
      <c r="EGS76" s="87"/>
      <c r="EGT76" s="87"/>
      <c r="EGU76" s="88"/>
      <c r="EGV76" s="87"/>
      <c r="EGW76" s="87"/>
      <c r="EGX76" s="87"/>
      <c r="EGY76" s="87"/>
      <c r="EGZ76" s="88"/>
      <c r="EHA76" s="87"/>
      <c r="EHB76" s="87"/>
      <c r="EHC76" s="87"/>
      <c r="EHD76" s="87"/>
      <c r="EHE76" s="88"/>
      <c r="EHF76" s="87"/>
      <c r="EHG76" s="87"/>
      <c r="EHH76" s="87"/>
      <c r="EHI76" s="87"/>
      <c r="EHJ76" s="88"/>
      <c r="EHK76" s="87"/>
      <c r="EHL76" s="87"/>
      <c r="EHM76" s="87"/>
      <c r="EHN76" s="87"/>
      <c r="EHO76" s="88"/>
      <c r="EHP76" s="87"/>
      <c r="EHQ76" s="87"/>
      <c r="EHR76" s="87"/>
      <c r="EHS76" s="87"/>
      <c r="EHT76" s="88"/>
      <c r="EHU76" s="87"/>
      <c r="EHV76" s="87"/>
      <c r="EHW76" s="87"/>
      <c r="EHX76" s="87"/>
      <c r="EHY76" s="88"/>
      <c r="EHZ76" s="87"/>
      <c r="EIA76" s="87"/>
      <c r="EIB76" s="87"/>
      <c r="EIC76" s="87"/>
      <c r="EID76" s="88"/>
      <c r="EIE76" s="87"/>
      <c r="EIF76" s="87"/>
      <c r="EIG76" s="87"/>
      <c r="EIH76" s="87"/>
      <c r="EII76" s="88"/>
      <c r="EIJ76" s="87"/>
      <c r="EIK76" s="87"/>
      <c r="EIL76" s="87"/>
      <c r="EIM76" s="87"/>
      <c r="EIN76" s="88"/>
      <c r="EIO76" s="87"/>
      <c r="EIP76" s="87"/>
      <c r="EIQ76" s="87"/>
      <c r="EIR76" s="87"/>
      <c r="EIS76" s="88"/>
      <c r="EIT76" s="87"/>
      <c r="EIU76" s="87"/>
      <c r="EIV76" s="87"/>
      <c r="EIW76" s="87"/>
      <c r="EIX76" s="88"/>
      <c r="EIY76" s="87"/>
      <c r="EIZ76" s="87"/>
      <c r="EJA76" s="87"/>
      <c r="EJB76" s="87"/>
      <c r="EJC76" s="88"/>
      <c r="EJD76" s="87"/>
      <c r="EJE76" s="87"/>
      <c r="EJF76" s="87"/>
      <c r="EJG76" s="87"/>
      <c r="EJH76" s="88"/>
      <c r="EJI76" s="87"/>
      <c r="EJJ76" s="87"/>
      <c r="EJK76" s="87"/>
      <c r="EJL76" s="87"/>
      <c r="EJM76" s="88"/>
      <c r="EJN76" s="87"/>
      <c r="EJO76" s="87"/>
      <c r="EJP76" s="87"/>
      <c r="EJQ76" s="87"/>
      <c r="EJR76" s="88"/>
      <c r="EJS76" s="87"/>
      <c r="EJT76" s="87"/>
      <c r="EJU76" s="87"/>
      <c r="EJV76" s="87"/>
      <c r="EJW76" s="88"/>
      <c r="EJX76" s="87"/>
      <c r="EJY76" s="87"/>
      <c r="EJZ76" s="87"/>
      <c r="EKA76" s="87"/>
      <c r="EKB76" s="88"/>
      <c r="EKC76" s="87"/>
      <c r="EKD76" s="87"/>
      <c r="EKE76" s="87"/>
      <c r="EKF76" s="87"/>
      <c r="EKG76" s="88"/>
      <c r="EKH76" s="87"/>
      <c r="EKI76" s="87"/>
      <c r="EKJ76" s="87"/>
      <c r="EKK76" s="87"/>
      <c r="EKL76" s="88"/>
      <c r="EKM76" s="87"/>
      <c r="EKN76" s="87"/>
      <c r="EKO76" s="87"/>
      <c r="EKP76" s="87"/>
      <c r="EKQ76" s="88"/>
      <c r="EKR76" s="87"/>
      <c r="EKS76" s="87"/>
      <c r="EKT76" s="87"/>
      <c r="EKU76" s="87"/>
      <c r="EKV76" s="88"/>
      <c r="EKW76" s="87"/>
      <c r="EKX76" s="87"/>
      <c r="EKY76" s="87"/>
      <c r="EKZ76" s="87"/>
      <c r="ELA76" s="88"/>
      <c r="ELB76" s="87"/>
      <c r="ELC76" s="87"/>
      <c r="ELD76" s="87"/>
      <c r="ELE76" s="87"/>
      <c r="ELF76" s="88"/>
      <c r="ELG76" s="87"/>
      <c r="ELH76" s="87"/>
      <c r="ELI76" s="87"/>
      <c r="ELJ76" s="87"/>
      <c r="ELK76" s="88"/>
      <c r="ELL76" s="87"/>
      <c r="ELM76" s="87"/>
      <c r="ELN76" s="87"/>
      <c r="ELO76" s="87"/>
      <c r="ELP76" s="88"/>
      <c r="ELQ76" s="87"/>
      <c r="ELR76" s="87"/>
      <c r="ELS76" s="87"/>
      <c r="ELT76" s="87"/>
      <c r="ELU76" s="88"/>
      <c r="ELV76" s="87"/>
      <c r="ELW76" s="87"/>
      <c r="ELX76" s="87"/>
      <c r="ELY76" s="87"/>
      <c r="ELZ76" s="88"/>
      <c r="EMA76" s="87"/>
      <c r="EMB76" s="87"/>
      <c r="EMC76" s="87"/>
      <c r="EMD76" s="87"/>
      <c r="EME76" s="88"/>
      <c r="EMF76" s="87"/>
      <c r="EMG76" s="87"/>
      <c r="EMH76" s="87"/>
      <c r="EMI76" s="87"/>
      <c r="EMJ76" s="88"/>
      <c r="EMK76" s="87"/>
      <c r="EML76" s="87"/>
      <c r="EMM76" s="87"/>
      <c r="EMN76" s="87"/>
      <c r="EMO76" s="88"/>
      <c r="EMP76" s="87"/>
      <c r="EMQ76" s="87"/>
      <c r="EMR76" s="87"/>
      <c r="EMS76" s="87"/>
      <c r="EMT76" s="88"/>
      <c r="EMU76" s="87"/>
      <c r="EMV76" s="87"/>
      <c r="EMW76" s="87"/>
      <c r="EMX76" s="87"/>
      <c r="EMY76" s="88"/>
      <c r="EMZ76" s="87"/>
      <c r="ENA76" s="87"/>
      <c r="ENB76" s="87"/>
      <c r="ENC76" s="87"/>
      <c r="END76" s="88"/>
      <c r="ENE76" s="87"/>
      <c r="ENF76" s="87"/>
      <c r="ENG76" s="87"/>
      <c r="ENH76" s="87"/>
      <c r="ENI76" s="88"/>
      <c r="ENJ76" s="87"/>
      <c r="ENK76" s="87"/>
      <c r="ENL76" s="87"/>
      <c r="ENM76" s="87"/>
      <c r="ENN76" s="88"/>
      <c r="ENO76" s="87"/>
      <c r="ENP76" s="87"/>
      <c r="ENQ76" s="87"/>
      <c r="ENR76" s="87"/>
      <c r="ENS76" s="88"/>
      <c r="ENT76" s="87"/>
      <c r="ENU76" s="87"/>
      <c r="ENV76" s="87"/>
      <c r="ENW76" s="87"/>
      <c r="ENX76" s="88"/>
      <c r="ENY76" s="87"/>
      <c r="ENZ76" s="87"/>
      <c r="EOA76" s="87"/>
      <c r="EOB76" s="87"/>
      <c r="EOC76" s="88"/>
      <c r="EOD76" s="87"/>
      <c r="EOE76" s="87"/>
      <c r="EOF76" s="87"/>
      <c r="EOG76" s="87"/>
      <c r="EOH76" s="88"/>
      <c r="EOI76" s="87"/>
      <c r="EOJ76" s="87"/>
      <c r="EOK76" s="87"/>
      <c r="EOL76" s="87"/>
      <c r="EOM76" s="88"/>
      <c r="EON76" s="87"/>
      <c r="EOO76" s="87"/>
      <c r="EOP76" s="87"/>
      <c r="EOQ76" s="87"/>
      <c r="EOR76" s="88"/>
      <c r="EOS76" s="87"/>
      <c r="EOT76" s="87"/>
      <c r="EOU76" s="87"/>
      <c r="EOV76" s="87"/>
      <c r="EOW76" s="88"/>
      <c r="EOX76" s="87"/>
      <c r="EOY76" s="87"/>
      <c r="EOZ76" s="87"/>
      <c r="EPA76" s="87"/>
      <c r="EPB76" s="88"/>
      <c r="EPC76" s="87"/>
      <c r="EPD76" s="87"/>
      <c r="EPE76" s="87"/>
      <c r="EPF76" s="87"/>
      <c r="EPG76" s="88"/>
      <c r="EPH76" s="87"/>
      <c r="EPI76" s="87"/>
      <c r="EPJ76" s="87"/>
      <c r="EPK76" s="87"/>
      <c r="EPL76" s="88"/>
      <c r="EPM76" s="87"/>
      <c r="EPN76" s="87"/>
      <c r="EPO76" s="87"/>
      <c r="EPP76" s="87"/>
      <c r="EPQ76" s="88"/>
      <c r="EPR76" s="87"/>
      <c r="EPS76" s="87"/>
      <c r="EPT76" s="87"/>
      <c r="EPU76" s="87"/>
      <c r="EPV76" s="88"/>
      <c r="EPW76" s="87"/>
      <c r="EPX76" s="87"/>
      <c r="EPY76" s="87"/>
      <c r="EPZ76" s="87"/>
      <c r="EQA76" s="88"/>
      <c r="EQB76" s="87"/>
      <c r="EQC76" s="87"/>
      <c r="EQD76" s="87"/>
      <c r="EQE76" s="87"/>
      <c r="EQF76" s="88"/>
      <c r="EQG76" s="87"/>
      <c r="EQH76" s="87"/>
      <c r="EQI76" s="87"/>
      <c r="EQJ76" s="87"/>
      <c r="EQK76" s="88"/>
      <c r="EQL76" s="87"/>
      <c r="EQM76" s="87"/>
      <c r="EQN76" s="87"/>
      <c r="EQO76" s="87"/>
      <c r="EQP76" s="88"/>
      <c r="EQQ76" s="87"/>
      <c r="EQR76" s="87"/>
      <c r="EQS76" s="87"/>
      <c r="EQT76" s="87"/>
      <c r="EQU76" s="88"/>
      <c r="EQV76" s="87"/>
      <c r="EQW76" s="87"/>
      <c r="EQX76" s="87"/>
      <c r="EQY76" s="87"/>
      <c r="EQZ76" s="88"/>
      <c r="ERA76" s="87"/>
      <c r="ERB76" s="87"/>
      <c r="ERC76" s="87"/>
      <c r="ERD76" s="87"/>
      <c r="ERE76" s="88"/>
      <c r="ERF76" s="87"/>
      <c r="ERG76" s="87"/>
      <c r="ERH76" s="87"/>
      <c r="ERI76" s="87"/>
      <c r="ERJ76" s="88"/>
      <c r="ERK76" s="87"/>
      <c r="ERL76" s="87"/>
      <c r="ERM76" s="87"/>
      <c r="ERN76" s="87"/>
      <c r="ERO76" s="88"/>
      <c r="ERP76" s="87"/>
      <c r="ERQ76" s="87"/>
      <c r="ERR76" s="87"/>
      <c r="ERS76" s="87"/>
      <c r="ERT76" s="88"/>
      <c r="ERU76" s="87"/>
      <c r="ERV76" s="87"/>
      <c r="ERW76" s="87"/>
      <c r="ERX76" s="87"/>
      <c r="ERY76" s="88"/>
      <c r="ERZ76" s="87"/>
      <c r="ESA76" s="87"/>
      <c r="ESB76" s="87"/>
      <c r="ESC76" s="87"/>
      <c r="ESD76" s="88"/>
      <c r="ESE76" s="87"/>
      <c r="ESF76" s="87"/>
      <c r="ESG76" s="87"/>
      <c r="ESH76" s="87"/>
      <c r="ESI76" s="88"/>
      <c r="ESJ76" s="87"/>
      <c r="ESK76" s="87"/>
      <c r="ESL76" s="87"/>
      <c r="ESM76" s="87"/>
      <c r="ESN76" s="88"/>
      <c r="ESO76" s="87"/>
      <c r="ESP76" s="87"/>
      <c r="ESQ76" s="87"/>
      <c r="ESR76" s="87"/>
      <c r="ESS76" s="88"/>
      <c r="EST76" s="87"/>
      <c r="ESU76" s="87"/>
      <c r="ESV76" s="87"/>
      <c r="ESW76" s="87"/>
      <c r="ESX76" s="88"/>
      <c r="ESY76" s="87"/>
      <c r="ESZ76" s="87"/>
      <c r="ETA76" s="87"/>
      <c r="ETB76" s="87"/>
      <c r="ETC76" s="88"/>
      <c r="ETD76" s="87"/>
      <c r="ETE76" s="87"/>
      <c r="ETF76" s="87"/>
      <c r="ETG76" s="87"/>
      <c r="ETH76" s="88"/>
      <c r="ETI76" s="87"/>
      <c r="ETJ76" s="87"/>
      <c r="ETK76" s="87"/>
      <c r="ETL76" s="87"/>
      <c r="ETM76" s="88"/>
      <c r="ETN76" s="87"/>
      <c r="ETO76" s="87"/>
      <c r="ETP76" s="87"/>
      <c r="ETQ76" s="87"/>
      <c r="ETR76" s="88"/>
      <c r="ETS76" s="87"/>
      <c r="ETT76" s="87"/>
      <c r="ETU76" s="87"/>
      <c r="ETV76" s="87"/>
      <c r="ETW76" s="88"/>
      <c r="ETX76" s="87"/>
      <c r="ETY76" s="87"/>
      <c r="ETZ76" s="87"/>
      <c r="EUA76" s="87"/>
      <c r="EUB76" s="88"/>
      <c r="EUC76" s="87"/>
      <c r="EUD76" s="87"/>
      <c r="EUE76" s="87"/>
      <c r="EUF76" s="87"/>
      <c r="EUG76" s="88"/>
      <c r="EUH76" s="87"/>
      <c r="EUI76" s="87"/>
      <c r="EUJ76" s="87"/>
      <c r="EUK76" s="87"/>
      <c r="EUL76" s="88"/>
      <c r="EUM76" s="87"/>
      <c r="EUN76" s="87"/>
      <c r="EUO76" s="87"/>
      <c r="EUP76" s="87"/>
      <c r="EUQ76" s="88"/>
      <c r="EUR76" s="87"/>
      <c r="EUS76" s="87"/>
      <c r="EUT76" s="87"/>
      <c r="EUU76" s="87"/>
      <c r="EUV76" s="88"/>
      <c r="EUW76" s="87"/>
      <c r="EUX76" s="87"/>
      <c r="EUY76" s="87"/>
      <c r="EUZ76" s="87"/>
      <c r="EVA76" s="88"/>
      <c r="EVB76" s="87"/>
      <c r="EVC76" s="87"/>
      <c r="EVD76" s="87"/>
      <c r="EVE76" s="87"/>
      <c r="EVF76" s="88"/>
      <c r="EVG76" s="87"/>
      <c r="EVH76" s="87"/>
      <c r="EVI76" s="87"/>
      <c r="EVJ76" s="87"/>
      <c r="EVK76" s="88"/>
      <c r="EVL76" s="87"/>
      <c r="EVM76" s="87"/>
      <c r="EVN76" s="87"/>
      <c r="EVO76" s="87"/>
      <c r="EVP76" s="88"/>
      <c r="EVQ76" s="87"/>
      <c r="EVR76" s="87"/>
      <c r="EVS76" s="87"/>
      <c r="EVT76" s="87"/>
      <c r="EVU76" s="88"/>
      <c r="EVV76" s="87"/>
      <c r="EVW76" s="87"/>
      <c r="EVX76" s="87"/>
      <c r="EVY76" s="87"/>
      <c r="EVZ76" s="88"/>
      <c r="EWA76" s="87"/>
      <c r="EWB76" s="87"/>
      <c r="EWC76" s="87"/>
      <c r="EWD76" s="87"/>
      <c r="EWE76" s="88"/>
      <c r="EWF76" s="87"/>
      <c r="EWG76" s="87"/>
      <c r="EWH76" s="87"/>
      <c r="EWI76" s="87"/>
      <c r="EWJ76" s="88"/>
      <c r="EWK76" s="87"/>
      <c r="EWL76" s="87"/>
      <c r="EWM76" s="87"/>
      <c r="EWN76" s="87"/>
      <c r="EWO76" s="88"/>
      <c r="EWP76" s="87"/>
      <c r="EWQ76" s="87"/>
      <c r="EWR76" s="87"/>
      <c r="EWS76" s="87"/>
      <c r="EWT76" s="88"/>
      <c r="EWU76" s="87"/>
      <c r="EWV76" s="87"/>
      <c r="EWW76" s="87"/>
      <c r="EWX76" s="87"/>
      <c r="EWY76" s="88"/>
      <c r="EWZ76" s="87"/>
      <c r="EXA76" s="87"/>
      <c r="EXB76" s="87"/>
      <c r="EXC76" s="87"/>
      <c r="EXD76" s="88"/>
      <c r="EXE76" s="87"/>
      <c r="EXF76" s="87"/>
      <c r="EXG76" s="87"/>
      <c r="EXH76" s="87"/>
      <c r="EXI76" s="88"/>
      <c r="EXJ76" s="87"/>
      <c r="EXK76" s="87"/>
      <c r="EXL76" s="87"/>
      <c r="EXM76" s="87"/>
      <c r="EXN76" s="88"/>
      <c r="EXO76" s="87"/>
      <c r="EXP76" s="87"/>
      <c r="EXQ76" s="87"/>
      <c r="EXR76" s="87"/>
      <c r="EXS76" s="88"/>
      <c r="EXT76" s="87"/>
      <c r="EXU76" s="87"/>
      <c r="EXV76" s="87"/>
      <c r="EXW76" s="87"/>
      <c r="EXX76" s="88"/>
      <c r="EXY76" s="87"/>
      <c r="EXZ76" s="87"/>
      <c r="EYA76" s="87"/>
      <c r="EYB76" s="87"/>
      <c r="EYC76" s="88"/>
      <c r="EYD76" s="87"/>
      <c r="EYE76" s="87"/>
      <c r="EYF76" s="87"/>
      <c r="EYG76" s="87"/>
      <c r="EYH76" s="88"/>
      <c r="EYI76" s="87"/>
      <c r="EYJ76" s="87"/>
      <c r="EYK76" s="87"/>
      <c r="EYL76" s="87"/>
      <c r="EYM76" s="88"/>
      <c r="EYN76" s="87"/>
      <c r="EYO76" s="87"/>
      <c r="EYP76" s="87"/>
      <c r="EYQ76" s="87"/>
      <c r="EYR76" s="88"/>
      <c r="EYS76" s="87"/>
      <c r="EYT76" s="87"/>
      <c r="EYU76" s="87"/>
      <c r="EYV76" s="87"/>
      <c r="EYW76" s="88"/>
      <c r="EYX76" s="87"/>
      <c r="EYY76" s="87"/>
      <c r="EYZ76" s="87"/>
      <c r="EZA76" s="87"/>
      <c r="EZB76" s="88"/>
      <c r="EZC76" s="87"/>
      <c r="EZD76" s="87"/>
      <c r="EZE76" s="87"/>
      <c r="EZF76" s="87"/>
      <c r="EZG76" s="88"/>
      <c r="EZH76" s="87"/>
      <c r="EZI76" s="87"/>
      <c r="EZJ76" s="87"/>
      <c r="EZK76" s="87"/>
      <c r="EZL76" s="88"/>
      <c r="EZM76" s="87"/>
      <c r="EZN76" s="87"/>
      <c r="EZO76" s="87"/>
      <c r="EZP76" s="87"/>
      <c r="EZQ76" s="88"/>
      <c r="EZR76" s="87"/>
      <c r="EZS76" s="87"/>
      <c r="EZT76" s="87"/>
      <c r="EZU76" s="87"/>
      <c r="EZV76" s="88"/>
      <c r="EZW76" s="87"/>
      <c r="EZX76" s="87"/>
      <c r="EZY76" s="87"/>
      <c r="EZZ76" s="87"/>
      <c r="FAA76" s="88"/>
      <c r="FAB76" s="87"/>
      <c r="FAC76" s="87"/>
      <c r="FAD76" s="87"/>
      <c r="FAE76" s="87"/>
      <c r="FAF76" s="88"/>
      <c r="FAG76" s="87"/>
      <c r="FAH76" s="87"/>
      <c r="FAI76" s="87"/>
      <c r="FAJ76" s="87"/>
      <c r="FAK76" s="88"/>
      <c r="FAL76" s="87"/>
      <c r="FAM76" s="87"/>
      <c r="FAN76" s="87"/>
      <c r="FAO76" s="87"/>
      <c r="FAP76" s="88"/>
      <c r="FAQ76" s="87"/>
      <c r="FAR76" s="87"/>
      <c r="FAS76" s="87"/>
      <c r="FAT76" s="87"/>
      <c r="FAU76" s="88"/>
      <c r="FAV76" s="87"/>
      <c r="FAW76" s="87"/>
      <c r="FAX76" s="87"/>
      <c r="FAY76" s="87"/>
      <c r="FAZ76" s="88"/>
      <c r="FBA76" s="87"/>
      <c r="FBB76" s="87"/>
      <c r="FBC76" s="87"/>
      <c r="FBD76" s="87"/>
      <c r="FBE76" s="88"/>
      <c r="FBF76" s="87"/>
      <c r="FBG76" s="87"/>
      <c r="FBH76" s="87"/>
      <c r="FBI76" s="87"/>
      <c r="FBJ76" s="88"/>
      <c r="FBK76" s="87"/>
      <c r="FBL76" s="87"/>
      <c r="FBM76" s="87"/>
      <c r="FBN76" s="87"/>
      <c r="FBO76" s="88"/>
      <c r="FBP76" s="87"/>
      <c r="FBQ76" s="87"/>
      <c r="FBR76" s="87"/>
      <c r="FBS76" s="87"/>
      <c r="FBT76" s="88"/>
      <c r="FBU76" s="87"/>
      <c r="FBV76" s="87"/>
      <c r="FBW76" s="87"/>
      <c r="FBX76" s="87"/>
      <c r="FBY76" s="88"/>
      <c r="FBZ76" s="87"/>
      <c r="FCA76" s="87"/>
      <c r="FCB76" s="87"/>
      <c r="FCC76" s="87"/>
      <c r="FCD76" s="88"/>
      <c r="FCE76" s="87"/>
      <c r="FCF76" s="87"/>
      <c r="FCG76" s="87"/>
      <c r="FCH76" s="87"/>
      <c r="FCI76" s="88"/>
      <c r="FCJ76" s="87"/>
      <c r="FCK76" s="87"/>
      <c r="FCL76" s="87"/>
      <c r="FCM76" s="87"/>
      <c r="FCN76" s="88"/>
      <c r="FCO76" s="87"/>
      <c r="FCP76" s="87"/>
      <c r="FCQ76" s="87"/>
      <c r="FCR76" s="87"/>
      <c r="FCS76" s="88"/>
      <c r="FCT76" s="87"/>
      <c r="FCU76" s="87"/>
      <c r="FCV76" s="87"/>
      <c r="FCW76" s="87"/>
      <c r="FCX76" s="88"/>
      <c r="FCY76" s="87"/>
      <c r="FCZ76" s="87"/>
      <c r="FDA76" s="87"/>
      <c r="FDB76" s="87"/>
      <c r="FDC76" s="88"/>
      <c r="FDD76" s="87"/>
      <c r="FDE76" s="87"/>
      <c r="FDF76" s="87"/>
      <c r="FDG76" s="87"/>
      <c r="FDH76" s="88"/>
      <c r="FDI76" s="87"/>
      <c r="FDJ76" s="87"/>
      <c r="FDK76" s="87"/>
      <c r="FDL76" s="87"/>
      <c r="FDM76" s="88"/>
      <c r="FDN76" s="87"/>
      <c r="FDO76" s="87"/>
      <c r="FDP76" s="87"/>
      <c r="FDQ76" s="87"/>
      <c r="FDR76" s="88"/>
      <c r="FDS76" s="87"/>
      <c r="FDT76" s="87"/>
      <c r="FDU76" s="87"/>
      <c r="FDV76" s="87"/>
      <c r="FDW76" s="88"/>
      <c r="FDX76" s="87"/>
      <c r="FDY76" s="87"/>
      <c r="FDZ76" s="87"/>
      <c r="FEA76" s="87"/>
      <c r="FEB76" s="88"/>
      <c r="FEC76" s="87"/>
      <c r="FED76" s="87"/>
      <c r="FEE76" s="87"/>
      <c r="FEF76" s="87"/>
      <c r="FEG76" s="88"/>
      <c r="FEH76" s="87"/>
      <c r="FEI76" s="87"/>
      <c r="FEJ76" s="87"/>
      <c r="FEK76" s="87"/>
      <c r="FEL76" s="88"/>
      <c r="FEM76" s="87"/>
      <c r="FEN76" s="87"/>
      <c r="FEO76" s="87"/>
      <c r="FEP76" s="87"/>
      <c r="FEQ76" s="88"/>
      <c r="FER76" s="87"/>
      <c r="FES76" s="87"/>
      <c r="FET76" s="87"/>
      <c r="FEU76" s="87"/>
      <c r="FEV76" s="88"/>
      <c r="FEW76" s="87"/>
      <c r="FEX76" s="87"/>
      <c r="FEY76" s="87"/>
      <c r="FEZ76" s="87"/>
      <c r="FFA76" s="88"/>
      <c r="FFB76" s="87"/>
      <c r="FFC76" s="87"/>
      <c r="FFD76" s="87"/>
      <c r="FFE76" s="87"/>
      <c r="FFF76" s="88"/>
      <c r="FFG76" s="87"/>
      <c r="FFH76" s="87"/>
      <c r="FFI76" s="87"/>
      <c r="FFJ76" s="87"/>
      <c r="FFK76" s="88"/>
      <c r="FFL76" s="87"/>
      <c r="FFM76" s="87"/>
      <c r="FFN76" s="87"/>
      <c r="FFO76" s="87"/>
      <c r="FFP76" s="88"/>
      <c r="FFQ76" s="87"/>
      <c r="FFR76" s="87"/>
      <c r="FFS76" s="87"/>
      <c r="FFT76" s="87"/>
      <c r="FFU76" s="88"/>
      <c r="FFV76" s="87"/>
      <c r="FFW76" s="87"/>
      <c r="FFX76" s="87"/>
      <c r="FFY76" s="87"/>
      <c r="FFZ76" s="88"/>
      <c r="FGA76" s="87"/>
      <c r="FGB76" s="87"/>
      <c r="FGC76" s="87"/>
      <c r="FGD76" s="87"/>
      <c r="FGE76" s="88"/>
      <c r="FGF76" s="87"/>
      <c r="FGG76" s="87"/>
      <c r="FGH76" s="87"/>
      <c r="FGI76" s="87"/>
      <c r="FGJ76" s="88"/>
      <c r="FGK76" s="87"/>
      <c r="FGL76" s="87"/>
      <c r="FGM76" s="87"/>
      <c r="FGN76" s="87"/>
      <c r="FGO76" s="88"/>
      <c r="FGP76" s="87"/>
      <c r="FGQ76" s="87"/>
      <c r="FGR76" s="87"/>
      <c r="FGS76" s="87"/>
      <c r="FGT76" s="88"/>
      <c r="FGU76" s="87"/>
      <c r="FGV76" s="87"/>
      <c r="FGW76" s="87"/>
      <c r="FGX76" s="87"/>
      <c r="FGY76" s="88"/>
      <c r="FGZ76" s="87"/>
      <c r="FHA76" s="87"/>
      <c r="FHB76" s="87"/>
      <c r="FHC76" s="87"/>
      <c r="FHD76" s="88"/>
      <c r="FHE76" s="87"/>
      <c r="FHF76" s="87"/>
      <c r="FHG76" s="87"/>
      <c r="FHH76" s="87"/>
      <c r="FHI76" s="88"/>
      <c r="FHJ76" s="87"/>
      <c r="FHK76" s="87"/>
      <c r="FHL76" s="87"/>
      <c r="FHM76" s="87"/>
      <c r="FHN76" s="88"/>
      <c r="FHO76" s="87"/>
      <c r="FHP76" s="87"/>
      <c r="FHQ76" s="87"/>
      <c r="FHR76" s="87"/>
      <c r="FHS76" s="88"/>
      <c r="FHT76" s="87"/>
      <c r="FHU76" s="87"/>
      <c r="FHV76" s="87"/>
      <c r="FHW76" s="87"/>
      <c r="FHX76" s="88"/>
      <c r="FHY76" s="87"/>
      <c r="FHZ76" s="87"/>
      <c r="FIA76" s="87"/>
      <c r="FIB76" s="87"/>
      <c r="FIC76" s="88"/>
      <c r="FID76" s="87"/>
      <c r="FIE76" s="87"/>
      <c r="FIF76" s="87"/>
      <c r="FIG76" s="87"/>
      <c r="FIH76" s="88"/>
      <c r="FII76" s="87"/>
      <c r="FIJ76" s="87"/>
      <c r="FIK76" s="87"/>
      <c r="FIL76" s="87"/>
      <c r="FIM76" s="88"/>
      <c r="FIN76" s="87"/>
      <c r="FIO76" s="87"/>
      <c r="FIP76" s="87"/>
      <c r="FIQ76" s="87"/>
      <c r="FIR76" s="88"/>
      <c r="FIS76" s="87"/>
      <c r="FIT76" s="87"/>
      <c r="FIU76" s="87"/>
      <c r="FIV76" s="87"/>
      <c r="FIW76" s="88"/>
      <c r="FIX76" s="87"/>
      <c r="FIY76" s="87"/>
      <c r="FIZ76" s="87"/>
      <c r="FJA76" s="87"/>
      <c r="FJB76" s="88"/>
      <c r="FJC76" s="87"/>
      <c r="FJD76" s="87"/>
      <c r="FJE76" s="87"/>
      <c r="FJF76" s="87"/>
      <c r="FJG76" s="88"/>
      <c r="FJH76" s="87"/>
      <c r="FJI76" s="87"/>
      <c r="FJJ76" s="87"/>
      <c r="FJK76" s="87"/>
      <c r="FJL76" s="88"/>
      <c r="FJM76" s="87"/>
      <c r="FJN76" s="87"/>
      <c r="FJO76" s="87"/>
      <c r="FJP76" s="87"/>
      <c r="FJQ76" s="88"/>
      <c r="FJR76" s="87"/>
      <c r="FJS76" s="87"/>
      <c r="FJT76" s="87"/>
      <c r="FJU76" s="87"/>
      <c r="FJV76" s="88"/>
      <c r="FJW76" s="87"/>
      <c r="FJX76" s="87"/>
      <c r="FJY76" s="87"/>
      <c r="FJZ76" s="87"/>
      <c r="FKA76" s="88"/>
      <c r="FKB76" s="87"/>
      <c r="FKC76" s="87"/>
      <c r="FKD76" s="87"/>
      <c r="FKE76" s="87"/>
      <c r="FKF76" s="88"/>
      <c r="FKG76" s="87"/>
      <c r="FKH76" s="87"/>
      <c r="FKI76" s="87"/>
      <c r="FKJ76" s="87"/>
      <c r="FKK76" s="88"/>
      <c r="FKL76" s="87"/>
      <c r="FKM76" s="87"/>
      <c r="FKN76" s="87"/>
      <c r="FKO76" s="87"/>
      <c r="FKP76" s="88"/>
      <c r="FKQ76" s="87"/>
      <c r="FKR76" s="87"/>
      <c r="FKS76" s="87"/>
      <c r="FKT76" s="87"/>
      <c r="FKU76" s="88"/>
      <c r="FKV76" s="87"/>
      <c r="FKW76" s="87"/>
      <c r="FKX76" s="87"/>
      <c r="FKY76" s="87"/>
      <c r="FKZ76" s="88"/>
      <c r="FLA76" s="87"/>
      <c r="FLB76" s="87"/>
      <c r="FLC76" s="87"/>
      <c r="FLD76" s="87"/>
      <c r="FLE76" s="88"/>
      <c r="FLF76" s="87"/>
      <c r="FLG76" s="87"/>
      <c r="FLH76" s="87"/>
      <c r="FLI76" s="87"/>
      <c r="FLJ76" s="88"/>
      <c r="FLK76" s="87"/>
      <c r="FLL76" s="87"/>
      <c r="FLM76" s="87"/>
      <c r="FLN76" s="87"/>
      <c r="FLO76" s="88"/>
      <c r="FLP76" s="87"/>
      <c r="FLQ76" s="87"/>
      <c r="FLR76" s="87"/>
      <c r="FLS76" s="87"/>
      <c r="FLT76" s="88"/>
      <c r="FLU76" s="87"/>
      <c r="FLV76" s="87"/>
      <c r="FLW76" s="87"/>
      <c r="FLX76" s="87"/>
      <c r="FLY76" s="88"/>
      <c r="FLZ76" s="87"/>
      <c r="FMA76" s="87"/>
      <c r="FMB76" s="87"/>
      <c r="FMC76" s="87"/>
      <c r="FMD76" s="88"/>
      <c r="FME76" s="87"/>
      <c r="FMF76" s="87"/>
      <c r="FMG76" s="87"/>
      <c r="FMH76" s="87"/>
      <c r="FMI76" s="88"/>
      <c r="FMJ76" s="87"/>
      <c r="FMK76" s="87"/>
      <c r="FML76" s="87"/>
      <c r="FMM76" s="87"/>
      <c r="FMN76" s="88"/>
      <c r="FMO76" s="87"/>
      <c r="FMP76" s="87"/>
      <c r="FMQ76" s="87"/>
      <c r="FMR76" s="87"/>
      <c r="FMS76" s="88"/>
      <c r="FMT76" s="87"/>
      <c r="FMU76" s="87"/>
      <c r="FMV76" s="87"/>
      <c r="FMW76" s="87"/>
      <c r="FMX76" s="88"/>
      <c r="FMY76" s="87"/>
      <c r="FMZ76" s="87"/>
      <c r="FNA76" s="87"/>
      <c r="FNB76" s="87"/>
      <c r="FNC76" s="88"/>
      <c r="FND76" s="87"/>
      <c r="FNE76" s="87"/>
      <c r="FNF76" s="87"/>
      <c r="FNG76" s="87"/>
      <c r="FNH76" s="88"/>
      <c r="FNI76" s="87"/>
      <c r="FNJ76" s="87"/>
      <c r="FNK76" s="87"/>
      <c r="FNL76" s="87"/>
      <c r="FNM76" s="88"/>
      <c r="FNN76" s="87"/>
      <c r="FNO76" s="87"/>
      <c r="FNP76" s="87"/>
      <c r="FNQ76" s="87"/>
      <c r="FNR76" s="88"/>
      <c r="FNS76" s="87"/>
      <c r="FNT76" s="87"/>
      <c r="FNU76" s="87"/>
      <c r="FNV76" s="87"/>
      <c r="FNW76" s="88"/>
      <c r="FNX76" s="87"/>
      <c r="FNY76" s="87"/>
      <c r="FNZ76" s="87"/>
      <c r="FOA76" s="87"/>
      <c r="FOB76" s="88"/>
      <c r="FOC76" s="87"/>
      <c r="FOD76" s="87"/>
      <c r="FOE76" s="87"/>
      <c r="FOF76" s="87"/>
      <c r="FOG76" s="88"/>
      <c r="FOH76" s="87"/>
      <c r="FOI76" s="87"/>
      <c r="FOJ76" s="87"/>
      <c r="FOK76" s="87"/>
      <c r="FOL76" s="88"/>
      <c r="FOM76" s="87"/>
      <c r="FON76" s="87"/>
      <c r="FOO76" s="87"/>
      <c r="FOP76" s="87"/>
      <c r="FOQ76" s="88"/>
      <c r="FOR76" s="87"/>
      <c r="FOS76" s="87"/>
      <c r="FOT76" s="87"/>
      <c r="FOU76" s="87"/>
      <c r="FOV76" s="88"/>
      <c r="FOW76" s="87"/>
      <c r="FOX76" s="87"/>
      <c r="FOY76" s="87"/>
      <c r="FOZ76" s="87"/>
      <c r="FPA76" s="88"/>
      <c r="FPB76" s="87"/>
      <c r="FPC76" s="87"/>
      <c r="FPD76" s="87"/>
      <c r="FPE76" s="87"/>
      <c r="FPF76" s="88"/>
      <c r="FPG76" s="87"/>
      <c r="FPH76" s="87"/>
      <c r="FPI76" s="87"/>
      <c r="FPJ76" s="87"/>
      <c r="FPK76" s="88"/>
      <c r="FPL76" s="87"/>
      <c r="FPM76" s="87"/>
      <c r="FPN76" s="87"/>
      <c r="FPO76" s="87"/>
      <c r="FPP76" s="88"/>
      <c r="FPQ76" s="87"/>
      <c r="FPR76" s="87"/>
      <c r="FPS76" s="87"/>
      <c r="FPT76" s="87"/>
      <c r="FPU76" s="88"/>
      <c r="FPV76" s="87"/>
      <c r="FPW76" s="87"/>
      <c r="FPX76" s="87"/>
      <c r="FPY76" s="87"/>
      <c r="FPZ76" s="88"/>
      <c r="FQA76" s="87"/>
      <c r="FQB76" s="87"/>
      <c r="FQC76" s="87"/>
      <c r="FQD76" s="87"/>
      <c r="FQE76" s="88"/>
      <c r="FQF76" s="87"/>
      <c r="FQG76" s="87"/>
      <c r="FQH76" s="87"/>
      <c r="FQI76" s="87"/>
      <c r="FQJ76" s="88"/>
      <c r="FQK76" s="87"/>
      <c r="FQL76" s="87"/>
      <c r="FQM76" s="87"/>
      <c r="FQN76" s="87"/>
      <c r="FQO76" s="88"/>
      <c r="FQP76" s="87"/>
      <c r="FQQ76" s="87"/>
      <c r="FQR76" s="87"/>
      <c r="FQS76" s="87"/>
      <c r="FQT76" s="88"/>
      <c r="FQU76" s="87"/>
      <c r="FQV76" s="87"/>
      <c r="FQW76" s="87"/>
      <c r="FQX76" s="87"/>
      <c r="FQY76" s="88"/>
      <c r="FQZ76" s="87"/>
      <c r="FRA76" s="87"/>
      <c r="FRB76" s="87"/>
      <c r="FRC76" s="87"/>
      <c r="FRD76" s="88"/>
      <c r="FRE76" s="87"/>
      <c r="FRF76" s="87"/>
      <c r="FRG76" s="87"/>
      <c r="FRH76" s="87"/>
      <c r="FRI76" s="88"/>
      <c r="FRJ76" s="87"/>
      <c r="FRK76" s="87"/>
      <c r="FRL76" s="87"/>
      <c r="FRM76" s="87"/>
      <c r="FRN76" s="88"/>
      <c r="FRO76" s="87"/>
      <c r="FRP76" s="87"/>
      <c r="FRQ76" s="87"/>
      <c r="FRR76" s="87"/>
      <c r="FRS76" s="88"/>
      <c r="FRT76" s="87"/>
      <c r="FRU76" s="87"/>
      <c r="FRV76" s="87"/>
      <c r="FRW76" s="87"/>
      <c r="FRX76" s="88"/>
      <c r="FRY76" s="87"/>
      <c r="FRZ76" s="87"/>
      <c r="FSA76" s="87"/>
      <c r="FSB76" s="87"/>
      <c r="FSC76" s="88"/>
      <c r="FSD76" s="87"/>
      <c r="FSE76" s="87"/>
      <c r="FSF76" s="87"/>
      <c r="FSG76" s="87"/>
      <c r="FSH76" s="88"/>
      <c r="FSI76" s="87"/>
      <c r="FSJ76" s="87"/>
      <c r="FSK76" s="87"/>
      <c r="FSL76" s="87"/>
      <c r="FSM76" s="88"/>
      <c r="FSN76" s="87"/>
      <c r="FSO76" s="87"/>
      <c r="FSP76" s="87"/>
      <c r="FSQ76" s="87"/>
      <c r="FSR76" s="88"/>
      <c r="FSS76" s="87"/>
      <c r="FST76" s="87"/>
      <c r="FSU76" s="87"/>
      <c r="FSV76" s="87"/>
      <c r="FSW76" s="88"/>
      <c r="FSX76" s="87"/>
      <c r="FSY76" s="87"/>
      <c r="FSZ76" s="87"/>
      <c r="FTA76" s="87"/>
      <c r="FTB76" s="88"/>
      <c r="FTC76" s="87"/>
      <c r="FTD76" s="87"/>
      <c r="FTE76" s="87"/>
      <c r="FTF76" s="87"/>
      <c r="FTG76" s="88"/>
      <c r="FTH76" s="87"/>
      <c r="FTI76" s="87"/>
      <c r="FTJ76" s="87"/>
      <c r="FTK76" s="87"/>
      <c r="FTL76" s="88"/>
      <c r="FTM76" s="87"/>
      <c r="FTN76" s="87"/>
      <c r="FTO76" s="87"/>
      <c r="FTP76" s="87"/>
      <c r="FTQ76" s="88"/>
      <c r="FTR76" s="87"/>
      <c r="FTS76" s="87"/>
      <c r="FTT76" s="87"/>
      <c r="FTU76" s="87"/>
      <c r="FTV76" s="88"/>
      <c r="FTW76" s="87"/>
      <c r="FTX76" s="87"/>
      <c r="FTY76" s="87"/>
      <c r="FTZ76" s="87"/>
      <c r="FUA76" s="88"/>
      <c r="FUB76" s="87"/>
      <c r="FUC76" s="87"/>
      <c r="FUD76" s="87"/>
      <c r="FUE76" s="87"/>
      <c r="FUF76" s="88"/>
      <c r="FUG76" s="87"/>
      <c r="FUH76" s="87"/>
      <c r="FUI76" s="87"/>
      <c r="FUJ76" s="87"/>
      <c r="FUK76" s="88"/>
      <c r="FUL76" s="87"/>
      <c r="FUM76" s="87"/>
      <c r="FUN76" s="87"/>
      <c r="FUO76" s="87"/>
      <c r="FUP76" s="88"/>
      <c r="FUQ76" s="87"/>
      <c r="FUR76" s="87"/>
      <c r="FUS76" s="87"/>
      <c r="FUT76" s="87"/>
      <c r="FUU76" s="88"/>
      <c r="FUV76" s="87"/>
      <c r="FUW76" s="87"/>
      <c r="FUX76" s="87"/>
      <c r="FUY76" s="87"/>
      <c r="FUZ76" s="88"/>
      <c r="FVA76" s="87"/>
      <c r="FVB76" s="87"/>
      <c r="FVC76" s="87"/>
      <c r="FVD76" s="87"/>
      <c r="FVE76" s="88"/>
      <c r="FVF76" s="87"/>
      <c r="FVG76" s="87"/>
      <c r="FVH76" s="87"/>
      <c r="FVI76" s="87"/>
      <c r="FVJ76" s="88"/>
      <c r="FVK76" s="87"/>
      <c r="FVL76" s="87"/>
      <c r="FVM76" s="87"/>
      <c r="FVN76" s="87"/>
      <c r="FVO76" s="88"/>
      <c r="FVP76" s="87"/>
      <c r="FVQ76" s="87"/>
      <c r="FVR76" s="87"/>
      <c r="FVS76" s="87"/>
      <c r="FVT76" s="88"/>
      <c r="FVU76" s="87"/>
      <c r="FVV76" s="87"/>
      <c r="FVW76" s="87"/>
      <c r="FVX76" s="87"/>
      <c r="FVY76" s="88"/>
      <c r="FVZ76" s="87"/>
      <c r="FWA76" s="87"/>
      <c r="FWB76" s="87"/>
      <c r="FWC76" s="87"/>
      <c r="FWD76" s="88"/>
      <c r="FWE76" s="87"/>
      <c r="FWF76" s="87"/>
      <c r="FWG76" s="87"/>
      <c r="FWH76" s="87"/>
      <c r="FWI76" s="88"/>
      <c r="FWJ76" s="87"/>
      <c r="FWK76" s="87"/>
      <c r="FWL76" s="87"/>
      <c r="FWM76" s="87"/>
      <c r="FWN76" s="88"/>
      <c r="FWO76" s="87"/>
      <c r="FWP76" s="87"/>
      <c r="FWQ76" s="87"/>
      <c r="FWR76" s="87"/>
      <c r="FWS76" s="88"/>
      <c r="FWT76" s="87"/>
      <c r="FWU76" s="87"/>
      <c r="FWV76" s="87"/>
      <c r="FWW76" s="87"/>
      <c r="FWX76" s="88"/>
      <c r="FWY76" s="87"/>
      <c r="FWZ76" s="87"/>
      <c r="FXA76" s="87"/>
      <c r="FXB76" s="87"/>
      <c r="FXC76" s="88"/>
      <c r="FXD76" s="87"/>
      <c r="FXE76" s="87"/>
      <c r="FXF76" s="87"/>
      <c r="FXG76" s="87"/>
      <c r="FXH76" s="88"/>
      <c r="FXI76" s="87"/>
      <c r="FXJ76" s="87"/>
      <c r="FXK76" s="87"/>
      <c r="FXL76" s="87"/>
      <c r="FXM76" s="88"/>
      <c r="FXN76" s="87"/>
      <c r="FXO76" s="87"/>
      <c r="FXP76" s="87"/>
      <c r="FXQ76" s="87"/>
      <c r="FXR76" s="88"/>
      <c r="FXS76" s="87"/>
      <c r="FXT76" s="87"/>
      <c r="FXU76" s="87"/>
      <c r="FXV76" s="87"/>
      <c r="FXW76" s="88"/>
      <c r="FXX76" s="87"/>
      <c r="FXY76" s="87"/>
      <c r="FXZ76" s="87"/>
      <c r="FYA76" s="87"/>
      <c r="FYB76" s="88"/>
      <c r="FYC76" s="87"/>
      <c r="FYD76" s="87"/>
      <c r="FYE76" s="87"/>
      <c r="FYF76" s="87"/>
      <c r="FYG76" s="88"/>
      <c r="FYH76" s="87"/>
      <c r="FYI76" s="87"/>
      <c r="FYJ76" s="87"/>
      <c r="FYK76" s="87"/>
      <c r="FYL76" s="88"/>
      <c r="FYM76" s="87"/>
      <c r="FYN76" s="87"/>
      <c r="FYO76" s="87"/>
      <c r="FYP76" s="87"/>
      <c r="FYQ76" s="88"/>
      <c r="FYR76" s="87"/>
      <c r="FYS76" s="87"/>
      <c r="FYT76" s="87"/>
      <c r="FYU76" s="87"/>
      <c r="FYV76" s="88"/>
      <c r="FYW76" s="87"/>
      <c r="FYX76" s="87"/>
      <c r="FYY76" s="87"/>
      <c r="FYZ76" s="87"/>
      <c r="FZA76" s="88"/>
      <c r="FZB76" s="87"/>
      <c r="FZC76" s="87"/>
      <c r="FZD76" s="87"/>
      <c r="FZE76" s="87"/>
      <c r="FZF76" s="88"/>
      <c r="FZG76" s="87"/>
      <c r="FZH76" s="87"/>
      <c r="FZI76" s="87"/>
      <c r="FZJ76" s="87"/>
      <c r="FZK76" s="88"/>
      <c r="FZL76" s="87"/>
      <c r="FZM76" s="87"/>
      <c r="FZN76" s="87"/>
      <c r="FZO76" s="87"/>
      <c r="FZP76" s="88"/>
      <c r="FZQ76" s="87"/>
      <c r="FZR76" s="87"/>
      <c r="FZS76" s="87"/>
      <c r="FZT76" s="87"/>
      <c r="FZU76" s="88"/>
      <c r="FZV76" s="87"/>
      <c r="FZW76" s="87"/>
      <c r="FZX76" s="87"/>
      <c r="FZY76" s="87"/>
      <c r="FZZ76" s="88"/>
      <c r="GAA76" s="87"/>
      <c r="GAB76" s="87"/>
      <c r="GAC76" s="87"/>
      <c r="GAD76" s="87"/>
      <c r="GAE76" s="88"/>
      <c r="GAF76" s="87"/>
      <c r="GAG76" s="87"/>
      <c r="GAH76" s="87"/>
      <c r="GAI76" s="87"/>
      <c r="GAJ76" s="88"/>
      <c r="GAK76" s="87"/>
      <c r="GAL76" s="87"/>
      <c r="GAM76" s="87"/>
      <c r="GAN76" s="87"/>
      <c r="GAO76" s="88"/>
      <c r="GAP76" s="87"/>
      <c r="GAQ76" s="87"/>
      <c r="GAR76" s="87"/>
      <c r="GAS76" s="87"/>
      <c r="GAT76" s="88"/>
      <c r="GAU76" s="87"/>
      <c r="GAV76" s="87"/>
      <c r="GAW76" s="87"/>
      <c r="GAX76" s="87"/>
      <c r="GAY76" s="88"/>
      <c r="GAZ76" s="87"/>
      <c r="GBA76" s="87"/>
      <c r="GBB76" s="87"/>
      <c r="GBC76" s="87"/>
      <c r="GBD76" s="88"/>
      <c r="GBE76" s="87"/>
      <c r="GBF76" s="87"/>
      <c r="GBG76" s="87"/>
      <c r="GBH76" s="87"/>
      <c r="GBI76" s="88"/>
      <c r="GBJ76" s="87"/>
      <c r="GBK76" s="87"/>
      <c r="GBL76" s="87"/>
      <c r="GBM76" s="87"/>
      <c r="GBN76" s="88"/>
      <c r="GBO76" s="87"/>
      <c r="GBP76" s="87"/>
      <c r="GBQ76" s="87"/>
      <c r="GBR76" s="87"/>
      <c r="GBS76" s="88"/>
      <c r="GBT76" s="87"/>
      <c r="GBU76" s="87"/>
      <c r="GBV76" s="87"/>
      <c r="GBW76" s="87"/>
      <c r="GBX76" s="88"/>
      <c r="GBY76" s="87"/>
      <c r="GBZ76" s="87"/>
      <c r="GCA76" s="87"/>
      <c r="GCB76" s="87"/>
      <c r="GCC76" s="88"/>
      <c r="GCD76" s="87"/>
      <c r="GCE76" s="87"/>
      <c r="GCF76" s="87"/>
      <c r="GCG76" s="87"/>
      <c r="GCH76" s="88"/>
      <c r="GCI76" s="87"/>
      <c r="GCJ76" s="87"/>
      <c r="GCK76" s="87"/>
      <c r="GCL76" s="87"/>
      <c r="GCM76" s="88"/>
      <c r="GCN76" s="87"/>
      <c r="GCO76" s="87"/>
      <c r="GCP76" s="87"/>
      <c r="GCQ76" s="87"/>
      <c r="GCR76" s="88"/>
      <c r="GCS76" s="87"/>
      <c r="GCT76" s="87"/>
      <c r="GCU76" s="87"/>
      <c r="GCV76" s="87"/>
      <c r="GCW76" s="88"/>
      <c r="GCX76" s="87"/>
      <c r="GCY76" s="87"/>
      <c r="GCZ76" s="87"/>
      <c r="GDA76" s="87"/>
      <c r="GDB76" s="88"/>
      <c r="GDC76" s="87"/>
      <c r="GDD76" s="87"/>
      <c r="GDE76" s="87"/>
      <c r="GDF76" s="87"/>
      <c r="GDG76" s="88"/>
      <c r="GDH76" s="87"/>
      <c r="GDI76" s="87"/>
      <c r="GDJ76" s="87"/>
      <c r="GDK76" s="87"/>
      <c r="GDL76" s="88"/>
      <c r="GDM76" s="87"/>
      <c r="GDN76" s="87"/>
      <c r="GDO76" s="87"/>
      <c r="GDP76" s="87"/>
      <c r="GDQ76" s="88"/>
      <c r="GDR76" s="87"/>
      <c r="GDS76" s="87"/>
      <c r="GDT76" s="87"/>
      <c r="GDU76" s="87"/>
      <c r="GDV76" s="88"/>
      <c r="GDW76" s="87"/>
      <c r="GDX76" s="87"/>
      <c r="GDY76" s="87"/>
      <c r="GDZ76" s="87"/>
      <c r="GEA76" s="88"/>
      <c r="GEB76" s="87"/>
      <c r="GEC76" s="87"/>
      <c r="GED76" s="87"/>
      <c r="GEE76" s="87"/>
      <c r="GEF76" s="88"/>
      <c r="GEG76" s="87"/>
      <c r="GEH76" s="87"/>
      <c r="GEI76" s="87"/>
      <c r="GEJ76" s="87"/>
      <c r="GEK76" s="88"/>
      <c r="GEL76" s="87"/>
      <c r="GEM76" s="87"/>
      <c r="GEN76" s="87"/>
      <c r="GEO76" s="87"/>
      <c r="GEP76" s="88"/>
      <c r="GEQ76" s="87"/>
      <c r="GER76" s="87"/>
      <c r="GES76" s="87"/>
      <c r="GET76" s="87"/>
      <c r="GEU76" s="88"/>
      <c r="GEV76" s="87"/>
      <c r="GEW76" s="87"/>
      <c r="GEX76" s="87"/>
      <c r="GEY76" s="87"/>
      <c r="GEZ76" s="88"/>
      <c r="GFA76" s="87"/>
      <c r="GFB76" s="87"/>
      <c r="GFC76" s="87"/>
      <c r="GFD76" s="87"/>
      <c r="GFE76" s="88"/>
      <c r="GFF76" s="87"/>
      <c r="GFG76" s="87"/>
      <c r="GFH76" s="87"/>
      <c r="GFI76" s="87"/>
      <c r="GFJ76" s="88"/>
      <c r="GFK76" s="87"/>
      <c r="GFL76" s="87"/>
      <c r="GFM76" s="87"/>
      <c r="GFN76" s="87"/>
      <c r="GFO76" s="88"/>
      <c r="GFP76" s="87"/>
      <c r="GFQ76" s="87"/>
      <c r="GFR76" s="87"/>
      <c r="GFS76" s="87"/>
      <c r="GFT76" s="88"/>
      <c r="GFU76" s="87"/>
      <c r="GFV76" s="87"/>
      <c r="GFW76" s="87"/>
      <c r="GFX76" s="87"/>
      <c r="GFY76" s="88"/>
      <c r="GFZ76" s="87"/>
      <c r="GGA76" s="87"/>
      <c r="GGB76" s="87"/>
      <c r="GGC76" s="87"/>
      <c r="GGD76" s="88"/>
      <c r="GGE76" s="87"/>
      <c r="GGF76" s="87"/>
      <c r="GGG76" s="87"/>
      <c r="GGH76" s="87"/>
      <c r="GGI76" s="88"/>
      <c r="GGJ76" s="87"/>
      <c r="GGK76" s="87"/>
      <c r="GGL76" s="87"/>
      <c r="GGM76" s="87"/>
      <c r="GGN76" s="88"/>
      <c r="GGO76" s="87"/>
      <c r="GGP76" s="87"/>
      <c r="GGQ76" s="87"/>
      <c r="GGR76" s="87"/>
      <c r="GGS76" s="88"/>
      <c r="GGT76" s="87"/>
      <c r="GGU76" s="87"/>
      <c r="GGV76" s="87"/>
      <c r="GGW76" s="87"/>
      <c r="GGX76" s="88"/>
      <c r="GGY76" s="87"/>
      <c r="GGZ76" s="87"/>
      <c r="GHA76" s="87"/>
      <c r="GHB76" s="87"/>
      <c r="GHC76" s="88"/>
      <c r="GHD76" s="87"/>
      <c r="GHE76" s="87"/>
      <c r="GHF76" s="87"/>
      <c r="GHG76" s="87"/>
      <c r="GHH76" s="88"/>
      <c r="GHI76" s="87"/>
      <c r="GHJ76" s="87"/>
      <c r="GHK76" s="87"/>
      <c r="GHL76" s="87"/>
      <c r="GHM76" s="88"/>
      <c r="GHN76" s="87"/>
      <c r="GHO76" s="87"/>
      <c r="GHP76" s="87"/>
      <c r="GHQ76" s="87"/>
      <c r="GHR76" s="88"/>
      <c r="GHS76" s="87"/>
      <c r="GHT76" s="87"/>
      <c r="GHU76" s="87"/>
      <c r="GHV76" s="87"/>
      <c r="GHW76" s="88"/>
      <c r="GHX76" s="87"/>
      <c r="GHY76" s="87"/>
      <c r="GHZ76" s="87"/>
      <c r="GIA76" s="87"/>
      <c r="GIB76" s="88"/>
      <c r="GIC76" s="87"/>
      <c r="GID76" s="87"/>
      <c r="GIE76" s="87"/>
      <c r="GIF76" s="87"/>
      <c r="GIG76" s="88"/>
      <c r="GIH76" s="87"/>
      <c r="GII76" s="87"/>
      <c r="GIJ76" s="87"/>
      <c r="GIK76" s="87"/>
      <c r="GIL76" s="88"/>
      <c r="GIM76" s="87"/>
      <c r="GIN76" s="87"/>
      <c r="GIO76" s="87"/>
      <c r="GIP76" s="87"/>
      <c r="GIQ76" s="88"/>
      <c r="GIR76" s="87"/>
      <c r="GIS76" s="87"/>
      <c r="GIT76" s="87"/>
      <c r="GIU76" s="87"/>
      <c r="GIV76" s="88"/>
      <c r="GIW76" s="87"/>
      <c r="GIX76" s="87"/>
      <c r="GIY76" s="87"/>
      <c r="GIZ76" s="87"/>
      <c r="GJA76" s="88"/>
      <c r="GJB76" s="87"/>
      <c r="GJC76" s="87"/>
      <c r="GJD76" s="87"/>
      <c r="GJE76" s="87"/>
      <c r="GJF76" s="88"/>
      <c r="GJG76" s="87"/>
      <c r="GJH76" s="87"/>
      <c r="GJI76" s="87"/>
      <c r="GJJ76" s="87"/>
      <c r="GJK76" s="88"/>
      <c r="GJL76" s="87"/>
      <c r="GJM76" s="87"/>
      <c r="GJN76" s="87"/>
      <c r="GJO76" s="87"/>
      <c r="GJP76" s="88"/>
      <c r="GJQ76" s="87"/>
      <c r="GJR76" s="87"/>
      <c r="GJS76" s="87"/>
      <c r="GJT76" s="87"/>
      <c r="GJU76" s="88"/>
      <c r="GJV76" s="87"/>
      <c r="GJW76" s="87"/>
      <c r="GJX76" s="87"/>
      <c r="GJY76" s="87"/>
      <c r="GJZ76" s="88"/>
      <c r="GKA76" s="87"/>
      <c r="GKB76" s="87"/>
      <c r="GKC76" s="87"/>
      <c r="GKD76" s="87"/>
      <c r="GKE76" s="88"/>
      <c r="GKF76" s="87"/>
      <c r="GKG76" s="87"/>
      <c r="GKH76" s="87"/>
      <c r="GKI76" s="87"/>
      <c r="GKJ76" s="88"/>
      <c r="GKK76" s="87"/>
      <c r="GKL76" s="87"/>
      <c r="GKM76" s="87"/>
      <c r="GKN76" s="87"/>
      <c r="GKO76" s="88"/>
      <c r="GKP76" s="87"/>
      <c r="GKQ76" s="87"/>
      <c r="GKR76" s="87"/>
      <c r="GKS76" s="87"/>
      <c r="GKT76" s="88"/>
      <c r="GKU76" s="87"/>
      <c r="GKV76" s="87"/>
      <c r="GKW76" s="87"/>
      <c r="GKX76" s="87"/>
      <c r="GKY76" s="88"/>
      <c r="GKZ76" s="87"/>
      <c r="GLA76" s="87"/>
      <c r="GLB76" s="87"/>
      <c r="GLC76" s="87"/>
      <c r="GLD76" s="88"/>
      <c r="GLE76" s="87"/>
      <c r="GLF76" s="87"/>
      <c r="GLG76" s="87"/>
      <c r="GLH76" s="87"/>
      <c r="GLI76" s="88"/>
      <c r="GLJ76" s="87"/>
      <c r="GLK76" s="87"/>
      <c r="GLL76" s="87"/>
      <c r="GLM76" s="87"/>
      <c r="GLN76" s="88"/>
      <c r="GLO76" s="87"/>
      <c r="GLP76" s="87"/>
      <c r="GLQ76" s="87"/>
      <c r="GLR76" s="87"/>
      <c r="GLS76" s="88"/>
      <c r="GLT76" s="87"/>
      <c r="GLU76" s="87"/>
      <c r="GLV76" s="87"/>
      <c r="GLW76" s="87"/>
      <c r="GLX76" s="88"/>
      <c r="GLY76" s="87"/>
      <c r="GLZ76" s="87"/>
      <c r="GMA76" s="87"/>
      <c r="GMB76" s="87"/>
      <c r="GMC76" s="88"/>
      <c r="GMD76" s="87"/>
      <c r="GME76" s="87"/>
      <c r="GMF76" s="87"/>
      <c r="GMG76" s="87"/>
      <c r="GMH76" s="88"/>
      <c r="GMI76" s="87"/>
      <c r="GMJ76" s="87"/>
      <c r="GMK76" s="87"/>
      <c r="GML76" s="87"/>
      <c r="GMM76" s="88"/>
      <c r="GMN76" s="87"/>
      <c r="GMO76" s="87"/>
      <c r="GMP76" s="87"/>
      <c r="GMQ76" s="87"/>
      <c r="GMR76" s="88"/>
      <c r="GMS76" s="87"/>
      <c r="GMT76" s="87"/>
      <c r="GMU76" s="87"/>
      <c r="GMV76" s="87"/>
      <c r="GMW76" s="88"/>
      <c r="GMX76" s="87"/>
      <c r="GMY76" s="87"/>
      <c r="GMZ76" s="87"/>
      <c r="GNA76" s="87"/>
      <c r="GNB76" s="88"/>
      <c r="GNC76" s="87"/>
      <c r="GND76" s="87"/>
      <c r="GNE76" s="87"/>
      <c r="GNF76" s="87"/>
      <c r="GNG76" s="88"/>
      <c r="GNH76" s="87"/>
      <c r="GNI76" s="87"/>
      <c r="GNJ76" s="87"/>
      <c r="GNK76" s="87"/>
      <c r="GNL76" s="88"/>
      <c r="GNM76" s="87"/>
      <c r="GNN76" s="87"/>
      <c r="GNO76" s="87"/>
      <c r="GNP76" s="87"/>
      <c r="GNQ76" s="88"/>
      <c r="GNR76" s="87"/>
      <c r="GNS76" s="87"/>
      <c r="GNT76" s="87"/>
      <c r="GNU76" s="87"/>
      <c r="GNV76" s="88"/>
      <c r="GNW76" s="87"/>
      <c r="GNX76" s="87"/>
      <c r="GNY76" s="87"/>
      <c r="GNZ76" s="87"/>
      <c r="GOA76" s="88"/>
      <c r="GOB76" s="87"/>
      <c r="GOC76" s="87"/>
      <c r="GOD76" s="87"/>
      <c r="GOE76" s="87"/>
      <c r="GOF76" s="88"/>
      <c r="GOG76" s="87"/>
      <c r="GOH76" s="87"/>
      <c r="GOI76" s="87"/>
      <c r="GOJ76" s="87"/>
      <c r="GOK76" s="88"/>
      <c r="GOL76" s="87"/>
      <c r="GOM76" s="87"/>
      <c r="GON76" s="87"/>
      <c r="GOO76" s="87"/>
      <c r="GOP76" s="88"/>
      <c r="GOQ76" s="87"/>
      <c r="GOR76" s="87"/>
      <c r="GOS76" s="87"/>
      <c r="GOT76" s="87"/>
      <c r="GOU76" s="88"/>
      <c r="GOV76" s="87"/>
      <c r="GOW76" s="87"/>
      <c r="GOX76" s="87"/>
      <c r="GOY76" s="87"/>
      <c r="GOZ76" s="88"/>
      <c r="GPA76" s="87"/>
      <c r="GPB76" s="87"/>
      <c r="GPC76" s="87"/>
      <c r="GPD76" s="87"/>
      <c r="GPE76" s="88"/>
      <c r="GPF76" s="87"/>
      <c r="GPG76" s="87"/>
      <c r="GPH76" s="87"/>
      <c r="GPI76" s="87"/>
      <c r="GPJ76" s="88"/>
      <c r="GPK76" s="87"/>
      <c r="GPL76" s="87"/>
      <c r="GPM76" s="87"/>
      <c r="GPN76" s="87"/>
      <c r="GPO76" s="88"/>
      <c r="GPP76" s="87"/>
      <c r="GPQ76" s="87"/>
      <c r="GPR76" s="87"/>
      <c r="GPS76" s="87"/>
      <c r="GPT76" s="88"/>
      <c r="GPU76" s="87"/>
      <c r="GPV76" s="87"/>
      <c r="GPW76" s="87"/>
      <c r="GPX76" s="87"/>
      <c r="GPY76" s="88"/>
      <c r="GPZ76" s="87"/>
      <c r="GQA76" s="87"/>
      <c r="GQB76" s="87"/>
      <c r="GQC76" s="87"/>
      <c r="GQD76" s="88"/>
      <c r="GQE76" s="87"/>
      <c r="GQF76" s="87"/>
      <c r="GQG76" s="87"/>
      <c r="GQH76" s="87"/>
      <c r="GQI76" s="88"/>
      <c r="GQJ76" s="87"/>
      <c r="GQK76" s="87"/>
      <c r="GQL76" s="87"/>
      <c r="GQM76" s="87"/>
      <c r="GQN76" s="88"/>
      <c r="GQO76" s="87"/>
      <c r="GQP76" s="87"/>
      <c r="GQQ76" s="87"/>
      <c r="GQR76" s="87"/>
      <c r="GQS76" s="88"/>
      <c r="GQT76" s="87"/>
      <c r="GQU76" s="87"/>
      <c r="GQV76" s="87"/>
      <c r="GQW76" s="87"/>
      <c r="GQX76" s="88"/>
      <c r="GQY76" s="87"/>
      <c r="GQZ76" s="87"/>
      <c r="GRA76" s="87"/>
      <c r="GRB76" s="87"/>
      <c r="GRC76" s="88"/>
      <c r="GRD76" s="87"/>
      <c r="GRE76" s="87"/>
      <c r="GRF76" s="87"/>
      <c r="GRG76" s="87"/>
      <c r="GRH76" s="88"/>
      <c r="GRI76" s="87"/>
      <c r="GRJ76" s="87"/>
      <c r="GRK76" s="87"/>
      <c r="GRL76" s="87"/>
      <c r="GRM76" s="88"/>
      <c r="GRN76" s="87"/>
      <c r="GRO76" s="87"/>
      <c r="GRP76" s="87"/>
      <c r="GRQ76" s="87"/>
      <c r="GRR76" s="88"/>
      <c r="GRS76" s="87"/>
      <c r="GRT76" s="87"/>
      <c r="GRU76" s="87"/>
      <c r="GRV76" s="87"/>
      <c r="GRW76" s="88"/>
      <c r="GRX76" s="87"/>
      <c r="GRY76" s="87"/>
      <c r="GRZ76" s="87"/>
      <c r="GSA76" s="87"/>
      <c r="GSB76" s="88"/>
      <c r="GSC76" s="87"/>
      <c r="GSD76" s="87"/>
      <c r="GSE76" s="87"/>
      <c r="GSF76" s="87"/>
      <c r="GSG76" s="88"/>
      <c r="GSH76" s="87"/>
      <c r="GSI76" s="87"/>
      <c r="GSJ76" s="87"/>
      <c r="GSK76" s="87"/>
      <c r="GSL76" s="88"/>
      <c r="GSM76" s="87"/>
      <c r="GSN76" s="87"/>
      <c r="GSO76" s="87"/>
      <c r="GSP76" s="87"/>
      <c r="GSQ76" s="88"/>
      <c r="GSR76" s="87"/>
      <c r="GSS76" s="87"/>
      <c r="GST76" s="87"/>
      <c r="GSU76" s="87"/>
      <c r="GSV76" s="88"/>
      <c r="GSW76" s="87"/>
      <c r="GSX76" s="87"/>
      <c r="GSY76" s="87"/>
      <c r="GSZ76" s="87"/>
      <c r="GTA76" s="88"/>
      <c r="GTB76" s="87"/>
      <c r="GTC76" s="87"/>
      <c r="GTD76" s="87"/>
      <c r="GTE76" s="87"/>
      <c r="GTF76" s="88"/>
      <c r="GTG76" s="87"/>
      <c r="GTH76" s="87"/>
      <c r="GTI76" s="87"/>
      <c r="GTJ76" s="87"/>
      <c r="GTK76" s="88"/>
      <c r="GTL76" s="87"/>
      <c r="GTM76" s="87"/>
      <c r="GTN76" s="87"/>
      <c r="GTO76" s="87"/>
      <c r="GTP76" s="88"/>
      <c r="GTQ76" s="87"/>
      <c r="GTR76" s="87"/>
      <c r="GTS76" s="87"/>
      <c r="GTT76" s="87"/>
      <c r="GTU76" s="88"/>
      <c r="GTV76" s="87"/>
      <c r="GTW76" s="87"/>
      <c r="GTX76" s="87"/>
      <c r="GTY76" s="87"/>
      <c r="GTZ76" s="88"/>
      <c r="GUA76" s="87"/>
      <c r="GUB76" s="87"/>
      <c r="GUC76" s="87"/>
      <c r="GUD76" s="87"/>
      <c r="GUE76" s="88"/>
      <c r="GUF76" s="87"/>
      <c r="GUG76" s="87"/>
      <c r="GUH76" s="87"/>
      <c r="GUI76" s="87"/>
      <c r="GUJ76" s="88"/>
      <c r="GUK76" s="87"/>
      <c r="GUL76" s="87"/>
      <c r="GUM76" s="87"/>
      <c r="GUN76" s="87"/>
      <c r="GUO76" s="88"/>
      <c r="GUP76" s="87"/>
      <c r="GUQ76" s="87"/>
      <c r="GUR76" s="87"/>
      <c r="GUS76" s="87"/>
      <c r="GUT76" s="88"/>
      <c r="GUU76" s="87"/>
      <c r="GUV76" s="87"/>
      <c r="GUW76" s="87"/>
      <c r="GUX76" s="87"/>
      <c r="GUY76" s="88"/>
      <c r="GUZ76" s="87"/>
      <c r="GVA76" s="87"/>
      <c r="GVB76" s="87"/>
      <c r="GVC76" s="87"/>
      <c r="GVD76" s="88"/>
      <c r="GVE76" s="87"/>
      <c r="GVF76" s="87"/>
      <c r="GVG76" s="87"/>
      <c r="GVH76" s="87"/>
      <c r="GVI76" s="88"/>
      <c r="GVJ76" s="87"/>
      <c r="GVK76" s="87"/>
      <c r="GVL76" s="87"/>
      <c r="GVM76" s="87"/>
      <c r="GVN76" s="88"/>
      <c r="GVO76" s="87"/>
      <c r="GVP76" s="87"/>
      <c r="GVQ76" s="87"/>
      <c r="GVR76" s="87"/>
      <c r="GVS76" s="88"/>
      <c r="GVT76" s="87"/>
      <c r="GVU76" s="87"/>
      <c r="GVV76" s="87"/>
      <c r="GVW76" s="87"/>
      <c r="GVX76" s="88"/>
      <c r="GVY76" s="87"/>
      <c r="GVZ76" s="87"/>
      <c r="GWA76" s="87"/>
      <c r="GWB76" s="87"/>
      <c r="GWC76" s="88"/>
      <c r="GWD76" s="87"/>
      <c r="GWE76" s="87"/>
      <c r="GWF76" s="87"/>
      <c r="GWG76" s="87"/>
      <c r="GWH76" s="88"/>
      <c r="GWI76" s="87"/>
      <c r="GWJ76" s="87"/>
      <c r="GWK76" s="87"/>
      <c r="GWL76" s="87"/>
      <c r="GWM76" s="88"/>
      <c r="GWN76" s="87"/>
      <c r="GWO76" s="87"/>
      <c r="GWP76" s="87"/>
      <c r="GWQ76" s="87"/>
      <c r="GWR76" s="88"/>
      <c r="GWS76" s="87"/>
      <c r="GWT76" s="87"/>
      <c r="GWU76" s="87"/>
      <c r="GWV76" s="87"/>
      <c r="GWW76" s="88"/>
      <c r="GWX76" s="87"/>
      <c r="GWY76" s="87"/>
      <c r="GWZ76" s="87"/>
      <c r="GXA76" s="87"/>
      <c r="GXB76" s="88"/>
      <c r="GXC76" s="87"/>
      <c r="GXD76" s="87"/>
      <c r="GXE76" s="87"/>
      <c r="GXF76" s="87"/>
      <c r="GXG76" s="88"/>
      <c r="GXH76" s="87"/>
      <c r="GXI76" s="87"/>
      <c r="GXJ76" s="87"/>
      <c r="GXK76" s="87"/>
      <c r="GXL76" s="88"/>
      <c r="GXM76" s="87"/>
      <c r="GXN76" s="87"/>
      <c r="GXO76" s="87"/>
      <c r="GXP76" s="87"/>
      <c r="GXQ76" s="88"/>
      <c r="GXR76" s="87"/>
      <c r="GXS76" s="87"/>
      <c r="GXT76" s="87"/>
      <c r="GXU76" s="87"/>
      <c r="GXV76" s="88"/>
      <c r="GXW76" s="87"/>
      <c r="GXX76" s="87"/>
      <c r="GXY76" s="87"/>
      <c r="GXZ76" s="87"/>
      <c r="GYA76" s="88"/>
      <c r="GYB76" s="87"/>
      <c r="GYC76" s="87"/>
      <c r="GYD76" s="87"/>
      <c r="GYE76" s="87"/>
      <c r="GYF76" s="88"/>
      <c r="GYG76" s="87"/>
      <c r="GYH76" s="87"/>
      <c r="GYI76" s="87"/>
      <c r="GYJ76" s="87"/>
      <c r="GYK76" s="88"/>
      <c r="GYL76" s="87"/>
      <c r="GYM76" s="87"/>
      <c r="GYN76" s="87"/>
      <c r="GYO76" s="87"/>
      <c r="GYP76" s="88"/>
      <c r="GYQ76" s="87"/>
      <c r="GYR76" s="87"/>
      <c r="GYS76" s="87"/>
      <c r="GYT76" s="87"/>
      <c r="GYU76" s="88"/>
      <c r="GYV76" s="87"/>
      <c r="GYW76" s="87"/>
      <c r="GYX76" s="87"/>
      <c r="GYY76" s="87"/>
      <c r="GYZ76" s="88"/>
      <c r="GZA76" s="87"/>
      <c r="GZB76" s="87"/>
      <c r="GZC76" s="87"/>
      <c r="GZD76" s="87"/>
      <c r="GZE76" s="88"/>
      <c r="GZF76" s="87"/>
      <c r="GZG76" s="87"/>
      <c r="GZH76" s="87"/>
      <c r="GZI76" s="87"/>
      <c r="GZJ76" s="88"/>
      <c r="GZK76" s="87"/>
      <c r="GZL76" s="87"/>
      <c r="GZM76" s="87"/>
      <c r="GZN76" s="87"/>
      <c r="GZO76" s="88"/>
      <c r="GZP76" s="87"/>
      <c r="GZQ76" s="87"/>
      <c r="GZR76" s="87"/>
      <c r="GZS76" s="87"/>
      <c r="GZT76" s="88"/>
      <c r="GZU76" s="87"/>
      <c r="GZV76" s="87"/>
      <c r="GZW76" s="87"/>
      <c r="GZX76" s="87"/>
      <c r="GZY76" s="88"/>
      <c r="GZZ76" s="87"/>
      <c r="HAA76" s="87"/>
      <c r="HAB76" s="87"/>
      <c r="HAC76" s="87"/>
      <c r="HAD76" s="88"/>
      <c r="HAE76" s="87"/>
      <c r="HAF76" s="87"/>
      <c r="HAG76" s="87"/>
      <c r="HAH76" s="87"/>
      <c r="HAI76" s="88"/>
      <c r="HAJ76" s="87"/>
      <c r="HAK76" s="87"/>
      <c r="HAL76" s="87"/>
      <c r="HAM76" s="87"/>
      <c r="HAN76" s="88"/>
      <c r="HAO76" s="87"/>
      <c r="HAP76" s="87"/>
      <c r="HAQ76" s="87"/>
      <c r="HAR76" s="87"/>
      <c r="HAS76" s="88"/>
      <c r="HAT76" s="87"/>
      <c r="HAU76" s="87"/>
      <c r="HAV76" s="87"/>
      <c r="HAW76" s="87"/>
      <c r="HAX76" s="88"/>
      <c r="HAY76" s="87"/>
      <c r="HAZ76" s="87"/>
      <c r="HBA76" s="87"/>
      <c r="HBB76" s="87"/>
      <c r="HBC76" s="88"/>
      <c r="HBD76" s="87"/>
      <c r="HBE76" s="87"/>
      <c r="HBF76" s="87"/>
      <c r="HBG76" s="87"/>
      <c r="HBH76" s="88"/>
      <c r="HBI76" s="87"/>
      <c r="HBJ76" s="87"/>
      <c r="HBK76" s="87"/>
      <c r="HBL76" s="87"/>
      <c r="HBM76" s="88"/>
      <c r="HBN76" s="87"/>
      <c r="HBO76" s="87"/>
      <c r="HBP76" s="87"/>
      <c r="HBQ76" s="87"/>
      <c r="HBR76" s="88"/>
      <c r="HBS76" s="87"/>
      <c r="HBT76" s="87"/>
      <c r="HBU76" s="87"/>
      <c r="HBV76" s="87"/>
      <c r="HBW76" s="88"/>
      <c r="HBX76" s="87"/>
      <c r="HBY76" s="87"/>
      <c r="HBZ76" s="87"/>
      <c r="HCA76" s="87"/>
      <c r="HCB76" s="88"/>
      <c r="HCC76" s="87"/>
      <c r="HCD76" s="87"/>
      <c r="HCE76" s="87"/>
      <c r="HCF76" s="87"/>
      <c r="HCG76" s="88"/>
      <c r="HCH76" s="87"/>
      <c r="HCI76" s="87"/>
      <c r="HCJ76" s="87"/>
      <c r="HCK76" s="87"/>
      <c r="HCL76" s="88"/>
      <c r="HCM76" s="87"/>
      <c r="HCN76" s="87"/>
      <c r="HCO76" s="87"/>
      <c r="HCP76" s="87"/>
      <c r="HCQ76" s="88"/>
      <c r="HCR76" s="87"/>
      <c r="HCS76" s="87"/>
      <c r="HCT76" s="87"/>
      <c r="HCU76" s="87"/>
      <c r="HCV76" s="88"/>
      <c r="HCW76" s="87"/>
      <c r="HCX76" s="87"/>
      <c r="HCY76" s="87"/>
      <c r="HCZ76" s="87"/>
      <c r="HDA76" s="88"/>
      <c r="HDB76" s="87"/>
      <c r="HDC76" s="87"/>
      <c r="HDD76" s="87"/>
      <c r="HDE76" s="87"/>
      <c r="HDF76" s="88"/>
      <c r="HDG76" s="87"/>
      <c r="HDH76" s="87"/>
      <c r="HDI76" s="87"/>
      <c r="HDJ76" s="87"/>
      <c r="HDK76" s="88"/>
      <c r="HDL76" s="87"/>
      <c r="HDM76" s="87"/>
      <c r="HDN76" s="87"/>
      <c r="HDO76" s="87"/>
      <c r="HDP76" s="88"/>
      <c r="HDQ76" s="87"/>
      <c r="HDR76" s="87"/>
      <c r="HDS76" s="87"/>
      <c r="HDT76" s="87"/>
      <c r="HDU76" s="88"/>
      <c r="HDV76" s="87"/>
      <c r="HDW76" s="87"/>
      <c r="HDX76" s="87"/>
      <c r="HDY76" s="87"/>
      <c r="HDZ76" s="88"/>
      <c r="HEA76" s="87"/>
      <c r="HEB76" s="87"/>
      <c r="HEC76" s="87"/>
      <c r="HED76" s="87"/>
      <c r="HEE76" s="88"/>
      <c r="HEF76" s="87"/>
      <c r="HEG76" s="87"/>
      <c r="HEH76" s="87"/>
      <c r="HEI76" s="87"/>
      <c r="HEJ76" s="88"/>
      <c r="HEK76" s="87"/>
      <c r="HEL76" s="87"/>
      <c r="HEM76" s="87"/>
      <c r="HEN76" s="87"/>
      <c r="HEO76" s="88"/>
      <c r="HEP76" s="87"/>
      <c r="HEQ76" s="87"/>
      <c r="HER76" s="87"/>
      <c r="HES76" s="87"/>
      <c r="HET76" s="88"/>
      <c r="HEU76" s="87"/>
      <c r="HEV76" s="87"/>
      <c r="HEW76" s="87"/>
      <c r="HEX76" s="87"/>
      <c r="HEY76" s="88"/>
      <c r="HEZ76" s="87"/>
      <c r="HFA76" s="87"/>
      <c r="HFB76" s="87"/>
      <c r="HFC76" s="87"/>
      <c r="HFD76" s="88"/>
      <c r="HFE76" s="87"/>
      <c r="HFF76" s="87"/>
      <c r="HFG76" s="87"/>
      <c r="HFH76" s="87"/>
      <c r="HFI76" s="88"/>
      <c r="HFJ76" s="87"/>
      <c r="HFK76" s="87"/>
      <c r="HFL76" s="87"/>
      <c r="HFM76" s="87"/>
      <c r="HFN76" s="88"/>
      <c r="HFO76" s="87"/>
      <c r="HFP76" s="87"/>
      <c r="HFQ76" s="87"/>
      <c r="HFR76" s="87"/>
      <c r="HFS76" s="88"/>
      <c r="HFT76" s="87"/>
      <c r="HFU76" s="87"/>
      <c r="HFV76" s="87"/>
      <c r="HFW76" s="87"/>
      <c r="HFX76" s="88"/>
      <c r="HFY76" s="87"/>
      <c r="HFZ76" s="87"/>
      <c r="HGA76" s="87"/>
      <c r="HGB76" s="87"/>
      <c r="HGC76" s="88"/>
      <c r="HGD76" s="87"/>
      <c r="HGE76" s="87"/>
      <c r="HGF76" s="87"/>
      <c r="HGG76" s="87"/>
      <c r="HGH76" s="88"/>
      <c r="HGI76" s="87"/>
      <c r="HGJ76" s="87"/>
      <c r="HGK76" s="87"/>
      <c r="HGL76" s="87"/>
      <c r="HGM76" s="88"/>
      <c r="HGN76" s="87"/>
      <c r="HGO76" s="87"/>
      <c r="HGP76" s="87"/>
      <c r="HGQ76" s="87"/>
      <c r="HGR76" s="88"/>
      <c r="HGS76" s="87"/>
      <c r="HGT76" s="87"/>
      <c r="HGU76" s="87"/>
      <c r="HGV76" s="87"/>
      <c r="HGW76" s="88"/>
      <c r="HGX76" s="87"/>
      <c r="HGY76" s="87"/>
      <c r="HGZ76" s="87"/>
      <c r="HHA76" s="87"/>
      <c r="HHB76" s="88"/>
      <c r="HHC76" s="87"/>
      <c r="HHD76" s="87"/>
      <c r="HHE76" s="87"/>
      <c r="HHF76" s="87"/>
      <c r="HHG76" s="88"/>
      <c r="HHH76" s="87"/>
      <c r="HHI76" s="87"/>
      <c r="HHJ76" s="87"/>
      <c r="HHK76" s="87"/>
      <c r="HHL76" s="88"/>
      <c r="HHM76" s="87"/>
      <c r="HHN76" s="87"/>
      <c r="HHO76" s="87"/>
      <c r="HHP76" s="87"/>
      <c r="HHQ76" s="88"/>
      <c r="HHR76" s="87"/>
      <c r="HHS76" s="87"/>
      <c r="HHT76" s="87"/>
      <c r="HHU76" s="87"/>
      <c r="HHV76" s="88"/>
      <c r="HHW76" s="87"/>
      <c r="HHX76" s="87"/>
      <c r="HHY76" s="87"/>
      <c r="HHZ76" s="87"/>
      <c r="HIA76" s="88"/>
      <c r="HIB76" s="87"/>
      <c r="HIC76" s="87"/>
      <c r="HID76" s="87"/>
      <c r="HIE76" s="87"/>
      <c r="HIF76" s="88"/>
      <c r="HIG76" s="87"/>
      <c r="HIH76" s="87"/>
      <c r="HII76" s="87"/>
      <c r="HIJ76" s="87"/>
      <c r="HIK76" s="88"/>
      <c r="HIL76" s="87"/>
      <c r="HIM76" s="87"/>
      <c r="HIN76" s="87"/>
      <c r="HIO76" s="87"/>
      <c r="HIP76" s="88"/>
      <c r="HIQ76" s="87"/>
      <c r="HIR76" s="87"/>
      <c r="HIS76" s="87"/>
      <c r="HIT76" s="87"/>
      <c r="HIU76" s="88"/>
      <c r="HIV76" s="87"/>
      <c r="HIW76" s="87"/>
      <c r="HIX76" s="87"/>
      <c r="HIY76" s="87"/>
      <c r="HIZ76" s="88"/>
      <c r="HJA76" s="87"/>
      <c r="HJB76" s="87"/>
      <c r="HJC76" s="87"/>
      <c r="HJD76" s="87"/>
      <c r="HJE76" s="88"/>
      <c r="HJF76" s="87"/>
      <c r="HJG76" s="87"/>
      <c r="HJH76" s="87"/>
      <c r="HJI76" s="87"/>
      <c r="HJJ76" s="88"/>
      <c r="HJK76" s="87"/>
      <c r="HJL76" s="87"/>
      <c r="HJM76" s="87"/>
      <c r="HJN76" s="87"/>
      <c r="HJO76" s="88"/>
      <c r="HJP76" s="87"/>
      <c r="HJQ76" s="87"/>
      <c r="HJR76" s="87"/>
      <c r="HJS76" s="87"/>
      <c r="HJT76" s="88"/>
      <c r="HJU76" s="87"/>
      <c r="HJV76" s="87"/>
      <c r="HJW76" s="87"/>
      <c r="HJX76" s="87"/>
      <c r="HJY76" s="88"/>
      <c r="HJZ76" s="87"/>
      <c r="HKA76" s="87"/>
      <c r="HKB76" s="87"/>
      <c r="HKC76" s="87"/>
      <c r="HKD76" s="88"/>
      <c r="HKE76" s="87"/>
      <c r="HKF76" s="87"/>
      <c r="HKG76" s="87"/>
      <c r="HKH76" s="87"/>
      <c r="HKI76" s="88"/>
      <c r="HKJ76" s="87"/>
      <c r="HKK76" s="87"/>
      <c r="HKL76" s="87"/>
      <c r="HKM76" s="87"/>
      <c r="HKN76" s="88"/>
      <c r="HKO76" s="87"/>
      <c r="HKP76" s="87"/>
      <c r="HKQ76" s="87"/>
      <c r="HKR76" s="87"/>
      <c r="HKS76" s="88"/>
      <c r="HKT76" s="87"/>
      <c r="HKU76" s="87"/>
      <c r="HKV76" s="87"/>
      <c r="HKW76" s="87"/>
      <c r="HKX76" s="88"/>
      <c r="HKY76" s="87"/>
      <c r="HKZ76" s="87"/>
      <c r="HLA76" s="87"/>
      <c r="HLB76" s="87"/>
      <c r="HLC76" s="88"/>
      <c r="HLD76" s="87"/>
      <c r="HLE76" s="87"/>
      <c r="HLF76" s="87"/>
      <c r="HLG76" s="87"/>
      <c r="HLH76" s="88"/>
      <c r="HLI76" s="87"/>
      <c r="HLJ76" s="87"/>
      <c r="HLK76" s="87"/>
      <c r="HLL76" s="87"/>
      <c r="HLM76" s="88"/>
      <c r="HLN76" s="87"/>
      <c r="HLO76" s="87"/>
      <c r="HLP76" s="87"/>
      <c r="HLQ76" s="87"/>
      <c r="HLR76" s="88"/>
      <c r="HLS76" s="87"/>
      <c r="HLT76" s="87"/>
      <c r="HLU76" s="87"/>
      <c r="HLV76" s="87"/>
      <c r="HLW76" s="88"/>
      <c r="HLX76" s="87"/>
      <c r="HLY76" s="87"/>
      <c r="HLZ76" s="87"/>
      <c r="HMA76" s="87"/>
      <c r="HMB76" s="88"/>
      <c r="HMC76" s="87"/>
      <c r="HMD76" s="87"/>
      <c r="HME76" s="87"/>
      <c r="HMF76" s="87"/>
      <c r="HMG76" s="88"/>
      <c r="HMH76" s="87"/>
      <c r="HMI76" s="87"/>
      <c r="HMJ76" s="87"/>
      <c r="HMK76" s="87"/>
      <c r="HML76" s="88"/>
      <c r="HMM76" s="87"/>
      <c r="HMN76" s="87"/>
      <c r="HMO76" s="87"/>
      <c r="HMP76" s="87"/>
      <c r="HMQ76" s="88"/>
      <c r="HMR76" s="87"/>
      <c r="HMS76" s="87"/>
      <c r="HMT76" s="87"/>
      <c r="HMU76" s="87"/>
      <c r="HMV76" s="88"/>
      <c r="HMW76" s="87"/>
      <c r="HMX76" s="87"/>
      <c r="HMY76" s="87"/>
      <c r="HMZ76" s="87"/>
      <c r="HNA76" s="88"/>
      <c r="HNB76" s="87"/>
      <c r="HNC76" s="87"/>
      <c r="HND76" s="87"/>
      <c r="HNE76" s="87"/>
      <c r="HNF76" s="88"/>
      <c r="HNG76" s="87"/>
      <c r="HNH76" s="87"/>
      <c r="HNI76" s="87"/>
      <c r="HNJ76" s="87"/>
      <c r="HNK76" s="88"/>
      <c r="HNL76" s="87"/>
      <c r="HNM76" s="87"/>
      <c r="HNN76" s="87"/>
      <c r="HNO76" s="87"/>
      <c r="HNP76" s="88"/>
      <c r="HNQ76" s="87"/>
      <c r="HNR76" s="87"/>
      <c r="HNS76" s="87"/>
      <c r="HNT76" s="87"/>
      <c r="HNU76" s="88"/>
      <c r="HNV76" s="87"/>
      <c r="HNW76" s="87"/>
      <c r="HNX76" s="87"/>
      <c r="HNY76" s="87"/>
      <c r="HNZ76" s="88"/>
      <c r="HOA76" s="87"/>
      <c r="HOB76" s="87"/>
      <c r="HOC76" s="87"/>
      <c r="HOD76" s="87"/>
      <c r="HOE76" s="88"/>
      <c r="HOF76" s="87"/>
      <c r="HOG76" s="87"/>
      <c r="HOH76" s="87"/>
      <c r="HOI76" s="87"/>
      <c r="HOJ76" s="88"/>
      <c r="HOK76" s="87"/>
      <c r="HOL76" s="87"/>
      <c r="HOM76" s="87"/>
      <c r="HON76" s="87"/>
      <c r="HOO76" s="88"/>
      <c r="HOP76" s="87"/>
      <c r="HOQ76" s="87"/>
      <c r="HOR76" s="87"/>
      <c r="HOS76" s="87"/>
      <c r="HOT76" s="88"/>
      <c r="HOU76" s="87"/>
      <c r="HOV76" s="87"/>
      <c r="HOW76" s="87"/>
      <c r="HOX76" s="87"/>
      <c r="HOY76" s="88"/>
      <c r="HOZ76" s="87"/>
      <c r="HPA76" s="87"/>
      <c r="HPB76" s="87"/>
      <c r="HPC76" s="87"/>
      <c r="HPD76" s="88"/>
      <c r="HPE76" s="87"/>
      <c r="HPF76" s="87"/>
      <c r="HPG76" s="87"/>
      <c r="HPH76" s="87"/>
      <c r="HPI76" s="88"/>
      <c r="HPJ76" s="87"/>
      <c r="HPK76" s="87"/>
      <c r="HPL76" s="87"/>
      <c r="HPM76" s="87"/>
      <c r="HPN76" s="88"/>
      <c r="HPO76" s="87"/>
      <c r="HPP76" s="87"/>
      <c r="HPQ76" s="87"/>
      <c r="HPR76" s="87"/>
      <c r="HPS76" s="88"/>
      <c r="HPT76" s="87"/>
      <c r="HPU76" s="87"/>
      <c r="HPV76" s="87"/>
      <c r="HPW76" s="87"/>
      <c r="HPX76" s="88"/>
      <c r="HPY76" s="87"/>
      <c r="HPZ76" s="87"/>
      <c r="HQA76" s="87"/>
      <c r="HQB76" s="87"/>
      <c r="HQC76" s="88"/>
      <c r="HQD76" s="87"/>
      <c r="HQE76" s="87"/>
      <c r="HQF76" s="87"/>
      <c r="HQG76" s="87"/>
      <c r="HQH76" s="88"/>
      <c r="HQI76" s="87"/>
      <c r="HQJ76" s="87"/>
      <c r="HQK76" s="87"/>
      <c r="HQL76" s="87"/>
      <c r="HQM76" s="88"/>
      <c r="HQN76" s="87"/>
      <c r="HQO76" s="87"/>
      <c r="HQP76" s="87"/>
      <c r="HQQ76" s="87"/>
      <c r="HQR76" s="88"/>
      <c r="HQS76" s="87"/>
      <c r="HQT76" s="87"/>
      <c r="HQU76" s="87"/>
      <c r="HQV76" s="87"/>
      <c r="HQW76" s="88"/>
      <c r="HQX76" s="87"/>
      <c r="HQY76" s="87"/>
      <c r="HQZ76" s="87"/>
      <c r="HRA76" s="87"/>
      <c r="HRB76" s="88"/>
      <c r="HRC76" s="87"/>
      <c r="HRD76" s="87"/>
      <c r="HRE76" s="87"/>
      <c r="HRF76" s="87"/>
      <c r="HRG76" s="88"/>
      <c r="HRH76" s="87"/>
      <c r="HRI76" s="87"/>
      <c r="HRJ76" s="87"/>
      <c r="HRK76" s="87"/>
      <c r="HRL76" s="88"/>
      <c r="HRM76" s="87"/>
      <c r="HRN76" s="87"/>
      <c r="HRO76" s="87"/>
      <c r="HRP76" s="87"/>
      <c r="HRQ76" s="88"/>
      <c r="HRR76" s="87"/>
      <c r="HRS76" s="87"/>
      <c r="HRT76" s="87"/>
      <c r="HRU76" s="87"/>
      <c r="HRV76" s="88"/>
      <c r="HRW76" s="87"/>
      <c r="HRX76" s="87"/>
      <c r="HRY76" s="87"/>
      <c r="HRZ76" s="87"/>
      <c r="HSA76" s="88"/>
      <c r="HSB76" s="87"/>
      <c r="HSC76" s="87"/>
      <c r="HSD76" s="87"/>
      <c r="HSE76" s="87"/>
      <c r="HSF76" s="88"/>
      <c r="HSG76" s="87"/>
      <c r="HSH76" s="87"/>
      <c r="HSI76" s="87"/>
      <c r="HSJ76" s="87"/>
      <c r="HSK76" s="88"/>
      <c r="HSL76" s="87"/>
      <c r="HSM76" s="87"/>
      <c r="HSN76" s="87"/>
      <c r="HSO76" s="87"/>
      <c r="HSP76" s="88"/>
      <c r="HSQ76" s="87"/>
      <c r="HSR76" s="87"/>
      <c r="HSS76" s="87"/>
      <c r="HST76" s="87"/>
      <c r="HSU76" s="88"/>
      <c r="HSV76" s="87"/>
      <c r="HSW76" s="87"/>
      <c r="HSX76" s="87"/>
      <c r="HSY76" s="87"/>
      <c r="HSZ76" s="88"/>
      <c r="HTA76" s="87"/>
      <c r="HTB76" s="87"/>
      <c r="HTC76" s="87"/>
      <c r="HTD76" s="87"/>
      <c r="HTE76" s="88"/>
      <c r="HTF76" s="87"/>
      <c r="HTG76" s="87"/>
      <c r="HTH76" s="87"/>
      <c r="HTI76" s="87"/>
      <c r="HTJ76" s="88"/>
      <c r="HTK76" s="87"/>
      <c r="HTL76" s="87"/>
      <c r="HTM76" s="87"/>
      <c r="HTN76" s="87"/>
      <c r="HTO76" s="88"/>
      <c r="HTP76" s="87"/>
      <c r="HTQ76" s="87"/>
      <c r="HTR76" s="87"/>
      <c r="HTS76" s="87"/>
      <c r="HTT76" s="88"/>
      <c r="HTU76" s="87"/>
      <c r="HTV76" s="87"/>
      <c r="HTW76" s="87"/>
      <c r="HTX76" s="87"/>
      <c r="HTY76" s="88"/>
      <c r="HTZ76" s="87"/>
      <c r="HUA76" s="87"/>
      <c r="HUB76" s="87"/>
      <c r="HUC76" s="87"/>
      <c r="HUD76" s="88"/>
      <c r="HUE76" s="87"/>
      <c r="HUF76" s="87"/>
      <c r="HUG76" s="87"/>
      <c r="HUH76" s="87"/>
      <c r="HUI76" s="88"/>
      <c r="HUJ76" s="87"/>
      <c r="HUK76" s="87"/>
      <c r="HUL76" s="87"/>
      <c r="HUM76" s="87"/>
      <c r="HUN76" s="88"/>
      <c r="HUO76" s="87"/>
      <c r="HUP76" s="87"/>
      <c r="HUQ76" s="87"/>
      <c r="HUR76" s="87"/>
      <c r="HUS76" s="88"/>
      <c r="HUT76" s="87"/>
      <c r="HUU76" s="87"/>
      <c r="HUV76" s="87"/>
      <c r="HUW76" s="87"/>
      <c r="HUX76" s="88"/>
      <c r="HUY76" s="87"/>
      <c r="HUZ76" s="87"/>
      <c r="HVA76" s="87"/>
      <c r="HVB76" s="87"/>
      <c r="HVC76" s="88"/>
      <c r="HVD76" s="87"/>
      <c r="HVE76" s="87"/>
      <c r="HVF76" s="87"/>
      <c r="HVG76" s="87"/>
      <c r="HVH76" s="88"/>
      <c r="HVI76" s="87"/>
      <c r="HVJ76" s="87"/>
      <c r="HVK76" s="87"/>
      <c r="HVL76" s="87"/>
      <c r="HVM76" s="88"/>
      <c r="HVN76" s="87"/>
      <c r="HVO76" s="87"/>
      <c r="HVP76" s="87"/>
      <c r="HVQ76" s="87"/>
      <c r="HVR76" s="88"/>
      <c r="HVS76" s="87"/>
      <c r="HVT76" s="87"/>
      <c r="HVU76" s="87"/>
      <c r="HVV76" s="87"/>
      <c r="HVW76" s="88"/>
      <c r="HVX76" s="87"/>
      <c r="HVY76" s="87"/>
      <c r="HVZ76" s="87"/>
      <c r="HWA76" s="87"/>
      <c r="HWB76" s="88"/>
      <c r="HWC76" s="87"/>
      <c r="HWD76" s="87"/>
      <c r="HWE76" s="87"/>
      <c r="HWF76" s="87"/>
      <c r="HWG76" s="88"/>
      <c r="HWH76" s="87"/>
      <c r="HWI76" s="87"/>
      <c r="HWJ76" s="87"/>
      <c r="HWK76" s="87"/>
      <c r="HWL76" s="88"/>
      <c r="HWM76" s="87"/>
      <c r="HWN76" s="87"/>
      <c r="HWO76" s="87"/>
      <c r="HWP76" s="87"/>
      <c r="HWQ76" s="88"/>
      <c r="HWR76" s="87"/>
      <c r="HWS76" s="87"/>
      <c r="HWT76" s="87"/>
      <c r="HWU76" s="87"/>
      <c r="HWV76" s="88"/>
      <c r="HWW76" s="87"/>
      <c r="HWX76" s="87"/>
      <c r="HWY76" s="87"/>
      <c r="HWZ76" s="87"/>
      <c r="HXA76" s="88"/>
      <c r="HXB76" s="87"/>
      <c r="HXC76" s="87"/>
      <c r="HXD76" s="87"/>
      <c r="HXE76" s="87"/>
      <c r="HXF76" s="88"/>
      <c r="HXG76" s="87"/>
      <c r="HXH76" s="87"/>
      <c r="HXI76" s="87"/>
      <c r="HXJ76" s="87"/>
      <c r="HXK76" s="88"/>
      <c r="HXL76" s="87"/>
      <c r="HXM76" s="87"/>
      <c r="HXN76" s="87"/>
      <c r="HXO76" s="87"/>
      <c r="HXP76" s="88"/>
      <c r="HXQ76" s="87"/>
      <c r="HXR76" s="87"/>
      <c r="HXS76" s="87"/>
      <c r="HXT76" s="87"/>
      <c r="HXU76" s="88"/>
      <c r="HXV76" s="87"/>
      <c r="HXW76" s="87"/>
      <c r="HXX76" s="87"/>
      <c r="HXY76" s="87"/>
      <c r="HXZ76" s="88"/>
      <c r="HYA76" s="87"/>
      <c r="HYB76" s="87"/>
      <c r="HYC76" s="87"/>
      <c r="HYD76" s="87"/>
      <c r="HYE76" s="88"/>
      <c r="HYF76" s="87"/>
      <c r="HYG76" s="87"/>
      <c r="HYH76" s="87"/>
      <c r="HYI76" s="87"/>
      <c r="HYJ76" s="88"/>
      <c r="HYK76" s="87"/>
      <c r="HYL76" s="87"/>
      <c r="HYM76" s="87"/>
      <c r="HYN76" s="87"/>
      <c r="HYO76" s="88"/>
      <c r="HYP76" s="87"/>
      <c r="HYQ76" s="87"/>
      <c r="HYR76" s="87"/>
      <c r="HYS76" s="87"/>
      <c r="HYT76" s="88"/>
      <c r="HYU76" s="87"/>
      <c r="HYV76" s="87"/>
      <c r="HYW76" s="87"/>
      <c r="HYX76" s="87"/>
      <c r="HYY76" s="88"/>
      <c r="HYZ76" s="87"/>
      <c r="HZA76" s="87"/>
      <c r="HZB76" s="87"/>
      <c r="HZC76" s="87"/>
      <c r="HZD76" s="88"/>
      <c r="HZE76" s="87"/>
      <c r="HZF76" s="87"/>
      <c r="HZG76" s="87"/>
      <c r="HZH76" s="87"/>
      <c r="HZI76" s="88"/>
      <c r="HZJ76" s="87"/>
      <c r="HZK76" s="87"/>
      <c r="HZL76" s="87"/>
      <c r="HZM76" s="87"/>
      <c r="HZN76" s="88"/>
      <c r="HZO76" s="87"/>
      <c r="HZP76" s="87"/>
      <c r="HZQ76" s="87"/>
      <c r="HZR76" s="87"/>
      <c r="HZS76" s="88"/>
      <c r="HZT76" s="87"/>
      <c r="HZU76" s="87"/>
      <c r="HZV76" s="87"/>
      <c r="HZW76" s="87"/>
      <c r="HZX76" s="88"/>
      <c r="HZY76" s="87"/>
      <c r="HZZ76" s="87"/>
      <c r="IAA76" s="87"/>
      <c r="IAB76" s="87"/>
      <c r="IAC76" s="88"/>
      <c r="IAD76" s="87"/>
      <c r="IAE76" s="87"/>
      <c r="IAF76" s="87"/>
      <c r="IAG76" s="87"/>
      <c r="IAH76" s="88"/>
      <c r="IAI76" s="87"/>
      <c r="IAJ76" s="87"/>
      <c r="IAK76" s="87"/>
      <c r="IAL76" s="87"/>
      <c r="IAM76" s="88"/>
      <c r="IAN76" s="87"/>
      <c r="IAO76" s="87"/>
      <c r="IAP76" s="87"/>
      <c r="IAQ76" s="87"/>
      <c r="IAR76" s="88"/>
      <c r="IAS76" s="87"/>
      <c r="IAT76" s="87"/>
      <c r="IAU76" s="87"/>
      <c r="IAV76" s="87"/>
      <c r="IAW76" s="88"/>
      <c r="IAX76" s="87"/>
      <c r="IAY76" s="87"/>
      <c r="IAZ76" s="87"/>
      <c r="IBA76" s="87"/>
      <c r="IBB76" s="88"/>
      <c r="IBC76" s="87"/>
      <c r="IBD76" s="87"/>
      <c r="IBE76" s="87"/>
      <c r="IBF76" s="87"/>
      <c r="IBG76" s="88"/>
      <c r="IBH76" s="87"/>
      <c r="IBI76" s="87"/>
      <c r="IBJ76" s="87"/>
      <c r="IBK76" s="87"/>
      <c r="IBL76" s="88"/>
      <c r="IBM76" s="87"/>
      <c r="IBN76" s="87"/>
      <c r="IBO76" s="87"/>
      <c r="IBP76" s="87"/>
      <c r="IBQ76" s="88"/>
      <c r="IBR76" s="87"/>
      <c r="IBS76" s="87"/>
      <c r="IBT76" s="87"/>
      <c r="IBU76" s="87"/>
      <c r="IBV76" s="88"/>
      <c r="IBW76" s="87"/>
      <c r="IBX76" s="87"/>
      <c r="IBY76" s="87"/>
      <c r="IBZ76" s="87"/>
      <c r="ICA76" s="88"/>
      <c r="ICB76" s="87"/>
      <c r="ICC76" s="87"/>
      <c r="ICD76" s="87"/>
      <c r="ICE76" s="87"/>
      <c r="ICF76" s="88"/>
      <c r="ICG76" s="87"/>
      <c r="ICH76" s="87"/>
      <c r="ICI76" s="87"/>
      <c r="ICJ76" s="87"/>
      <c r="ICK76" s="88"/>
      <c r="ICL76" s="87"/>
      <c r="ICM76" s="87"/>
      <c r="ICN76" s="87"/>
      <c r="ICO76" s="87"/>
      <c r="ICP76" s="88"/>
      <c r="ICQ76" s="87"/>
      <c r="ICR76" s="87"/>
      <c r="ICS76" s="87"/>
      <c r="ICT76" s="87"/>
      <c r="ICU76" s="88"/>
      <c r="ICV76" s="87"/>
      <c r="ICW76" s="87"/>
      <c r="ICX76" s="87"/>
      <c r="ICY76" s="87"/>
      <c r="ICZ76" s="88"/>
      <c r="IDA76" s="87"/>
      <c r="IDB76" s="87"/>
      <c r="IDC76" s="87"/>
      <c r="IDD76" s="87"/>
      <c r="IDE76" s="88"/>
      <c r="IDF76" s="87"/>
      <c r="IDG76" s="87"/>
      <c r="IDH76" s="87"/>
      <c r="IDI76" s="87"/>
      <c r="IDJ76" s="88"/>
      <c r="IDK76" s="87"/>
      <c r="IDL76" s="87"/>
      <c r="IDM76" s="87"/>
      <c r="IDN76" s="87"/>
      <c r="IDO76" s="88"/>
      <c r="IDP76" s="87"/>
      <c r="IDQ76" s="87"/>
      <c r="IDR76" s="87"/>
      <c r="IDS76" s="87"/>
      <c r="IDT76" s="88"/>
      <c r="IDU76" s="87"/>
      <c r="IDV76" s="87"/>
      <c r="IDW76" s="87"/>
      <c r="IDX76" s="87"/>
      <c r="IDY76" s="88"/>
      <c r="IDZ76" s="87"/>
      <c r="IEA76" s="87"/>
      <c r="IEB76" s="87"/>
      <c r="IEC76" s="87"/>
      <c r="IED76" s="88"/>
      <c r="IEE76" s="87"/>
      <c r="IEF76" s="87"/>
      <c r="IEG76" s="87"/>
      <c r="IEH76" s="87"/>
      <c r="IEI76" s="88"/>
      <c r="IEJ76" s="87"/>
      <c r="IEK76" s="87"/>
      <c r="IEL76" s="87"/>
      <c r="IEM76" s="87"/>
      <c r="IEN76" s="88"/>
      <c r="IEO76" s="87"/>
      <c r="IEP76" s="87"/>
      <c r="IEQ76" s="87"/>
      <c r="IER76" s="87"/>
      <c r="IES76" s="88"/>
      <c r="IET76" s="87"/>
      <c r="IEU76" s="87"/>
      <c r="IEV76" s="87"/>
      <c r="IEW76" s="87"/>
      <c r="IEX76" s="88"/>
      <c r="IEY76" s="87"/>
      <c r="IEZ76" s="87"/>
      <c r="IFA76" s="87"/>
      <c r="IFB76" s="87"/>
      <c r="IFC76" s="88"/>
      <c r="IFD76" s="87"/>
      <c r="IFE76" s="87"/>
      <c r="IFF76" s="87"/>
      <c r="IFG76" s="87"/>
      <c r="IFH76" s="88"/>
      <c r="IFI76" s="87"/>
      <c r="IFJ76" s="87"/>
      <c r="IFK76" s="87"/>
      <c r="IFL76" s="87"/>
      <c r="IFM76" s="88"/>
      <c r="IFN76" s="87"/>
      <c r="IFO76" s="87"/>
      <c r="IFP76" s="87"/>
      <c r="IFQ76" s="87"/>
      <c r="IFR76" s="88"/>
      <c r="IFS76" s="87"/>
      <c r="IFT76" s="87"/>
      <c r="IFU76" s="87"/>
      <c r="IFV76" s="87"/>
      <c r="IFW76" s="88"/>
      <c r="IFX76" s="87"/>
      <c r="IFY76" s="87"/>
      <c r="IFZ76" s="87"/>
      <c r="IGA76" s="87"/>
      <c r="IGB76" s="88"/>
      <c r="IGC76" s="87"/>
      <c r="IGD76" s="87"/>
      <c r="IGE76" s="87"/>
      <c r="IGF76" s="87"/>
      <c r="IGG76" s="88"/>
      <c r="IGH76" s="87"/>
      <c r="IGI76" s="87"/>
      <c r="IGJ76" s="87"/>
      <c r="IGK76" s="87"/>
      <c r="IGL76" s="88"/>
      <c r="IGM76" s="87"/>
      <c r="IGN76" s="87"/>
      <c r="IGO76" s="87"/>
      <c r="IGP76" s="87"/>
      <c r="IGQ76" s="88"/>
      <c r="IGR76" s="87"/>
      <c r="IGS76" s="87"/>
      <c r="IGT76" s="87"/>
      <c r="IGU76" s="87"/>
      <c r="IGV76" s="88"/>
      <c r="IGW76" s="87"/>
      <c r="IGX76" s="87"/>
      <c r="IGY76" s="87"/>
      <c r="IGZ76" s="87"/>
      <c r="IHA76" s="88"/>
      <c r="IHB76" s="87"/>
      <c r="IHC76" s="87"/>
      <c r="IHD76" s="87"/>
      <c r="IHE76" s="87"/>
      <c r="IHF76" s="88"/>
      <c r="IHG76" s="87"/>
      <c r="IHH76" s="87"/>
      <c r="IHI76" s="87"/>
      <c r="IHJ76" s="87"/>
      <c r="IHK76" s="88"/>
      <c r="IHL76" s="87"/>
      <c r="IHM76" s="87"/>
      <c r="IHN76" s="87"/>
      <c r="IHO76" s="87"/>
      <c r="IHP76" s="88"/>
      <c r="IHQ76" s="87"/>
      <c r="IHR76" s="87"/>
      <c r="IHS76" s="87"/>
      <c r="IHT76" s="87"/>
      <c r="IHU76" s="88"/>
      <c r="IHV76" s="87"/>
      <c r="IHW76" s="87"/>
      <c r="IHX76" s="87"/>
      <c r="IHY76" s="87"/>
      <c r="IHZ76" s="88"/>
      <c r="IIA76" s="87"/>
      <c r="IIB76" s="87"/>
      <c r="IIC76" s="87"/>
      <c r="IID76" s="87"/>
      <c r="IIE76" s="88"/>
      <c r="IIF76" s="87"/>
      <c r="IIG76" s="87"/>
      <c r="IIH76" s="87"/>
      <c r="III76" s="87"/>
      <c r="IIJ76" s="88"/>
      <c r="IIK76" s="87"/>
      <c r="IIL76" s="87"/>
      <c r="IIM76" s="87"/>
      <c r="IIN76" s="87"/>
      <c r="IIO76" s="88"/>
      <c r="IIP76" s="87"/>
      <c r="IIQ76" s="87"/>
      <c r="IIR76" s="87"/>
      <c r="IIS76" s="87"/>
      <c r="IIT76" s="88"/>
      <c r="IIU76" s="87"/>
      <c r="IIV76" s="87"/>
      <c r="IIW76" s="87"/>
      <c r="IIX76" s="87"/>
      <c r="IIY76" s="88"/>
      <c r="IIZ76" s="87"/>
      <c r="IJA76" s="87"/>
      <c r="IJB76" s="87"/>
      <c r="IJC76" s="87"/>
      <c r="IJD76" s="88"/>
      <c r="IJE76" s="87"/>
      <c r="IJF76" s="87"/>
      <c r="IJG76" s="87"/>
      <c r="IJH76" s="87"/>
      <c r="IJI76" s="88"/>
      <c r="IJJ76" s="87"/>
      <c r="IJK76" s="87"/>
      <c r="IJL76" s="87"/>
      <c r="IJM76" s="87"/>
      <c r="IJN76" s="88"/>
      <c r="IJO76" s="87"/>
      <c r="IJP76" s="87"/>
      <c r="IJQ76" s="87"/>
      <c r="IJR76" s="87"/>
      <c r="IJS76" s="88"/>
      <c r="IJT76" s="87"/>
      <c r="IJU76" s="87"/>
      <c r="IJV76" s="87"/>
      <c r="IJW76" s="87"/>
      <c r="IJX76" s="88"/>
      <c r="IJY76" s="87"/>
      <c r="IJZ76" s="87"/>
      <c r="IKA76" s="87"/>
      <c r="IKB76" s="87"/>
      <c r="IKC76" s="88"/>
      <c r="IKD76" s="87"/>
      <c r="IKE76" s="87"/>
      <c r="IKF76" s="87"/>
      <c r="IKG76" s="87"/>
      <c r="IKH76" s="88"/>
      <c r="IKI76" s="87"/>
      <c r="IKJ76" s="87"/>
      <c r="IKK76" s="87"/>
      <c r="IKL76" s="87"/>
      <c r="IKM76" s="88"/>
      <c r="IKN76" s="87"/>
      <c r="IKO76" s="87"/>
      <c r="IKP76" s="87"/>
      <c r="IKQ76" s="87"/>
      <c r="IKR76" s="88"/>
      <c r="IKS76" s="87"/>
      <c r="IKT76" s="87"/>
      <c r="IKU76" s="87"/>
      <c r="IKV76" s="87"/>
      <c r="IKW76" s="88"/>
      <c r="IKX76" s="87"/>
      <c r="IKY76" s="87"/>
      <c r="IKZ76" s="87"/>
      <c r="ILA76" s="87"/>
      <c r="ILB76" s="88"/>
      <c r="ILC76" s="87"/>
      <c r="ILD76" s="87"/>
      <c r="ILE76" s="87"/>
      <c r="ILF76" s="87"/>
      <c r="ILG76" s="88"/>
      <c r="ILH76" s="87"/>
      <c r="ILI76" s="87"/>
      <c r="ILJ76" s="87"/>
      <c r="ILK76" s="87"/>
      <c r="ILL76" s="88"/>
      <c r="ILM76" s="87"/>
      <c r="ILN76" s="87"/>
      <c r="ILO76" s="87"/>
      <c r="ILP76" s="87"/>
      <c r="ILQ76" s="88"/>
      <c r="ILR76" s="87"/>
      <c r="ILS76" s="87"/>
      <c r="ILT76" s="87"/>
      <c r="ILU76" s="87"/>
      <c r="ILV76" s="88"/>
      <c r="ILW76" s="87"/>
      <c r="ILX76" s="87"/>
      <c r="ILY76" s="87"/>
      <c r="ILZ76" s="87"/>
      <c r="IMA76" s="88"/>
      <c r="IMB76" s="87"/>
      <c r="IMC76" s="87"/>
      <c r="IMD76" s="87"/>
      <c r="IME76" s="87"/>
      <c r="IMF76" s="88"/>
      <c r="IMG76" s="87"/>
      <c r="IMH76" s="87"/>
      <c r="IMI76" s="87"/>
      <c r="IMJ76" s="87"/>
      <c r="IMK76" s="88"/>
      <c r="IML76" s="87"/>
      <c r="IMM76" s="87"/>
      <c r="IMN76" s="87"/>
      <c r="IMO76" s="87"/>
      <c r="IMP76" s="88"/>
      <c r="IMQ76" s="87"/>
      <c r="IMR76" s="87"/>
      <c r="IMS76" s="87"/>
      <c r="IMT76" s="87"/>
      <c r="IMU76" s="88"/>
      <c r="IMV76" s="87"/>
      <c r="IMW76" s="87"/>
      <c r="IMX76" s="87"/>
      <c r="IMY76" s="87"/>
      <c r="IMZ76" s="88"/>
      <c r="INA76" s="87"/>
      <c r="INB76" s="87"/>
      <c r="INC76" s="87"/>
      <c r="IND76" s="87"/>
      <c r="INE76" s="88"/>
      <c r="INF76" s="87"/>
      <c r="ING76" s="87"/>
      <c r="INH76" s="87"/>
      <c r="INI76" s="87"/>
      <c r="INJ76" s="88"/>
      <c r="INK76" s="87"/>
      <c r="INL76" s="87"/>
      <c r="INM76" s="87"/>
      <c r="INN76" s="87"/>
      <c r="INO76" s="88"/>
      <c r="INP76" s="87"/>
      <c r="INQ76" s="87"/>
      <c r="INR76" s="87"/>
      <c r="INS76" s="87"/>
      <c r="INT76" s="88"/>
      <c r="INU76" s="87"/>
      <c r="INV76" s="87"/>
      <c r="INW76" s="87"/>
      <c r="INX76" s="87"/>
      <c r="INY76" s="88"/>
      <c r="INZ76" s="87"/>
      <c r="IOA76" s="87"/>
      <c r="IOB76" s="87"/>
      <c r="IOC76" s="87"/>
      <c r="IOD76" s="88"/>
      <c r="IOE76" s="87"/>
      <c r="IOF76" s="87"/>
      <c r="IOG76" s="87"/>
      <c r="IOH76" s="87"/>
      <c r="IOI76" s="88"/>
      <c r="IOJ76" s="87"/>
      <c r="IOK76" s="87"/>
      <c r="IOL76" s="87"/>
      <c r="IOM76" s="87"/>
      <c r="ION76" s="88"/>
      <c r="IOO76" s="87"/>
      <c r="IOP76" s="87"/>
      <c r="IOQ76" s="87"/>
      <c r="IOR76" s="87"/>
      <c r="IOS76" s="88"/>
      <c r="IOT76" s="87"/>
      <c r="IOU76" s="87"/>
      <c r="IOV76" s="87"/>
      <c r="IOW76" s="87"/>
      <c r="IOX76" s="88"/>
      <c r="IOY76" s="87"/>
      <c r="IOZ76" s="87"/>
      <c r="IPA76" s="87"/>
      <c r="IPB76" s="87"/>
      <c r="IPC76" s="88"/>
      <c r="IPD76" s="87"/>
      <c r="IPE76" s="87"/>
      <c r="IPF76" s="87"/>
      <c r="IPG76" s="87"/>
      <c r="IPH76" s="88"/>
      <c r="IPI76" s="87"/>
      <c r="IPJ76" s="87"/>
      <c r="IPK76" s="87"/>
      <c r="IPL76" s="87"/>
      <c r="IPM76" s="88"/>
      <c r="IPN76" s="87"/>
      <c r="IPO76" s="87"/>
      <c r="IPP76" s="87"/>
      <c r="IPQ76" s="87"/>
      <c r="IPR76" s="88"/>
      <c r="IPS76" s="87"/>
      <c r="IPT76" s="87"/>
      <c r="IPU76" s="87"/>
      <c r="IPV76" s="87"/>
      <c r="IPW76" s="88"/>
      <c r="IPX76" s="87"/>
      <c r="IPY76" s="87"/>
      <c r="IPZ76" s="87"/>
      <c r="IQA76" s="87"/>
      <c r="IQB76" s="88"/>
      <c r="IQC76" s="87"/>
      <c r="IQD76" s="87"/>
      <c r="IQE76" s="87"/>
      <c r="IQF76" s="87"/>
      <c r="IQG76" s="88"/>
      <c r="IQH76" s="87"/>
      <c r="IQI76" s="87"/>
      <c r="IQJ76" s="87"/>
      <c r="IQK76" s="87"/>
      <c r="IQL76" s="88"/>
      <c r="IQM76" s="87"/>
      <c r="IQN76" s="87"/>
      <c r="IQO76" s="87"/>
      <c r="IQP76" s="87"/>
      <c r="IQQ76" s="88"/>
      <c r="IQR76" s="87"/>
      <c r="IQS76" s="87"/>
      <c r="IQT76" s="87"/>
      <c r="IQU76" s="87"/>
      <c r="IQV76" s="88"/>
      <c r="IQW76" s="87"/>
      <c r="IQX76" s="87"/>
      <c r="IQY76" s="87"/>
      <c r="IQZ76" s="87"/>
      <c r="IRA76" s="88"/>
      <c r="IRB76" s="87"/>
      <c r="IRC76" s="87"/>
      <c r="IRD76" s="87"/>
      <c r="IRE76" s="87"/>
      <c r="IRF76" s="88"/>
      <c r="IRG76" s="87"/>
      <c r="IRH76" s="87"/>
      <c r="IRI76" s="87"/>
      <c r="IRJ76" s="87"/>
      <c r="IRK76" s="88"/>
      <c r="IRL76" s="87"/>
      <c r="IRM76" s="87"/>
      <c r="IRN76" s="87"/>
      <c r="IRO76" s="87"/>
      <c r="IRP76" s="88"/>
      <c r="IRQ76" s="87"/>
      <c r="IRR76" s="87"/>
      <c r="IRS76" s="87"/>
      <c r="IRT76" s="87"/>
      <c r="IRU76" s="88"/>
      <c r="IRV76" s="87"/>
      <c r="IRW76" s="87"/>
      <c r="IRX76" s="87"/>
      <c r="IRY76" s="87"/>
      <c r="IRZ76" s="88"/>
      <c r="ISA76" s="87"/>
      <c r="ISB76" s="87"/>
      <c r="ISC76" s="87"/>
      <c r="ISD76" s="87"/>
      <c r="ISE76" s="88"/>
      <c r="ISF76" s="87"/>
      <c r="ISG76" s="87"/>
      <c r="ISH76" s="87"/>
      <c r="ISI76" s="87"/>
      <c r="ISJ76" s="88"/>
      <c r="ISK76" s="87"/>
      <c r="ISL76" s="87"/>
      <c r="ISM76" s="87"/>
      <c r="ISN76" s="87"/>
      <c r="ISO76" s="88"/>
      <c r="ISP76" s="87"/>
      <c r="ISQ76" s="87"/>
      <c r="ISR76" s="87"/>
      <c r="ISS76" s="87"/>
      <c r="IST76" s="88"/>
      <c r="ISU76" s="87"/>
      <c r="ISV76" s="87"/>
      <c r="ISW76" s="87"/>
      <c r="ISX76" s="87"/>
      <c r="ISY76" s="88"/>
      <c r="ISZ76" s="87"/>
      <c r="ITA76" s="87"/>
      <c r="ITB76" s="87"/>
      <c r="ITC76" s="87"/>
      <c r="ITD76" s="88"/>
      <c r="ITE76" s="87"/>
      <c r="ITF76" s="87"/>
      <c r="ITG76" s="87"/>
      <c r="ITH76" s="87"/>
      <c r="ITI76" s="88"/>
      <c r="ITJ76" s="87"/>
      <c r="ITK76" s="87"/>
      <c r="ITL76" s="87"/>
      <c r="ITM76" s="87"/>
      <c r="ITN76" s="88"/>
      <c r="ITO76" s="87"/>
      <c r="ITP76" s="87"/>
      <c r="ITQ76" s="87"/>
      <c r="ITR76" s="87"/>
      <c r="ITS76" s="88"/>
      <c r="ITT76" s="87"/>
      <c r="ITU76" s="87"/>
      <c r="ITV76" s="87"/>
      <c r="ITW76" s="87"/>
      <c r="ITX76" s="88"/>
      <c r="ITY76" s="87"/>
      <c r="ITZ76" s="87"/>
      <c r="IUA76" s="87"/>
      <c r="IUB76" s="87"/>
      <c r="IUC76" s="88"/>
      <c r="IUD76" s="87"/>
      <c r="IUE76" s="87"/>
      <c r="IUF76" s="87"/>
      <c r="IUG76" s="87"/>
      <c r="IUH76" s="88"/>
      <c r="IUI76" s="87"/>
      <c r="IUJ76" s="87"/>
      <c r="IUK76" s="87"/>
      <c r="IUL76" s="87"/>
      <c r="IUM76" s="88"/>
      <c r="IUN76" s="87"/>
      <c r="IUO76" s="87"/>
      <c r="IUP76" s="87"/>
      <c r="IUQ76" s="87"/>
      <c r="IUR76" s="88"/>
      <c r="IUS76" s="87"/>
      <c r="IUT76" s="87"/>
      <c r="IUU76" s="87"/>
      <c r="IUV76" s="87"/>
      <c r="IUW76" s="88"/>
      <c r="IUX76" s="87"/>
      <c r="IUY76" s="87"/>
      <c r="IUZ76" s="87"/>
      <c r="IVA76" s="87"/>
      <c r="IVB76" s="88"/>
      <c r="IVC76" s="87"/>
      <c r="IVD76" s="87"/>
      <c r="IVE76" s="87"/>
      <c r="IVF76" s="87"/>
      <c r="IVG76" s="88"/>
      <c r="IVH76" s="87"/>
      <c r="IVI76" s="87"/>
      <c r="IVJ76" s="87"/>
      <c r="IVK76" s="87"/>
      <c r="IVL76" s="88"/>
      <c r="IVM76" s="87"/>
      <c r="IVN76" s="87"/>
      <c r="IVO76" s="87"/>
      <c r="IVP76" s="87"/>
      <c r="IVQ76" s="88"/>
      <c r="IVR76" s="87"/>
      <c r="IVS76" s="87"/>
      <c r="IVT76" s="87"/>
      <c r="IVU76" s="87"/>
      <c r="IVV76" s="88"/>
      <c r="IVW76" s="87"/>
      <c r="IVX76" s="87"/>
      <c r="IVY76" s="87"/>
      <c r="IVZ76" s="87"/>
      <c r="IWA76" s="88"/>
      <c r="IWB76" s="87"/>
      <c r="IWC76" s="87"/>
      <c r="IWD76" s="87"/>
      <c r="IWE76" s="87"/>
      <c r="IWF76" s="88"/>
      <c r="IWG76" s="87"/>
      <c r="IWH76" s="87"/>
      <c r="IWI76" s="87"/>
      <c r="IWJ76" s="87"/>
      <c r="IWK76" s="88"/>
      <c r="IWL76" s="87"/>
      <c r="IWM76" s="87"/>
      <c r="IWN76" s="87"/>
      <c r="IWO76" s="87"/>
      <c r="IWP76" s="88"/>
      <c r="IWQ76" s="87"/>
      <c r="IWR76" s="87"/>
      <c r="IWS76" s="87"/>
      <c r="IWT76" s="87"/>
      <c r="IWU76" s="88"/>
      <c r="IWV76" s="87"/>
      <c r="IWW76" s="87"/>
      <c r="IWX76" s="87"/>
      <c r="IWY76" s="87"/>
      <c r="IWZ76" s="88"/>
      <c r="IXA76" s="87"/>
      <c r="IXB76" s="87"/>
      <c r="IXC76" s="87"/>
      <c r="IXD76" s="87"/>
      <c r="IXE76" s="88"/>
      <c r="IXF76" s="87"/>
      <c r="IXG76" s="87"/>
      <c r="IXH76" s="87"/>
      <c r="IXI76" s="87"/>
      <c r="IXJ76" s="88"/>
      <c r="IXK76" s="87"/>
      <c r="IXL76" s="87"/>
      <c r="IXM76" s="87"/>
      <c r="IXN76" s="87"/>
      <c r="IXO76" s="88"/>
      <c r="IXP76" s="87"/>
      <c r="IXQ76" s="87"/>
      <c r="IXR76" s="87"/>
      <c r="IXS76" s="87"/>
      <c r="IXT76" s="88"/>
      <c r="IXU76" s="87"/>
      <c r="IXV76" s="87"/>
      <c r="IXW76" s="87"/>
      <c r="IXX76" s="87"/>
      <c r="IXY76" s="88"/>
      <c r="IXZ76" s="87"/>
      <c r="IYA76" s="87"/>
      <c r="IYB76" s="87"/>
      <c r="IYC76" s="87"/>
      <c r="IYD76" s="88"/>
      <c r="IYE76" s="87"/>
      <c r="IYF76" s="87"/>
      <c r="IYG76" s="87"/>
      <c r="IYH76" s="87"/>
      <c r="IYI76" s="88"/>
      <c r="IYJ76" s="87"/>
      <c r="IYK76" s="87"/>
      <c r="IYL76" s="87"/>
      <c r="IYM76" s="87"/>
      <c r="IYN76" s="88"/>
      <c r="IYO76" s="87"/>
      <c r="IYP76" s="87"/>
      <c r="IYQ76" s="87"/>
      <c r="IYR76" s="87"/>
      <c r="IYS76" s="88"/>
      <c r="IYT76" s="87"/>
      <c r="IYU76" s="87"/>
      <c r="IYV76" s="87"/>
      <c r="IYW76" s="87"/>
      <c r="IYX76" s="88"/>
      <c r="IYY76" s="87"/>
      <c r="IYZ76" s="87"/>
      <c r="IZA76" s="87"/>
      <c r="IZB76" s="87"/>
      <c r="IZC76" s="88"/>
      <c r="IZD76" s="87"/>
      <c r="IZE76" s="87"/>
      <c r="IZF76" s="87"/>
      <c r="IZG76" s="87"/>
      <c r="IZH76" s="88"/>
      <c r="IZI76" s="87"/>
      <c r="IZJ76" s="87"/>
      <c r="IZK76" s="87"/>
      <c r="IZL76" s="87"/>
      <c r="IZM76" s="88"/>
      <c r="IZN76" s="87"/>
      <c r="IZO76" s="87"/>
      <c r="IZP76" s="87"/>
      <c r="IZQ76" s="87"/>
      <c r="IZR76" s="88"/>
      <c r="IZS76" s="87"/>
      <c r="IZT76" s="87"/>
      <c r="IZU76" s="87"/>
      <c r="IZV76" s="87"/>
      <c r="IZW76" s="88"/>
      <c r="IZX76" s="87"/>
      <c r="IZY76" s="87"/>
      <c r="IZZ76" s="87"/>
      <c r="JAA76" s="87"/>
      <c r="JAB76" s="88"/>
      <c r="JAC76" s="87"/>
      <c r="JAD76" s="87"/>
      <c r="JAE76" s="87"/>
      <c r="JAF76" s="87"/>
      <c r="JAG76" s="88"/>
      <c r="JAH76" s="87"/>
      <c r="JAI76" s="87"/>
      <c r="JAJ76" s="87"/>
      <c r="JAK76" s="87"/>
      <c r="JAL76" s="88"/>
      <c r="JAM76" s="87"/>
      <c r="JAN76" s="87"/>
      <c r="JAO76" s="87"/>
      <c r="JAP76" s="87"/>
      <c r="JAQ76" s="88"/>
      <c r="JAR76" s="87"/>
      <c r="JAS76" s="87"/>
      <c r="JAT76" s="87"/>
      <c r="JAU76" s="87"/>
      <c r="JAV76" s="88"/>
      <c r="JAW76" s="87"/>
      <c r="JAX76" s="87"/>
      <c r="JAY76" s="87"/>
      <c r="JAZ76" s="87"/>
      <c r="JBA76" s="88"/>
      <c r="JBB76" s="87"/>
      <c r="JBC76" s="87"/>
      <c r="JBD76" s="87"/>
      <c r="JBE76" s="87"/>
      <c r="JBF76" s="88"/>
      <c r="JBG76" s="87"/>
      <c r="JBH76" s="87"/>
      <c r="JBI76" s="87"/>
      <c r="JBJ76" s="87"/>
      <c r="JBK76" s="88"/>
      <c r="JBL76" s="87"/>
      <c r="JBM76" s="87"/>
      <c r="JBN76" s="87"/>
      <c r="JBO76" s="87"/>
      <c r="JBP76" s="88"/>
      <c r="JBQ76" s="87"/>
      <c r="JBR76" s="87"/>
      <c r="JBS76" s="87"/>
      <c r="JBT76" s="87"/>
      <c r="JBU76" s="88"/>
      <c r="JBV76" s="87"/>
      <c r="JBW76" s="87"/>
      <c r="JBX76" s="87"/>
      <c r="JBY76" s="87"/>
      <c r="JBZ76" s="88"/>
      <c r="JCA76" s="87"/>
      <c r="JCB76" s="87"/>
      <c r="JCC76" s="87"/>
      <c r="JCD76" s="87"/>
      <c r="JCE76" s="88"/>
      <c r="JCF76" s="87"/>
      <c r="JCG76" s="87"/>
      <c r="JCH76" s="87"/>
      <c r="JCI76" s="87"/>
      <c r="JCJ76" s="88"/>
      <c r="JCK76" s="87"/>
      <c r="JCL76" s="87"/>
      <c r="JCM76" s="87"/>
      <c r="JCN76" s="87"/>
      <c r="JCO76" s="88"/>
      <c r="JCP76" s="87"/>
      <c r="JCQ76" s="87"/>
      <c r="JCR76" s="87"/>
      <c r="JCS76" s="87"/>
      <c r="JCT76" s="88"/>
      <c r="JCU76" s="87"/>
      <c r="JCV76" s="87"/>
      <c r="JCW76" s="87"/>
      <c r="JCX76" s="87"/>
      <c r="JCY76" s="88"/>
      <c r="JCZ76" s="87"/>
      <c r="JDA76" s="87"/>
      <c r="JDB76" s="87"/>
      <c r="JDC76" s="87"/>
      <c r="JDD76" s="88"/>
      <c r="JDE76" s="87"/>
      <c r="JDF76" s="87"/>
      <c r="JDG76" s="87"/>
      <c r="JDH76" s="87"/>
      <c r="JDI76" s="88"/>
      <c r="JDJ76" s="87"/>
      <c r="JDK76" s="87"/>
      <c r="JDL76" s="87"/>
      <c r="JDM76" s="87"/>
      <c r="JDN76" s="88"/>
      <c r="JDO76" s="87"/>
      <c r="JDP76" s="87"/>
      <c r="JDQ76" s="87"/>
      <c r="JDR76" s="87"/>
      <c r="JDS76" s="88"/>
      <c r="JDT76" s="87"/>
      <c r="JDU76" s="87"/>
      <c r="JDV76" s="87"/>
      <c r="JDW76" s="87"/>
      <c r="JDX76" s="88"/>
      <c r="JDY76" s="87"/>
      <c r="JDZ76" s="87"/>
      <c r="JEA76" s="87"/>
      <c r="JEB76" s="87"/>
      <c r="JEC76" s="88"/>
      <c r="JED76" s="87"/>
      <c r="JEE76" s="87"/>
      <c r="JEF76" s="87"/>
      <c r="JEG76" s="87"/>
      <c r="JEH76" s="88"/>
      <c r="JEI76" s="87"/>
      <c r="JEJ76" s="87"/>
      <c r="JEK76" s="87"/>
      <c r="JEL76" s="87"/>
      <c r="JEM76" s="88"/>
      <c r="JEN76" s="87"/>
      <c r="JEO76" s="87"/>
      <c r="JEP76" s="87"/>
      <c r="JEQ76" s="87"/>
      <c r="JER76" s="88"/>
      <c r="JES76" s="87"/>
      <c r="JET76" s="87"/>
      <c r="JEU76" s="87"/>
      <c r="JEV76" s="87"/>
      <c r="JEW76" s="88"/>
      <c r="JEX76" s="87"/>
      <c r="JEY76" s="87"/>
      <c r="JEZ76" s="87"/>
      <c r="JFA76" s="87"/>
      <c r="JFB76" s="88"/>
      <c r="JFC76" s="87"/>
      <c r="JFD76" s="87"/>
      <c r="JFE76" s="87"/>
      <c r="JFF76" s="87"/>
      <c r="JFG76" s="88"/>
      <c r="JFH76" s="87"/>
      <c r="JFI76" s="87"/>
      <c r="JFJ76" s="87"/>
      <c r="JFK76" s="87"/>
      <c r="JFL76" s="88"/>
      <c r="JFM76" s="87"/>
      <c r="JFN76" s="87"/>
      <c r="JFO76" s="87"/>
      <c r="JFP76" s="87"/>
      <c r="JFQ76" s="88"/>
      <c r="JFR76" s="87"/>
      <c r="JFS76" s="87"/>
      <c r="JFT76" s="87"/>
      <c r="JFU76" s="87"/>
      <c r="JFV76" s="88"/>
      <c r="JFW76" s="87"/>
      <c r="JFX76" s="87"/>
      <c r="JFY76" s="87"/>
      <c r="JFZ76" s="87"/>
      <c r="JGA76" s="88"/>
      <c r="JGB76" s="87"/>
      <c r="JGC76" s="87"/>
      <c r="JGD76" s="87"/>
      <c r="JGE76" s="87"/>
      <c r="JGF76" s="88"/>
      <c r="JGG76" s="87"/>
      <c r="JGH76" s="87"/>
      <c r="JGI76" s="87"/>
      <c r="JGJ76" s="87"/>
      <c r="JGK76" s="88"/>
      <c r="JGL76" s="87"/>
      <c r="JGM76" s="87"/>
      <c r="JGN76" s="87"/>
      <c r="JGO76" s="87"/>
      <c r="JGP76" s="88"/>
      <c r="JGQ76" s="87"/>
      <c r="JGR76" s="87"/>
      <c r="JGS76" s="87"/>
      <c r="JGT76" s="87"/>
      <c r="JGU76" s="88"/>
      <c r="JGV76" s="87"/>
      <c r="JGW76" s="87"/>
      <c r="JGX76" s="87"/>
      <c r="JGY76" s="87"/>
      <c r="JGZ76" s="88"/>
      <c r="JHA76" s="87"/>
      <c r="JHB76" s="87"/>
      <c r="JHC76" s="87"/>
      <c r="JHD76" s="87"/>
      <c r="JHE76" s="88"/>
      <c r="JHF76" s="87"/>
      <c r="JHG76" s="87"/>
      <c r="JHH76" s="87"/>
      <c r="JHI76" s="87"/>
      <c r="JHJ76" s="88"/>
      <c r="JHK76" s="87"/>
      <c r="JHL76" s="87"/>
      <c r="JHM76" s="87"/>
      <c r="JHN76" s="87"/>
      <c r="JHO76" s="88"/>
      <c r="JHP76" s="87"/>
      <c r="JHQ76" s="87"/>
      <c r="JHR76" s="87"/>
      <c r="JHS76" s="87"/>
      <c r="JHT76" s="88"/>
      <c r="JHU76" s="87"/>
      <c r="JHV76" s="87"/>
      <c r="JHW76" s="87"/>
      <c r="JHX76" s="87"/>
      <c r="JHY76" s="88"/>
      <c r="JHZ76" s="87"/>
      <c r="JIA76" s="87"/>
      <c r="JIB76" s="87"/>
      <c r="JIC76" s="87"/>
      <c r="JID76" s="88"/>
      <c r="JIE76" s="87"/>
      <c r="JIF76" s="87"/>
      <c r="JIG76" s="87"/>
      <c r="JIH76" s="87"/>
      <c r="JII76" s="88"/>
      <c r="JIJ76" s="87"/>
      <c r="JIK76" s="87"/>
      <c r="JIL76" s="87"/>
      <c r="JIM76" s="87"/>
      <c r="JIN76" s="88"/>
      <c r="JIO76" s="87"/>
      <c r="JIP76" s="87"/>
      <c r="JIQ76" s="87"/>
      <c r="JIR76" s="87"/>
      <c r="JIS76" s="88"/>
      <c r="JIT76" s="87"/>
      <c r="JIU76" s="87"/>
      <c r="JIV76" s="87"/>
      <c r="JIW76" s="87"/>
      <c r="JIX76" s="88"/>
      <c r="JIY76" s="87"/>
      <c r="JIZ76" s="87"/>
      <c r="JJA76" s="87"/>
      <c r="JJB76" s="87"/>
      <c r="JJC76" s="88"/>
      <c r="JJD76" s="87"/>
      <c r="JJE76" s="87"/>
      <c r="JJF76" s="87"/>
      <c r="JJG76" s="87"/>
      <c r="JJH76" s="88"/>
      <c r="JJI76" s="87"/>
      <c r="JJJ76" s="87"/>
      <c r="JJK76" s="87"/>
      <c r="JJL76" s="87"/>
      <c r="JJM76" s="88"/>
      <c r="JJN76" s="87"/>
      <c r="JJO76" s="87"/>
      <c r="JJP76" s="87"/>
      <c r="JJQ76" s="87"/>
      <c r="JJR76" s="88"/>
      <c r="JJS76" s="87"/>
      <c r="JJT76" s="87"/>
      <c r="JJU76" s="87"/>
      <c r="JJV76" s="87"/>
      <c r="JJW76" s="88"/>
      <c r="JJX76" s="87"/>
      <c r="JJY76" s="87"/>
      <c r="JJZ76" s="87"/>
      <c r="JKA76" s="87"/>
      <c r="JKB76" s="88"/>
      <c r="JKC76" s="87"/>
      <c r="JKD76" s="87"/>
      <c r="JKE76" s="87"/>
      <c r="JKF76" s="87"/>
      <c r="JKG76" s="88"/>
      <c r="JKH76" s="87"/>
      <c r="JKI76" s="87"/>
      <c r="JKJ76" s="87"/>
      <c r="JKK76" s="87"/>
      <c r="JKL76" s="88"/>
      <c r="JKM76" s="87"/>
      <c r="JKN76" s="87"/>
      <c r="JKO76" s="87"/>
      <c r="JKP76" s="87"/>
      <c r="JKQ76" s="88"/>
      <c r="JKR76" s="87"/>
      <c r="JKS76" s="87"/>
      <c r="JKT76" s="87"/>
      <c r="JKU76" s="87"/>
      <c r="JKV76" s="88"/>
      <c r="JKW76" s="87"/>
      <c r="JKX76" s="87"/>
      <c r="JKY76" s="87"/>
      <c r="JKZ76" s="87"/>
      <c r="JLA76" s="88"/>
      <c r="JLB76" s="87"/>
      <c r="JLC76" s="87"/>
      <c r="JLD76" s="87"/>
      <c r="JLE76" s="87"/>
      <c r="JLF76" s="88"/>
      <c r="JLG76" s="87"/>
      <c r="JLH76" s="87"/>
      <c r="JLI76" s="87"/>
      <c r="JLJ76" s="87"/>
      <c r="JLK76" s="88"/>
      <c r="JLL76" s="87"/>
      <c r="JLM76" s="87"/>
      <c r="JLN76" s="87"/>
      <c r="JLO76" s="87"/>
      <c r="JLP76" s="88"/>
      <c r="JLQ76" s="87"/>
      <c r="JLR76" s="87"/>
      <c r="JLS76" s="87"/>
      <c r="JLT76" s="87"/>
      <c r="JLU76" s="88"/>
      <c r="JLV76" s="87"/>
      <c r="JLW76" s="87"/>
      <c r="JLX76" s="87"/>
      <c r="JLY76" s="87"/>
      <c r="JLZ76" s="88"/>
      <c r="JMA76" s="87"/>
      <c r="JMB76" s="87"/>
      <c r="JMC76" s="87"/>
      <c r="JMD76" s="87"/>
      <c r="JME76" s="88"/>
      <c r="JMF76" s="87"/>
      <c r="JMG76" s="87"/>
      <c r="JMH76" s="87"/>
      <c r="JMI76" s="87"/>
      <c r="JMJ76" s="88"/>
      <c r="JMK76" s="87"/>
      <c r="JML76" s="87"/>
      <c r="JMM76" s="87"/>
      <c r="JMN76" s="87"/>
      <c r="JMO76" s="88"/>
      <c r="JMP76" s="87"/>
      <c r="JMQ76" s="87"/>
      <c r="JMR76" s="87"/>
      <c r="JMS76" s="87"/>
      <c r="JMT76" s="88"/>
      <c r="JMU76" s="87"/>
      <c r="JMV76" s="87"/>
      <c r="JMW76" s="87"/>
      <c r="JMX76" s="87"/>
      <c r="JMY76" s="88"/>
      <c r="JMZ76" s="87"/>
      <c r="JNA76" s="87"/>
      <c r="JNB76" s="87"/>
      <c r="JNC76" s="87"/>
      <c r="JND76" s="88"/>
      <c r="JNE76" s="87"/>
      <c r="JNF76" s="87"/>
      <c r="JNG76" s="87"/>
      <c r="JNH76" s="87"/>
      <c r="JNI76" s="88"/>
      <c r="JNJ76" s="87"/>
      <c r="JNK76" s="87"/>
      <c r="JNL76" s="87"/>
      <c r="JNM76" s="87"/>
      <c r="JNN76" s="88"/>
      <c r="JNO76" s="87"/>
      <c r="JNP76" s="87"/>
      <c r="JNQ76" s="87"/>
      <c r="JNR76" s="87"/>
      <c r="JNS76" s="88"/>
      <c r="JNT76" s="87"/>
      <c r="JNU76" s="87"/>
      <c r="JNV76" s="87"/>
      <c r="JNW76" s="87"/>
      <c r="JNX76" s="88"/>
      <c r="JNY76" s="87"/>
      <c r="JNZ76" s="87"/>
      <c r="JOA76" s="87"/>
      <c r="JOB76" s="87"/>
      <c r="JOC76" s="88"/>
      <c r="JOD76" s="87"/>
      <c r="JOE76" s="87"/>
      <c r="JOF76" s="87"/>
      <c r="JOG76" s="87"/>
      <c r="JOH76" s="88"/>
      <c r="JOI76" s="87"/>
      <c r="JOJ76" s="87"/>
      <c r="JOK76" s="87"/>
      <c r="JOL76" s="87"/>
      <c r="JOM76" s="88"/>
      <c r="JON76" s="87"/>
      <c r="JOO76" s="87"/>
      <c r="JOP76" s="87"/>
      <c r="JOQ76" s="87"/>
      <c r="JOR76" s="88"/>
      <c r="JOS76" s="87"/>
      <c r="JOT76" s="87"/>
      <c r="JOU76" s="87"/>
      <c r="JOV76" s="87"/>
      <c r="JOW76" s="88"/>
      <c r="JOX76" s="87"/>
      <c r="JOY76" s="87"/>
      <c r="JOZ76" s="87"/>
      <c r="JPA76" s="87"/>
      <c r="JPB76" s="88"/>
      <c r="JPC76" s="87"/>
      <c r="JPD76" s="87"/>
      <c r="JPE76" s="87"/>
      <c r="JPF76" s="87"/>
      <c r="JPG76" s="88"/>
      <c r="JPH76" s="87"/>
      <c r="JPI76" s="87"/>
      <c r="JPJ76" s="87"/>
      <c r="JPK76" s="87"/>
      <c r="JPL76" s="88"/>
      <c r="JPM76" s="87"/>
      <c r="JPN76" s="87"/>
      <c r="JPO76" s="87"/>
      <c r="JPP76" s="87"/>
      <c r="JPQ76" s="88"/>
      <c r="JPR76" s="87"/>
      <c r="JPS76" s="87"/>
      <c r="JPT76" s="87"/>
      <c r="JPU76" s="87"/>
      <c r="JPV76" s="88"/>
      <c r="JPW76" s="87"/>
      <c r="JPX76" s="87"/>
      <c r="JPY76" s="87"/>
      <c r="JPZ76" s="87"/>
      <c r="JQA76" s="88"/>
      <c r="JQB76" s="87"/>
      <c r="JQC76" s="87"/>
      <c r="JQD76" s="87"/>
      <c r="JQE76" s="87"/>
      <c r="JQF76" s="88"/>
      <c r="JQG76" s="87"/>
      <c r="JQH76" s="87"/>
      <c r="JQI76" s="87"/>
      <c r="JQJ76" s="87"/>
      <c r="JQK76" s="88"/>
      <c r="JQL76" s="87"/>
      <c r="JQM76" s="87"/>
      <c r="JQN76" s="87"/>
      <c r="JQO76" s="87"/>
      <c r="JQP76" s="88"/>
      <c r="JQQ76" s="87"/>
      <c r="JQR76" s="87"/>
      <c r="JQS76" s="87"/>
      <c r="JQT76" s="87"/>
      <c r="JQU76" s="88"/>
      <c r="JQV76" s="87"/>
      <c r="JQW76" s="87"/>
      <c r="JQX76" s="87"/>
      <c r="JQY76" s="87"/>
      <c r="JQZ76" s="88"/>
      <c r="JRA76" s="87"/>
      <c r="JRB76" s="87"/>
      <c r="JRC76" s="87"/>
      <c r="JRD76" s="87"/>
      <c r="JRE76" s="88"/>
      <c r="JRF76" s="87"/>
      <c r="JRG76" s="87"/>
      <c r="JRH76" s="87"/>
      <c r="JRI76" s="87"/>
      <c r="JRJ76" s="88"/>
      <c r="JRK76" s="87"/>
      <c r="JRL76" s="87"/>
      <c r="JRM76" s="87"/>
      <c r="JRN76" s="87"/>
      <c r="JRO76" s="88"/>
      <c r="JRP76" s="87"/>
      <c r="JRQ76" s="87"/>
      <c r="JRR76" s="87"/>
      <c r="JRS76" s="87"/>
      <c r="JRT76" s="88"/>
      <c r="JRU76" s="87"/>
      <c r="JRV76" s="87"/>
      <c r="JRW76" s="87"/>
      <c r="JRX76" s="87"/>
      <c r="JRY76" s="88"/>
      <c r="JRZ76" s="87"/>
      <c r="JSA76" s="87"/>
      <c r="JSB76" s="87"/>
      <c r="JSC76" s="87"/>
      <c r="JSD76" s="88"/>
      <c r="JSE76" s="87"/>
      <c r="JSF76" s="87"/>
      <c r="JSG76" s="87"/>
      <c r="JSH76" s="87"/>
      <c r="JSI76" s="88"/>
      <c r="JSJ76" s="87"/>
      <c r="JSK76" s="87"/>
      <c r="JSL76" s="87"/>
      <c r="JSM76" s="87"/>
      <c r="JSN76" s="88"/>
      <c r="JSO76" s="87"/>
      <c r="JSP76" s="87"/>
      <c r="JSQ76" s="87"/>
      <c r="JSR76" s="87"/>
      <c r="JSS76" s="88"/>
      <c r="JST76" s="87"/>
      <c r="JSU76" s="87"/>
      <c r="JSV76" s="87"/>
      <c r="JSW76" s="87"/>
      <c r="JSX76" s="88"/>
      <c r="JSY76" s="87"/>
      <c r="JSZ76" s="87"/>
      <c r="JTA76" s="87"/>
      <c r="JTB76" s="87"/>
      <c r="JTC76" s="88"/>
      <c r="JTD76" s="87"/>
      <c r="JTE76" s="87"/>
      <c r="JTF76" s="87"/>
      <c r="JTG76" s="87"/>
      <c r="JTH76" s="88"/>
      <c r="JTI76" s="87"/>
      <c r="JTJ76" s="87"/>
      <c r="JTK76" s="87"/>
      <c r="JTL76" s="87"/>
      <c r="JTM76" s="88"/>
      <c r="JTN76" s="87"/>
      <c r="JTO76" s="87"/>
      <c r="JTP76" s="87"/>
      <c r="JTQ76" s="87"/>
      <c r="JTR76" s="88"/>
      <c r="JTS76" s="87"/>
      <c r="JTT76" s="87"/>
      <c r="JTU76" s="87"/>
      <c r="JTV76" s="87"/>
      <c r="JTW76" s="88"/>
      <c r="JTX76" s="87"/>
      <c r="JTY76" s="87"/>
      <c r="JTZ76" s="87"/>
      <c r="JUA76" s="87"/>
      <c r="JUB76" s="88"/>
      <c r="JUC76" s="87"/>
      <c r="JUD76" s="87"/>
      <c r="JUE76" s="87"/>
      <c r="JUF76" s="87"/>
      <c r="JUG76" s="88"/>
      <c r="JUH76" s="87"/>
      <c r="JUI76" s="87"/>
      <c r="JUJ76" s="87"/>
      <c r="JUK76" s="87"/>
      <c r="JUL76" s="88"/>
      <c r="JUM76" s="87"/>
      <c r="JUN76" s="87"/>
      <c r="JUO76" s="87"/>
      <c r="JUP76" s="87"/>
      <c r="JUQ76" s="88"/>
      <c r="JUR76" s="87"/>
      <c r="JUS76" s="87"/>
      <c r="JUT76" s="87"/>
      <c r="JUU76" s="87"/>
      <c r="JUV76" s="88"/>
      <c r="JUW76" s="87"/>
      <c r="JUX76" s="87"/>
      <c r="JUY76" s="87"/>
      <c r="JUZ76" s="87"/>
      <c r="JVA76" s="88"/>
      <c r="JVB76" s="87"/>
      <c r="JVC76" s="87"/>
      <c r="JVD76" s="87"/>
      <c r="JVE76" s="87"/>
      <c r="JVF76" s="88"/>
      <c r="JVG76" s="87"/>
      <c r="JVH76" s="87"/>
      <c r="JVI76" s="87"/>
      <c r="JVJ76" s="87"/>
      <c r="JVK76" s="88"/>
      <c r="JVL76" s="87"/>
      <c r="JVM76" s="87"/>
      <c r="JVN76" s="87"/>
      <c r="JVO76" s="87"/>
      <c r="JVP76" s="88"/>
      <c r="JVQ76" s="87"/>
      <c r="JVR76" s="87"/>
      <c r="JVS76" s="87"/>
      <c r="JVT76" s="87"/>
      <c r="JVU76" s="88"/>
      <c r="JVV76" s="87"/>
      <c r="JVW76" s="87"/>
      <c r="JVX76" s="87"/>
      <c r="JVY76" s="87"/>
      <c r="JVZ76" s="88"/>
      <c r="JWA76" s="87"/>
      <c r="JWB76" s="87"/>
      <c r="JWC76" s="87"/>
      <c r="JWD76" s="87"/>
      <c r="JWE76" s="88"/>
      <c r="JWF76" s="87"/>
      <c r="JWG76" s="87"/>
      <c r="JWH76" s="87"/>
      <c r="JWI76" s="87"/>
      <c r="JWJ76" s="88"/>
      <c r="JWK76" s="87"/>
      <c r="JWL76" s="87"/>
      <c r="JWM76" s="87"/>
      <c r="JWN76" s="87"/>
      <c r="JWO76" s="88"/>
      <c r="JWP76" s="87"/>
      <c r="JWQ76" s="87"/>
      <c r="JWR76" s="87"/>
      <c r="JWS76" s="87"/>
      <c r="JWT76" s="88"/>
      <c r="JWU76" s="87"/>
      <c r="JWV76" s="87"/>
      <c r="JWW76" s="87"/>
      <c r="JWX76" s="87"/>
      <c r="JWY76" s="88"/>
      <c r="JWZ76" s="87"/>
      <c r="JXA76" s="87"/>
      <c r="JXB76" s="87"/>
      <c r="JXC76" s="87"/>
      <c r="JXD76" s="88"/>
      <c r="JXE76" s="87"/>
      <c r="JXF76" s="87"/>
      <c r="JXG76" s="87"/>
      <c r="JXH76" s="87"/>
      <c r="JXI76" s="88"/>
      <c r="JXJ76" s="87"/>
      <c r="JXK76" s="87"/>
      <c r="JXL76" s="87"/>
      <c r="JXM76" s="87"/>
      <c r="JXN76" s="88"/>
      <c r="JXO76" s="87"/>
      <c r="JXP76" s="87"/>
      <c r="JXQ76" s="87"/>
      <c r="JXR76" s="87"/>
      <c r="JXS76" s="88"/>
      <c r="JXT76" s="87"/>
      <c r="JXU76" s="87"/>
      <c r="JXV76" s="87"/>
      <c r="JXW76" s="87"/>
      <c r="JXX76" s="88"/>
      <c r="JXY76" s="87"/>
      <c r="JXZ76" s="87"/>
      <c r="JYA76" s="87"/>
      <c r="JYB76" s="87"/>
      <c r="JYC76" s="88"/>
      <c r="JYD76" s="87"/>
      <c r="JYE76" s="87"/>
      <c r="JYF76" s="87"/>
      <c r="JYG76" s="87"/>
      <c r="JYH76" s="88"/>
      <c r="JYI76" s="87"/>
      <c r="JYJ76" s="87"/>
      <c r="JYK76" s="87"/>
      <c r="JYL76" s="87"/>
      <c r="JYM76" s="88"/>
      <c r="JYN76" s="87"/>
      <c r="JYO76" s="87"/>
      <c r="JYP76" s="87"/>
      <c r="JYQ76" s="87"/>
      <c r="JYR76" s="88"/>
      <c r="JYS76" s="87"/>
      <c r="JYT76" s="87"/>
      <c r="JYU76" s="87"/>
      <c r="JYV76" s="87"/>
      <c r="JYW76" s="88"/>
      <c r="JYX76" s="87"/>
      <c r="JYY76" s="87"/>
      <c r="JYZ76" s="87"/>
      <c r="JZA76" s="87"/>
      <c r="JZB76" s="88"/>
      <c r="JZC76" s="87"/>
      <c r="JZD76" s="87"/>
      <c r="JZE76" s="87"/>
      <c r="JZF76" s="87"/>
      <c r="JZG76" s="88"/>
      <c r="JZH76" s="87"/>
      <c r="JZI76" s="87"/>
      <c r="JZJ76" s="87"/>
      <c r="JZK76" s="87"/>
      <c r="JZL76" s="88"/>
      <c r="JZM76" s="87"/>
      <c r="JZN76" s="87"/>
      <c r="JZO76" s="87"/>
      <c r="JZP76" s="87"/>
      <c r="JZQ76" s="88"/>
      <c r="JZR76" s="87"/>
      <c r="JZS76" s="87"/>
      <c r="JZT76" s="87"/>
      <c r="JZU76" s="87"/>
      <c r="JZV76" s="88"/>
      <c r="JZW76" s="87"/>
      <c r="JZX76" s="87"/>
      <c r="JZY76" s="87"/>
      <c r="JZZ76" s="87"/>
      <c r="KAA76" s="88"/>
      <c r="KAB76" s="87"/>
      <c r="KAC76" s="87"/>
      <c r="KAD76" s="87"/>
      <c r="KAE76" s="87"/>
      <c r="KAF76" s="88"/>
      <c r="KAG76" s="87"/>
      <c r="KAH76" s="87"/>
      <c r="KAI76" s="87"/>
      <c r="KAJ76" s="87"/>
      <c r="KAK76" s="88"/>
      <c r="KAL76" s="87"/>
      <c r="KAM76" s="87"/>
      <c r="KAN76" s="87"/>
      <c r="KAO76" s="87"/>
      <c r="KAP76" s="88"/>
      <c r="KAQ76" s="87"/>
      <c r="KAR76" s="87"/>
      <c r="KAS76" s="87"/>
      <c r="KAT76" s="87"/>
      <c r="KAU76" s="88"/>
      <c r="KAV76" s="87"/>
      <c r="KAW76" s="87"/>
      <c r="KAX76" s="87"/>
      <c r="KAY76" s="87"/>
      <c r="KAZ76" s="88"/>
      <c r="KBA76" s="87"/>
      <c r="KBB76" s="87"/>
      <c r="KBC76" s="87"/>
      <c r="KBD76" s="87"/>
      <c r="KBE76" s="88"/>
      <c r="KBF76" s="87"/>
      <c r="KBG76" s="87"/>
      <c r="KBH76" s="87"/>
      <c r="KBI76" s="87"/>
      <c r="KBJ76" s="88"/>
      <c r="KBK76" s="87"/>
      <c r="KBL76" s="87"/>
      <c r="KBM76" s="87"/>
      <c r="KBN76" s="87"/>
      <c r="KBO76" s="88"/>
      <c r="KBP76" s="87"/>
      <c r="KBQ76" s="87"/>
      <c r="KBR76" s="87"/>
      <c r="KBS76" s="87"/>
      <c r="KBT76" s="88"/>
      <c r="KBU76" s="87"/>
      <c r="KBV76" s="87"/>
      <c r="KBW76" s="87"/>
      <c r="KBX76" s="87"/>
      <c r="KBY76" s="88"/>
      <c r="KBZ76" s="87"/>
      <c r="KCA76" s="87"/>
      <c r="KCB76" s="87"/>
      <c r="KCC76" s="87"/>
      <c r="KCD76" s="88"/>
      <c r="KCE76" s="87"/>
      <c r="KCF76" s="87"/>
      <c r="KCG76" s="87"/>
      <c r="KCH76" s="87"/>
      <c r="KCI76" s="88"/>
      <c r="KCJ76" s="87"/>
      <c r="KCK76" s="87"/>
      <c r="KCL76" s="87"/>
      <c r="KCM76" s="87"/>
      <c r="KCN76" s="88"/>
      <c r="KCO76" s="87"/>
      <c r="KCP76" s="87"/>
      <c r="KCQ76" s="87"/>
      <c r="KCR76" s="87"/>
      <c r="KCS76" s="88"/>
      <c r="KCT76" s="87"/>
      <c r="KCU76" s="87"/>
      <c r="KCV76" s="87"/>
      <c r="KCW76" s="87"/>
      <c r="KCX76" s="88"/>
      <c r="KCY76" s="87"/>
      <c r="KCZ76" s="87"/>
      <c r="KDA76" s="87"/>
      <c r="KDB76" s="87"/>
      <c r="KDC76" s="88"/>
      <c r="KDD76" s="87"/>
      <c r="KDE76" s="87"/>
      <c r="KDF76" s="87"/>
      <c r="KDG76" s="87"/>
      <c r="KDH76" s="88"/>
      <c r="KDI76" s="87"/>
      <c r="KDJ76" s="87"/>
      <c r="KDK76" s="87"/>
      <c r="KDL76" s="87"/>
      <c r="KDM76" s="88"/>
      <c r="KDN76" s="87"/>
      <c r="KDO76" s="87"/>
      <c r="KDP76" s="87"/>
      <c r="KDQ76" s="87"/>
      <c r="KDR76" s="88"/>
      <c r="KDS76" s="87"/>
      <c r="KDT76" s="87"/>
      <c r="KDU76" s="87"/>
      <c r="KDV76" s="87"/>
      <c r="KDW76" s="88"/>
      <c r="KDX76" s="87"/>
      <c r="KDY76" s="87"/>
      <c r="KDZ76" s="87"/>
      <c r="KEA76" s="87"/>
      <c r="KEB76" s="88"/>
      <c r="KEC76" s="87"/>
      <c r="KED76" s="87"/>
      <c r="KEE76" s="87"/>
      <c r="KEF76" s="87"/>
      <c r="KEG76" s="88"/>
      <c r="KEH76" s="87"/>
      <c r="KEI76" s="87"/>
      <c r="KEJ76" s="87"/>
      <c r="KEK76" s="87"/>
      <c r="KEL76" s="88"/>
      <c r="KEM76" s="87"/>
      <c r="KEN76" s="87"/>
      <c r="KEO76" s="87"/>
      <c r="KEP76" s="87"/>
      <c r="KEQ76" s="88"/>
      <c r="KER76" s="87"/>
      <c r="KES76" s="87"/>
      <c r="KET76" s="87"/>
      <c r="KEU76" s="87"/>
      <c r="KEV76" s="88"/>
      <c r="KEW76" s="87"/>
      <c r="KEX76" s="87"/>
      <c r="KEY76" s="87"/>
      <c r="KEZ76" s="87"/>
      <c r="KFA76" s="88"/>
      <c r="KFB76" s="87"/>
      <c r="KFC76" s="87"/>
      <c r="KFD76" s="87"/>
      <c r="KFE76" s="87"/>
      <c r="KFF76" s="88"/>
      <c r="KFG76" s="87"/>
      <c r="KFH76" s="87"/>
      <c r="KFI76" s="87"/>
      <c r="KFJ76" s="87"/>
      <c r="KFK76" s="88"/>
      <c r="KFL76" s="87"/>
      <c r="KFM76" s="87"/>
      <c r="KFN76" s="87"/>
      <c r="KFO76" s="87"/>
      <c r="KFP76" s="88"/>
      <c r="KFQ76" s="87"/>
      <c r="KFR76" s="87"/>
      <c r="KFS76" s="87"/>
      <c r="KFT76" s="87"/>
      <c r="KFU76" s="88"/>
      <c r="KFV76" s="87"/>
      <c r="KFW76" s="87"/>
      <c r="KFX76" s="87"/>
      <c r="KFY76" s="87"/>
      <c r="KFZ76" s="88"/>
      <c r="KGA76" s="87"/>
      <c r="KGB76" s="87"/>
      <c r="KGC76" s="87"/>
      <c r="KGD76" s="87"/>
      <c r="KGE76" s="88"/>
      <c r="KGF76" s="87"/>
      <c r="KGG76" s="87"/>
      <c r="KGH76" s="87"/>
      <c r="KGI76" s="87"/>
      <c r="KGJ76" s="88"/>
      <c r="KGK76" s="87"/>
      <c r="KGL76" s="87"/>
      <c r="KGM76" s="87"/>
      <c r="KGN76" s="87"/>
      <c r="KGO76" s="88"/>
      <c r="KGP76" s="87"/>
      <c r="KGQ76" s="87"/>
      <c r="KGR76" s="87"/>
      <c r="KGS76" s="87"/>
      <c r="KGT76" s="88"/>
      <c r="KGU76" s="87"/>
      <c r="KGV76" s="87"/>
      <c r="KGW76" s="87"/>
      <c r="KGX76" s="87"/>
      <c r="KGY76" s="88"/>
      <c r="KGZ76" s="87"/>
      <c r="KHA76" s="87"/>
      <c r="KHB76" s="87"/>
      <c r="KHC76" s="87"/>
      <c r="KHD76" s="88"/>
      <c r="KHE76" s="87"/>
      <c r="KHF76" s="87"/>
      <c r="KHG76" s="87"/>
      <c r="KHH76" s="87"/>
      <c r="KHI76" s="88"/>
      <c r="KHJ76" s="87"/>
      <c r="KHK76" s="87"/>
      <c r="KHL76" s="87"/>
      <c r="KHM76" s="87"/>
      <c r="KHN76" s="88"/>
      <c r="KHO76" s="87"/>
      <c r="KHP76" s="87"/>
      <c r="KHQ76" s="87"/>
      <c r="KHR76" s="87"/>
      <c r="KHS76" s="88"/>
      <c r="KHT76" s="87"/>
      <c r="KHU76" s="87"/>
      <c r="KHV76" s="87"/>
      <c r="KHW76" s="87"/>
      <c r="KHX76" s="88"/>
      <c r="KHY76" s="87"/>
      <c r="KHZ76" s="87"/>
      <c r="KIA76" s="87"/>
      <c r="KIB76" s="87"/>
      <c r="KIC76" s="88"/>
      <c r="KID76" s="87"/>
      <c r="KIE76" s="87"/>
      <c r="KIF76" s="87"/>
      <c r="KIG76" s="87"/>
      <c r="KIH76" s="88"/>
      <c r="KII76" s="87"/>
      <c r="KIJ76" s="87"/>
      <c r="KIK76" s="87"/>
      <c r="KIL76" s="87"/>
      <c r="KIM76" s="88"/>
      <c r="KIN76" s="87"/>
      <c r="KIO76" s="87"/>
      <c r="KIP76" s="87"/>
      <c r="KIQ76" s="87"/>
      <c r="KIR76" s="88"/>
      <c r="KIS76" s="87"/>
      <c r="KIT76" s="87"/>
      <c r="KIU76" s="87"/>
      <c r="KIV76" s="87"/>
      <c r="KIW76" s="88"/>
      <c r="KIX76" s="87"/>
      <c r="KIY76" s="87"/>
      <c r="KIZ76" s="87"/>
      <c r="KJA76" s="87"/>
      <c r="KJB76" s="88"/>
      <c r="KJC76" s="87"/>
      <c r="KJD76" s="87"/>
      <c r="KJE76" s="87"/>
      <c r="KJF76" s="87"/>
      <c r="KJG76" s="88"/>
      <c r="KJH76" s="87"/>
      <c r="KJI76" s="87"/>
      <c r="KJJ76" s="87"/>
      <c r="KJK76" s="87"/>
      <c r="KJL76" s="88"/>
      <c r="KJM76" s="87"/>
      <c r="KJN76" s="87"/>
      <c r="KJO76" s="87"/>
      <c r="KJP76" s="87"/>
      <c r="KJQ76" s="88"/>
      <c r="KJR76" s="87"/>
      <c r="KJS76" s="87"/>
      <c r="KJT76" s="87"/>
      <c r="KJU76" s="87"/>
      <c r="KJV76" s="88"/>
      <c r="KJW76" s="87"/>
      <c r="KJX76" s="87"/>
      <c r="KJY76" s="87"/>
      <c r="KJZ76" s="87"/>
      <c r="KKA76" s="88"/>
      <c r="KKB76" s="87"/>
      <c r="KKC76" s="87"/>
      <c r="KKD76" s="87"/>
      <c r="KKE76" s="87"/>
      <c r="KKF76" s="88"/>
      <c r="KKG76" s="87"/>
      <c r="KKH76" s="87"/>
      <c r="KKI76" s="87"/>
      <c r="KKJ76" s="87"/>
      <c r="KKK76" s="88"/>
      <c r="KKL76" s="87"/>
      <c r="KKM76" s="87"/>
      <c r="KKN76" s="87"/>
      <c r="KKO76" s="87"/>
      <c r="KKP76" s="88"/>
      <c r="KKQ76" s="87"/>
      <c r="KKR76" s="87"/>
      <c r="KKS76" s="87"/>
      <c r="KKT76" s="87"/>
      <c r="KKU76" s="88"/>
      <c r="KKV76" s="87"/>
      <c r="KKW76" s="87"/>
      <c r="KKX76" s="87"/>
      <c r="KKY76" s="87"/>
      <c r="KKZ76" s="88"/>
      <c r="KLA76" s="87"/>
      <c r="KLB76" s="87"/>
      <c r="KLC76" s="87"/>
      <c r="KLD76" s="87"/>
      <c r="KLE76" s="88"/>
      <c r="KLF76" s="87"/>
      <c r="KLG76" s="87"/>
      <c r="KLH76" s="87"/>
      <c r="KLI76" s="87"/>
      <c r="KLJ76" s="88"/>
      <c r="KLK76" s="87"/>
      <c r="KLL76" s="87"/>
      <c r="KLM76" s="87"/>
      <c r="KLN76" s="87"/>
      <c r="KLO76" s="88"/>
      <c r="KLP76" s="87"/>
      <c r="KLQ76" s="87"/>
      <c r="KLR76" s="87"/>
      <c r="KLS76" s="87"/>
      <c r="KLT76" s="88"/>
      <c r="KLU76" s="87"/>
      <c r="KLV76" s="87"/>
      <c r="KLW76" s="87"/>
      <c r="KLX76" s="87"/>
      <c r="KLY76" s="88"/>
      <c r="KLZ76" s="87"/>
      <c r="KMA76" s="87"/>
      <c r="KMB76" s="87"/>
      <c r="KMC76" s="87"/>
      <c r="KMD76" s="88"/>
      <c r="KME76" s="87"/>
      <c r="KMF76" s="87"/>
      <c r="KMG76" s="87"/>
      <c r="KMH76" s="87"/>
      <c r="KMI76" s="88"/>
      <c r="KMJ76" s="87"/>
      <c r="KMK76" s="87"/>
      <c r="KML76" s="87"/>
      <c r="KMM76" s="87"/>
      <c r="KMN76" s="88"/>
      <c r="KMO76" s="87"/>
      <c r="KMP76" s="87"/>
      <c r="KMQ76" s="87"/>
      <c r="KMR76" s="87"/>
      <c r="KMS76" s="88"/>
      <c r="KMT76" s="87"/>
      <c r="KMU76" s="87"/>
      <c r="KMV76" s="87"/>
      <c r="KMW76" s="87"/>
      <c r="KMX76" s="88"/>
      <c r="KMY76" s="87"/>
      <c r="KMZ76" s="87"/>
      <c r="KNA76" s="87"/>
      <c r="KNB76" s="87"/>
      <c r="KNC76" s="88"/>
      <c r="KND76" s="87"/>
      <c r="KNE76" s="87"/>
      <c r="KNF76" s="87"/>
      <c r="KNG76" s="87"/>
      <c r="KNH76" s="88"/>
      <c r="KNI76" s="87"/>
      <c r="KNJ76" s="87"/>
      <c r="KNK76" s="87"/>
      <c r="KNL76" s="87"/>
      <c r="KNM76" s="88"/>
      <c r="KNN76" s="87"/>
      <c r="KNO76" s="87"/>
      <c r="KNP76" s="87"/>
      <c r="KNQ76" s="87"/>
      <c r="KNR76" s="88"/>
      <c r="KNS76" s="87"/>
      <c r="KNT76" s="87"/>
      <c r="KNU76" s="87"/>
      <c r="KNV76" s="87"/>
      <c r="KNW76" s="88"/>
      <c r="KNX76" s="87"/>
      <c r="KNY76" s="87"/>
      <c r="KNZ76" s="87"/>
      <c r="KOA76" s="87"/>
      <c r="KOB76" s="88"/>
      <c r="KOC76" s="87"/>
      <c r="KOD76" s="87"/>
      <c r="KOE76" s="87"/>
      <c r="KOF76" s="87"/>
      <c r="KOG76" s="88"/>
      <c r="KOH76" s="87"/>
      <c r="KOI76" s="87"/>
      <c r="KOJ76" s="87"/>
      <c r="KOK76" s="87"/>
      <c r="KOL76" s="88"/>
      <c r="KOM76" s="87"/>
      <c r="KON76" s="87"/>
      <c r="KOO76" s="87"/>
      <c r="KOP76" s="87"/>
      <c r="KOQ76" s="88"/>
      <c r="KOR76" s="87"/>
      <c r="KOS76" s="87"/>
      <c r="KOT76" s="87"/>
      <c r="KOU76" s="87"/>
      <c r="KOV76" s="88"/>
      <c r="KOW76" s="87"/>
      <c r="KOX76" s="87"/>
      <c r="KOY76" s="87"/>
      <c r="KOZ76" s="87"/>
      <c r="KPA76" s="88"/>
      <c r="KPB76" s="87"/>
      <c r="KPC76" s="87"/>
      <c r="KPD76" s="87"/>
      <c r="KPE76" s="87"/>
      <c r="KPF76" s="88"/>
      <c r="KPG76" s="87"/>
      <c r="KPH76" s="87"/>
      <c r="KPI76" s="87"/>
      <c r="KPJ76" s="87"/>
      <c r="KPK76" s="88"/>
      <c r="KPL76" s="87"/>
      <c r="KPM76" s="87"/>
      <c r="KPN76" s="87"/>
      <c r="KPO76" s="87"/>
      <c r="KPP76" s="88"/>
      <c r="KPQ76" s="87"/>
      <c r="KPR76" s="87"/>
      <c r="KPS76" s="87"/>
      <c r="KPT76" s="87"/>
      <c r="KPU76" s="88"/>
      <c r="KPV76" s="87"/>
      <c r="KPW76" s="87"/>
      <c r="KPX76" s="87"/>
      <c r="KPY76" s="87"/>
      <c r="KPZ76" s="88"/>
      <c r="KQA76" s="87"/>
      <c r="KQB76" s="87"/>
      <c r="KQC76" s="87"/>
      <c r="KQD76" s="87"/>
      <c r="KQE76" s="88"/>
      <c r="KQF76" s="87"/>
      <c r="KQG76" s="87"/>
      <c r="KQH76" s="87"/>
      <c r="KQI76" s="87"/>
      <c r="KQJ76" s="88"/>
      <c r="KQK76" s="87"/>
      <c r="KQL76" s="87"/>
      <c r="KQM76" s="87"/>
      <c r="KQN76" s="87"/>
      <c r="KQO76" s="88"/>
      <c r="KQP76" s="87"/>
      <c r="KQQ76" s="87"/>
      <c r="KQR76" s="87"/>
      <c r="KQS76" s="87"/>
      <c r="KQT76" s="88"/>
      <c r="KQU76" s="87"/>
      <c r="KQV76" s="87"/>
      <c r="KQW76" s="87"/>
      <c r="KQX76" s="87"/>
      <c r="KQY76" s="88"/>
      <c r="KQZ76" s="87"/>
      <c r="KRA76" s="87"/>
      <c r="KRB76" s="87"/>
      <c r="KRC76" s="87"/>
      <c r="KRD76" s="88"/>
      <c r="KRE76" s="87"/>
      <c r="KRF76" s="87"/>
      <c r="KRG76" s="87"/>
      <c r="KRH76" s="87"/>
      <c r="KRI76" s="88"/>
      <c r="KRJ76" s="87"/>
      <c r="KRK76" s="87"/>
      <c r="KRL76" s="87"/>
      <c r="KRM76" s="87"/>
      <c r="KRN76" s="88"/>
      <c r="KRO76" s="87"/>
      <c r="KRP76" s="87"/>
      <c r="KRQ76" s="87"/>
      <c r="KRR76" s="87"/>
      <c r="KRS76" s="88"/>
      <c r="KRT76" s="87"/>
      <c r="KRU76" s="87"/>
      <c r="KRV76" s="87"/>
      <c r="KRW76" s="87"/>
      <c r="KRX76" s="88"/>
      <c r="KRY76" s="87"/>
      <c r="KRZ76" s="87"/>
      <c r="KSA76" s="87"/>
      <c r="KSB76" s="87"/>
      <c r="KSC76" s="88"/>
      <c r="KSD76" s="87"/>
      <c r="KSE76" s="87"/>
      <c r="KSF76" s="87"/>
      <c r="KSG76" s="87"/>
      <c r="KSH76" s="88"/>
      <c r="KSI76" s="87"/>
      <c r="KSJ76" s="87"/>
      <c r="KSK76" s="87"/>
      <c r="KSL76" s="87"/>
      <c r="KSM76" s="88"/>
      <c r="KSN76" s="87"/>
      <c r="KSO76" s="87"/>
      <c r="KSP76" s="87"/>
      <c r="KSQ76" s="87"/>
      <c r="KSR76" s="88"/>
      <c r="KSS76" s="87"/>
      <c r="KST76" s="87"/>
      <c r="KSU76" s="87"/>
      <c r="KSV76" s="87"/>
      <c r="KSW76" s="88"/>
      <c r="KSX76" s="87"/>
      <c r="KSY76" s="87"/>
      <c r="KSZ76" s="87"/>
      <c r="KTA76" s="87"/>
      <c r="KTB76" s="88"/>
      <c r="KTC76" s="87"/>
      <c r="KTD76" s="87"/>
      <c r="KTE76" s="87"/>
      <c r="KTF76" s="87"/>
      <c r="KTG76" s="88"/>
      <c r="KTH76" s="87"/>
      <c r="KTI76" s="87"/>
      <c r="KTJ76" s="87"/>
      <c r="KTK76" s="87"/>
      <c r="KTL76" s="88"/>
      <c r="KTM76" s="87"/>
      <c r="KTN76" s="87"/>
      <c r="KTO76" s="87"/>
      <c r="KTP76" s="87"/>
      <c r="KTQ76" s="88"/>
      <c r="KTR76" s="87"/>
      <c r="KTS76" s="87"/>
      <c r="KTT76" s="87"/>
      <c r="KTU76" s="87"/>
      <c r="KTV76" s="88"/>
      <c r="KTW76" s="87"/>
      <c r="KTX76" s="87"/>
      <c r="KTY76" s="87"/>
      <c r="KTZ76" s="87"/>
      <c r="KUA76" s="88"/>
      <c r="KUB76" s="87"/>
      <c r="KUC76" s="87"/>
      <c r="KUD76" s="87"/>
      <c r="KUE76" s="87"/>
      <c r="KUF76" s="88"/>
      <c r="KUG76" s="87"/>
      <c r="KUH76" s="87"/>
      <c r="KUI76" s="87"/>
      <c r="KUJ76" s="87"/>
      <c r="KUK76" s="88"/>
      <c r="KUL76" s="87"/>
      <c r="KUM76" s="87"/>
      <c r="KUN76" s="87"/>
      <c r="KUO76" s="87"/>
      <c r="KUP76" s="88"/>
      <c r="KUQ76" s="87"/>
      <c r="KUR76" s="87"/>
      <c r="KUS76" s="87"/>
      <c r="KUT76" s="87"/>
      <c r="KUU76" s="88"/>
      <c r="KUV76" s="87"/>
      <c r="KUW76" s="87"/>
      <c r="KUX76" s="87"/>
      <c r="KUY76" s="87"/>
      <c r="KUZ76" s="88"/>
      <c r="KVA76" s="87"/>
      <c r="KVB76" s="87"/>
      <c r="KVC76" s="87"/>
      <c r="KVD76" s="87"/>
      <c r="KVE76" s="88"/>
      <c r="KVF76" s="87"/>
      <c r="KVG76" s="87"/>
      <c r="KVH76" s="87"/>
      <c r="KVI76" s="87"/>
      <c r="KVJ76" s="88"/>
      <c r="KVK76" s="87"/>
      <c r="KVL76" s="87"/>
      <c r="KVM76" s="87"/>
      <c r="KVN76" s="87"/>
      <c r="KVO76" s="88"/>
      <c r="KVP76" s="87"/>
      <c r="KVQ76" s="87"/>
      <c r="KVR76" s="87"/>
      <c r="KVS76" s="87"/>
      <c r="KVT76" s="88"/>
      <c r="KVU76" s="87"/>
      <c r="KVV76" s="87"/>
      <c r="KVW76" s="87"/>
      <c r="KVX76" s="87"/>
      <c r="KVY76" s="88"/>
      <c r="KVZ76" s="87"/>
      <c r="KWA76" s="87"/>
      <c r="KWB76" s="87"/>
      <c r="KWC76" s="87"/>
      <c r="KWD76" s="88"/>
      <c r="KWE76" s="87"/>
      <c r="KWF76" s="87"/>
      <c r="KWG76" s="87"/>
      <c r="KWH76" s="87"/>
      <c r="KWI76" s="88"/>
      <c r="KWJ76" s="87"/>
      <c r="KWK76" s="87"/>
      <c r="KWL76" s="87"/>
      <c r="KWM76" s="87"/>
      <c r="KWN76" s="88"/>
      <c r="KWO76" s="87"/>
      <c r="KWP76" s="87"/>
      <c r="KWQ76" s="87"/>
      <c r="KWR76" s="87"/>
      <c r="KWS76" s="88"/>
      <c r="KWT76" s="87"/>
      <c r="KWU76" s="87"/>
      <c r="KWV76" s="87"/>
      <c r="KWW76" s="87"/>
      <c r="KWX76" s="88"/>
      <c r="KWY76" s="87"/>
      <c r="KWZ76" s="87"/>
      <c r="KXA76" s="87"/>
      <c r="KXB76" s="87"/>
      <c r="KXC76" s="88"/>
      <c r="KXD76" s="87"/>
      <c r="KXE76" s="87"/>
      <c r="KXF76" s="87"/>
      <c r="KXG76" s="87"/>
      <c r="KXH76" s="88"/>
      <c r="KXI76" s="87"/>
      <c r="KXJ76" s="87"/>
      <c r="KXK76" s="87"/>
      <c r="KXL76" s="87"/>
      <c r="KXM76" s="88"/>
      <c r="KXN76" s="87"/>
      <c r="KXO76" s="87"/>
      <c r="KXP76" s="87"/>
      <c r="KXQ76" s="87"/>
      <c r="KXR76" s="88"/>
      <c r="KXS76" s="87"/>
      <c r="KXT76" s="87"/>
      <c r="KXU76" s="87"/>
      <c r="KXV76" s="87"/>
      <c r="KXW76" s="88"/>
      <c r="KXX76" s="87"/>
      <c r="KXY76" s="87"/>
      <c r="KXZ76" s="87"/>
      <c r="KYA76" s="87"/>
      <c r="KYB76" s="88"/>
      <c r="KYC76" s="87"/>
      <c r="KYD76" s="87"/>
      <c r="KYE76" s="87"/>
      <c r="KYF76" s="87"/>
      <c r="KYG76" s="88"/>
      <c r="KYH76" s="87"/>
      <c r="KYI76" s="87"/>
      <c r="KYJ76" s="87"/>
      <c r="KYK76" s="87"/>
      <c r="KYL76" s="88"/>
      <c r="KYM76" s="87"/>
      <c r="KYN76" s="87"/>
      <c r="KYO76" s="87"/>
      <c r="KYP76" s="87"/>
      <c r="KYQ76" s="88"/>
      <c r="KYR76" s="87"/>
      <c r="KYS76" s="87"/>
      <c r="KYT76" s="87"/>
      <c r="KYU76" s="87"/>
      <c r="KYV76" s="88"/>
      <c r="KYW76" s="87"/>
      <c r="KYX76" s="87"/>
      <c r="KYY76" s="87"/>
      <c r="KYZ76" s="87"/>
      <c r="KZA76" s="88"/>
      <c r="KZB76" s="87"/>
      <c r="KZC76" s="87"/>
      <c r="KZD76" s="87"/>
      <c r="KZE76" s="87"/>
      <c r="KZF76" s="88"/>
      <c r="KZG76" s="87"/>
      <c r="KZH76" s="87"/>
      <c r="KZI76" s="87"/>
      <c r="KZJ76" s="87"/>
      <c r="KZK76" s="88"/>
      <c r="KZL76" s="87"/>
      <c r="KZM76" s="87"/>
      <c r="KZN76" s="87"/>
      <c r="KZO76" s="87"/>
      <c r="KZP76" s="88"/>
      <c r="KZQ76" s="87"/>
      <c r="KZR76" s="87"/>
      <c r="KZS76" s="87"/>
      <c r="KZT76" s="87"/>
      <c r="KZU76" s="88"/>
      <c r="KZV76" s="87"/>
      <c r="KZW76" s="87"/>
      <c r="KZX76" s="87"/>
      <c r="KZY76" s="87"/>
      <c r="KZZ76" s="88"/>
      <c r="LAA76" s="87"/>
      <c r="LAB76" s="87"/>
      <c r="LAC76" s="87"/>
      <c r="LAD76" s="87"/>
      <c r="LAE76" s="88"/>
      <c r="LAF76" s="87"/>
      <c r="LAG76" s="87"/>
      <c r="LAH76" s="87"/>
      <c r="LAI76" s="87"/>
      <c r="LAJ76" s="88"/>
      <c r="LAK76" s="87"/>
      <c r="LAL76" s="87"/>
      <c r="LAM76" s="87"/>
      <c r="LAN76" s="87"/>
      <c r="LAO76" s="88"/>
      <c r="LAP76" s="87"/>
      <c r="LAQ76" s="87"/>
      <c r="LAR76" s="87"/>
      <c r="LAS76" s="87"/>
      <c r="LAT76" s="88"/>
      <c r="LAU76" s="87"/>
      <c r="LAV76" s="87"/>
      <c r="LAW76" s="87"/>
      <c r="LAX76" s="87"/>
      <c r="LAY76" s="88"/>
      <c r="LAZ76" s="87"/>
      <c r="LBA76" s="87"/>
      <c r="LBB76" s="87"/>
      <c r="LBC76" s="87"/>
      <c r="LBD76" s="88"/>
      <c r="LBE76" s="87"/>
      <c r="LBF76" s="87"/>
      <c r="LBG76" s="87"/>
      <c r="LBH76" s="87"/>
      <c r="LBI76" s="88"/>
      <c r="LBJ76" s="87"/>
      <c r="LBK76" s="87"/>
      <c r="LBL76" s="87"/>
      <c r="LBM76" s="87"/>
      <c r="LBN76" s="88"/>
      <c r="LBO76" s="87"/>
      <c r="LBP76" s="87"/>
      <c r="LBQ76" s="87"/>
      <c r="LBR76" s="87"/>
      <c r="LBS76" s="88"/>
      <c r="LBT76" s="87"/>
      <c r="LBU76" s="87"/>
      <c r="LBV76" s="87"/>
      <c r="LBW76" s="87"/>
      <c r="LBX76" s="88"/>
      <c r="LBY76" s="87"/>
      <c r="LBZ76" s="87"/>
      <c r="LCA76" s="87"/>
      <c r="LCB76" s="87"/>
      <c r="LCC76" s="88"/>
      <c r="LCD76" s="87"/>
      <c r="LCE76" s="87"/>
      <c r="LCF76" s="87"/>
      <c r="LCG76" s="87"/>
      <c r="LCH76" s="88"/>
      <c r="LCI76" s="87"/>
      <c r="LCJ76" s="87"/>
      <c r="LCK76" s="87"/>
      <c r="LCL76" s="87"/>
      <c r="LCM76" s="88"/>
      <c r="LCN76" s="87"/>
      <c r="LCO76" s="87"/>
      <c r="LCP76" s="87"/>
      <c r="LCQ76" s="87"/>
      <c r="LCR76" s="88"/>
      <c r="LCS76" s="87"/>
      <c r="LCT76" s="87"/>
      <c r="LCU76" s="87"/>
      <c r="LCV76" s="87"/>
      <c r="LCW76" s="88"/>
      <c r="LCX76" s="87"/>
      <c r="LCY76" s="87"/>
      <c r="LCZ76" s="87"/>
      <c r="LDA76" s="87"/>
      <c r="LDB76" s="88"/>
      <c r="LDC76" s="87"/>
      <c r="LDD76" s="87"/>
      <c r="LDE76" s="87"/>
      <c r="LDF76" s="87"/>
      <c r="LDG76" s="88"/>
      <c r="LDH76" s="87"/>
      <c r="LDI76" s="87"/>
      <c r="LDJ76" s="87"/>
      <c r="LDK76" s="87"/>
      <c r="LDL76" s="88"/>
      <c r="LDM76" s="87"/>
      <c r="LDN76" s="87"/>
      <c r="LDO76" s="87"/>
      <c r="LDP76" s="87"/>
      <c r="LDQ76" s="88"/>
      <c r="LDR76" s="87"/>
      <c r="LDS76" s="87"/>
      <c r="LDT76" s="87"/>
      <c r="LDU76" s="87"/>
      <c r="LDV76" s="88"/>
      <c r="LDW76" s="87"/>
      <c r="LDX76" s="87"/>
      <c r="LDY76" s="87"/>
      <c r="LDZ76" s="87"/>
      <c r="LEA76" s="88"/>
      <c r="LEB76" s="87"/>
      <c r="LEC76" s="87"/>
      <c r="LED76" s="87"/>
      <c r="LEE76" s="87"/>
      <c r="LEF76" s="88"/>
      <c r="LEG76" s="87"/>
      <c r="LEH76" s="87"/>
      <c r="LEI76" s="87"/>
      <c r="LEJ76" s="87"/>
      <c r="LEK76" s="88"/>
      <c r="LEL76" s="87"/>
      <c r="LEM76" s="87"/>
      <c r="LEN76" s="87"/>
      <c r="LEO76" s="87"/>
      <c r="LEP76" s="88"/>
      <c r="LEQ76" s="87"/>
      <c r="LER76" s="87"/>
      <c r="LES76" s="87"/>
      <c r="LET76" s="87"/>
      <c r="LEU76" s="88"/>
      <c r="LEV76" s="87"/>
      <c r="LEW76" s="87"/>
      <c r="LEX76" s="87"/>
      <c r="LEY76" s="87"/>
      <c r="LEZ76" s="88"/>
      <c r="LFA76" s="87"/>
      <c r="LFB76" s="87"/>
      <c r="LFC76" s="87"/>
      <c r="LFD76" s="87"/>
      <c r="LFE76" s="88"/>
      <c r="LFF76" s="87"/>
      <c r="LFG76" s="87"/>
      <c r="LFH76" s="87"/>
      <c r="LFI76" s="87"/>
      <c r="LFJ76" s="88"/>
      <c r="LFK76" s="87"/>
      <c r="LFL76" s="87"/>
      <c r="LFM76" s="87"/>
      <c r="LFN76" s="87"/>
      <c r="LFO76" s="88"/>
      <c r="LFP76" s="87"/>
      <c r="LFQ76" s="87"/>
      <c r="LFR76" s="87"/>
      <c r="LFS76" s="87"/>
      <c r="LFT76" s="88"/>
      <c r="LFU76" s="87"/>
      <c r="LFV76" s="87"/>
      <c r="LFW76" s="87"/>
      <c r="LFX76" s="87"/>
      <c r="LFY76" s="88"/>
      <c r="LFZ76" s="87"/>
      <c r="LGA76" s="87"/>
      <c r="LGB76" s="87"/>
      <c r="LGC76" s="87"/>
      <c r="LGD76" s="88"/>
      <c r="LGE76" s="87"/>
      <c r="LGF76" s="87"/>
      <c r="LGG76" s="87"/>
      <c r="LGH76" s="87"/>
      <c r="LGI76" s="88"/>
      <c r="LGJ76" s="87"/>
      <c r="LGK76" s="87"/>
      <c r="LGL76" s="87"/>
      <c r="LGM76" s="87"/>
      <c r="LGN76" s="88"/>
      <c r="LGO76" s="87"/>
      <c r="LGP76" s="87"/>
      <c r="LGQ76" s="87"/>
      <c r="LGR76" s="87"/>
      <c r="LGS76" s="88"/>
      <c r="LGT76" s="87"/>
      <c r="LGU76" s="87"/>
      <c r="LGV76" s="87"/>
      <c r="LGW76" s="87"/>
      <c r="LGX76" s="88"/>
      <c r="LGY76" s="87"/>
      <c r="LGZ76" s="87"/>
      <c r="LHA76" s="87"/>
      <c r="LHB76" s="87"/>
      <c r="LHC76" s="88"/>
      <c r="LHD76" s="87"/>
      <c r="LHE76" s="87"/>
      <c r="LHF76" s="87"/>
      <c r="LHG76" s="87"/>
      <c r="LHH76" s="88"/>
      <c r="LHI76" s="87"/>
      <c r="LHJ76" s="87"/>
      <c r="LHK76" s="87"/>
      <c r="LHL76" s="87"/>
      <c r="LHM76" s="88"/>
      <c r="LHN76" s="87"/>
      <c r="LHO76" s="87"/>
      <c r="LHP76" s="87"/>
      <c r="LHQ76" s="87"/>
      <c r="LHR76" s="88"/>
      <c r="LHS76" s="87"/>
      <c r="LHT76" s="87"/>
      <c r="LHU76" s="87"/>
      <c r="LHV76" s="87"/>
      <c r="LHW76" s="88"/>
      <c r="LHX76" s="87"/>
      <c r="LHY76" s="87"/>
      <c r="LHZ76" s="87"/>
      <c r="LIA76" s="87"/>
      <c r="LIB76" s="88"/>
      <c r="LIC76" s="87"/>
      <c r="LID76" s="87"/>
      <c r="LIE76" s="87"/>
      <c r="LIF76" s="87"/>
      <c r="LIG76" s="88"/>
      <c r="LIH76" s="87"/>
      <c r="LII76" s="87"/>
      <c r="LIJ76" s="87"/>
      <c r="LIK76" s="87"/>
      <c r="LIL76" s="88"/>
      <c r="LIM76" s="87"/>
      <c r="LIN76" s="87"/>
      <c r="LIO76" s="87"/>
      <c r="LIP76" s="87"/>
      <c r="LIQ76" s="88"/>
      <c r="LIR76" s="87"/>
      <c r="LIS76" s="87"/>
      <c r="LIT76" s="87"/>
      <c r="LIU76" s="87"/>
      <c r="LIV76" s="88"/>
      <c r="LIW76" s="87"/>
      <c r="LIX76" s="87"/>
      <c r="LIY76" s="87"/>
      <c r="LIZ76" s="87"/>
      <c r="LJA76" s="88"/>
      <c r="LJB76" s="87"/>
      <c r="LJC76" s="87"/>
      <c r="LJD76" s="87"/>
      <c r="LJE76" s="87"/>
      <c r="LJF76" s="88"/>
      <c r="LJG76" s="87"/>
      <c r="LJH76" s="87"/>
      <c r="LJI76" s="87"/>
      <c r="LJJ76" s="87"/>
      <c r="LJK76" s="88"/>
      <c r="LJL76" s="87"/>
      <c r="LJM76" s="87"/>
      <c r="LJN76" s="87"/>
      <c r="LJO76" s="87"/>
      <c r="LJP76" s="88"/>
      <c r="LJQ76" s="87"/>
      <c r="LJR76" s="87"/>
      <c r="LJS76" s="87"/>
      <c r="LJT76" s="87"/>
      <c r="LJU76" s="88"/>
      <c r="LJV76" s="87"/>
      <c r="LJW76" s="87"/>
      <c r="LJX76" s="87"/>
      <c r="LJY76" s="87"/>
      <c r="LJZ76" s="88"/>
      <c r="LKA76" s="87"/>
      <c r="LKB76" s="87"/>
      <c r="LKC76" s="87"/>
      <c r="LKD76" s="87"/>
      <c r="LKE76" s="88"/>
      <c r="LKF76" s="87"/>
      <c r="LKG76" s="87"/>
      <c r="LKH76" s="87"/>
      <c r="LKI76" s="87"/>
      <c r="LKJ76" s="88"/>
      <c r="LKK76" s="87"/>
      <c r="LKL76" s="87"/>
      <c r="LKM76" s="87"/>
      <c r="LKN76" s="87"/>
      <c r="LKO76" s="88"/>
      <c r="LKP76" s="87"/>
      <c r="LKQ76" s="87"/>
      <c r="LKR76" s="87"/>
      <c r="LKS76" s="87"/>
      <c r="LKT76" s="88"/>
      <c r="LKU76" s="87"/>
      <c r="LKV76" s="87"/>
      <c r="LKW76" s="87"/>
      <c r="LKX76" s="87"/>
      <c r="LKY76" s="88"/>
      <c r="LKZ76" s="87"/>
      <c r="LLA76" s="87"/>
      <c r="LLB76" s="87"/>
      <c r="LLC76" s="87"/>
      <c r="LLD76" s="88"/>
      <c r="LLE76" s="87"/>
      <c r="LLF76" s="87"/>
      <c r="LLG76" s="87"/>
      <c r="LLH76" s="87"/>
      <c r="LLI76" s="88"/>
      <c r="LLJ76" s="87"/>
      <c r="LLK76" s="87"/>
      <c r="LLL76" s="87"/>
      <c r="LLM76" s="87"/>
      <c r="LLN76" s="88"/>
      <c r="LLO76" s="87"/>
      <c r="LLP76" s="87"/>
      <c r="LLQ76" s="87"/>
      <c r="LLR76" s="87"/>
      <c r="LLS76" s="88"/>
      <c r="LLT76" s="87"/>
      <c r="LLU76" s="87"/>
      <c r="LLV76" s="87"/>
      <c r="LLW76" s="87"/>
      <c r="LLX76" s="88"/>
      <c r="LLY76" s="87"/>
      <c r="LLZ76" s="87"/>
      <c r="LMA76" s="87"/>
      <c r="LMB76" s="87"/>
      <c r="LMC76" s="88"/>
      <c r="LMD76" s="87"/>
      <c r="LME76" s="87"/>
      <c r="LMF76" s="87"/>
      <c r="LMG76" s="87"/>
      <c r="LMH76" s="88"/>
      <c r="LMI76" s="87"/>
      <c r="LMJ76" s="87"/>
      <c r="LMK76" s="87"/>
      <c r="LML76" s="87"/>
      <c r="LMM76" s="88"/>
      <c r="LMN76" s="87"/>
      <c r="LMO76" s="87"/>
      <c r="LMP76" s="87"/>
      <c r="LMQ76" s="87"/>
      <c r="LMR76" s="88"/>
      <c r="LMS76" s="87"/>
      <c r="LMT76" s="87"/>
      <c r="LMU76" s="87"/>
      <c r="LMV76" s="87"/>
      <c r="LMW76" s="88"/>
      <c r="LMX76" s="87"/>
      <c r="LMY76" s="87"/>
      <c r="LMZ76" s="87"/>
      <c r="LNA76" s="87"/>
      <c r="LNB76" s="88"/>
      <c r="LNC76" s="87"/>
      <c r="LND76" s="87"/>
      <c r="LNE76" s="87"/>
      <c r="LNF76" s="87"/>
      <c r="LNG76" s="88"/>
      <c r="LNH76" s="87"/>
      <c r="LNI76" s="87"/>
      <c r="LNJ76" s="87"/>
      <c r="LNK76" s="87"/>
      <c r="LNL76" s="88"/>
      <c r="LNM76" s="87"/>
      <c r="LNN76" s="87"/>
      <c r="LNO76" s="87"/>
      <c r="LNP76" s="87"/>
      <c r="LNQ76" s="88"/>
      <c r="LNR76" s="87"/>
      <c r="LNS76" s="87"/>
      <c r="LNT76" s="87"/>
      <c r="LNU76" s="87"/>
      <c r="LNV76" s="88"/>
      <c r="LNW76" s="87"/>
      <c r="LNX76" s="87"/>
      <c r="LNY76" s="87"/>
      <c r="LNZ76" s="87"/>
      <c r="LOA76" s="88"/>
      <c r="LOB76" s="87"/>
      <c r="LOC76" s="87"/>
      <c r="LOD76" s="87"/>
      <c r="LOE76" s="87"/>
      <c r="LOF76" s="88"/>
      <c r="LOG76" s="87"/>
      <c r="LOH76" s="87"/>
      <c r="LOI76" s="87"/>
      <c r="LOJ76" s="87"/>
      <c r="LOK76" s="88"/>
      <c r="LOL76" s="87"/>
      <c r="LOM76" s="87"/>
      <c r="LON76" s="87"/>
      <c r="LOO76" s="87"/>
      <c r="LOP76" s="88"/>
      <c r="LOQ76" s="87"/>
      <c r="LOR76" s="87"/>
      <c r="LOS76" s="87"/>
      <c r="LOT76" s="87"/>
      <c r="LOU76" s="88"/>
      <c r="LOV76" s="87"/>
      <c r="LOW76" s="87"/>
      <c r="LOX76" s="87"/>
      <c r="LOY76" s="87"/>
      <c r="LOZ76" s="88"/>
      <c r="LPA76" s="87"/>
      <c r="LPB76" s="87"/>
      <c r="LPC76" s="87"/>
      <c r="LPD76" s="87"/>
      <c r="LPE76" s="88"/>
      <c r="LPF76" s="87"/>
      <c r="LPG76" s="87"/>
      <c r="LPH76" s="87"/>
      <c r="LPI76" s="87"/>
      <c r="LPJ76" s="88"/>
      <c r="LPK76" s="87"/>
      <c r="LPL76" s="87"/>
      <c r="LPM76" s="87"/>
      <c r="LPN76" s="87"/>
      <c r="LPO76" s="88"/>
      <c r="LPP76" s="87"/>
      <c r="LPQ76" s="87"/>
      <c r="LPR76" s="87"/>
      <c r="LPS76" s="87"/>
      <c r="LPT76" s="88"/>
      <c r="LPU76" s="87"/>
      <c r="LPV76" s="87"/>
      <c r="LPW76" s="87"/>
      <c r="LPX76" s="87"/>
      <c r="LPY76" s="88"/>
      <c r="LPZ76" s="87"/>
      <c r="LQA76" s="87"/>
      <c r="LQB76" s="87"/>
      <c r="LQC76" s="87"/>
      <c r="LQD76" s="88"/>
      <c r="LQE76" s="87"/>
      <c r="LQF76" s="87"/>
      <c r="LQG76" s="87"/>
      <c r="LQH76" s="87"/>
      <c r="LQI76" s="88"/>
      <c r="LQJ76" s="87"/>
      <c r="LQK76" s="87"/>
      <c r="LQL76" s="87"/>
      <c r="LQM76" s="87"/>
      <c r="LQN76" s="88"/>
      <c r="LQO76" s="87"/>
      <c r="LQP76" s="87"/>
      <c r="LQQ76" s="87"/>
      <c r="LQR76" s="87"/>
      <c r="LQS76" s="88"/>
      <c r="LQT76" s="87"/>
      <c r="LQU76" s="87"/>
      <c r="LQV76" s="87"/>
      <c r="LQW76" s="87"/>
      <c r="LQX76" s="88"/>
      <c r="LQY76" s="87"/>
      <c r="LQZ76" s="87"/>
      <c r="LRA76" s="87"/>
      <c r="LRB76" s="87"/>
      <c r="LRC76" s="88"/>
      <c r="LRD76" s="87"/>
      <c r="LRE76" s="87"/>
      <c r="LRF76" s="87"/>
      <c r="LRG76" s="87"/>
      <c r="LRH76" s="88"/>
      <c r="LRI76" s="87"/>
      <c r="LRJ76" s="87"/>
      <c r="LRK76" s="87"/>
      <c r="LRL76" s="87"/>
      <c r="LRM76" s="88"/>
      <c r="LRN76" s="87"/>
      <c r="LRO76" s="87"/>
      <c r="LRP76" s="87"/>
      <c r="LRQ76" s="87"/>
      <c r="LRR76" s="88"/>
      <c r="LRS76" s="87"/>
      <c r="LRT76" s="87"/>
      <c r="LRU76" s="87"/>
      <c r="LRV76" s="87"/>
      <c r="LRW76" s="88"/>
      <c r="LRX76" s="87"/>
      <c r="LRY76" s="87"/>
      <c r="LRZ76" s="87"/>
      <c r="LSA76" s="87"/>
      <c r="LSB76" s="88"/>
      <c r="LSC76" s="87"/>
      <c r="LSD76" s="87"/>
      <c r="LSE76" s="87"/>
      <c r="LSF76" s="87"/>
      <c r="LSG76" s="88"/>
      <c r="LSH76" s="87"/>
      <c r="LSI76" s="87"/>
      <c r="LSJ76" s="87"/>
      <c r="LSK76" s="87"/>
      <c r="LSL76" s="88"/>
      <c r="LSM76" s="87"/>
      <c r="LSN76" s="87"/>
      <c r="LSO76" s="87"/>
      <c r="LSP76" s="87"/>
      <c r="LSQ76" s="88"/>
      <c r="LSR76" s="87"/>
      <c r="LSS76" s="87"/>
      <c r="LST76" s="87"/>
      <c r="LSU76" s="87"/>
      <c r="LSV76" s="88"/>
      <c r="LSW76" s="87"/>
      <c r="LSX76" s="87"/>
      <c r="LSY76" s="87"/>
      <c r="LSZ76" s="87"/>
      <c r="LTA76" s="88"/>
      <c r="LTB76" s="87"/>
      <c r="LTC76" s="87"/>
      <c r="LTD76" s="87"/>
      <c r="LTE76" s="87"/>
      <c r="LTF76" s="88"/>
      <c r="LTG76" s="87"/>
      <c r="LTH76" s="87"/>
      <c r="LTI76" s="87"/>
      <c r="LTJ76" s="87"/>
      <c r="LTK76" s="88"/>
      <c r="LTL76" s="87"/>
      <c r="LTM76" s="87"/>
      <c r="LTN76" s="87"/>
      <c r="LTO76" s="87"/>
      <c r="LTP76" s="88"/>
      <c r="LTQ76" s="87"/>
      <c r="LTR76" s="87"/>
      <c r="LTS76" s="87"/>
      <c r="LTT76" s="87"/>
      <c r="LTU76" s="88"/>
      <c r="LTV76" s="87"/>
      <c r="LTW76" s="87"/>
      <c r="LTX76" s="87"/>
      <c r="LTY76" s="87"/>
      <c r="LTZ76" s="88"/>
      <c r="LUA76" s="87"/>
      <c r="LUB76" s="87"/>
      <c r="LUC76" s="87"/>
      <c r="LUD76" s="87"/>
      <c r="LUE76" s="88"/>
      <c r="LUF76" s="87"/>
      <c r="LUG76" s="87"/>
      <c r="LUH76" s="87"/>
      <c r="LUI76" s="87"/>
      <c r="LUJ76" s="88"/>
      <c r="LUK76" s="87"/>
      <c r="LUL76" s="87"/>
      <c r="LUM76" s="87"/>
      <c r="LUN76" s="87"/>
      <c r="LUO76" s="88"/>
      <c r="LUP76" s="87"/>
      <c r="LUQ76" s="87"/>
      <c r="LUR76" s="87"/>
      <c r="LUS76" s="87"/>
      <c r="LUT76" s="88"/>
      <c r="LUU76" s="87"/>
      <c r="LUV76" s="87"/>
      <c r="LUW76" s="87"/>
      <c r="LUX76" s="87"/>
      <c r="LUY76" s="88"/>
      <c r="LUZ76" s="87"/>
      <c r="LVA76" s="87"/>
      <c r="LVB76" s="87"/>
      <c r="LVC76" s="87"/>
      <c r="LVD76" s="88"/>
      <c r="LVE76" s="87"/>
      <c r="LVF76" s="87"/>
      <c r="LVG76" s="87"/>
      <c r="LVH76" s="87"/>
      <c r="LVI76" s="88"/>
      <c r="LVJ76" s="87"/>
      <c r="LVK76" s="87"/>
      <c r="LVL76" s="87"/>
      <c r="LVM76" s="87"/>
      <c r="LVN76" s="88"/>
      <c r="LVO76" s="87"/>
      <c r="LVP76" s="87"/>
      <c r="LVQ76" s="87"/>
      <c r="LVR76" s="87"/>
      <c r="LVS76" s="88"/>
      <c r="LVT76" s="87"/>
      <c r="LVU76" s="87"/>
      <c r="LVV76" s="87"/>
      <c r="LVW76" s="87"/>
      <c r="LVX76" s="88"/>
      <c r="LVY76" s="87"/>
      <c r="LVZ76" s="87"/>
      <c r="LWA76" s="87"/>
      <c r="LWB76" s="87"/>
      <c r="LWC76" s="88"/>
      <c r="LWD76" s="87"/>
      <c r="LWE76" s="87"/>
      <c r="LWF76" s="87"/>
      <c r="LWG76" s="87"/>
      <c r="LWH76" s="88"/>
      <c r="LWI76" s="87"/>
      <c r="LWJ76" s="87"/>
      <c r="LWK76" s="87"/>
      <c r="LWL76" s="87"/>
      <c r="LWM76" s="88"/>
      <c r="LWN76" s="87"/>
      <c r="LWO76" s="87"/>
      <c r="LWP76" s="87"/>
      <c r="LWQ76" s="87"/>
      <c r="LWR76" s="88"/>
      <c r="LWS76" s="87"/>
      <c r="LWT76" s="87"/>
      <c r="LWU76" s="87"/>
      <c r="LWV76" s="87"/>
      <c r="LWW76" s="88"/>
      <c r="LWX76" s="87"/>
      <c r="LWY76" s="87"/>
      <c r="LWZ76" s="87"/>
      <c r="LXA76" s="87"/>
      <c r="LXB76" s="88"/>
      <c r="LXC76" s="87"/>
      <c r="LXD76" s="87"/>
      <c r="LXE76" s="87"/>
      <c r="LXF76" s="87"/>
      <c r="LXG76" s="88"/>
      <c r="LXH76" s="87"/>
      <c r="LXI76" s="87"/>
      <c r="LXJ76" s="87"/>
      <c r="LXK76" s="87"/>
      <c r="LXL76" s="88"/>
      <c r="LXM76" s="87"/>
      <c r="LXN76" s="87"/>
      <c r="LXO76" s="87"/>
      <c r="LXP76" s="87"/>
      <c r="LXQ76" s="88"/>
      <c r="LXR76" s="87"/>
      <c r="LXS76" s="87"/>
      <c r="LXT76" s="87"/>
      <c r="LXU76" s="87"/>
      <c r="LXV76" s="88"/>
      <c r="LXW76" s="87"/>
      <c r="LXX76" s="87"/>
      <c r="LXY76" s="87"/>
      <c r="LXZ76" s="87"/>
      <c r="LYA76" s="88"/>
      <c r="LYB76" s="87"/>
      <c r="LYC76" s="87"/>
      <c r="LYD76" s="87"/>
      <c r="LYE76" s="87"/>
      <c r="LYF76" s="88"/>
      <c r="LYG76" s="87"/>
      <c r="LYH76" s="87"/>
      <c r="LYI76" s="87"/>
      <c r="LYJ76" s="87"/>
      <c r="LYK76" s="88"/>
      <c r="LYL76" s="87"/>
      <c r="LYM76" s="87"/>
      <c r="LYN76" s="87"/>
      <c r="LYO76" s="87"/>
      <c r="LYP76" s="88"/>
      <c r="LYQ76" s="87"/>
      <c r="LYR76" s="87"/>
      <c r="LYS76" s="87"/>
      <c r="LYT76" s="87"/>
      <c r="LYU76" s="88"/>
      <c r="LYV76" s="87"/>
      <c r="LYW76" s="87"/>
      <c r="LYX76" s="87"/>
      <c r="LYY76" s="87"/>
      <c r="LYZ76" s="88"/>
      <c r="LZA76" s="87"/>
      <c r="LZB76" s="87"/>
      <c r="LZC76" s="87"/>
      <c r="LZD76" s="87"/>
      <c r="LZE76" s="88"/>
      <c r="LZF76" s="87"/>
      <c r="LZG76" s="87"/>
      <c r="LZH76" s="87"/>
      <c r="LZI76" s="87"/>
      <c r="LZJ76" s="88"/>
      <c r="LZK76" s="87"/>
      <c r="LZL76" s="87"/>
      <c r="LZM76" s="87"/>
      <c r="LZN76" s="87"/>
      <c r="LZO76" s="88"/>
      <c r="LZP76" s="87"/>
      <c r="LZQ76" s="87"/>
      <c r="LZR76" s="87"/>
      <c r="LZS76" s="87"/>
      <c r="LZT76" s="88"/>
      <c r="LZU76" s="87"/>
      <c r="LZV76" s="87"/>
      <c r="LZW76" s="87"/>
      <c r="LZX76" s="87"/>
      <c r="LZY76" s="88"/>
      <c r="LZZ76" s="87"/>
      <c r="MAA76" s="87"/>
      <c r="MAB76" s="87"/>
      <c r="MAC76" s="87"/>
      <c r="MAD76" s="88"/>
      <c r="MAE76" s="87"/>
      <c r="MAF76" s="87"/>
      <c r="MAG76" s="87"/>
      <c r="MAH76" s="87"/>
      <c r="MAI76" s="88"/>
      <c r="MAJ76" s="87"/>
      <c r="MAK76" s="87"/>
      <c r="MAL76" s="87"/>
      <c r="MAM76" s="87"/>
      <c r="MAN76" s="88"/>
      <c r="MAO76" s="87"/>
      <c r="MAP76" s="87"/>
      <c r="MAQ76" s="87"/>
      <c r="MAR76" s="87"/>
      <c r="MAS76" s="88"/>
      <c r="MAT76" s="87"/>
      <c r="MAU76" s="87"/>
      <c r="MAV76" s="87"/>
      <c r="MAW76" s="87"/>
      <c r="MAX76" s="88"/>
      <c r="MAY76" s="87"/>
      <c r="MAZ76" s="87"/>
      <c r="MBA76" s="87"/>
      <c r="MBB76" s="87"/>
      <c r="MBC76" s="88"/>
      <c r="MBD76" s="87"/>
      <c r="MBE76" s="87"/>
      <c r="MBF76" s="87"/>
      <c r="MBG76" s="87"/>
      <c r="MBH76" s="88"/>
      <c r="MBI76" s="87"/>
      <c r="MBJ76" s="87"/>
      <c r="MBK76" s="87"/>
      <c r="MBL76" s="87"/>
      <c r="MBM76" s="88"/>
      <c r="MBN76" s="87"/>
      <c r="MBO76" s="87"/>
      <c r="MBP76" s="87"/>
      <c r="MBQ76" s="87"/>
      <c r="MBR76" s="88"/>
      <c r="MBS76" s="87"/>
      <c r="MBT76" s="87"/>
      <c r="MBU76" s="87"/>
      <c r="MBV76" s="87"/>
      <c r="MBW76" s="88"/>
      <c r="MBX76" s="87"/>
      <c r="MBY76" s="87"/>
      <c r="MBZ76" s="87"/>
      <c r="MCA76" s="87"/>
      <c r="MCB76" s="88"/>
      <c r="MCC76" s="87"/>
      <c r="MCD76" s="87"/>
      <c r="MCE76" s="87"/>
      <c r="MCF76" s="87"/>
      <c r="MCG76" s="88"/>
      <c r="MCH76" s="87"/>
      <c r="MCI76" s="87"/>
      <c r="MCJ76" s="87"/>
      <c r="MCK76" s="87"/>
      <c r="MCL76" s="88"/>
      <c r="MCM76" s="87"/>
      <c r="MCN76" s="87"/>
      <c r="MCO76" s="87"/>
      <c r="MCP76" s="87"/>
      <c r="MCQ76" s="88"/>
      <c r="MCR76" s="87"/>
      <c r="MCS76" s="87"/>
      <c r="MCT76" s="87"/>
      <c r="MCU76" s="87"/>
      <c r="MCV76" s="88"/>
      <c r="MCW76" s="87"/>
      <c r="MCX76" s="87"/>
      <c r="MCY76" s="87"/>
      <c r="MCZ76" s="87"/>
      <c r="MDA76" s="88"/>
      <c r="MDB76" s="87"/>
      <c r="MDC76" s="87"/>
      <c r="MDD76" s="87"/>
      <c r="MDE76" s="87"/>
      <c r="MDF76" s="88"/>
      <c r="MDG76" s="87"/>
      <c r="MDH76" s="87"/>
      <c r="MDI76" s="87"/>
      <c r="MDJ76" s="87"/>
      <c r="MDK76" s="88"/>
      <c r="MDL76" s="87"/>
      <c r="MDM76" s="87"/>
      <c r="MDN76" s="87"/>
      <c r="MDO76" s="87"/>
      <c r="MDP76" s="88"/>
      <c r="MDQ76" s="87"/>
      <c r="MDR76" s="87"/>
      <c r="MDS76" s="87"/>
      <c r="MDT76" s="87"/>
      <c r="MDU76" s="88"/>
      <c r="MDV76" s="87"/>
      <c r="MDW76" s="87"/>
      <c r="MDX76" s="87"/>
      <c r="MDY76" s="87"/>
      <c r="MDZ76" s="88"/>
      <c r="MEA76" s="87"/>
      <c r="MEB76" s="87"/>
      <c r="MEC76" s="87"/>
      <c r="MED76" s="87"/>
      <c r="MEE76" s="88"/>
      <c r="MEF76" s="87"/>
      <c r="MEG76" s="87"/>
      <c r="MEH76" s="87"/>
      <c r="MEI76" s="87"/>
      <c r="MEJ76" s="88"/>
      <c r="MEK76" s="87"/>
      <c r="MEL76" s="87"/>
      <c r="MEM76" s="87"/>
      <c r="MEN76" s="87"/>
      <c r="MEO76" s="88"/>
      <c r="MEP76" s="87"/>
      <c r="MEQ76" s="87"/>
      <c r="MER76" s="87"/>
      <c r="MES76" s="87"/>
      <c r="MET76" s="88"/>
      <c r="MEU76" s="87"/>
      <c r="MEV76" s="87"/>
      <c r="MEW76" s="87"/>
      <c r="MEX76" s="87"/>
      <c r="MEY76" s="88"/>
      <c r="MEZ76" s="87"/>
      <c r="MFA76" s="87"/>
      <c r="MFB76" s="87"/>
      <c r="MFC76" s="87"/>
      <c r="MFD76" s="88"/>
      <c r="MFE76" s="87"/>
      <c r="MFF76" s="87"/>
      <c r="MFG76" s="87"/>
      <c r="MFH76" s="87"/>
      <c r="MFI76" s="88"/>
      <c r="MFJ76" s="87"/>
      <c r="MFK76" s="87"/>
      <c r="MFL76" s="87"/>
      <c r="MFM76" s="87"/>
      <c r="MFN76" s="88"/>
      <c r="MFO76" s="87"/>
      <c r="MFP76" s="87"/>
      <c r="MFQ76" s="87"/>
      <c r="MFR76" s="87"/>
      <c r="MFS76" s="88"/>
      <c r="MFT76" s="87"/>
      <c r="MFU76" s="87"/>
      <c r="MFV76" s="87"/>
      <c r="MFW76" s="87"/>
      <c r="MFX76" s="88"/>
      <c r="MFY76" s="87"/>
      <c r="MFZ76" s="87"/>
      <c r="MGA76" s="87"/>
      <c r="MGB76" s="87"/>
      <c r="MGC76" s="88"/>
      <c r="MGD76" s="87"/>
      <c r="MGE76" s="87"/>
      <c r="MGF76" s="87"/>
      <c r="MGG76" s="87"/>
      <c r="MGH76" s="88"/>
      <c r="MGI76" s="87"/>
      <c r="MGJ76" s="87"/>
      <c r="MGK76" s="87"/>
      <c r="MGL76" s="87"/>
      <c r="MGM76" s="88"/>
      <c r="MGN76" s="87"/>
      <c r="MGO76" s="87"/>
      <c r="MGP76" s="87"/>
      <c r="MGQ76" s="87"/>
      <c r="MGR76" s="88"/>
      <c r="MGS76" s="87"/>
      <c r="MGT76" s="87"/>
      <c r="MGU76" s="87"/>
      <c r="MGV76" s="87"/>
      <c r="MGW76" s="88"/>
      <c r="MGX76" s="87"/>
      <c r="MGY76" s="87"/>
      <c r="MGZ76" s="87"/>
      <c r="MHA76" s="87"/>
      <c r="MHB76" s="88"/>
      <c r="MHC76" s="87"/>
      <c r="MHD76" s="87"/>
      <c r="MHE76" s="87"/>
      <c r="MHF76" s="87"/>
      <c r="MHG76" s="88"/>
      <c r="MHH76" s="87"/>
      <c r="MHI76" s="87"/>
      <c r="MHJ76" s="87"/>
      <c r="MHK76" s="87"/>
      <c r="MHL76" s="88"/>
      <c r="MHM76" s="87"/>
      <c r="MHN76" s="87"/>
      <c r="MHO76" s="87"/>
      <c r="MHP76" s="87"/>
      <c r="MHQ76" s="88"/>
      <c r="MHR76" s="87"/>
      <c r="MHS76" s="87"/>
      <c r="MHT76" s="87"/>
      <c r="MHU76" s="87"/>
      <c r="MHV76" s="88"/>
      <c r="MHW76" s="87"/>
      <c r="MHX76" s="87"/>
      <c r="MHY76" s="87"/>
      <c r="MHZ76" s="87"/>
      <c r="MIA76" s="88"/>
      <c r="MIB76" s="87"/>
      <c r="MIC76" s="87"/>
      <c r="MID76" s="87"/>
      <c r="MIE76" s="87"/>
      <c r="MIF76" s="88"/>
      <c r="MIG76" s="87"/>
      <c r="MIH76" s="87"/>
      <c r="MII76" s="87"/>
      <c r="MIJ76" s="87"/>
      <c r="MIK76" s="88"/>
      <c r="MIL76" s="87"/>
      <c r="MIM76" s="87"/>
      <c r="MIN76" s="87"/>
      <c r="MIO76" s="87"/>
      <c r="MIP76" s="88"/>
      <c r="MIQ76" s="87"/>
      <c r="MIR76" s="87"/>
      <c r="MIS76" s="87"/>
      <c r="MIT76" s="87"/>
      <c r="MIU76" s="88"/>
      <c r="MIV76" s="87"/>
      <c r="MIW76" s="87"/>
      <c r="MIX76" s="87"/>
      <c r="MIY76" s="87"/>
      <c r="MIZ76" s="88"/>
      <c r="MJA76" s="87"/>
      <c r="MJB76" s="87"/>
      <c r="MJC76" s="87"/>
      <c r="MJD76" s="87"/>
      <c r="MJE76" s="88"/>
      <c r="MJF76" s="87"/>
      <c r="MJG76" s="87"/>
      <c r="MJH76" s="87"/>
      <c r="MJI76" s="87"/>
      <c r="MJJ76" s="88"/>
      <c r="MJK76" s="87"/>
      <c r="MJL76" s="87"/>
      <c r="MJM76" s="87"/>
      <c r="MJN76" s="87"/>
      <c r="MJO76" s="88"/>
      <c r="MJP76" s="87"/>
      <c r="MJQ76" s="87"/>
      <c r="MJR76" s="87"/>
      <c r="MJS76" s="87"/>
      <c r="MJT76" s="88"/>
      <c r="MJU76" s="87"/>
      <c r="MJV76" s="87"/>
      <c r="MJW76" s="87"/>
      <c r="MJX76" s="87"/>
      <c r="MJY76" s="88"/>
      <c r="MJZ76" s="87"/>
      <c r="MKA76" s="87"/>
      <c r="MKB76" s="87"/>
      <c r="MKC76" s="87"/>
      <c r="MKD76" s="88"/>
      <c r="MKE76" s="87"/>
      <c r="MKF76" s="87"/>
      <c r="MKG76" s="87"/>
      <c r="MKH76" s="87"/>
      <c r="MKI76" s="88"/>
      <c r="MKJ76" s="87"/>
      <c r="MKK76" s="87"/>
      <c r="MKL76" s="87"/>
      <c r="MKM76" s="87"/>
      <c r="MKN76" s="88"/>
      <c r="MKO76" s="87"/>
      <c r="MKP76" s="87"/>
      <c r="MKQ76" s="87"/>
      <c r="MKR76" s="87"/>
      <c r="MKS76" s="88"/>
      <c r="MKT76" s="87"/>
      <c r="MKU76" s="87"/>
      <c r="MKV76" s="87"/>
      <c r="MKW76" s="87"/>
      <c r="MKX76" s="88"/>
      <c r="MKY76" s="87"/>
      <c r="MKZ76" s="87"/>
      <c r="MLA76" s="87"/>
      <c r="MLB76" s="87"/>
      <c r="MLC76" s="88"/>
      <c r="MLD76" s="87"/>
      <c r="MLE76" s="87"/>
      <c r="MLF76" s="87"/>
      <c r="MLG76" s="87"/>
      <c r="MLH76" s="88"/>
      <c r="MLI76" s="87"/>
      <c r="MLJ76" s="87"/>
      <c r="MLK76" s="87"/>
      <c r="MLL76" s="87"/>
      <c r="MLM76" s="88"/>
      <c r="MLN76" s="87"/>
      <c r="MLO76" s="87"/>
      <c r="MLP76" s="87"/>
      <c r="MLQ76" s="87"/>
      <c r="MLR76" s="88"/>
      <c r="MLS76" s="87"/>
      <c r="MLT76" s="87"/>
      <c r="MLU76" s="87"/>
      <c r="MLV76" s="87"/>
      <c r="MLW76" s="88"/>
      <c r="MLX76" s="87"/>
      <c r="MLY76" s="87"/>
      <c r="MLZ76" s="87"/>
      <c r="MMA76" s="87"/>
      <c r="MMB76" s="88"/>
      <c r="MMC76" s="87"/>
      <c r="MMD76" s="87"/>
      <c r="MME76" s="87"/>
      <c r="MMF76" s="87"/>
      <c r="MMG76" s="88"/>
      <c r="MMH76" s="87"/>
      <c r="MMI76" s="87"/>
      <c r="MMJ76" s="87"/>
      <c r="MMK76" s="87"/>
      <c r="MML76" s="88"/>
      <c r="MMM76" s="87"/>
      <c r="MMN76" s="87"/>
      <c r="MMO76" s="87"/>
      <c r="MMP76" s="87"/>
      <c r="MMQ76" s="88"/>
      <c r="MMR76" s="87"/>
      <c r="MMS76" s="87"/>
      <c r="MMT76" s="87"/>
      <c r="MMU76" s="87"/>
      <c r="MMV76" s="88"/>
      <c r="MMW76" s="87"/>
      <c r="MMX76" s="87"/>
      <c r="MMY76" s="87"/>
      <c r="MMZ76" s="87"/>
      <c r="MNA76" s="88"/>
      <c r="MNB76" s="87"/>
      <c r="MNC76" s="87"/>
      <c r="MND76" s="87"/>
      <c r="MNE76" s="87"/>
      <c r="MNF76" s="88"/>
      <c r="MNG76" s="87"/>
      <c r="MNH76" s="87"/>
      <c r="MNI76" s="87"/>
      <c r="MNJ76" s="87"/>
      <c r="MNK76" s="88"/>
      <c r="MNL76" s="87"/>
      <c r="MNM76" s="87"/>
      <c r="MNN76" s="87"/>
      <c r="MNO76" s="87"/>
      <c r="MNP76" s="88"/>
      <c r="MNQ76" s="87"/>
      <c r="MNR76" s="87"/>
      <c r="MNS76" s="87"/>
      <c r="MNT76" s="87"/>
      <c r="MNU76" s="88"/>
      <c r="MNV76" s="87"/>
      <c r="MNW76" s="87"/>
      <c r="MNX76" s="87"/>
      <c r="MNY76" s="87"/>
      <c r="MNZ76" s="88"/>
      <c r="MOA76" s="87"/>
      <c r="MOB76" s="87"/>
      <c r="MOC76" s="87"/>
      <c r="MOD76" s="87"/>
      <c r="MOE76" s="88"/>
      <c r="MOF76" s="87"/>
      <c r="MOG76" s="87"/>
      <c r="MOH76" s="87"/>
      <c r="MOI76" s="87"/>
      <c r="MOJ76" s="88"/>
      <c r="MOK76" s="87"/>
      <c r="MOL76" s="87"/>
      <c r="MOM76" s="87"/>
      <c r="MON76" s="87"/>
      <c r="MOO76" s="88"/>
      <c r="MOP76" s="87"/>
      <c r="MOQ76" s="87"/>
      <c r="MOR76" s="87"/>
      <c r="MOS76" s="87"/>
      <c r="MOT76" s="88"/>
      <c r="MOU76" s="87"/>
      <c r="MOV76" s="87"/>
      <c r="MOW76" s="87"/>
      <c r="MOX76" s="87"/>
      <c r="MOY76" s="88"/>
      <c r="MOZ76" s="87"/>
      <c r="MPA76" s="87"/>
      <c r="MPB76" s="87"/>
      <c r="MPC76" s="87"/>
      <c r="MPD76" s="88"/>
      <c r="MPE76" s="87"/>
      <c r="MPF76" s="87"/>
      <c r="MPG76" s="87"/>
      <c r="MPH76" s="87"/>
      <c r="MPI76" s="88"/>
      <c r="MPJ76" s="87"/>
      <c r="MPK76" s="87"/>
      <c r="MPL76" s="87"/>
      <c r="MPM76" s="87"/>
      <c r="MPN76" s="88"/>
      <c r="MPO76" s="87"/>
      <c r="MPP76" s="87"/>
      <c r="MPQ76" s="87"/>
      <c r="MPR76" s="87"/>
      <c r="MPS76" s="88"/>
      <c r="MPT76" s="87"/>
      <c r="MPU76" s="87"/>
      <c r="MPV76" s="87"/>
      <c r="MPW76" s="87"/>
      <c r="MPX76" s="88"/>
      <c r="MPY76" s="87"/>
      <c r="MPZ76" s="87"/>
      <c r="MQA76" s="87"/>
      <c r="MQB76" s="87"/>
      <c r="MQC76" s="88"/>
      <c r="MQD76" s="87"/>
      <c r="MQE76" s="87"/>
      <c r="MQF76" s="87"/>
      <c r="MQG76" s="87"/>
      <c r="MQH76" s="88"/>
      <c r="MQI76" s="87"/>
      <c r="MQJ76" s="87"/>
      <c r="MQK76" s="87"/>
      <c r="MQL76" s="87"/>
      <c r="MQM76" s="88"/>
      <c r="MQN76" s="87"/>
      <c r="MQO76" s="87"/>
      <c r="MQP76" s="87"/>
      <c r="MQQ76" s="87"/>
      <c r="MQR76" s="88"/>
      <c r="MQS76" s="87"/>
      <c r="MQT76" s="87"/>
      <c r="MQU76" s="87"/>
      <c r="MQV76" s="87"/>
      <c r="MQW76" s="88"/>
      <c r="MQX76" s="87"/>
      <c r="MQY76" s="87"/>
      <c r="MQZ76" s="87"/>
      <c r="MRA76" s="87"/>
      <c r="MRB76" s="88"/>
      <c r="MRC76" s="87"/>
      <c r="MRD76" s="87"/>
      <c r="MRE76" s="87"/>
      <c r="MRF76" s="87"/>
      <c r="MRG76" s="88"/>
      <c r="MRH76" s="87"/>
      <c r="MRI76" s="87"/>
      <c r="MRJ76" s="87"/>
      <c r="MRK76" s="87"/>
      <c r="MRL76" s="88"/>
      <c r="MRM76" s="87"/>
      <c r="MRN76" s="87"/>
      <c r="MRO76" s="87"/>
      <c r="MRP76" s="87"/>
      <c r="MRQ76" s="88"/>
      <c r="MRR76" s="87"/>
      <c r="MRS76" s="87"/>
      <c r="MRT76" s="87"/>
      <c r="MRU76" s="87"/>
      <c r="MRV76" s="88"/>
      <c r="MRW76" s="87"/>
      <c r="MRX76" s="87"/>
      <c r="MRY76" s="87"/>
      <c r="MRZ76" s="87"/>
      <c r="MSA76" s="88"/>
      <c r="MSB76" s="87"/>
      <c r="MSC76" s="87"/>
      <c r="MSD76" s="87"/>
      <c r="MSE76" s="87"/>
      <c r="MSF76" s="88"/>
      <c r="MSG76" s="87"/>
      <c r="MSH76" s="87"/>
      <c r="MSI76" s="87"/>
      <c r="MSJ76" s="87"/>
      <c r="MSK76" s="88"/>
      <c r="MSL76" s="87"/>
      <c r="MSM76" s="87"/>
      <c r="MSN76" s="87"/>
      <c r="MSO76" s="87"/>
      <c r="MSP76" s="88"/>
      <c r="MSQ76" s="87"/>
      <c r="MSR76" s="87"/>
      <c r="MSS76" s="87"/>
      <c r="MST76" s="87"/>
      <c r="MSU76" s="88"/>
      <c r="MSV76" s="87"/>
      <c r="MSW76" s="87"/>
      <c r="MSX76" s="87"/>
      <c r="MSY76" s="87"/>
      <c r="MSZ76" s="88"/>
      <c r="MTA76" s="87"/>
      <c r="MTB76" s="87"/>
      <c r="MTC76" s="87"/>
      <c r="MTD76" s="87"/>
      <c r="MTE76" s="88"/>
      <c r="MTF76" s="87"/>
      <c r="MTG76" s="87"/>
      <c r="MTH76" s="87"/>
      <c r="MTI76" s="87"/>
      <c r="MTJ76" s="88"/>
      <c r="MTK76" s="87"/>
      <c r="MTL76" s="87"/>
      <c r="MTM76" s="87"/>
      <c r="MTN76" s="87"/>
      <c r="MTO76" s="88"/>
      <c r="MTP76" s="87"/>
      <c r="MTQ76" s="87"/>
      <c r="MTR76" s="87"/>
      <c r="MTS76" s="87"/>
      <c r="MTT76" s="88"/>
      <c r="MTU76" s="87"/>
      <c r="MTV76" s="87"/>
      <c r="MTW76" s="87"/>
      <c r="MTX76" s="87"/>
      <c r="MTY76" s="88"/>
      <c r="MTZ76" s="87"/>
      <c r="MUA76" s="87"/>
      <c r="MUB76" s="87"/>
      <c r="MUC76" s="87"/>
      <c r="MUD76" s="88"/>
      <c r="MUE76" s="87"/>
      <c r="MUF76" s="87"/>
      <c r="MUG76" s="87"/>
      <c r="MUH76" s="87"/>
      <c r="MUI76" s="88"/>
      <c r="MUJ76" s="87"/>
      <c r="MUK76" s="87"/>
      <c r="MUL76" s="87"/>
      <c r="MUM76" s="87"/>
      <c r="MUN76" s="88"/>
      <c r="MUO76" s="87"/>
      <c r="MUP76" s="87"/>
      <c r="MUQ76" s="87"/>
      <c r="MUR76" s="87"/>
      <c r="MUS76" s="88"/>
      <c r="MUT76" s="87"/>
      <c r="MUU76" s="87"/>
      <c r="MUV76" s="87"/>
      <c r="MUW76" s="87"/>
      <c r="MUX76" s="88"/>
      <c r="MUY76" s="87"/>
      <c r="MUZ76" s="87"/>
      <c r="MVA76" s="87"/>
      <c r="MVB76" s="87"/>
      <c r="MVC76" s="88"/>
      <c r="MVD76" s="87"/>
      <c r="MVE76" s="87"/>
      <c r="MVF76" s="87"/>
      <c r="MVG76" s="87"/>
      <c r="MVH76" s="88"/>
      <c r="MVI76" s="87"/>
      <c r="MVJ76" s="87"/>
      <c r="MVK76" s="87"/>
      <c r="MVL76" s="87"/>
      <c r="MVM76" s="88"/>
      <c r="MVN76" s="87"/>
      <c r="MVO76" s="87"/>
      <c r="MVP76" s="87"/>
      <c r="MVQ76" s="87"/>
      <c r="MVR76" s="88"/>
      <c r="MVS76" s="87"/>
      <c r="MVT76" s="87"/>
      <c r="MVU76" s="87"/>
      <c r="MVV76" s="87"/>
      <c r="MVW76" s="88"/>
      <c r="MVX76" s="87"/>
      <c r="MVY76" s="87"/>
      <c r="MVZ76" s="87"/>
      <c r="MWA76" s="87"/>
      <c r="MWB76" s="88"/>
      <c r="MWC76" s="87"/>
      <c r="MWD76" s="87"/>
      <c r="MWE76" s="87"/>
      <c r="MWF76" s="87"/>
      <c r="MWG76" s="88"/>
      <c r="MWH76" s="87"/>
      <c r="MWI76" s="87"/>
      <c r="MWJ76" s="87"/>
      <c r="MWK76" s="87"/>
      <c r="MWL76" s="88"/>
      <c r="MWM76" s="87"/>
      <c r="MWN76" s="87"/>
      <c r="MWO76" s="87"/>
      <c r="MWP76" s="87"/>
      <c r="MWQ76" s="88"/>
      <c r="MWR76" s="87"/>
      <c r="MWS76" s="87"/>
      <c r="MWT76" s="87"/>
      <c r="MWU76" s="87"/>
      <c r="MWV76" s="88"/>
      <c r="MWW76" s="87"/>
      <c r="MWX76" s="87"/>
      <c r="MWY76" s="87"/>
      <c r="MWZ76" s="87"/>
      <c r="MXA76" s="88"/>
      <c r="MXB76" s="87"/>
      <c r="MXC76" s="87"/>
      <c r="MXD76" s="87"/>
      <c r="MXE76" s="87"/>
      <c r="MXF76" s="88"/>
      <c r="MXG76" s="87"/>
      <c r="MXH76" s="87"/>
      <c r="MXI76" s="87"/>
      <c r="MXJ76" s="87"/>
      <c r="MXK76" s="88"/>
      <c r="MXL76" s="87"/>
      <c r="MXM76" s="87"/>
      <c r="MXN76" s="87"/>
      <c r="MXO76" s="87"/>
      <c r="MXP76" s="88"/>
      <c r="MXQ76" s="87"/>
      <c r="MXR76" s="87"/>
      <c r="MXS76" s="87"/>
      <c r="MXT76" s="87"/>
      <c r="MXU76" s="88"/>
      <c r="MXV76" s="87"/>
      <c r="MXW76" s="87"/>
      <c r="MXX76" s="87"/>
      <c r="MXY76" s="87"/>
      <c r="MXZ76" s="88"/>
      <c r="MYA76" s="87"/>
      <c r="MYB76" s="87"/>
      <c r="MYC76" s="87"/>
      <c r="MYD76" s="87"/>
      <c r="MYE76" s="88"/>
      <c r="MYF76" s="87"/>
      <c r="MYG76" s="87"/>
      <c r="MYH76" s="87"/>
      <c r="MYI76" s="87"/>
      <c r="MYJ76" s="88"/>
      <c r="MYK76" s="87"/>
      <c r="MYL76" s="87"/>
      <c r="MYM76" s="87"/>
      <c r="MYN76" s="87"/>
      <c r="MYO76" s="88"/>
      <c r="MYP76" s="87"/>
      <c r="MYQ76" s="87"/>
      <c r="MYR76" s="87"/>
      <c r="MYS76" s="87"/>
      <c r="MYT76" s="88"/>
      <c r="MYU76" s="87"/>
      <c r="MYV76" s="87"/>
      <c r="MYW76" s="87"/>
      <c r="MYX76" s="87"/>
      <c r="MYY76" s="88"/>
      <c r="MYZ76" s="87"/>
      <c r="MZA76" s="87"/>
      <c r="MZB76" s="87"/>
      <c r="MZC76" s="87"/>
      <c r="MZD76" s="88"/>
      <c r="MZE76" s="87"/>
      <c r="MZF76" s="87"/>
      <c r="MZG76" s="87"/>
      <c r="MZH76" s="87"/>
      <c r="MZI76" s="88"/>
      <c r="MZJ76" s="87"/>
      <c r="MZK76" s="87"/>
      <c r="MZL76" s="87"/>
      <c r="MZM76" s="87"/>
      <c r="MZN76" s="88"/>
      <c r="MZO76" s="87"/>
      <c r="MZP76" s="87"/>
      <c r="MZQ76" s="87"/>
      <c r="MZR76" s="87"/>
      <c r="MZS76" s="88"/>
      <c r="MZT76" s="87"/>
      <c r="MZU76" s="87"/>
      <c r="MZV76" s="87"/>
      <c r="MZW76" s="87"/>
      <c r="MZX76" s="88"/>
      <c r="MZY76" s="87"/>
      <c r="MZZ76" s="87"/>
      <c r="NAA76" s="87"/>
      <c r="NAB76" s="87"/>
      <c r="NAC76" s="88"/>
      <c r="NAD76" s="87"/>
      <c r="NAE76" s="87"/>
      <c r="NAF76" s="87"/>
      <c r="NAG76" s="87"/>
      <c r="NAH76" s="88"/>
      <c r="NAI76" s="87"/>
      <c r="NAJ76" s="87"/>
      <c r="NAK76" s="87"/>
      <c r="NAL76" s="87"/>
      <c r="NAM76" s="88"/>
      <c r="NAN76" s="87"/>
      <c r="NAO76" s="87"/>
      <c r="NAP76" s="87"/>
      <c r="NAQ76" s="87"/>
      <c r="NAR76" s="88"/>
      <c r="NAS76" s="87"/>
      <c r="NAT76" s="87"/>
      <c r="NAU76" s="87"/>
      <c r="NAV76" s="87"/>
      <c r="NAW76" s="88"/>
      <c r="NAX76" s="87"/>
      <c r="NAY76" s="87"/>
      <c r="NAZ76" s="87"/>
      <c r="NBA76" s="87"/>
      <c r="NBB76" s="88"/>
      <c r="NBC76" s="87"/>
      <c r="NBD76" s="87"/>
      <c r="NBE76" s="87"/>
      <c r="NBF76" s="87"/>
      <c r="NBG76" s="88"/>
      <c r="NBH76" s="87"/>
      <c r="NBI76" s="87"/>
      <c r="NBJ76" s="87"/>
      <c r="NBK76" s="87"/>
      <c r="NBL76" s="88"/>
      <c r="NBM76" s="87"/>
      <c r="NBN76" s="87"/>
      <c r="NBO76" s="87"/>
      <c r="NBP76" s="87"/>
      <c r="NBQ76" s="88"/>
      <c r="NBR76" s="87"/>
      <c r="NBS76" s="87"/>
      <c r="NBT76" s="87"/>
      <c r="NBU76" s="87"/>
      <c r="NBV76" s="88"/>
      <c r="NBW76" s="87"/>
      <c r="NBX76" s="87"/>
      <c r="NBY76" s="87"/>
      <c r="NBZ76" s="87"/>
      <c r="NCA76" s="88"/>
      <c r="NCB76" s="87"/>
      <c r="NCC76" s="87"/>
      <c r="NCD76" s="87"/>
      <c r="NCE76" s="87"/>
      <c r="NCF76" s="88"/>
      <c r="NCG76" s="87"/>
      <c r="NCH76" s="87"/>
      <c r="NCI76" s="87"/>
      <c r="NCJ76" s="87"/>
      <c r="NCK76" s="88"/>
      <c r="NCL76" s="87"/>
      <c r="NCM76" s="87"/>
      <c r="NCN76" s="87"/>
      <c r="NCO76" s="87"/>
      <c r="NCP76" s="88"/>
      <c r="NCQ76" s="87"/>
      <c r="NCR76" s="87"/>
      <c r="NCS76" s="87"/>
      <c r="NCT76" s="87"/>
      <c r="NCU76" s="88"/>
      <c r="NCV76" s="87"/>
      <c r="NCW76" s="87"/>
      <c r="NCX76" s="87"/>
      <c r="NCY76" s="87"/>
      <c r="NCZ76" s="88"/>
      <c r="NDA76" s="87"/>
      <c r="NDB76" s="87"/>
      <c r="NDC76" s="87"/>
      <c r="NDD76" s="87"/>
      <c r="NDE76" s="88"/>
      <c r="NDF76" s="87"/>
      <c r="NDG76" s="87"/>
      <c r="NDH76" s="87"/>
      <c r="NDI76" s="87"/>
      <c r="NDJ76" s="88"/>
      <c r="NDK76" s="87"/>
      <c r="NDL76" s="87"/>
      <c r="NDM76" s="87"/>
      <c r="NDN76" s="87"/>
      <c r="NDO76" s="88"/>
      <c r="NDP76" s="87"/>
      <c r="NDQ76" s="87"/>
      <c r="NDR76" s="87"/>
      <c r="NDS76" s="87"/>
      <c r="NDT76" s="88"/>
      <c r="NDU76" s="87"/>
      <c r="NDV76" s="87"/>
      <c r="NDW76" s="87"/>
      <c r="NDX76" s="87"/>
      <c r="NDY76" s="88"/>
      <c r="NDZ76" s="87"/>
      <c r="NEA76" s="87"/>
      <c r="NEB76" s="87"/>
      <c r="NEC76" s="87"/>
      <c r="NED76" s="88"/>
      <c r="NEE76" s="87"/>
      <c r="NEF76" s="87"/>
      <c r="NEG76" s="87"/>
      <c r="NEH76" s="87"/>
      <c r="NEI76" s="88"/>
      <c r="NEJ76" s="87"/>
      <c r="NEK76" s="87"/>
      <c r="NEL76" s="87"/>
      <c r="NEM76" s="87"/>
      <c r="NEN76" s="88"/>
      <c r="NEO76" s="87"/>
      <c r="NEP76" s="87"/>
      <c r="NEQ76" s="87"/>
      <c r="NER76" s="87"/>
      <c r="NES76" s="88"/>
      <c r="NET76" s="87"/>
      <c r="NEU76" s="87"/>
      <c r="NEV76" s="87"/>
      <c r="NEW76" s="87"/>
      <c r="NEX76" s="88"/>
      <c r="NEY76" s="87"/>
      <c r="NEZ76" s="87"/>
      <c r="NFA76" s="87"/>
      <c r="NFB76" s="87"/>
      <c r="NFC76" s="88"/>
      <c r="NFD76" s="87"/>
      <c r="NFE76" s="87"/>
      <c r="NFF76" s="87"/>
      <c r="NFG76" s="87"/>
      <c r="NFH76" s="88"/>
      <c r="NFI76" s="87"/>
      <c r="NFJ76" s="87"/>
      <c r="NFK76" s="87"/>
      <c r="NFL76" s="87"/>
      <c r="NFM76" s="88"/>
      <c r="NFN76" s="87"/>
      <c r="NFO76" s="87"/>
      <c r="NFP76" s="87"/>
      <c r="NFQ76" s="87"/>
      <c r="NFR76" s="88"/>
      <c r="NFS76" s="87"/>
      <c r="NFT76" s="87"/>
      <c r="NFU76" s="87"/>
      <c r="NFV76" s="87"/>
      <c r="NFW76" s="88"/>
      <c r="NFX76" s="87"/>
      <c r="NFY76" s="87"/>
      <c r="NFZ76" s="87"/>
      <c r="NGA76" s="87"/>
      <c r="NGB76" s="88"/>
      <c r="NGC76" s="87"/>
      <c r="NGD76" s="87"/>
      <c r="NGE76" s="87"/>
      <c r="NGF76" s="87"/>
      <c r="NGG76" s="88"/>
      <c r="NGH76" s="87"/>
      <c r="NGI76" s="87"/>
      <c r="NGJ76" s="87"/>
      <c r="NGK76" s="87"/>
      <c r="NGL76" s="88"/>
      <c r="NGM76" s="87"/>
      <c r="NGN76" s="87"/>
      <c r="NGO76" s="87"/>
      <c r="NGP76" s="87"/>
      <c r="NGQ76" s="88"/>
      <c r="NGR76" s="87"/>
      <c r="NGS76" s="87"/>
      <c r="NGT76" s="87"/>
      <c r="NGU76" s="87"/>
      <c r="NGV76" s="88"/>
      <c r="NGW76" s="87"/>
      <c r="NGX76" s="87"/>
      <c r="NGY76" s="87"/>
      <c r="NGZ76" s="87"/>
      <c r="NHA76" s="88"/>
      <c r="NHB76" s="87"/>
      <c r="NHC76" s="87"/>
      <c r="NHD76" s="87"/>
      <c r="NHE76" s="87"/>
      <c r="NHF76" s="88"/>
      <c r="NHG76" s="87"/>
      <c r="NHH76" s="87"/>
      <c r="NHI76" s="87"/>
      <c r="NHJ76" s="87"/>
      <c r="NHK76" s="88"/>
      <c r="NHL76" s="87"/>
      <c r="NHM76" s="87"/>
      <c r="NHN76" s="87"/>
      <c r="NHO76" s="87"/>
      <c r="NHP76" s="88"/>
      <c r="NHQ76" s="87"/>
      <c r="NHR76" s="87"/>
      <c r="NHS76" s="87"/>
      <c r="NHT76" s="87"/>
      <c r="NHU76" s="88"/>
      <c r="NHV76" s="87"/>
      <c r="NHW76" s="87"/>
      <c r="NHX76" s="87"/>
      <c r="NHY76" s="87"/>
      <c r="NHZ76" s="88"/>
      <c r="NIA76" s="87"/>
      <c r="NIB76" s="87"/>
      <c r="NIC76" s="87"/>
      <c r="NID76" s="87"/>
      <c r="NIE76" s="88"/>
      <c r="NIF76" s="87"/>
      <c r="NIG76" s="87"/>
      <c r="NIH76" s="87"/>
      <c r="NII76" s="87"/>
      <c r="NIJ76" s="88"/>
      <c r="NIK76" s="87"/>
      <c r="NIL76" s="87"/>
      <c r="NIM76" s="87"/>
      <c r="NIN76" s="87"/>
      <c r="NIO76" s="88"/>
      <c r="NIP76" s="87"/>
      <c r="NIQ76" s="87"/>
      <c r="NIR76" s="87"/>
      <c r="NIS76" s="87"/>
      <c r="NIT76" s="88"/>
      <c r="NIU76" s="87"/>
      <c r="NIV76" s="87"/>
      <c r="NIW76" s="87"/>
      <c r="NIX76" s="87"/>
      <c r="NIY76" s="88"/>
      <c r="NIZ76" s="87"/>
      <c r="NJA76" s="87"/>
      <c r="NJB76" s="87"/>
      <c r="NJC76" s="87"/>
      <c r="NJD76" s="88"/>
      <c r="NJE76" s="87"/>
      <c r="NJF76" s="87"/>
      <c r="NJG76" s="87"/>
      <c r="NJH76" s="87"/>
      <c r="NJI76" s="88"/>
      <c r="NJJ76" s="87"/>
      <c r="NJK76" s="87"/>
      <c r="NJL76" s="87"/>
      <c r="NJM76" s="87"/>
      <c r="NJN76" s="88"/>
      <c r="NJO76" s="87"/>
      <c r="NJP76" s="87"/>
      <c r="NJQ76" s="87"/>
      <c r="NJR76" s="87"/>
      <c r="NJS76" s="88"/>
      <c r="NJT76" s="87"/>
      <c r="NJU76" s="87"/>
      <c r="NJV76" s="87"/>
      <c r="NJW76" s="87"/>
      <c r="NJX76" s="88"/>
      <c r="NJY76" s="87"/>
      <c r="NJZ76" s="87"/>
      <c r="NKA76" s="87"/>
      <c r="NKB76" s="87"/>
      <c r="NKC76" s="88"/>
      <c r="NKD76" s="87"/>
      <c r="NKE76" s="87"/>
      <c r="NKF76" s="87"/>
      <c r="NKG76" s="87"/>
      <c r="NKH76" s="88"/>
      <c r="NKI76" s="87"/>
      <c r="NKJ76" s="87"/>
      <c r="NKK76" s="87"/>
      <c r="NKL76" s="87"/>
      <c r="NKM76" s="88"/>
      <c r="NKN76" s="87"/>
      <c r="NKO76" s="87"/>
      <c r="NKP76" s="87"/>
      <c r="NKQ76" s="87"/>
      <c r="NKR76" s="88"/>
      <c r="NKS76" s="87"/>
      <c r="NKT76" s="87"/>
      <c r="NKU76" s="87"/>
      <c r="NKV76" s="87"/>
      <c r="NKW76" s="88"/>
      <c r="NKX76" s="87"/>
      <c r="NKY76" s="87"/>
      <c r="NKZ76" s="87"/>
      <c r="NLA76" s="87"/>
      <c r="NLB76" s="88"/>
      <c r="NLC76" s="87"/>
      <c r="NLD76" s="87"/>
      <c r="NLE76" s="87"/>
      <c r="NLF76" s="87"/>
      <c r="NLG76" s="88"/>
      <c r="NLH76" s="87"/>
      <c r="NLI76" s="87"/>
      <c r="NLJ76" s="87"/>
      <c r="NLK76" s="87"/>
      <c r="NLL76" s="88"/>
      <c r="NLM76" s="87"/>
      <c r="NLN76" s="87"/>
      <c r="NLO76" s="87"/>
      <c r="NLP76" s="87"/>
      <c r="NLQ76" s="88"/>
      <c r="NLR76" s="87"/>
      <c r="NLS76" s="87"/>
      <c r="NLT76" s="87"/>
      <c r="NLU76" s="87"/>
      <c r="NLV76" s="88"/>
      <c r="NLW76" s="87"/>
      <c r="NLX76" s="87"/>
      <c r="NLY76" s="87"/>
      <c r="NLZ76" s="87"/>
      <c r="NMA76" s="88"/>
      <c r="NMB76" s="87"/>
      <c r="NMC76" s="87"/>
      <c r="NMD76" s="87"/>
      <c r="NME76" s="87"/>
      <c r="NMF76" s="88"/>
      <c r="NMG76" s="87"/>
      <c r="NMH76" s="87"/>
      <c r="NMI76" s="87"/>
      <c r="NMJ76" s="87"/>
      <c r="NMK76" s="88"/>
      <c r="NML76" s="87"/>
      <c r="NMM76" s="87"/>
      <c r="NMN76" s="87"/>
      <c r="NMO76" s="87"/>
      <c r="NMP76" s="88"/>
      <c r="NMQ76" s="87"/>
      <c r="NMR76" s="87"/>
      <c r="NMS76" s="87"/>
      <c r="NMT76" s="87"/>
      <c r="NMU76" s="88"/>
      <c r="NMV76" s="87"/>
      <c r="NMW76" s="87"/>
      <c r="NMX76" s="87"/>
      <c r="NMY76" s="87"/>
      <c r="NMZ76" s="88"/>
      <c r="NNA76" s="87"/>
      <c r="NNB76" s="87"/>
      <c r="NNC76" s="87"/>
      <c r="NND76" s="87"/>
      <c r="NNE76" s="88"/>
      <c r="NNF76" s="87"/>
      <c r="NNG76" s="87"/>
      <c r="NNH76" s="87"/>
      <c r="NNI76" s="87"/>
      <c r="NNJ76" s="88"/>
      <c r="NNK76" s="87"/>
      <c r="NNL76" s="87"/>
      <c r="NNM76" s="87"/>
      <c r="NNN76" s="87"/>
      <c r="NNO76" s="88"/>
      <c r="NNP76" s="87"/>
      <c r="NNQ76" s="87"/>
      <c r="NNR76" s="87"/>
      <c r="NNS76" s="87"/>
      <c r="NNT76" s="88"/>
      <c r="NNU76" s="87"/>
      <c r="NNV76" s="87"/>
      <c r="NNW76" s="87"/>
      <c r="NNX76" s="87"/>
      <c r="NNY76" s="88"/>
      <c r="NNZ76" s="87"/>
      <c r="NOA76" s="87"/>
      <c r="NOB76" s="87"/>
      <c r="NOC76" s="87"/>
      <c r="NOD76" s="88"/>
      <c r="NOE76" s="87"/>
      <c r="NOF76" s="87"/>
      <c r="NOG76" s="87"/>
      <c r="NOH76" s="87"/>
      <c r="NOI76" s="88"/>
      <c r="NOJ76" s="87"/>
      <c r="NOK76" s="87"/>
      <c r="NOL76" s="87"/>
      <c r="NOM76" s="87"/>
      <c r="NON76" s="88"/>
      <c r="NOO76" s="87"/>
      <c r="NOP76" s="87"/>
      <c r="NOQ76" s="87"/>
      <c r="NOR76" s="87"/>
      <c r="NOS76" s="88"/>
      <c r="NOT76" s="87"/>
      <c r="NOU76" s="87"/>
      <c r="NOV76" s="87"/>
      <c r="NOW76" s="87"/>
      <c r="NOX76" s="88"/>
      <c r="NOY76" s="87"/>
      <c r="NOZ76" s="87"/>
      <c r="NPA76" s="87"/>
      <c r="NPB76" s="87"/>
      <c r="NPC76" s="88"/>
      <c r="NPD76" s="87"/>
      <c r="NPE76" s="87"/>
      <c r="NPF76" s="87"/>
      <c r="NPG76" s="87"/>
      <c r="NPH76" s="88"/>
      <c r="NPI76" s="87"/>
      <c r="NPJ76" s="87"/>
      <c r="NPK76" s="87"/>
      <c r="NPL76" s="87"/>
      <c r="NPM76" s="88"/>
      <c r="NPN76" s="87"/>
      <c r="NPO76" s="87"/>
      <c r="NPP76" s="87"/>
      <c r="NPQ76" s="87"/>
      <c r="NPR76" s="88"/>
      <c r="NPS76" s="87"/>
      <c r="NPT76" s="87"/>
      <c r="NPU76" s="87"/>
      <c r="NPV76" s="87"/>
      <c r="NPW76" s="88"/>
      <c r="NPX76" s="87"/>
      <c r="NPY76" s="87"/>
      <c r="NPZ76" s="87"/>
      <c r="NQA76" s="87"/>
      <c r="NQB76" s="88"/>
      <c r="NQC76" s="87"/>
      <c r="NQD76" s="87"/>
      <c r="NQE76" s="87"/>
      <c r="NQF76" s="87"/>
      <c r="NQG76" s="88"/>
      <c r="NQH76" s="87"/>
      <c r="NQI76" s="87"/>
      <c r="NQJ76" s="87"/>
      <c r="NQK76" s="87"/>
      <c r="NQL76" s="88"/>
      <c r="NQM76" s="87"/>
      <c r="NQN76" s="87"/>
      <c r="NQO76" s="87"/>
      <c r="NQP76" s="87"/>
      <c r="NQQ76" s="88"/>
      <c r="NQR76" s="87"/>
      <c r="NQS76" s="87"/>
      <c r="NQT76" s="87"/>
      <c r="NQU76" s="87"/>
      <c r="NQV76" s="88"/>
      <c r="NQW76" s="87"/>
      <c r="NQX76" s="87"/>
      <c r="NQY76" s="87"/>
      <c r="NQZ76" s="87"/>
      <c r="NRA76" s="88"/>
      <c r="NRB76" s="87"/>
      <c r="NRC76" s="87"/>
      <c r="NRD76" s="87"/>
      <c r="NRE76" s="87"/>
      <c r="NRF76" s="88"/>
      <c r="NRG76" s="87"/>
      <c r="NRH76" s="87"/>
      <c r="NRI76" s="87"/>
      <c r="NRJ76" s="87"/>
      <c r="NRK76" s="88"/>
      <c r="NRL76" s="87"/>
      <c r="NRM76" s="87"/>
      <c r="NRN76" s="87"/>
      <c r="NRO76" s="87"/>
      <c r="NRP76" s="88"/>
      <c r="NRQ76" s="87"/>
      <c r="NRR76" s="87"/>
      <c r="NRS76" s="87"/>
      <c r="NRT76" s="87"/>
      <c r="NRU76" s="88"/>
      <c r="NRV76" s="87"/>
      <c r="NRW76" s="87"/>
      <c r="NRX76" s="87"/>
      <c r="NRY76" s="87"/>
      <c r="NRZ76" s="88"/>
      <c r="NSA76" s="87"/>
      <c r="NSB76" s="87"/>
      <c r="NSC76" s="87"/>
      <c r="NSD76" s="87"/>
      <c r="NSE76" s="88"/>
      <c r="NSF76" s="87"/>
      <c r="NSG76" s="87"/>
      <c r="NSH76" s="87"/>
      <c r="NSI76" s="87"/>
      <c r="NSJ76" s="88"/>
      <c r="NSK76" s="87"/>
      <c r="NSL76" s="87"/>
      <c r="NSM76" s="87"/>
      <c r="NSN76" s="87"/>
      <c r="NSO76" s="88"/>
      <c r="NSP76" s="87"/>
      <c r="NSQ76" s="87"/>
      <c r="NSR76" s="87"/>
      <c r="NSS76" s="87"/>
      <c r="NST76" s="88"/>
      <c r="NSU76" s="87"/>
      <c r="NSV76" s="87"/>
      <c r="NSW76" s="87"/>
      <c r="NSX76" s="87"/>
      <c r="NSY76" s="88"/>
      <c r="NSZ76" s="87"/>
      <c r="NTA76" s="87"/>
      <c r="NTB76" s="87"/>
      <c r="NTC76" s="87"/>
      <c r="NTD76" s="88"/>
      <c r="NTE76" s="87"/>
      <c r="NTF76" s="87"/>
      <c r="NTG76" s="87"/>
      <c r="NTH76" s="87"/>
      <c r="NTI76" s="88"/>
      <c r="NTJ76" s="87"/>
      <c r="NTK76" s="87"/>
      <c r="NTL76" s="87"/>
      <c r="NTM76" s="87"/>
      <c r="NTN76" s="88"/>
      <c r="NTO76" s="87"/>
      <c r="NTP76" s="87"/>
      <c r="NTQ76" s="87"/>
      <c r="NTR76" s="87"/>
      <c r="NTS76" s="88"/>
      <c r="NTT76" s="87"/>
      <c r="NTU76" s="87"/>
      <c r="NTV76" s="87"/>
      <c r="NTW76" s="87"/>
      <c r="NTX76" s="88"/>
      <c r="NTY76" s="87"/>
      <c r="NTZ76" s="87"/>
      <c r="NUA76" s="87"/>
      <c r="NUB76" s="87"/>
      <c r="NUC76" s="88"/>
      <c r="NUD76" s="87"/>
      <c r="NUE76" s="87"/>
      <c r="NUF76" s="87"/>
      <c r="NUG76" s="87"/>
      <c r="NUH76" s="88"/>
      <c r="NUI76" s="87"/>
      <c r="NUJ76" s="87"/>
      <c r="NUK76" s="87"/>
      <c r="NUL76" s="87"/>
      <c r="NUM76" s="88"/>
      <c r="NUN76" s="87"/>
      <c r="NUO76" s="87"/>
      <c r="NUP76" s="87"/>
      <c r="NUQ76" s="87"/>
      <c r="NUR76" s="88"/>
      <c r="NUS76" s="87"/>
      <c r="NUT76" s="87"/>
      <c r="NUU76" s="87"/>
      <c r="NUV76" s="87"/>
      <c r="NUW76" s="88"/>
      <c r="NUX76" s="87"/>
      <c r="NUY76" s="87"/>
      <c r="NUZ76" s="87"/>
      <c r="NVA76" s="87"/>
      <c r="NVB76" s="88"/>
      <c r="NVC76" s="87"/>
      <c r="NVD76" s="87"/>
      <c r="NVE76" s="87"/>
      <c r="NVF76" s="87"/>
      <c r="NVG76" s="88"/>
      <c r="NVH76" s="87"/>
      <c r="NVI76" s="87"/>
      <c r="NVJ76" s="87"/>
      <c r="NVK76" s="87"/>
      <c r="NVL76" s="88"/>
      <c r="NVM76" s="87"/>
      <c r="NVN76" s="87"/>
      <c r="NVO76" s="87"/>
      <c r="NVP76" s="87"/>
      <c r="NVQ76" s="88"/>
      <c r="NVR76" s="87"/>
      <c r="NVS76" s="87"/>
      <c r="NVT76" s="87"/>
      <c r="NVU76" s="87"/>
      <c r="NVV76" s="88"/>
      <c r="NVW76" s="87"/>
      <c r="NVX76" s="87"/>
      <c r="NVY76" s="87"/>
      <c r="NVZ76" s="87"/>
      <c r="NWA76" s="88"/>
      <c r="NWB76" s="87"/>
      <c r="NWC76" s="87"/>
      <c r="NWD76" s="87"/>
      <c r="NWE76" s="87"/>
      <c r="NWF76" s="88"/>
      <c r="NWG76" s="87"/>
      <c r="NWH76" s="87"/>
      <c r="NWI76" s="87"/>
      <c r="NWJ76" s="87"/>
      <c r="NWK76" s="88"/>
      <c r="NWL76" s="87"/>
      <c r="NWM76" s="87"/>
      <c r="NWN76" s="87"/>
      <c r="NWO76" s="87"/>
      <c r="NWP76" s="88"/>
      <c r="NWQ76" s="87"/>
      <c r="NWR76" s="87"/>
      <c r="NWS76" s="87"/>
      <c r="NWT76" s="87"/>
      <c r="NWU76" s="88"/>
      <c r="NWV76" s="87"/>
      <c r="NWW76" s="87"/>
      <c r="NWX76" s="87"/>
      <c r="NWY76" s="87"/>
      <c r="NWZ76" s="88"/>
      <c r="NXA76" s="87"/>
      <c r="NXB76" s="87"/>
      <c r="NXC76" s="87"/>
      <c r="NXD76" s="87"/>
      <c r="NXE76" s="88"/>
      <c r="NXF76" s="87"/>
      <c r="NXG76" s="87"/>
      <c r="NXH76" s="87"/>
      <c r="NXI76" s="87"/>
      <c r="NXJ76" s="88"/>
      <c r="NXK76" s="87"/>
      <c r="NXL76" s="87"/>
      <c r="NXM76" s="87"/>
      <c r="NXN76" s="87"/>
      <c r="NXO76" s="88"/>
      <c r="NXP76" s="87"/>
      <c r="NXQ76" s="87"/>
      <c r="NXR76" s="87"/>
      <c r="NXS76" s="87"/>
      <c r="NXT76" s="88"/>
      <c r="NXU76" s="87"/>
      <c r="NXV76" s="87"/>
      <c r="NXW76" s="87"/>
      <c r="NXX76" s="87"/>
      <c r="NXY76" s="88"/>
      <c r="NXZ76" s="87"/>
      <c r="NYA76" s="87"/>
      <c r="NYB76" s="87"/>
      <c r="NYC76" s="87"/>
      <c r="NYD76" s="88"/>
      <c r="NYE76" s="87"/>
      <c r="NYF76" s="87"/>
      <c r="NYG76" s="87"/>
      <c r="NYH76" s="87"/>
      <c r="NYI76" s="88"/>
      <c r="NYJ76" s="87"/>
      <c r="NYK76" s="87"/>
      <c r="NYL76" s="87"/>
      <c r="NYM76" s="87"/>
      <c r="NYN76" s="88"/>
      <c r="NYO76" s="87"/>
      <c r="NYP76" s="87"/>
      <c r="NYQ76" s="87"/>
      <c r="NYR76" s="87"/>
      <c r="NYS76" s="88"/>
      <c r="NYT76" s="87"/>
      <c r="NYU76" s="87"/>
      <c r="NYV76" s="87"/>
      <c r="NYW76" s="87"/>
      <c r="NYX76" s="88"/>
      <c r="NYY76" s="87"/>
      <c r="NYZ76" s="87"/>
      <c r="NZA76" s="87"/>
      <c r="NZB76" s="87"/>
      <c r="NZC76" s="88"/>
      <c r="NZD76" s="87"/>
      <c r="NZE76" s="87"/>
      <c r="NZF76" s="87"/>
      <c r="NZG76" s="87"/>
      <c r="NZH76" s="88"/>
      <c r="NZI76" s="87"/>
      <c r="NZJ76" s="87"/>
      <c r="NZK76" s="87"/>
      <c r="NZL76" s="87"/>
      <c r="NZM76" s="88"/>
      <c r="NZN76" s="87"/>
      <c r="NZO76" s="87"/>
      <c r="NZP76" s="87"/>
      <c r="NZQ76" s="87"/>
      <c r="NZR76" s="88"/>
      <c r="NZS76" s="87"/>
      <c r="NZT76" s="87"/>
      <c r="NZU76" s="87"/>
      <c r="NZV76" s="87"/>
      <c r="NZW76" s="88"/>
      <c r="NZX76" s="87"/>
      <c r="NZY76" s="87"/>
      <c r="NZZ76" s="87"/>
      <c r="OAA76" s="87"/>
      <c r="OAB76" s="88"/>
      <c r="OAC76" s="87"/>
      <c r="OAD76" s="87"/>
      <c r="OAE76" s="87"/>
      <c r="OAF76" s="87"/>
      <c r="OAG76" s="88"/>
      <c r="OAH76" s="87"/>
      <c r="OAI76" s="87"/>
      <c r="OAJ76" s="87"/>
      <c r="OAK76" s="87"/>
      <c r="OAL76" s="88"/>
      <c r="OAM76" s="87"/>
      <c r="OAN76" s="87"/>
      <c r="OAO76" s="87"/>
      <c r="OAP76" s="87"/>
      <c r="OAQ76" s="88"/>
      <c r="OAR76" s="87"/>
      <c r="OAS76" s="87"/>
      <c r="OAT76" s="87"/>
      <c r="OAU76" s="87"/>
      <c r="OAV76" s="88"/>
      <c r="OAW76" s="87"/>
      <c r="OAX76" s="87"/>
      <c r="OAY76" s="87"/>
      <c r="OAZ76" s="87"/>
      <c r="OBA76" s="88"/>
      <c r="OBB76" s="87"/>
      <c r="OBC76" s="87"/>
      <c r="OBD76" s="87"/>
      <c r="OBE76" s="87"/>
      <c r="OBF76" s="88"/>
      <c r="OBG76" s="87"/>
      <c r="OBH76" s="87"/>
      <c r="OBI76" s="87"/>
      <c r="OBJ76" s="87"/>
      <c r="OBK76" s="88"/>
      <c r="OBL76" s="87"/>
      <c r="OBM76" s="87"/>
      <c r="OBN76" s="87"/>
      <c r="OBO76" s="87"/>
      <c r="OBP76" s="88"/>
      <c r="OBQ76" s="87"/>
      <c r="OBR76" s="87"/>
      <c r="OBS76" s="87"/>
      <c r="OBT76" s="87"/>
      <c r="OBU76" s="88"/>
      <c r="OBV76" s="87"/>
      <c r="OBW76" s="87"/>
      <c r="OBX76" s="87"/>
      <c r="OBY76" s="87"/>
      <c r="OBZ76" s="88"/>
      <c r="OCA76" s="87"/>
      <c r="OCB76" s="87"/>
      <c r="OCC76" s="87"/>
      <c r="OCD76" s="87"/>
      <c r="OCE76" s="88"/>
      <c r="OCF76" s="87"/>
      <c r="OCG76" s="87"/>
      <c r="OCH76" s="87"/>
      <c r="OCI76" s="87"/>
      <c r="OCJ76" s="88"/>
      <c r="OCK76" s="87"/>
      <c r="OCL76" s="87"/>
      <c r="OCM76" s="87"/>
      <c r="OCN76" s="87"/>
      <c r="OCO76" s="88"/>
      <c r="OCP76" s="87"/>
      <c r="OCQ76" s="87"/>
      <c r="OCR76" s="87"/>
      <c r="OCS76" s="87"/>
      <c r="OCT76" s="88"/>
      <c r="OCU76" s="87"/>
      <c r="OCV76" s="87"/>
      <c r="OCW76" s="87"/>
      <c r="OCX76" s="87"/>
      <c r="OCY76" s="88"/>
      <c r="OCZ76" s="87"/>
      <c r="ODA76" s="87"/>
      <c r="ODB76" s="87"/>
      <c r="ODC76" s="87"/>
      <c r="ODD76" s="88"/>
      <c r="ODE76" s="87"/>
      <c r="ODF76" s="87"/>
      <c r="ODG76" s="87"/>
      <c r="ODH76" s="87"/>
      <c r="ODI76" s="88"/>
      <c r="ODJ76" s="87"/>
      <c r="ODK76" s="87"/>
      <c r="ODL76" s="87"/>
      <c r="ODM76" s="87"/>
      <c r="ODN76" s="88"/>
      <c r="ODO76" s="87"/>
      <c r="ODP76" s="87"/>
      <c r="ODQ76" s="87"/>
      <c r="ODR76" s="87"/>
      <c r="ODS76" s="88"/>
      <c r="ODT76" s="87"/>
      <c r="ODU76" s="87"/>
      <c r="ODV76" s="87"/>
      <c r="ODW76" s="87"/>
      <c r="ODX76" s="88"/>
      <c r="ODY76" s="87"/>
      <c r="ODZ76" s="87"/>
      <c r="OEA76" s="87"/>
      <c r="OEB76" s="87"/>
      <c r="OEC76" s="88"/>
      <c r="OED76" s="87"/>
      <c r="OEE76" s="87"/>
      <c r="OEF76" s="87"/>
      <c r="OEG76" s="87"/>
      <c r="OEH76" s="88"/>
      <c r="OEI76" s="87"/>
      <c r="OEJ76" s="87"/>
      <c r="OEK76" s="87"/>
      <c r="OEL76" s="87"/>
      <c r="OEM76" s="88"/>
      <c r="OEN76" s="87"/>
      <c r="OEO76" s="87"/>
      <c r="OEP76" s="87"/>
      <c r="OEQ76" s="87"/>
      <c r="OER76" s="88"/>
      <c r="OES76" s="87"/>
      <c r="OET76" s="87"/>
      <c r="OEU76" s="87"/>
      <c r="OEV76" s="87"/>
      <c r="OEW76" s="88"/>
      <c r="OEX76" s="87"/>
      <c r="OEY76" s="87"/>
      <c r="OEZ76" s="87"/>
      <c r="OFA76" s="87"/>
      <c r="OFB76" s="88"/>
      <c r="OFC76" s="87"/>
      <c r="OFD76" s="87"/>
      <c r="OFE76" s="87"/>
      <c r="OFF76" s="87"/>
      <c r="OFG76" s="88"/>
      <c r="OFH76" s="87"/>
      <c r="OFI76" s="87"/>
      <c r="OFJ76" s="87"/>
      <c r="OFK76" s="87"/>
      <c r="OFL76" s="88"/>
      <c r="OFM76" s="87"/>
      <c r="OFN76" s="87"/>
      <c r="OFO76" s="87"/>
      <c r="OFP76" s="87"/>
      <c r="OFQ76" s="88"/>
      <c r="OFR76" s="87"/>
      <c r="OFS76" s="87"/>
      <c r="OFT76" s="87"/>
      <c r="OFU76" s="87"/>
      <c r="OFV76" s="88"/>
      <c r="OFW76" s="87"/>
      <c r="OFX76" s="87"/>
      <c r="OFY76" s="87"/>
      <c r="OFZ76" s="87"/>
      <c r="OGA76" s="88"/>
      <c r="OGB76" s="87"/>
      <c r="OGC76" s="87"/>
      <c r="OGD76" s="87"/>
      <c r="OGE76" s="87"/>
      <c r="OGF76" s="88"/>
      <c r="OGG76" s="87"/>
      <c r="OGH76" s="87"/>
      <c r="OGI76" s="87"/>
      <c r="OGJ76" s="87"/>
      <c r="OGK76" s="88"/>
      <c r="OGL76" s="87"/>
      <c r="OGM76" s="87"/>
      <c r="OGN76" s="87"/>
      <c r="OGO76" s="87"/>
      <c r="OGP76" s="88"/>
      <c r="OGQ76" s="87"/>
      <c r="OGR76" s="87"/>
      <c r="OGS76" s="87"/>
      <c r="OGT76" s="87"/>
      <c r="OGU76" s="88"/>
      <c r="OGV76" s="87"/>
      <c r="OGW76" s="87"/>
      <c r="OGX76" s="87"/>
      <c r="OGY76" s="87"/>
      <c r="OGZ76" s="88"/>
      <c r="OHA76" s="87"/>
      <c r="OHB76" s="87"/>
      <c r="OHC76" s="87"/>
      <c r="OHD76" s="87"/>
      <c r="OHE76" s="88"/>
      <c r="OHF76" s="87"/>
      <c r="OHG76" s="87"/>
      <c r="OHH76" s="87"/>
      <c r="OHI76" s="87"/>
      <c r="OHJ76" s="88"/>
      <c r="OHK76" s="87"/>
      <c r="OHL76" s="87"/>
      <c r="OHM76" s="87"/>
      <c r="OHN76" s="87"/>
      <c r="OHO76" s="88"/>
      <c r="OHP76" s="87"/>
      <c r="OHQ76" s="87"/>
      <c r="OHR76" s="87"/>
      <c r="OHS76" s="87"/>
      <c r="OHT76" s="88"/>
      <c r="OHU76" s="87"/>
      <c r="OHV76" s="87"/>
      <c r="OHW76" s="87"/>
      <c r="OHX76" s="87"/>
      <c r="OHY76" s="88"/>
      <c r="OHZ76" s="87"/>
      <c r="OIA76" s="87"/>
      <c r="OIB76" s="87"/>
      <c r="OIC76" s="87"/>
      <c r="OID76" s="88"/>
      <c r="OIE76" s="87"/>
      <c r="OIF76" s="87"/>
      <c r="OIG76" s="87"/>
      <c r="OIH76" s="87"/>
      <c r="OII76" s="88"/>
      <c r="OIJ76" s="87"/>
      <c r="OIK76" s="87"/>
      <c r="OIL76" s="87"/>
      <c r="OIM76" s="87"/>
      <c r="OIN76" s="88"/>
      <c r="OIO76" s="87"/>
      <c r="OIP76" s="87"/>
      <c r="OIQ76" s="87"/>
      <c r="OIR76" s="87"/>
      <c r="OIS76" s="88"/>
      <c r="OIT76" s="87"/>
      <c r="OIU76" s="87"/>
      <c r="OIV76" s="87"/>
      <c r="OIW76" s="87"/>
      <c r="OIX76" s="88"/>
      <c r="OIY76" s="87"/>
      <c r="OIZ76" s="87"/>
      <c r="OJA76" s="87"/>
      <c r="OJB76" s="87"/>
      <c r="OJC76" s="88"/>
      <c r="OJD76" s="87"/>
      <c r="OJE76" s="87"/>
      <c r="OJF76" s="87"/>
      <c r="OJG76" s="87"/>
      <c r="OJH76" s="88"/>
      <c r="OJI76" s="87"/>
      <c r="OJJ76" s="87"/>
      <c r="OJK76" s="87"/>
      <c r="OJL76" s="87"/>
      <c r="OJM76" s="88"/>
      <c r="OJN76" s="87"/>
      <c r="OJO76" s="87"/>
      <c r="OJP76" s="87"/>
      <c r="OJQ76" s="87"/>
      <c r="OJR76" s="88"/>
      <c r="OJS76" s="87"/>
      <c r="OJT76" s="87"/>
      <c r="OJU76" s="87"/>
      <c r="OJV76" s="87"/>
      <c r="OJW76" s="88"/>
      <c r="OJX76" s="87"/>
      <c r="OJY76" s="87"/>
      <c r="OJZ76" s="87"/>
      <c r="OKA76" s="87"/>
      <c r="OKB76" s="88"/>
      <c r="OKC76" s="87"/>
      <c r="OKD76" s="87"/>
      <c r="OKE76" s="87"/>
      <c r="OKF76" s="87"/>
      <c r="OKG76" s="88"/>
      <c r="OKH76" s="87"/>
      <c r="OKI76" s="87"/>
      <c r="OKJ76" s="87"/>
      <c r="OKK76" s="87"/>
      <c r="OKL76" s="88"/>
      <c r="OKM76" s="87"/>
      <c r="OKN76" s="87"/>
      <c r="OKO76" s="87"/>
      <c r="OKP76" s="87"/>
      <c r="OKQ76" s="88"/>
      <c r="OKR76" s="87"/>
      <c r="OKS76" s="87"/>
      <c r="OKT76" s="87"/>
      <c r="OKU76" s="87"/>
      <c r="OKV76" s="88"/>
      <c r="OKW76" s="87"/>
      <c r="OKX76" s="87"/>
      <c r="OKY76" s="87"/>
      <c r="OKZ76" s="87"/>
      <c r="OLA76" s="88"/>
      <c r="OLB76" s="87"/>
      <c r="OLC76" s="87"/>
      <c r="OLD76" s="87"/>
      <c r="OLE76" s="87"/>
      <c r="OLF76" s="88"/>
      <c r="OLG76" s="87"/>
      <c r="OLH76" s="87"/>
      <c r="OLI76" s="87"/>
      <c r="OLJ76" s="87"/>
      <c r="OLK76" s="88"/>
      <c r="OLL76" s="87"/>
      <c r="OLM76" s="87"/>
      <c r="OLN76" s="87"/>
      <c r="OLO76" s="87"/>
      <c r="OLP76" s="88"/>
      <c r="OLQ76" s="87"/>
      <c r="OLR76" s="87"/>
      <c r="OLS76" s="87"/>
      <c r="OLT76" s="87"/>
      <c r="OLU76" s="88"/>
      <c r="OLV76" s="87"/>
      <c r="OLW76" s="87"/>
      <c r="OLX76" s="87"/>
      <c r="OLY76" s="87"/>
      <c r="OLZ76" s="88"/>
      <c r="OMA76" s="87"/>
      <c r="OMB76" s="87"/>
      <c r="OMC76" s="87"/>
      <c r="OMD76" s="87"/>
      <c r="OME76" s="88"/>
      <c r="OMF76" s="87"/>
      <c r="OMG76" s="87"/>
      <c r="OMH76" s="87"/>
      <c r="OMI76" s="87"/>
      <c r="OMJ76" s="88"/>
      <c r="OMK76" s="87"/>
      <c r="OML76" s="87"/>
      <c r="OMM76" s="87"/>
      <c r="OMN76" s="87"/>
      <c r="OMO76" s="88"/>
      <c r="OMP76" s="87"/>
      <c r="OMQ76" s="87"/>
      <c r="OMR76" s="87"/>
      <c r="OMS76" s="87"/>
      <c r="OMT76" s="88"/>
      <c r="OMU76" s="87"/>
      <c r="OMV76" s="87"/>
      <c r="OMW76" s="87"/>
      <c r="OMX76" s="87"/>
      <c r="OMY76" s="88"/>
      <c r="OMZ76" s="87"/>
      <c r="ONA76" s="87"/>
      <c r="ONB76" s="87"/>
      <c r="ONC76" s="87"/>
      <c r="OND76" s="88"/>
      <c r="ONE76" s="87"/>
      <c r="ONF76" s="87"/>
      <c r="ONG76" s="87"/>
      <c r="ONH76" s="87"/>
      <c r="ONI76" s="88"/>
      <c r="ONJ76" s="87"/>
      <c r="ONK76" s="87"/>
      <c r="ONL76" s="87"/>
      <c r="ONM76" s="87"/>
      <c r="ONN76" s="88"/>
      <c r="ONO76" s="87"/>
      <c r="ONP76" s="87"/>
      <c r="ONQ76" s="87"/>
      <c r="ONR76" s="87"/>
      <c r="ONS76" s="88"/>
      <c r="ONT76" s="87"/>
      <c r="ONU76" s="87"/>
      <c r="ONV76" s="87"/>
      <c r="ONW76" s="87"/>
      <c r="ONX76" s="88"/>
      <c r="ONY76" s="87"/>
      <c r="ONZ76" s="87"/>
      <c r="OOA76" s="87"/>
      <c r="OOB76" s="87"/>
      <c r="OOC76" s="88"/>
      <c r="OOD76" s="87"/>
      <c r="OOE76" s="87"/>
      <c r="OOF76" s="87"/>
      <c r="OOG76" s="87"/>
      <c r="OOH76" s="88"/>
      <c r="OOI76" s="87"/>
      <c r="OOJ76" s="87"/>
      <c r="OOK76" s="87"/>
      <c r="OOL76" s="87"/>
      <c r="OOM76" s="88"/>
      <c r="OON76" s="87"/>
      <c r="OOO76" s="87"/>
      <c r="OOP76" s="87"/>
      <c r="OOQ76" s="87"/>
      <c r="OOR76" s="88"/>
      <c r="OOS76" s="87"/>
      <c r="OOT76" s="87"/>
      <c r="OOU76" s="87"/>
      <c r="OOV76" s="87"/>
      <c r="OOW76" s="88"/>
      <c r="OOX76" s="87"/>
      <c r="OOY76" s="87"/>
      <c r="OOZ76" s="87"/>
      <c r="OPA76" s="87"/>
      <c r="OPB76" s="88"/>
      <c r="OPC76" s="87"/>
      <c r="OPD76" s="87"/>
      <c r="OPE76" s="87"/>
      <c r="OPF76" s="87"/>
      <c r="OPG76" s="88"/>
      <c r="OPH76" s="87"/>
      <c r="OPI76" s="87"/>
      <c r="OPJ76" s="87"/>
      <c r="OPK76" s="87"/>
      <c r="OPL76" s="88"/>
      <c r="OPM76" s="87"/>
      <c r="OPN76" s="87"/>
      <c r="OPO76" s="87"/>
      <c r="OPP76" s="87"/>
      <c r="OPQ76" s="88"/>
      <c r="OPR76" s="87"/>
      <c r="OPS76" s="87"/>
      <c r="OPT76" s="87"/>
      <c r="OPU76" s="87"/>
      <c r="OPV76" s="88"/>
      <c r="OPW76" s="87"/>
      <c r="OPX76" s="87"/>
      <c r="OPY76" s="87"/>
      <c r="OPZ76" s="87"/>
      <c r="OQA76" s="88"/>
      <c r="OQB76" s="87"/>
      <c r="OQC76" s="87"/>
      <c r="OQD76" s="87"/>
      <c r="OQE76" s="87"/>
      <c r="OQF76" s="88"/>
      <c r="OQG76" s="87"/>
      <c r="OQH76" s="87"/>
      <c r="OQI76" s="87"/>
      <c r="OQJ76" s="87"/>
      <c r="OQK76" s="88"/>
      <c r="OQL76" s="87"/>
      <c r="OQM76" s="87"/>
      <c r="OQN76" s="87"/>
      <c r="OQO76" s="87"/>
      <c r="OQP76" s="88"/>
      <c r="OQQ76" s="87"/>
      <c r="OQR76" s="87"/>
      <c r="OQS76" s="87"/>
      <c r="OQT76" s="87"/>
      <c r="OQU76" s="88"/>
      <c r="OQV76" s="87"/>
      <c r="OQW76" s="87"/>
      <c r="OQX76" s="87"/>
      <c r="OQY76" s="87"/>
      <c r="OQZ76" s="88"/>
      <c r="ORA76" s="87"/>
      <c r="ORB76" s="87"/>
      <c r="ORC76" s="87"/>
      <c r="ORD76" s="87"/>
      <c r="ORE76" s="88"/>
      <c r="ORF76" s="87"/>
      <c r="ORG76" s="87"/>
      <c r="ORH76" s="87"/>
      <c r="ORI76" s="87"/>
      <c r="ORJ76" s="88"/>
      <c r="ORK76" s="87"/>
      <c r="ORL76" s="87"/>
      <c r="ORM76" s="87"/>
      <c r="ORN76" s="87"/>
      <c r="ORO76" s="88"/>
      <c r="ORP76" s="87"/>
      <c r="ORQ76" s="87"/>
      <c r="ORR76" s="87"/>
      <c r="ORS76" s="87"/>
      <c r="ORT76" s="88"/>
      <c r="ORU76" s="87"/>
      <c r="ORV76" s="87"/>
      <c r="ORW76" s="87"/>
      <c r="ORX76" s="87"/>
      <c r="ORY76" s="88"/>
      <c r="ORZ76" s="87"/>
      <c r="OSA76" s="87"/>
      <c r="OSB76" s="87"/>
      <c r="OSC76" s="87"/>
      <c r="OSD76" s="88"/>
      <c r="OSE76" s="87"/>
      <c r="OSF76" s="87"/>
      <c r="OSG76" s="87"/>
      <c r="OSH76" s="87"/>
      <c r="OSI76" s="88"/>
      <c r="OSJ76" s="87"/>
      <c r="OSK76" s="87"/>
      <c r="OSL76" s="87"/>
      <c r="OSM76" s="87"/>
      <c r="OSN76" s="88"/>
      <c r="OSO76" s="87"/>
      <c r="OSP76" s="87"/>
      <c r="OSQ76" s="87"/>
      <c r="OSR76" s="87"/>
      <c r="OSS76" s="88"/>
      <c r="OST76" s="87"/>
      <c r="OSU76" s="87"/>
      <c r="OSV76" s="87"/>
      <c r="OSW76" s="87"/>
      <c r="OSX76" s="88"/>
      <c r="OSY76" s="87"/>
      <c r="OSZ76" s="87"/>
      <c r="OTA76" s="87"/>
      <c r="OTB76" s="87"/>
      <c r="OTC76" s="88"/>
      <c r="OTD76" s="87"/>
      <c r="OTE76" s="87"/>
      <c r="OTF76" s="87"/>
      <c r="OTG76" s="87"/>
      <c r="OTH76" s="88"/>
      <c r="OTI76" s="87"/>
      <c r="OTJ76" s="87"/>
      <c r="OTK76" s="87"/>
      <c r="OTL76" s="87"/>
      <c r="OTM76" s="88"/>
      <c r="OTN76" s="87"/>
      <c r="OTO76" s="87"/>
      <c r="OTP76" s="87"/>
      <c r="OTQ76" s="87"/>
      <c r="OTR76" s="88"/>
      <c r="OTS76" s="87"/>
      <c r="OTT76" s="87"/>
      <c r="OTU76" s="87"/>
      <c r="OTV76" s="87"/>
      <c r="OTW76" s="88"/>
      <c r="OTX76" s="87"/>
      <c r="OTY76" s="87"/>
      <c r="OTZ76" s="87"/>
      <c r="OUA76" s="87"/>
      <c r="OUB76" s="88"/>
      <c r="OUC76" s="87"/>
      <c r="OUD76" s="87"/>
      <c r="OUE76" s="87"/>
      <c r="OUF76" s="87"/>
      <c r="OUG76" s="88"/>
      <c r="OUH76" s="87"/>
      <c r="OUI76" s="87"/>
      <c r="OUJ76" s="87"/>
      <c r="OUK76" s="87"/>
      <c r="OUL76" s="88"/>
      <c r="OUM76" s="87"/>
      <c r="OUN76" s="87"/>
      <c r="OUO76" s="87"/>
      <c r="OUP76" s="87"/>
      <c r="OUQ76" s="88"/>
      <c r="OUR76" s="87"/>
      <c r="OUS76" s="87"/>
      <c r="OUT76" s="87"/>
      <c r="OUU76" s="87"/>
      <c r="OUV76" s="88"/>
      <c r="OUW76" s="87"/>
      <c r="OUX76" s="87"/>
      <c r="OUY76" s="87"/>
      <c r="OUZ76" s="87"/>
      <c r="OVA76" s="88"/>
      <c r="OVB76" s="87"/>
      <c r="OVC76" s="87"/>
      <c r="OVD76" s="87"/>
      <c r="OVE76" s="87"/>
      <c r="OVF76" s="88"/>
      <c r="OVG76" s="87"/>
      <c r="OVH76" s="87"/>
      <c r="OVI76" s="87"/>
      <c r="OVJ76" s="87"/>
      <c r="OVK76" s="88"/>
      <c r="OVL76" s="87"/>
      <c r="OVM76" s="87"/>
      <c r="OVN76" s="87"/>
      <c r="OVO76" s="87"/>
      <c r="OVP76" s="88"/>
      <c r="OVQ76" s="87"/>
      <c r="OVR76" s="87"/>
      <c r="OVS76" s="87"/>
      <c r="OVT76" s="87"/>
      <c r="OVU76" s="88"/>
      <c r="OVV76" s="87"/>
      <c r="OVW76" s="87"/>
      <c r="OVX76" s="87"/>
      <c r="OVY76" s="87"/>
      <c r="OVZ76" s="88"/>
      <c r="OWA76" s="87"/>
      <c r="OWB76" s="87"/>
      <c r="OWC76" s="87"/>
      <c r="OWD76" s="87"/>
      <c r="OWE76" s="88"/>
      <c r="OWF76" s="87"/>
      <c r="OWG76" s="87"/>
      <c r="OWH76" s="87"/>
      <c r="OWI76" s="87"/>
      <c r="OWJ76" s="88"/>
      <c r="OWK76" s="87"/>
      <c r="OWL76" s="87"/>
      <c r="OWM76" s="87"/>
      <c r="OWN76" s="87"/>
      <c r="OWO76" s="88"/>
      <c r="OWP76" s="87"/>
      <c r="OWQ76" s="87"/>
      <c r="OWR76" s="87"/>
      <c r="OWS76" s="87"/>
      <c r="OWT76" s="88"/>
      <c r="OWU76" s="87"/>
      <c r="OWV76" s="87"/>
      <c r="OWW76" s="87"/>
      <c r="OWX76" s="87"/>
      <c r="OWY76" s="88"/>
      <c r="OWZ76" s="87"/>
      <c r="OXA76" s="87"/>
      <c r="OXB76" s="87"/>
      <c r="OXC76" s="87"/>
      <c r="OXD76" s="88"/>
      <c r="OXE76" s="87"/>
      <c r="OXF76" s="87"/>
      <c r="OXG76" s="87"/>
      <c r="OXH76" s="87"/>
      <c r="OXI76" s="88"/>
      <c r="OXJ76" s="87"/>
      <c r="OXK76" s="87"/>
      <c r="OXL76" s="87"/>
      <c r="OXM76" s="87"/>
      <c r="OXN76" s="88"/>
      <c r="OXO76" s="87"/>
      <c r="OXP76" s="87"/>
      <c r="OXQ76" s="87"/>
      <c r="OXR76" s="87"/>
      <c r="OXS76" s="88"/>
      <c r="OXT76" s="87"/>
      <c r="OXU76" s="87"/>
      <c r="OXV76" s="87"/>
      <c r="OXW76" s="87"/>
      <c r="OXX76" s="88"/>
      <c r="OXY76" s="87"/>
      <c r="OXZ76" s="87"/>
      <c r="OYA76" s="87"/>
      <c r="OYB76" s="87"/>
      <c r="OYC76" s="88"/>
      <c r="OYD76" s="87"/>
      <c r="OYE76" s="87"/>
      <c r="OYF76" s="87"/>
      <c r="OYG76" s="87"/>
      <c r="OYH76" s="88"/>
      <c r="OYI76" s="87"/>
      <c r="OYJ76" s="87"/>
      <c r="OYK76" s="87"/>
      <c r="OYL76" s="87"/>
      <c r="OYM76" s="88"/>
      <c r="OYN76" s="87"/>
      <c r="OYO76" s="87"/>
      <c r="OYP76" s="87"/>
      <c r="OYQ76" s="87"/>
      <c r="OYR76" s="88"/>
      <c r="OYS76" s="87"/>
      <c r="OYT76" s="87"/>
      <c r="OYU76" s="87"/>
      <c r="OYV76" s="87"/>
      <c r="OYW76" s="88"/>
      <c r="OYX76" s="87"/>
      <c r="OYY76" s="87"/>
      <c r="OYZ76" s="87"/>
      <c r="OZA76" s="87"/>
      <c r="OZB76" s="88"/>
      <c r="OZC76" s="87"/>
      <c r="OZD76" s="87"/>
      <c r="OZE76" s="87"/>
      <c r="OZF76" s="87"/>
      <c r="OZG76" s="88"/>
      <c r="OZH76" s="87"/>
      <c r="OZI76" s="87"/>
      <c r="OZJ76" s="87"/>
      <c r="OZK76" s="87"/>
      <c r="OZL76" s="88"/>
      <c r="OZM76" s="87"/>
      <c r="OZN76" s="87"/>
      <c r="OZO76" s="87"/>
      <c r="OZP76" s="87"/>
      <c r="OZQ76" s="88"/>
      <c r="OZR76" s="87"/>
      <c r="OZS76" s="87"/>
      <c r="OZT76" s="87"/>
      <c r="OZU76" s="87"/>
      <c r="OZV76" s="88"/>
      <c r="OZW76" s="87"/>
      <c r="OZX76" s="87"/>
      <c r="OZY76" s="87"/>
      <c r="OZZ76" s="87"/>
      <c r="PAA76" s="88"/>
      <c r="PAB76" s="87"/>
      <c r="PAC76" s="87"/>
      <c r="PAD76" s="87"/>
      <c r="PAE76" s="87"/>
      <c r="PAF76" s="88"/>
      <c r="PAG76" s="87"/>
      <c r="PAH76" s="87"/>
      <c r="PAI76" s="87"/>
      <c r="PAJ76" s="87"/>
      <c r="PAK76" s="88"/>
      <c r="PAL76" s="87"/>
      <c r="PAM76" s="87"/>
      <c r="PAN76" s="87"/>
      <c r="PAO76" s="87"/>
      <c r="PAP76" s="88"/>
      <c r="PAQ76" s="87"/>
      <c r="PAR76" s="87"/>
      <c r="PAS76" s="87"/>
      <c r="PAT76" s="87"/>
      <c r="PAU76" s="88"/>
      <c r="PAV76" s="87"/>
      <c r="PAW76" s="87"/>
      <c r="PAX76" s="87"/>
      <c r="PAY76" s="87"/>
      <c r="PAZ76" s="88"/>
      <c r="PBA76" s="87"/>
      <c r="PBB76" s="87"/>
      <c r="PBC76" s="87"/>
      <c r="PBD76" s="87"/>
      <c r="PBE76" s="88"/>
      <c r="PBF76" s="87"/>
      <c r="PBG76" s="87"/>
      <c r="PBH76" s="87"/>
      <c r="PBI76" s="87"/>
      <c r="PBJ76" s="88"/>
      <c r="PBK76" s="87"/>
      <c r="PBL76" s="87"/>
      <c r="PBM76" s="87"/>
      <c r="PBN76" s="87"/>
      <c r="PBO76" s="88"/>
      <c r="PBP76" s="87"/>
      <c r="PBQ76" s="87"/>
      <c r="PBR76" s="87"/>
      <c r="PBS76" s="87"/>
      <c r="PBT76" s="88"/>
      <c r="PBU76" s="87"/>
      <c r="PBV76" s="87"/>
      <c r="PBW76" s="87"/>
      <c r="PBX76" s="87"/>
      <c r="PBY76" s="88"/>
      <c r="PBZ76" s="87"/>
      <c r="PCA76" s="87"/>
      <c r="PCB76" s="87"/>
      <c r="PCC76" s="87"/>
      <c r="PCD76" s="88"/>
      <c r="PCE76" s="87"/>
      <c r="PCF76" s="87"/>
      <c r="PCG76" s="87"/>
      <c r="PCH76" s="87"/>
      <c r="PCI76" s="88"/>
      <c r="PCJ76" s="87"/>
      <c r="PCK76" s="87"/>
      <c r="PCL76" s="87"/>
      <c r="PCM76" s="87"/>
      <c r="PCN76" s="88"/>
      <c r="PCO76" s="87"/>
      <c r="PCP76" s="87"/>
      <c r="PCQ76" s="87"/>
      <c r="PCR76" s="87"/>
      <c r="PCS76" s="88"/>
      <c r="PCT76" s="87"/>
      <c r="PCU76" s="87"/>
      <c r="PCV76" s="87"/>
      <c r="PCW76" s="87"/>
      <c r="PCX76" s="88"/>
      <c r="PCY76" s="87"/>
      <c r="PCZ76" s="87"/>
      <c r="PDA76" s="87"/>
      <c r="PDB76" s="87"/>
      <c r="PDC76" s="88"/>
      <c r="PDD76" s="87"/>
      <c r="PDE76" s="87"/>
      <c r="PDF76" s="87"/>
      <c r="PDG76" s="87"/>
      <c r="PDH76" s="88"/>
      <c r="PDI76" s="87"/>
      <c r="PDJ76" s="87"/>
      <c r="PDK76" s="87"/>
      <c r="PDL76" s="87"/>
      <c r="PDM76" s="88"/>
      <c r="PDN76" s="87"/>
      <c r="PDO76" s="87"/>
      <c r="PDP76" s="87"/>
      <c r="PDQ76" s="87"/>
      <c r="PDR76" s="88"/>
      <c r="PDS76" s="87"/>
      <c r="PDT76" s="87"/>
      <c r="PDU76" s="87"/>
      <c r="PDV76" s="87"/>
      <c r="PDW76" s="88"/>
      <c r="PDX76" s="87"/>
      <c r="PDY76" s="87"/>
      <c r="PDZ76" s="87"/>
      <c r="PEA76" s="87"/>
      <c r="PEB76" s="88"/>
      <c r="PEC76" s="87"/>
      <c r="PED76" s="87"/>
      <c r="PEE76" s="87"/>
      <c r="PEF76" s="87"/>
      <c r="PEG76" s="88"/>
      <c r="PEH76" s="87"/>
      <c r="PEI76" s="87"/>
      <c r="PEJ76" s="87"/>
      <c r="PEK76" s="87"/>
      <c r="PEL76" s="88"/>
      <c r="PEM76" s="87"/>
      <c r="PEN76" s="87"/>
      <c r="PEO76" s="87"/>
      <c r="PEP76" s="87"/>
      <c r="PEQ76" s="88"/>
      <c r="PER76" s="87"/>
      <c r="PES76" s="87"/>
      <c r="PET76" s="87"/>
      <c r="PEU76" s="87"/>
      <c r="PEV76" s="88"/>
      <c r="PEW76" s="87"/>
      <c r="PEX76" s="87"/>
      <c r="PEY76" s="87"/>
      <c r="PEZ76" s="87"/>
      <c r="PFA76" s="88"/>
      <c r="PFB76" s="87"/>
      <c r="PFC76" s="87"/>
      <c r="PFD76" s="87"/>
      <c r="PFE76" s="87"/>
      <c r="PFF76" s="88"/>
      <c r="PFG76" s="87"/>
      <c r="PFH76" s="87"/>
      <c r="PFI76" s="87"/>
      <c r="PFJ76" s="87"/>
      <c r="PFK76" s="88"/>
      <c r="PFL76" s="87"/>
      <c r="PFM76" s="87"/>
      <c r="PFN76" s="87"/>
      <c r="PFO76" s="87"/>
      <c r="PFP76" s="88"/>
      <c r="PFQ76" s="87"/>
      <c r="PFR76" s="87"/>
      <c r="PFS76" s="87"/>
      <c r="PFT76" s="87"/>
      <c r="PFU76" s="88"/>
      <c r="PFV76" s="87"/>
      <c r="PFW76" s="87"/>
      <c r="PFX76" s="87"/>
      <c r="PFY76" s="87"/>
      <c r="PFZ76" s="88"/>
      <c r="PGA76" s="87"/>
      <c r="PGB76" s="87"/>
      <c r="PGC76" s="87"/>
      <c r="PGD76" s="87"/>
      <c r="PGE76" s="88"/>
      <c r="PGF76" s="87"/>
      <c r="PGG76" s="87"/>
      <c r="PGH76" s="87"/>
      <c r="PGI76" s="87"/>
      <c r="PGJ76" s="88"/>
      <c r="PGK76" s="87"/>
      <c r="PGL76" s="87"/>
      <c r="PGM76" s="87"/>
      <c r="PGN76" s="87"/>
      <c r="PGO76" s="88"/>
      <c r="PGP76" s="87"/>
      <c r="PGQ76" s="87"/>
      <c r="PGR76" s="87"/>
      <c r="PGS76" s="87"/>
      <c r="PGT76" s="88"/>
      <c r="PGU76" s="87"/>
      <c r="PGV76" s="87"/>
      <c r="PGW76" s="87"/>
      <c r="PGX76" s="87"/>
      <c r="PGY76" s="88"/>
      <c r="PGZ76" s="87"/>
      <c r="PHA76" s="87"/>
      <c r="PHB76" s="87"/>
      <c r="PHC76" s="87"/>
      <c r="PHD76" s="88"/>
      <c r="PHE76" s="87"/>
      <c r="PHF76" s="87"/>
      <c r="PHG76" s="87"/>
      <c r="PHH76" s="87"/>
      <c r="PHI76" s="88"/>
      <c r="PHJ76" s="87"/>
      <c r="PHK76" s="87"/>
      <c r="PHL76" s="87"/>
      <c r="PHM76" s="87"/>
      <c r="PHN76" s="88"/>
      <c r="PHO76" s="87"/>
      <c r="PHP76" s="87"/>
      <c r="PHQ76" s="87"/>
      <c r="PHR76" s="87"/>
      <c r="PHS76" s="88"/>
      <c r="PHT76" s="87"/>
      <c r="PHU76" s="87"/>
      <c r="PHV76" s="87"/>
      <c r="PHW76" s="87"/>
      <c r="PHX76" s="88"/>
      <c r="PHY76" s="87"/>
      <c r="PHZ76" s="87"/>
      <c r="PIA76" s="87"/>
      <c r="PIB76" s="87"/>
      <c r="PIC76" s="88"/>
      <c r="PID76" s="87"/>
      <c r="PIE76" s="87"/>
      <c r="PIF76" s="87"/>
      <c r="PIG76" s="87"/>
      <c r="PIH76" s="88"/>
      <c r="PII76" s="87"/>
      <c r="PIJ76" s="87"/>
      <c r="PIK76" s="87"/>
      <c r="PIL76" s="87"/>
      <c r="PIM76" s="88"/>
      <c r="PIN76" s="87"/>
      <c r="PIO76" s="87"/>
      <c r="PIP76" s="87"/>
      <c r="PIQ76" s="87"/>
      <c r="PIR76" s="88"/>
      <c r="PIS76" s="87"/>
      <c r="PIT76" s="87"/>
      <c r="PIU76" s="87"/>
      <c r="PIV76" s="87"/>
      <c r="PIW76" s="88"/>
      <c r="PIX76" s="87"/>
      <c r="PIY76" s="87"/>
      <c r="PIZ76" s="87"/>
      <c r="PJA76" s="87"/>
      <c r="PJB76" s="88"/>
      <c r="PJC76" s="87"/>
      <c r="PJD76" s="87"/>
      <c r="PJE76" s="87"/>
      <c r="PJF76" s="87"/>
      <c r="PJG76" s="88"/>
      <c r="PJH76" s="87"/>
      <c r="PJI76" s="87"/>
      <c r="PJJ76" s="87"/>
      <c r="PJK76" s="87"/>
      <c r="PJL76" s="88"/>
      <c r="PJM76" s="87"/>
      <c r="PJN76" s="87"/>
      <c r="PJO76" s="87"/>
      <c r="PJP76" s="87"/>
      <c r="PJQ76" s="88"/>
      <c r="PJR76" s="87"/>
      <c r="PJS76" s="87"/>
      <c r="PJT76" s="87"/>
      <c r="PJU76" s="87"/>
      <c r="PJV76" s="88"/>
      <c r="PJW76" s="87"/>
      <c r="PJX76" s="87"/>
      <c r="PJY76" s="87"/>
      <c r="PJZ76" s="87"/>
      <c r="PKA76" s="88"/>
      <c r="PKB76" s="87"/>
      <c r="PKC76" s="87"/>
      <c r="PKD76" s="87"/>
      <c r="PKE76" s="87"/>
      <c r="PKF76" s="88"/>
      <c r="PKG76" s="87"/>
      <c r="PKH76" s="87"/>
      <c r="PKI76" s="87"/>
      <c r="PKJ76" s="87"/>
      <c r="PKK76" s="88"/>
      <c r="PKL76" s="87"/>
      <c r="PKM76" s="87"/>
      <c r="PKN76" s="87"/>
      <c r="PKO76" s="87"/>
      <c r="PKP76" s="88"/>
      <c r="PKQ76" s="87"/>
      <c r="PKR76" s="87"/>
      <c r="PKS76" s="87"/>
      <c r="PKT76" s="87"/>
      <c r="PKU76" s="88"/>
      <c r="PKV76" s="87"/>
      <c r="PKW76" s="87"/>
      <c r="PKX76" s="87"/>
      <c r="PKY76" s="87"/>
      <c r="PKZ76" s="88"/>
      <c r="PLA76" s="87"/>
      <c r="PLB76" s="87"/>
      <c r="PLC76" s="87"/>
      <c r="PLD76" s="87"/>
      <c r="PLE76" s="88"/>
      <c r="PLF76" s="87"/>
      <c r="PLG76" s="87"/>
      <c r="PLH76" s="87"/>
      <c r="PLI76" s="87"/>
      <c r="PLJ76" s="88"/>
      <c r="PLK76" s="87"/>
      <c r="PLL76" s="87"/>
      <c r="PLM76" s="87"/>
      <c r="PLN76" s="87"/>
      <c r="PLO76" s="88"/>
      <c r="PLP76" s="87"/>
      <c r="PLQ76" s="87"/>
      <c r="PLR76" s="87"/>
      <c r="PLS76" s="87"/>
      <c r="PLT76" s="88"/>
      <c r="PLU76" s="87"/>
      <c r="PLV76" s="87"/>
      <c r="PLW76" s="87"/>
      <c r="PLX76" s="87"/>
      <c r="PLY76" s="88"/>
      <c r="PLZ76" s="87"/>
      <c r="PMA76" s="87"/>
      <c r="PMB76" s="87"/>
      <c r="PMC76" s="87"/>
      <c r="PMD76" s="88"/>
      <c r="PME76" s="87"/>
      <c r="PMF76" s="87"/>
      <c r="PMG76" s="87"/>
      <c r="PMH76" s="87"/>
      <c r="PMI76" s="88"/>
      <c r="PMJ76" s="87"/>
      <c r="PMK76" s="87"/>
      <c r="PML76" s="87"/>
      <c r="PMM76" s="87"/>
      <c r="PMN76" s="88"/>
      <c r="PMO76" s="87"/>
      <c r="PMP76" s="87"/>
      <c r="PMQ76" s="87"/>
      <c r="PMR76" s="87"/>
      <c r="PMS76" s="88"/>
      <c r="PMT76" s="87"/>
      <c r="PMU76" s="87"/>
      <c r="PMV76" s="87"/>
      <c r="PMW76" s="87"/>
      <c r="PMX76" s="88"/>
      <c r="PMY76" s="87"/>
      <c r="PMZ76" s="87"/>
      <c r="PNA76" s="87"/>
      <c r="PNB76" s="87"/>
      <c r="PNC76" s="88"/>
      <c r="PND76" s="87"/>
      <c r="PNE76" s="87"/>
      <c r="PNF76" s="87"/>
      <c r="PNG76" s="87"/>
      <c r="PNH76" s="88"/>
      <c r="PNI76" s="87"/>
      <c r="PNJ76" s="87"/>
      <c r="PNK76" s="87"/>
      <c r="PNL76" s="87"/>
      <c r="PNM76" s="88"/>
      <c r="PNN76" s="87"/>
      <c r="PNO76" s="87"/>
      <c r="PNP76" s="87"/>
      <c r="PNQ76" s="87"/>
      <c r="PNR76" s="88"/>
      <c r="PNS76" s="87"/>
      <c r="PNT76" s="87"/>
      <c r="PNU76" s="87"/>
      <c r="PNV76" s="87"/>
      <c r="PNW76" s="88"/>
      <c r="PNX76" s="87"/>
      <c r="PNY76" s="87"/>
      <c r="PNZ76" s="87"/>
      <c r="POA76" s="87"/>
      <c r="POB76" s="88"/>
      <c r="POC76" s="87"/>
      <c r="POD76" s="87"/>
      <c r="POE76" s="87"/>
      <c r="POF76" s="87"/>
      <c r="POG76" s="88"/>
      <c r="POH76" s="87"/>
      <c r="POI76" s="87"/>
      <c r="POJ76" s="87"/>
      <c r="POK76" s="87"/>
      <c r="POL76" s="88"/>
      <c r="POM76" s="87"/>
      <c r="PON76" s="87"/>
      <c r="POO76" s="87"/>
      <c r="POP76" s="87"/>
      <c r="POQ76" s="88"/>
      <c r="POR76" s="87"/>
      <c r="POS76" s="87"/>
      <c r="POT76" s="87"/>
      <c r="POU76" s="87"/>
      <c r="POV76" s="88"/>
      <c r="POW76" s="87"/>
      <c r="POX76" s="87"/>
      <c r="POY76" s="87"/>
      <c r="POZ76" s="87"/>
      <c r="PPA76" s="88"/>
      <c r="PPB76" s="87"/>
      <c r="PPC76" s="87"/>
      <c r="PPD76" s="87"/>
      <c r="PPE76" s="87"/>
      <c r="PPF76" s="88"/>
      <c r="PPG76" s="87"/>
      <c r="PPH76" s="87"/>
      <c r="PPI76" s="87"/>
      <c r="PPJ76" s="87"/>
      <c r="PPK76" s="88"/>
      <c r="PPL76" s="87"/>
      <c r="PPM76" s="87"/>
      <c r="PPN76" s="87"/>
      <c r="PPO76" s="87"/>
      <c r="PPP76" s="88"/>
      <c r="PPQ76" s="87"/>
      <c r="PPR76" s="87"/>
      <c r="PPS76" s="87"/>
      <c r="PPT76" s="87"/>
      <c r="PPU76" s="88"/>
      <c r="PPV76" s="87"/>
      <c r="PPW76" s="87"/>
      <c r="PPX76" s="87"/>
      <c r="PPY76" s="87"/>
      <c r="PPZ76" s="88"/>
      <c r="PQA76" s="87"/>
      <c r="PQB76" s="87"/>
      <c r="PQC76" s="87"/>
      <c r="PQD76" s="87"/>
      <c r="PQE76" s="88"/>
      <c r="PQF76" s="87"/>
      <c r="PQG76" s="87"/>
      <c r="PQH76" s="87"/>
      <c r="PQI76" s="87"/>
      <c r="PQJ76" s="88"/>
      <c r="PQK76" s="87"/>
      <c r="PQL76" s="87"/>
      <c r="PQM76" s="87"/>
      <c r="PQN76" s="87"/>
      <c r="PQO76" s="88"/>
      <c r="PQP76" s="87"/>
      <c r="PQQ76" s="87"/>
      <c r="PQR76" s="87"/>
      <c r="PQS76" s="87"/>
      <c r="PQT76" s="88"/>
      <c r="PQU76" s="87"/>
      <c r="PQV76" s="87"/>
      <c r="PQW76" s="87"/>
      <c r="PQX76" s="87"/>
      <c r="PQY76" s="88"/>
      <c r="PQZ76" s="87"/>
      <c r="PRA76" s="87"/>
      <c r="PRB76" s="87"/>
      <c r="PRC76" s="87"/>
      <c r="PRD76" s="88"/>
      <c r="PRE76" s="87"/>
      <c r="PRF76" s="87"/>
      <c r="PRG76" s="87"/>
      <c r="PRH76" s="87"/>
      <c r="PRI76" s="88"/>
      <c r="PRJ76" s="87"/>
      <c r="PRK76" s="87"/>
      <c r="PRL76" s="87"/>
      <c r="PRM76" s="87"/>
      <c r="PRN76" s="88"/>
      <c r="PRO76" s="87"/>
      <c r="PRP76" s="87"/>
      <c r="PRQ76" s="87"/>
      <c r="PRR76" s="87"/>
      <c r="PRS76" s="88"/>
      <c r="PRT76" s="87"/>
      <c r="PRU76" s="87"/>
      <c r="PRV76" s="87"/>
      <c r="PRW76" s="87"/>
      <c r="PRX76" s="88"/>
      <c r="PRY76" s="87"/>
      <c r="PRZ76" s="87"/>
      <c r="PSA76" s="87"/>
      <c r="PSB76" s="87"/>
      <c r="PSC76" s="88"/>
      <c r="PSD76" s="87"/>
      <c r="PSE76" s="87"/>
      <c r="PSF76" s="87"/>
      <c r="PSG76" s="87"/>
      <c r="PSH76" s="88"/>
      <c r="PSI76" s="87"/>
      <c r="PSJ76" s="87"/>
      <c r="PSK76" s="87"/>
      <c r="PSL76" s="87"/>
      <c r="PSM76" s="88"/>
      <c r="PSN76" s="87"/>
      <c r="PSO76" s="87"/>
      <c r="PSP76" s="87"/>
      <c r="PSQ76" s="87"/>
      <c r="PSR76" s="88"/>
      <c r="PSS76" s="87"/>
      <c r="PST76" s="87"/>
      <c r="PSU76" s="87"/>
      <c r="PSV76" s="87"/>
      <c r="PSW76" s="88"/>
      <c r="PSX76" s="87"/>
      <c r="PSY76" s="87"/>
      <c r="PSZ76" s="87"/>
      <c r="PTA76" s="87"/>
      <c r="PTB76" s="88"/>
      <c r="PTC76" s="87"/>
      <c r="PTD76" s="87"/>
      <c r="PTE76" s="87"/>
      <c r="PTF76" s="87"/>
      <c r="PTG76" s="88"/>
      <c r="PTH76" s="87"/>
      <c r="PTI76" s="87"/>
      <c r="PTJ76" s="87"/>
      <c r="PTK76" s="87"/>
      <c r="PTL76" s="88"/>
      <c r="PTM76" s="87"/>
      <c r="PTN76" s="87"/>
      <c r="PTO76" s="87"/>
      <c r="PTP76" s="87"/>
      <c r="PTQ76" s="88"/>
      <c r="PTR76" s="87"/>
      <c r="PTS76" s="87"/>
      <c r="PTT76" s="87"/>
      <c r="PTU76" s="87"/>
      <c r="PTV76" s="88"/>
      <c r="PTW76" s="87"/>
      <c r="PTX76" s="87"/>
      <c r="PTY76" s="87"/>
      <c r="PTZ76" s="87"/>
      <c r="PUA76" s="88"/>
      <c r="PUB76" s="87"/>
      <c r="PUC76" s="87"/>
      <c r="PUD76" s="87"/>
      <c r="PUE76" s="87"/>
      <c r="PUF76" s="88"/>
      <c r="PUG76" s="87"/>
      <c r="PUH76" s="87"/>
      <c r="PUI76" s="87"/>
      <c r="PUJ76" s="87"/>
      <c r="PUK76" s="88"/>
      <c r="PUL76" s="87"/>
      <c r="PUM76" s="87"/>
      <c r="PUN76" s="87"/>
      <c r="PUO76" s="87"/>
      <c r="PUP76" s="88"/>
      <c r="PUQ76" s="87"/>
      <c r="PUR76" s="87"/>
      <c r="PUS76" s="87"/>
      <c r="PUT76" s="87"/>
      <c r="PUU76" s="88"/>
      <c r="PUV76" s="87"/>
      <c r="PUW76" s="87"/>
      <c r="PUX76" s="87"/>
      <c r="PUY76" s="87"/>
      <c r="PUZ76" s="88"/>
      <c r="PVA76" s="87"/>
      <c r="PVB76" s="87"/>
      <c r="PVC76" s="87"/>
      <c r="PVD76" s="87"/>
      <c r="PVE76" s="88"/>
      <c r="PVF76" s="87"/>
      <c r="PVG76" s="87"/>
      <c r="PVH76" s="87"/>
      <c r="PVI76" s="87"/>
      <c r="PVJ76" s="88"/>
      <c r="PVK76" s="87"/>
      <c r="PVL76" s="87"/>
      <c r="PVM76" s="87"/>
      <c r="PVN76" s="87"/>
      <c r="PVO76" s="88"/>
      <c r="PVP76" s="87"/>
      <c r="PVQ76" s="87"/>
      <c r="PVR76" s="87"/>
      <c r="PVS76" s="87"/>
      <c r="PVT76" s="88"/>
      <c r="PVU76" s="87"/>
      <c r="PVV76" s="87"/>
      <c r="PVW76" s="87"/>
      <c r="PVX76" s="87"/>
      <c r="PVY76" s="88"/>
      <c r="PVZ76" s="87"/>
      <c r="PWA76" s="87"/>
      <c r="PWB76" s="87"/>
      <c r="PWC76" s="87"/>
      <c r="PWD76" s="88"/>
      <c r="PWE76" s="87"/>
      <c r="PWF76" s="87"/>
      <c r="PWG76" s="87"/>
      <c r="PWH76" s="87"/>
      <c r="PWI76" s="88"/>
      <c r="PWJ76" s="87"/>
      <c r="PWK76" s="87"/>
      <c r="PWL76" s="87"/>
      <c r="PWM76" s="87"/>
      <c r="PWN76" s="88"/>
      <c r="PWO76" s="87"/>
      <c r="PWP76" s="87"/>
      <c r="PWQ76" s="87"/>
      <c r="PWR76" s="87"/>
      <c r="PWS76" s="88"/>
      <c r="PWT76" s="87"/>
      <c r="PWU76" s="87"/>
      <c r="PWV76" s="87"/>
      <c r="PWW76" s="87"/>
      <c r="PWX76" s="88"/>
      <c r="PWY76" s="87"/>
      <c r="PWZ76" s="87"/>
      <c r="PXA76" s="87"/>
      <c r="PXB76" s="87"/>
      <c r="PXC76" s="88"/>
      <c r="PXD76" s="87"/>
      <c r="PXE76" s="87"/>
      <c r="PXF76" s="87"/>
      <c r="PXG76" s="87"/>
      <c r="PXH76" s="88"/>
      <c r="PXI76" s="87"/>
      <c r="PXJ76" s="87"/>
      <c r="PXK76" s="87"/>
      <c r="PXL76" s="87"/>
      <c r="PXM76" s="88"/>
      <c r="PXN76" s="87"/>
      <c r="PXO76" s="87"/>
      <c r="PXP76" s="87"/>
      <c r="PXQ76" s="87"/>
      <c r="PXR76" s="88"/>
      <c r="PXS76" s="87"/>
      <c r="PXT76" s="87"/>
      <c r="PXU76" s="87"/>
      <c r="PXV76" s="87"/>
      <c r="PXW76" s="88"/>
      <c r="PXX76" s="87"/>
      <c r="PXY76" s="87"/>
      <c r="PXZ76" s="87"/>
      <c r="PYA76" s="87"/>
      <c r="PYB76" s="88"/>
      <c r="PYC76" s="87"/>
      <c r="PYD76" s="87"/>
      <c r="PYE76" s="87"/>
      <c r="PYF76" s="87"/>
      <c r="PYG76" s="88"/>
      <c r="PYH76" s="87"/>
      <c r="PYI76" s="87"/>
      <c r="PYJ76" s="87"/>
      <c r="PYK76" s="87"/>
      <c r="PYL76" s="88"/>
      <c r="PYM76" s="87"/>
      <c r="PYN76" s="87"/>
      <c r="PYO76" s="87"/>
      <c r="PYP76" s="87"/>
      <c r="PYQ76" s="88"/>
      <c r="PYR76" s="87"/>
      <c r="PYS76" s="87"/>
      <c r="PYT76" s="87"/>
      <c r="PYU76" s="87"/>
      <c r="PYV76" s="88"/>
      <c r="PYW76" s="87"/>
      <c r="PYX76" s="87"/>
      <c r="PYY76" s="87"/>
      <c r="PYZ76" s="87"/>
      <c r="PZA76" s="88"/>
      <c r="PZB76" s="87"/>
      <c r="PZC76" s="87"/>
      <c r="PZD76" s="87"/>
      <c r="PZE76" s="87"/>
      <c r="PZF76" s="88"/>
      <c r="PZG76" s="87"/>
      <c r="PZH76" s="87"/>
      <c r="PZI76" s="87"/>
      <c r="PZJ76" s="87"/>
      <c r="PZK76" s="88"/>
      <c r="PZL76" s="87"/>
      <c r="PZM76" s="87"/>
      <c r="PZN76" s="87"/>
      <c r="PZO76" s="87"/>
      <c r="PZP76" s="88"/>
      <c r="PZQ76" s="87"/>
      <c r="PZR76" s="87"/>
      <c r="PZS76" s="87"/>
      <c r="PZT76" s="87"/>
      <c r="PZU76" s="88"/>
      <c r="PZV76" s="87"/>
      <c r="PZW76" s="87"/>
      <c r="PZX76" s="87"/>
      <c r="PZY76" s="87"/>
      <c r="PZZ76" s="88"/>
      <c r="QAA76" s="87"/>
      <c r="QAB76" s="87"/>
      <c r="QAC76" s="87"/>
      <c r="QAD76" s="87"/>
      <c r="QAE76" s="88"/>
      <c r="QAF76" s="87"/>
      <c r="QAG76" s="87"/>
      <c r="QAH76" s="87"/>
      <c r="QAI76" s="87"/>
      <c r="QAJ76" s="88"/>
      <c r="QAK76" s="87"/>
      <c r="QAL76" s="87"/>
      <c r="QAM76" s="87"/>
      <c r="QAN76" s="87"/>
      <c r="QAO76" s="88"/>
      <c r="QAP76" s="87"/>
      <c r="QAQ76" s="87"/>
      <c r="QAR76" s="87"/>
      <c r="QAS76" s="87"/>
      <c r="QAT76" s="88"/>
      <c r="QAU76" s="87"/>
      <c r="QAV76" s="87"/>
      <c r="QAW76" s="87"/>
      <c r="QAX76" s="87"/>
      <c r="QAY76" s="88"/>
      <c r="QAZ76" s="87"/>
      <c r="QBA76" s="87"/>
      <c r="QBB76" s="87"/>
      <c r="QBC76" s="87"/>
      <c r="QBD76" s="88"/>
      <c r="QBE76" s="87"/>
      <c r="QBF76" s="87"/>
      <c r="QBG76" s="87"/>
      <c r="QBH76" s="87"/>
      <c r="QBI76" s="88"/>
      <c r="QBJ76" s="87"/>
      <c r="QBK76" s="87"/>
      <c r="QBL76" s="87"/>
      <c r="QBM76" s="87"/>
      <c r="QBN76" s="88"/>
      <c r="QBO76" s="87"/>
      <c r="QBP76" s="87"/>
      <c r="QBQ76" s="87"/>
      <c r="QBR76" s="87"/>
      <c r="QBS76" s="88"/>
      <c r="QBT76" s="87"/>
      <c r="QBU76" s="87"/>
      <c r="QBV76" s="87"/>
      <c r="QBW76" s="87"/>
      <c r="QBX76" s="88"/>
      <c r="QBY76" s="87"/>
      <c r="QBZ76" s="87"/>
      <c r="QCA76" s="87"/>
      <c r="QCB76" s="87"/>
      <c r="QCC76" s="88"/>
      <c r="QCD76" s="87"/>
      <c r="QCE76" s="87"/>
      <c r="QCF76" s="87"/>
      <c r="QCG76" s="87"/>
      <c r="QCH76" s="88"/>
      <c r="QCI76" s="87"/>
      <c r="QCJ76" s="87"/>
      <c r="QCK76" s="87"/>
      <c r="QCL76" s="87"/>
      <c r="QCM76" s="88"/>
      <c r="QCN76" s="87"/>
      <c r="QCO76" s="87"/>
      <c r="QCP76" s="87"/>
      <c r="QCQ76" s="87"/>
      <c r="QCR76" s="88"/>
      <c r="QCS76" s="87"/>
      <c r="QCT76" s="87"/>
      <c r="QCU76" s="87"/>
      <c r="QCV76" s="87"/>
      <c r="QCW76" s="88"/>
      <c r="QCX76" s="87"/>
      <c r="QCY76" s="87"/>
      <c r="QCZ76" s="87"/>
      <c r="QDA76" s="87"/>
      <c r="QDB76" s="88"/>
      <c r="QDC76" s="87"/>
      <c r="QDD76" s="87"/>
      <c r="QDE76" s="87"/>
      <c r="QDF76" s="87"/>
      <c r="QDG76" s="88"/>
      <c r="QDH76" s="87"/>
      <c r="QDI76" s="87"/>
      <c r="QDJ76" s="87"/>
      <c r="QDK76" s="87"/>
      <c r="QDL76" s="88"/>
      <c r="QDM76" s="87"/>
      <c r="QDN76" s="87"/>
      <c r="QDO76" s="87"/>
      <c r="QDP76" s="87"/>
      <c r="QDQ76" s="88"/>
      <c r="QDR76" s="87"/>
      <c r="QDS76" s="87"/>
      <c r="QDT76" s="87"/>
      <c r="QDU76" s="87"/>
      <c r="QDV76" s="88"/>
      <c r="QDW76" s="87"/>
      <c r="QDX76" s="87"/>
      <c r="QDY76" s="87"/>
      <c r="QDZ76" s="87"/>
      <c r="QEA76" s="88"/>
      <c r="QEB76" s="87"/>
      <c r="QEC76" s="87"/>
      <c r="QED76" s="87"/>
      <c r="QEE76" s="87"/>
      <c r="QEF76" s="88"/>
      <c r="QEG76" s="87"/>
      <c r="QEH76" s="87"/>
      <c r="QEI76" s="87"/>
      <c r="QEJ76" s="87"/>
      <c r="QEK76" s="88"/>
      <c r="QEL76" s="87"/>
      <c r="QEM76" s="87"/>
      <c r="QEN76" s="87"/>
      <c r="QEO76" s="87"/>
      <c r="QEP76" s="88"/>
      <c r="QEQ76" s="87"/>
      <c r="QER76" s="87"/>
      <c r="QES76" s="87"/>
      <c r="QET76" s="87"/>
      <c r="QEU76" s="88"/>
      <c r="QEV76" s="87"/>
      <c r="QEW76" s="87"/>
      <c r="QEX76" s="87"/>
      <c r="QEY76" s="87"/>
      <c r="QEZ76" s="88"/>
      <c r="QFA76" s="87"/>
      <c r="QFB76" s="87"/>
      <c r="QFC76" s="87"/>
      <c r="QFD76" s="87"/>
      <c r="QFE76" s="88"/>
      <c r="QFF76" s="87"/>
      <c r="QFG76" s="87"/>
      <c r="QFH76" s="87"/>
      <c r="QFI76" s="87"/>
      <c r="QFJ76" s="88"/>
      <c r="QFK76" s="87"/>
      <c r="QFL76" s="87"/>
      <c r="QFM76" s="87"/>
      <c r="QFN76" s="87"/>
      <c r="QFO76" s="88"/>
      <c r="QFP76" s="87"/>
      <c r="QFQ76" s="87"/>
      <c r="QFR76" s="87"/>
      <c r="QFS76" s="87"/>
      <c r="QFT76" s="88"/>
      <c r="QFU76" s="87"/>
      <c r="QFV76" s="87"/>
      <c r="QFW76" s="87"/>
      <c r="QFX76" s="87"/>
      <c r="QFY76" s="88"/>
      <c r="QFZ76" s="87"/>
      <c r="QGA76" s="87"/>
      <c r="QGB76" s="87"/>
      <c r="QGC76" s="87"/>
      <c r="QGD76" s="88"/>
      <c r="QGE76" s="87"/>
      <c r="QGF76" s="87"/>
      <c r="QGG76" s="87"/>
      <c r="QGH76" s="87"/>
      <c r="QGI76" s="88"/>
      <c r="QGJ76" s="87"/>
      <c r="QGK76" s="87"/>
      <c r="QGL76" s="87"/>
      <c r="QGM76" s="87"/>
      <c r="QGN76" s="88"/>
      <c r="QGO76" s="87"/>
      <c r="QGP76" s="87"/>
      <c r="QGQ76" s="87"/>
      <c r="QGR76" s="87"/>
      <c r="QGS76" s="88"/>
      <c r="QGT76" s="87"/>
      <c r="QGU76" s="87"/>
      <c r="QGV76" s="87"/>
      <c r="QGW76" s="87"/>
      <c r="QGX76" s="88"/>
      <c r="QGY76" s="87"/>
      <c r="QGZ76" s="87"/>
      <c r="QHA76" s="87"/>
      <c r="QHB76" s="87"/>
      <c r="QHC76" s="88"/>
      <c r="QHD76" s="87"/>
      <c r="QHE76" s="87"/>
      <c r="QHF76" s="87"/>
      <c r="QHG76" s="87"/>
      <c r="QHH76" s="88"/>
      <c r="QHI76" s="87"/>
      <c r="QHJ76" s="87"/>
      <c r="QHK76" s="87"/>
      <c r="QHL76" s="87"/>
      <c r="QHM76" s="88"/>
      <c r="QHN76" s="87"/>
      <c r="QHO76" s="87"/>
      <c r="QHP76" s="87"/>
      <c r="QHQ76" s="87"/>
      <c r="QHR76" s="88"/>
      <c r="QHS76" s="87"/>
      <c r="QHT76" s="87"/>
      <c r="QHU76" s="87"/>
      <c r="QHV76" s="87"/>
      <c r="QHW76" s="88"/>
      <c r="QHX76" s="87"/>
      <c r="QHY76" s="87"/>
      <c r="QHZ76" s="87"/>
      <c r="QIA76" s="87"/>
      <c r="QIB76" s="88"/>
      <c r="QIC76" s="87"/>
      <c r="QID76" s="87"/>
      <c r="QIE76" s="87"/>
      <c r="QIF76" s="87"/>
      <c r="QIG76" s="88"/>
      <c r="QIH76" s="87"/>
      <c r="QII76" s="87"/>
      <c r="QIJ76" s="87"/>
      <c r="QIK76" s="87"/>
      <c r="QIL76" s="88"/>
      <c r="QIM76" s="87"/>
      <c r="QIN76" s="87"/>
      <c r="QIO76" s="87"/>
      <c r="QIP76" s="87"/>
      <c r="QIQ76" s="88"/>
      <c r="QIR76" s="87"/>
      <c r="QIS76" s="87"/>
      <c r="QIT76" s="87"/>
      <c r="QIU76" s="87"/>
      <c r="QIV76" s="88"/>
      <c r="QIW76" s="87"/>
      <c r="QIX76" s="87"/>
      <c r="QIY76" s="87"/>
      <c r="QIZ76" s="87"/>
      <c r="QJA76" s="88"/>
      <c r="QJB76" s="87"/>
      <c r="QJC76" s="87"/>
      <c r="QJD76" s="87"/>
      <c r="QJE76" s="87"/>
      <c r="QJF76" s="88"/>
      <c r="QJG76" s="87"/>
      <c r="QJH76" s="87"/>
      <c r="QJI76" s="87"/>
      <c r="QJJ76" s="87"/>
      <c r="QJK76" s="88"/>
      <c r="QJL76" s="87"/>
      <c r="QJM76" s="87"/>
      <c r="QJN76" s="87"/>
      <c r="QJO76" s="87"/>
      <c r="QJP76" s="88"/>
      <c r="QJQ76" s="87"/>
      <c r="QJR76" s="87"/>
      <c r="QJS76" s="87"/>
      <c r="QJT76" s="87"/>
      <c r="QJU76" s="88"/>
      <c r="QJV76" s="87"/>
      <c r="QJW76" s="87"/>
      <c r="QJX76" s="87"/>
      <c r="QJY76" s="87"/>
      <c r="QJZ76" s="88"/>
      <c r="QKA76" s="87"/>
      <c r="QKB76" s="87"/>
      <c r="QKC76" s="87"/>
      <c r="QKD76" s="87"/>
      <c r="QKE76" s="88"/>
      <c r="QKF76" s="87"/>
      <c r="QKG76" s="87"/>
      <c r="QKH76" s="87"/>
      <c r="QKI76" s="87"/>
      <c r="QKJ76" s="88"/>
      <c r="QKK76" s="87"/>
      <c r="QKL76" s="87"/>
      <c r="QKM76" s="87"/>
      <c r="QKN76" s="87"/>
      <c r="QKO76" s="88"/>
      <c r="QKP76" s="87"/>
      <c r="QKQ76" s="87"/>
      <c r="QKR76" s="87"/>
      <c r="QKS76" s="87"/>
      <c r="QKT76" s="88"/>
      <c r="QKU76" s="87"/>
      <c r="QKV76" s="87"/>
      <c r="QKW76" s="87"/>
      <c r="QKX76" s="87"/>
      <c r="QKY76" s="88"/>
      <c r="QKZ76" s="87"/>
      <c r="QLA76" s="87"/>
      <c r="QLB76" s="87"/>
      <c r="QLC76" s="87"/>
      <c r="QLD76" s="88"/>
      <c r="QLE76" s="87"/>
      <c r="QLF76" s="87"/>
      <c r="QLG76" s="87"/>
      <c r="QLH76" s="87"/>
      <c r="QLI76" s="88"/>
      <c r="QLJ76" s="87"/>
      <c r="QLK76" s="87"/>
      <c r="QLL76" s="87"/>
      <c r="QLM76" s="87"/>
      <c r="QLN76" s="88"/>
      <c r="QLO76" s="87"/>
      <c r="QLP76" s="87"/>
      <c r="QLQ76" s="87"/>
      <c r="QLR76" s="87"/>
      <c r="QLS76" s="88"/>
      <c r="QLT76" s="87"/>
      <c r="QLU76" s="87"/>
      <c r="QLV76" s="87"/>
      <c r="QLW76" s="87"/>
      <c r="QLX76" s="88"/>
      <c r="QLY76" s="87"/>
      <c r="QLZ76" s="87"/>
      <c r="QMA76" s="87"/>
      <c r="QMB76" s="87"/>
      <c r="QMC76" s="88"/>
      <c r="QMD76" s="87"/>
      <c r="QME76" s="87"/>
      <c r="QMF76" s="87"/>
      <c r="QMG76" s="87"/>
      <c r="QMH76" s="88"/>
      <c r="QMI76" s="87"/>
      <c r="QMJ76" s="87"/>
      <c r="QMK76" s="87"/>
      <c r="QML76" s="87"/>
      <c r="QMM76" s="88"/>
      <c r="QMN76" s="87"/>
      <c r="QMO76" s="87"/>
      <c r="QMP76" s="87"/>
      <c r="QMQ76" s="87"/>
      <c r="QMR76" s="88"/>
      <c r="QMS76" s="87"/>
      <c r="QMT76" s="87"/>
      <c r="QMU76" s="87"/>
      <c r="QMV76" s="87"/>
      <c r="QMW76" s="88"/>
      <c r="QMX76" s="87"/>
      <c r="QMY76" s="87"/>
      <c r="QMZ76" s="87"/>
      <c r="QNA76" s="87"/>
      <c r="QNB76" s="88"/>
      <c r="QNC76" s="87"/>
      <c r="QND76" s="87"/>
      <c r="QNE76" s="87"/>
      <c r="QNF76" s="87"/>
      <c r="QNG76" s="88"/>
      <c r="QNH76" s="87"/>
      <c r="QNI76" s="87"/>
      <c r="QNJ76" s="87"/>
      <c r="QNK76" s="87"/>
      <c r="QNL76" s="88"/>
      <c r="QNM76" s="87"/>
      <c r="QNN76" s="87"/>
      <c r="QNO76" s="87"/>
      <c r="QNP76" s="87"/>
      <c r="QNQ76" s="88"/>
      <c r="QNR76" s="87"/>
      <c r="QNS76" s="87"/>
      <c r="QNT76" s="87"/>
      <c r="QNU76" s="87"/>
      <c r="QNV76" s="88"/>
      <c r="QNW76" s="87"/>
      <c r="QNX76" s="87"/>
      <c r="QNY76" s="87"/>
      <c r="QNZ76" s="87"/>
      <c r="QOA76" s="88"/>
      <c r="QOB76" s="87"/>
      <c r="QOC76" s="87"/>
      <c r="QOD76" s="87"/>
      <c r="QOE76" s="87"/>
      <c r="QOF76" s="88"/>
      <c r="QOG76" s="87"/>
      <c r="QOH76" s="87"/>
      <c r="QOI76" s="87"/>
      <c r="QOJ76" s="87"/>
      <c r="QOK76" s="88"/>
      <c r="QOL76" s="87"/>
      <c r="QOM76" s="87"/>
      <c r="QON76" s="87"/>
      <c r="QOO76" s="87"/>
      <c r="QOP76" s="88"/>
      <c r="QOQ76" s="87"/>
      <c r="QOR76" s="87"/>
      <c r="QOS76" s="87"/>
      <c r="QOT76" s="87"/>
      <c r="QOU76" s="88"/>
      <c r="QOV76" s="87"/>
      <c r="QOW76" s="87"/>
      <c r="QOX76" s="87"/>
      <c r="QOY76" s="87"/>
      <c r="QOZ76" s="88"/>
      <c r="QPA76" s="87"/>
      <c r="QPB76" s="87"/>
      <c r="QPC76" s="87"/>
      <c r="QPD76" s="87"/>
      <c r="QPE76" s="88"/>
      <c r="QPF76" s="87"/>
      <c r="QPG76" s="87"/>
      <c r="QPH76" s="87"/>
      <c r="QPI76" s="87"/>
      <c r="QPJ76" s="88"/>
      <c r="QPK76" s="87"/>
      <c r="QPL76" s="87"/>
      <c r="QPM76" s="87"/>
      <c r="QPN76" s="87"/>
      <c r="QPO76" s="88"/>
      <c r="QPP76" s="87"/>
      <c r="QPQ76" s="87"/>
      <c r="QPR76" s="87"/>
      <c r="QPS76" s="87"/>
      <c r="QPT76" s="88"/>
      <c r="QPU76" s="87"/>
      <c r="QPV76" s="87"/>
      <c r="QPW76" s="87"/>
      <c r="QPX76" s="87"/>
      <c r="QPY76" s="88"/>
      <c r="QPZ76" s="87"/>
      <c r="QQA76" s="87"/>
      <c r="QQB76" s="87"/>
      <c r="QQC76" s="87"/>
      <c r="QQD76" s="88"/>
      <c r="QQE76" s="87"/>
      <c r="QQF76" s="87"/>
      <c r="QQG76" s="87"/>
      <c r="QQH76" s="87"/>
      <c r="QQI76" s="88"/>
      <c r="QQJ76" s="87"/>
      <c r="QQK76" s="87"/>
      <c r="QQL76" s="87"/>
      <c r="QQM76" s="87"/>
      <c r="QQN76" s="88"/>
      <c r="QQO76" s="87"/>
      <c r="QQP76" s="87"/>
      <c r="QQQ76" s="87"/>
      <c r="QQR76" s="87"/>
      <c r="QQS76" s="88"/>
      <c r="QQT76" s="87"/>
      <c r="QQU76" s="87"/>
      <c r="QQV76" s="87"/>
      <c r="QQW76" s="87"/>
      <c r="QQX76" s="88"/>
      <c r="QQY76" s="87"/>
      <c r="QQZ76" s="87"/>
      <c r="QRA76" s="87"/>
      <c r="QRB76" s="87"/>
      <c r="QRC76" s="88"/>
      <c r="QRD76" s="87"/>
      <c r="QRE76" s="87"/>
      <c r="QRF76" s="87"/>
      <c r="QRG76" s="87"/>
      <c r="QRH76" s="88"/>
      <c r="QRI76" s="87"/>
      <c r="QRJ76" s="87"/>
      <c r="QRK76" s="87"/>
      <c r="QRL76" s="87"/>
      <c r="QRM76" s="88"/>
      <c r="QRN76" s="87"/>
      <c r="QRO76" s="87"/>
      <c r="QRP76" s="87"/>
      <c r="QRQ76" s="87"/>
      <c r="QRR76" s="88"/>
      <c r="QRS76" s="87"/>
      <c r="QRT76" s="87"/>
      <c r="QRU76" s="87"/>
      <c r="QRV76" s="87"/>
      <c r="QRW76" s="88"/>
      <c r="QRX76" s="87"/>
      <c r="QRY76" s="87"/>
      <c r="QRZ76" s="87"/>
      <c r="QSA76" s="87"/>
      <c r="QSB76" s="88"/>
      <c r="QSC76" s="87"/>
      <c r="QSD76" s="87"/>
      <c r="QSE76" s="87"/>
      <c r="QSF76" s="87"/>
      <c r="QSG76" s="88"/>
      <c r="QSH76" s="87"/>
      <c r="QSI76" s="87"/>
      <c r="QSJ76" s="87"/>
      <c r="QSK76" s="87"/>
      <c r="QSL76" s="88"/>
      <c r="QSM76" s="87"/>
      <c r="QSN76" s="87"/>
      <c r="QSO76" s="87"/>
      <c r="QSP76" s="87"/>
      <c r="QSQ76" s="88"/>
      <c r="QSR76" s="87"/>
      <c r="QSS76" s="87"/>
      <c r="QST76" s="87"/>
      <c r="QSU76" s="87"/>
      <c r="QSV76" s="88"/>
      <c r="QSW76" s="87"/>
      <c r="QSX76" s="87"/>
      <c r="QSY76" s="87"/>
      <c r="QSZ76" s="87"/>
      <c r="QTA76" s="88"/>
      <c r="QTB76" s="87"/>
      <c r="QTC76" s="87"/>
      <c r="QTD76" s="87"/>
      <c r="QTE76" s="87"/>
      <c r="QTF76" s="88"/>
      <c r="QTG76" s="87"/>
      <c r="QTH76" s="87"/>
      <c r="QTI76" s="87"/>
      <c r="QTJ76" s="87"/>
      <c r="QTK76" s="88"/>
      <c r="QTL76" s="87"/>
      <c r="QTM76" s="87"/>
      <c r="QTN76" s="87"/>
      <c r="QTO76" s="87"/>
      <c r="QTP76" s="88"/>
      <c r="QTQ76" s="87"/>
      <c r="QTR76" s="87"/>
      <c r="QTS76" s="87"/>
      <c r="QTT76" s="87"/>
      <c r="QTU76" s="88"/>
      <c r="QTV76" s="87"/>
      <c r="QTW76" s="87"/>
      <c r="QTX76" s="87"/>
      <c r="QTY76" s="87"/>
      <c r="QTZ76" s="88"/>
      <c r="QUA76" s="87"/>
      <c r="QUB76" s="87"/>
      <c r="QUC76" s="87"/>
      <c r="QUD76" s="87"/>
      <c r="QUE76" s="88"/>
      <c r="QUF76" s="87"/>
      <c r="QUG76" s="87"/>
      <c r="QUH76" s="87"/>
      <c r="QUI76" s="87"/>
      <c r="QUJ76" s="88"/>
      <c r="QUK76" s="87"/>
      <c r="QUL76" s="87"/>
      <c r="QUM76" s="87"/>
      <c r="QUN76" s="87"/>
      <c r="QUO76" s="88"/>
      <c r="QUP76" s="87"/>
      <c r="QUQ76" s="87"/>
      <c r="QUR76" s="87"/>
      <c r="QUS76" s="87"/>
      <c r="QUT76" s="88"/>
      <c r="QUU76" s="87"/>
      <c r="QUV76" s="87"/>
      <c r="QUW76" s="87"/>
      <c r="QUX76" s="87"/>
      <c r="QUY76" s="88"/>
      <c r="QUZ76" s="87"/>
      <c r="QVA76" s="87"/>
      <c r="QVB76" s="87"/>
      <c r="QVC76" s="87"/>
      <c r="QVD76" s="88"/>
      <c r="QVE76" s="87"/>
      <c r="QVF76" s="87"/>
      <c r="QVG76" s="87"/>
      <c r="QVH76" s="87"/>
      <c r="QVI76" s="88"/>
      <c r="QVJ76" s="87"/>
      <c r="QVK76" s="87"/>
      <c r="QVL76" s="87"/>
      <c r="QVM76" s="87"/>
      <c r="QVN76" s="88"/>
      <c r="QVO76" s="87"/>
      <c r="QVP76" s="87"/>
      <c r="QVQ76" s="87"/>
      <c r="QVR76" s="87"/>
      <c r="QVS76" s="88"/>
      <c r="QVT76" s="87"/>
      <c r="QVU76" s="87"/>
      <c r="QVV76" s="87"/>
      <c r="QVW76" s="87"/>
      <c r="QVX76" s="88"/>
      <c r="QVY76" s="87"/>
      <c r="QVZ76" s="87"/>
      <c r="QWA76" s="87"/>
      <c r="QWB76" s="87"/>
      <c r="QWC76" s="88"/>
      <c r="QWD76" s="87"/>
      <c r="QWE76" s="87"/>
      <c r="QWF76" s="87"/>
      <c r="QWG76" s="87"/>
      <c r="QWH76" s="88"/>
      <c r="QWI76" s="87"/>
      <c r="QWJ76" s="87"/>
      <c r="QWK76" s="87"/>
      <c r="QWL76" s="87"/>
      <c r="QWM76" s="88"/>
      <c r="QWN76" s="87"/>
      <c r="QWO76" s="87"/>
      <c r="QWP76" s="87"/>
      <c r="QWQ76" s="87"/>
      <c r="QWR76" s="88"/>
      <c r="QWS76" s="87"/>
      <c r="QWT76" s="87"/>
      <c r="QWU76" s="87"/>
      <c r="QWV76" s="87"/>
      <c r="QWW76" s="88"/>
      <c r="QWX76" s="87"/>
      <c r="QWY76" s="87"/>
      <c r="QWZ76" s="87"/>
      <c r="QXA76" s="87"/>
      <c r="QXB76" s="88"/>
      <c r="QXC76" s="87"/>
      <c r="QXD76" s="87"/>
      <c r="QXE76" s="87"/>
      <c r="QXF76" s="87"/>
      <c r="QXG76" s="88"/>
      <c r="QXH76" s="87"/>
      <c r="QXI76" s="87"/>
      <c r="QXJ76" s="87"/>
      <c r="QXK76" s="87"/>
      <c r="QXL76" s="88"/>
      <c r="QXM76" s="87"/>
      <c r="QXN76" s="87"/>
      <c r="QXO76" s="87"/>
      <c r="QXP76" s="87"/>
      <c r="QXQ76" s="88"/>
      <c r="QXR76" s="87"/>
      <c r="QXS76" s="87"/>
      <c r="QXT76" s="87"/>
      <c r="QXU76" s="87"/>
      <c r="QXV76" s="88"/>
      <c r="QXW76" s="87"/>
      <c r="QXX76" s="87"/>
      <c r="QXY76" s="87"/>
      <c r="QXZ76" s="87"/>
      <c r="QYA76" s="88"/>
      <c r="QYB76" s="87"/>
      <c r="QYC76" s="87"/>
      <c r="QYD76" s="87"/>
      <c r="QYE76" s="87"/>
      <c r="QYF76" s="88"/>
      <c r="QYG76" s="87"/>
      <c r="QYH76" s="87"/>
      <c r="QYI76" s="87"/>
      <c r="QYJ76" s="87"/>
      <c r="QYK76" s="88"/>
      <c r="QYL76" s="87"/>
      <c r="QYM76" s="87"/>
      <c r="QYN76" s="87"/>
      <c r="QYO76" s="87"/>
      <c r="QYP76" s="88"/>
      <c r="QYQ76" s="87"/>
      <c r="QYR76" s="87"/>
      <c r="QYS76" s="87"/>
      <c r="QYT76" s="87"/>
      <c r="QYU76" s="88"/>
      <c r="QYV76" s="87"/>
      <c r="QYW76" s="87"/>
      <c r="QYX76" s="87"/>
      <c r="QYY76" s="87"/>
      <c r="QYZ76" s="88"/>
      <c r="QZA76" s="87"/>
      <c r="QZB76" s="87"/>
      <c r="QZC76" s="87"/>
      <c r="QZD76" s="87"/>
      <c r="QZE76" s="88"/>
      <c r="QZF76" s="87"/>
      <c r="QZG76" s="87"/>
      <c r="QZH76" s="87"/>
      <c r="QZI76" s="87"/>
      <c r="QZJ76" s="88"/>
      <c r="QZK76" s="87"/>
      <c r="QZL76" s="87"/>
      <c r="QZM76" s="87"/>
      <c r="QZN76" s="87"/>
      <c r="QZO76" s="88"/>
      <c r="QZP76" s="87"/>
      <c r="QZQ76" s="87"/>
      <c r="QZR76" s="87"/>
      <c r="QZS76" s="87"/>
      <c r="QZT76" s="88"/>
      <c r="QZU76" s="87"/>
      <c r="QZV76" s="87"/>
      <c r="QZW76" s="87"/>
      <c r="QZX76" s="87"/>
      <c r="QZY76" s="88"/>
      <c r="QZZ76" s="87"/>
      <c r="RAA76" s="87"/>
      <c r="RAB76" s="87"/>
      <c r="RAC76" s="87"/>
      <c r="RAD76" s="88"/>
      <c r="RAE76" s="87"/>
      <c r="RAF76" s="87"/>
      <c r="RAG76" s="87"/>
      <c r="RAH76" s="87"/>
      <c r="RAI76" s="88"/>
      <c r="RAJ76" s="87"/>
      <c r="RAK76" s="87"/>
      <c r="RAL76" s="87"/>
      <c r="RAM76" s="87"/>
      <c r="RAN76" s="88"/>
      <c r="RAO76" s="87"/>
      <c r="RAP76" s="87"/>
      <c r="RAQ76" s="87"/>
      <c r="RAR76" s="87"/>
      <c r="RAS76" s="88"/>
      <c r="RAT76" s="87"/>
      <c r="RAU76" s="87"/>
      <c r="RAV76" s="87"/>
      <c r="RAW76" s="87"/>
      <c r="RAX76" s="88"/>
      <c r="RAY76" s="87"/>
      <c r="RAZ76" s="87"/>
      <c r="RBA76" s="87"/>
      <c r="RBB76" s="87"/>
      <c r="RBC76" s="88"/>
      <c r="RBD76" s="87"/>
      <c r="RBE76" s="87"/>
      <c r="RBF76" s="87"/>
      <c r="RBG76" s="87"/>
      <c r="RBH76" s="88"/>
      <c r="RBI76" s="87"/>
      <c r="RBJ76" s="87"/>
      <c r="RBK76" s="87"/>
      <c r="RBL76" s="87"/>
      <c r="RBM76" s="88"/>
      <c r="RBN76" s="87"/>
      <c r="RBO76" s="87"/>
      <c r="RBP76" s="87"/>
      <c r="RBQ76" s="87"/>
      <c r="RBR76" s="88"/>
      <c r="RBS76" s="87"/>
      <c r="RBT76" s="87"/>
      <c r="RBU76" s="87"/>
      <c r="RBV76" s="87"/>
      <c r="RBW76" s="88"/>
      <c r="RBX76" s="87"/>
      <c r="RBY76" s="87"/>
      <c r="RBZ76" s="87"/>
      <c r="RCA76" s="87"/>
      <c r="RCB76" s="88"/>
      <c r="RCC76" s="87"/>
      <c r="RCD76" s="87"/>
      <c r="RCE76" s="87"/>
      <c r="RCF76" s="87"/>
      <c r="RCG76" s="88"/>
      <c r="RCH76" s="87"/>
      <c r="RCI76" s="87"/>
      <c r="RCJ76" s="87"/>
      <c r="RCK76" s="87"/>
      <c r="RCL76" s="88"/>
      <c r="RCM76" s="87"/>
      <c r="RCN76" s="87"/>
      <c r="RCO76" s="87"/>
      <c r="RCP76" s="87"/>
      <c r="RCQ76" s="88"/>
      <c r="RCR76" s="87"/>
      <c r="RCS76" s="87"/>
      <c r="RCT76" s="87"/>
      <c r="RCU76" s="87"/>
      <c r="RCV76" s="88"/>
      <c r="RCW76" s="87"/>
      <c r="RCX76" s="87"/>
      <c r="RCY76" s="87"/>
      <c r="RCZ76" s="87"/>
      <c r="RDA76" s="88"/>
      <c r="RDB76" s="87"/>
      <c r="RDC76" s="87"/>
      <c r="RDD76" s="87"/>
      <c r="RDE76" s="87"/>
      <c r="RDF76" s="88"/>
      <c r="RDG76" s="87"/>
      <c r="RDH76" s="87"/>
      <c r="RDI76" s="87"/>
      <c r="RDJ76" s="87"/>
      <c r="RDK76" s="88"/>
      <c r="RDL76" s="87"/>
      <c r="RDM76" s="87"/>
      <c r="RDN76" s="87"/>
      <c r="RDO76" s="87"/>
      <c r="RDP76" s="88"/>
      <c r="RDQ76" s="87"/>
      <c r="RDR76" s="87"/>
      <c r="RDS76" s="87"/>
      <c r="RDT76" s="87"/>
      <c r="RDU76" s="88"/>
      <c r="RDV76" s="87"/>
      <c r="RDW76" s="87"/>
      <c r="RDX76" s="87"/>
      <c r="RDY76" s="87"/>
      <c r="RDZ76" s="88"/>
      <c r="REA76" s="87"/>
      <c r="REB76" s="87"/>
      <c r="REC76" s="87"/>
      <c r="RED76" s="87"/>
      <c r="REE76" s="88"/>
      <c r="REF76" s="87"/>
      <c r="REG76" s="87"/>
      <c r="REH76" s="87"/>
      <c r="REI76" s="87"/>
      <c r="REJ76" s="88"/>
      <c r="REK76" s="87"/>
      <c r="REL76" s="87"/>
      <c r="REM76" s="87"/>
      <c r="REN76" s="87"/>
      <c r="REO76" s="88"/>
      <c r="REP76" s="87"/>
      <c r="REQ76" s="87"/>
      <c r="RER76" s="87"/>
      <c r="RES76" s="87"/>
      <c r="RET76" s="88"/>
      <c r="REU76" s="87"/>
      <c r="REV76" s="87"/>
      <c r="REW76" s="87"/>
      <c r="REX76" s="87"/>
      <c r="REY76" s="88"/>
      <c r="REZ76" s="87"/>
      <c r="RFA76" s="87"/>
      <c r="RFB76" s="87"/>
      <c r="RFC76" s="87"/>
      <c r="RFD76" s="88"/>
      <c r="RFE76" s="87"/>
      <c r="RFF76" s="87"/>
      <c r="RFG76" s="87"/>
      <c r="RFH76" s="87"/>
      <c r="RFI76" s="88"/>
      <c r="RFJ76" s="87"/>
      <c r="RFK76" s="87"/>
      <c r="RFL76" s="87"/>
      <c r="RFM76" s="87"/>
      <c r="RFN76" s="88"/>
      <c r="RFO76" s="87"/>
      <c r="RFP76" s="87"/>
      <c r="RFQ76" s="87"/>
      <c r="RFR76" s="87"/>
      <c r="RFS76" s="88"/>
      <c r="RFT76" s="87"/>
      <c r="RFU76" s="87"/>
      <c r="RFV76" s="87"/>
      <c r="RFW76" s="87"/>
      <c r="RFX76" s="88"/>
      <c r="RFY76" s="87"/>
      <c r="RFZ76" s="87"/>
      <c r="RGA76" s="87"/>
      <c r="RGB76" s="87"/>
      <c r="RGC76" s="88"/>
      <c r="RGD76" s="87"/>
      <c r="RGE76" s="87"/>
      <c r="RGF76" s="87"/>
      <c r="RGG76" s="87"/>
      <c r="RGH76" s="88"/>
      <c r="RGI76" s="87"/>
      <c r="RGJ76" s="87"/>
      <c r="RGK76" s="87"/>
      <c r="RGL76" s="87"/>
      <c r="RGM76" s="88"/>
      <c r="RGN76" s="87"/>
      <c r="RGO76" s="87"/>
      <c r="RGP76" s="87"/>
      <c r="RGQ76" s="87"/>
      <c r="RGR76" s="88"/>
      <c r="RGS76" s="87"/>
      <c r="RGT76" s="87"/>
      <c r="RGU76" s="87"/>
      <c r="RGV76" s="87"/>
      <c r="RGW76" s="88"/>
      <c r="RGX76" s="87"/>
      <c r="RGY76" s="87"/>
      <c r="RGZ76" s="87"/>
      <c r="RHA76" s="87"/>
      <c r="RHB76" s="88"/>
      <c r="RHC76" s="87"/>
      <c r="RHD76" s="87"/>
      <c r="RHE76" s="87"/>
      <c r="RHF76" s="87"/>
      <c r="RHG76" s="88"/>
      <c r="RHH76" s="87"/>
      <c r="RHI76" s="87"/>
      <c r="RHJ76" s="87"/>
      <c r="RHK76" s="87"/>
      <c r="RHL76" s="88"/>
      <c r="RHM76" s="87"/>
      <c r="RHN76" s="87"/>
      <c r="RHO76" s="87"/>
      <c r="RHP76" s="87"/>
      <c r="RHQ76" s="88"/>
      <c r="RHR76" s="87"/>
      <c r="RHS76" s="87"/>
      <c r="RHT76" s="87"/>
      <c r="RHU76" s="87"/>
      <c r="RHV76" s="88"/>
      <c r="RHW76" s="87"/>
      <c r="RHX76" s="87"/>
      <c r="RHY76" s="87"/>
      <c r="RHZ76" s="87"/>
      <c r="RIA76" s="88"/>
      <c r="RIB76" s="87"/>
      <c r="RIC76" s="87"/>
      <c r="RID76" s="87"/>
      <c r="RIE76" s="87"/>
      <c r="RIF76" s="88"/>
      <c r="RIG76" s="87"/>
      <c r="RIH76" s="87"/>
      <c r="RII76" s="87"/>
      <c r="RIJ76" s="87"/>
      <c r="RIK76" s="88"/>
      <c r="RIL76" s="87"/>
      <c r="RIM76" s="87"/>
      <c r="RIN76" s="87"/>
      <c r="RIO76" s="87"/>
      <c r="RIP76" s="88"/>
      <c r="RIQ76" s="87"/>
      <c r="RIR76" s="87"/>
      <c r="RIS76" s="87"/>
      <c r="RIT76" s="87"/>
      <c r="RIU76" s="88"/>
      <c r="RIV76" s="87"/>
      <c r="RIW76" s="87"/>
      <c r="RIX76" s="87"/>
      <c r="RIY76" s="87"/>
      <c r="RIZ76" s="88"/>
      <c r="RJA76" s="87"/>
      <c r="RJB76" s="87"/>
      <c r="RJC76" s="87"/>
      <c r="RJD76" s="87"/>
      <c r="RJE76" s="88"/>
      <c r="RJF76" s="87"/>
      <c r="RJG76" s="87"/>
      <c r="RJH76" s="87"/>
      <c r="RJI76" s="87"/>
      <c r="RJJ76" s="88"/>
      <c r="RJK76" s="87"/>
      <c r="RJL76" s="87"/>
      <c r="RJM76" s="87"/>
      <c r="RJN76" s="87"/>
      <c r="RJO76" s="88"/>
      <c r="RJP76" s="87"/>
      <c r="RJQ76" s="87"/>
      <c r="RJR76" s="87"/>
      <c r="RJS76" s="87"/>
      <c r="RJT76" s="88"/>
      <c r="RJU76" s="87"/>
      <c r="RJV76" s="87"/>
      <c r="RJW76" s="87"/>
      <c r="RJX76" s="87"/>
      <c r="RJY76" s="88"/>
      <c r="RJZ76" s="87"/>
      <c r="RKA76" s="87"/>
      <c r="RKB76" s="87"/>
      <c r="RKC76" s="87"/>
      <c r="RKD76" s="88"/>
      <c r="RKE76" s="87"/>
      <c r="RKF76" s="87"/>
      <c r="RKG76" s="87"/>
      <c r="RKH76" s="87"/>
      <c r="RKI76" s="88"/>
      <c r="RKJ76" s="87"/>
      <c r="RKK76" s="87"/>
      <c r="RKL76" s="87"/>
      <c r="RKM76" s="87"/>
      <c r="RKN76" s="88"/>
      <c r="RKO76" s="87"/>
      <c r="RKP76" s="87"/>
      <c r="RKQ76" s="87"/>
      <c r="RKR76" s="87"/>
      <c r="RKS76" s="88"/>
      <c r="RKT76" s="87"/>
      <c r="RKU76" s="87"/>
      <c r="RKV76" s="87"/>
      <c r="RKW76" s="87"/>
      <c r="RKX76" s="88"/>
      <c r="RKY76" s="87"/>
      <c r="RKZ76" s="87"/>
      <c r="RLA76" s="87"/>
      <c r="RLB76" s="87"/>
      <c r="RLC76" s="88"/>
      <c r="RLD76" s="87"/>
      <c r="RLE76" s="87"/>
      <c r="RLF76" s="87"/>
      <c r="RLG76" s="87"/>
      <c r="RLH76" s="88"/>
      <c r="RLI76" s="87"/>
      <c r="RLJ76" s="87"/>
      <c r="RLK76" s="87"/>
      <c r="RLL76" s="87"/>
      <c r="RLM76" s="88"/>
      <c r="RLN76" s="87"/>
      <c r="RLO76" s="87"/>
      <c r="RLP76" s="87"/>
      <c r="RLQ76" s="87"/>
      <c r="RLR76" s="88"/>
      <c r="RLS76" s="87"/>
      <c r="RLT76" s="87"/>
      <c r="RLU76" s="87"/>
      <c r="RLV76" s="87"/>
      <c r="RLW76" s="88"/>
      <c r="RLX76" s="87"/>
      <c r="RLY76" s="87"/>
      <c r="RLZ76" s="87"/>
      <c r="RMA76" s="87"/>
      <c r="RMB76" s="88"/>
      <c r="RMC76" s="87"/>
      <c r="RMD76" s="87"/>
      <c r="RME76" s="87"/>
      <c r="RMF76" s="87"/>
      <c r="RMG76" s="88"/>
      <c r="RMH76" s="87"/>
      <c r="RMI76" s="87"/>
      <c r="RMJ76" s="87"/>
      <c r="RMK76" s="87"/>
      <c r="RML76" s="88"/>
      <c r="RMM76" s="87"/>
      <c r="RMN76" s="87"/>
      <c r="RMO76" s="87"/>
      <c r="RMP76" s="87"/>
      <c r="RMQ76" s="88"/>
      <c r="RMR76" s="87"/>
      <c r="RMS76" s="87"/>
      <c r="RMT76" s="87"/>
      <c r="RMU76" s="87"/>
      <c r="RMV76" s="88"/>
      <c r="RMW76" s="87"/>
      <c r="RMX76" s="87"/>
      <c r="RMY76" s="87"/>
      <c r="RMZ76" s="87"/>
      <c r="RNA76" s="88"/>
      <c r="RNB76" s="87"/>
      <c r="RNC76" s="87"/>
      <c r="RND76" s="87"/>
      <c r="RNE76" s="87"/>
      <c r="RNF76" s="88"/>
      <c r="RNG76" s="87"/>
      <c r="RNH76" s="87"/>
      <c r="RNI76" s="87"/>
      <c r="RNJ76" s="87"/>
      <c r="RNK76" s="88"/>
      <c r="RNL76" s="87"/>
      <c r="RNM76" s="87"/>
      <c r="RNN76" s="87"/>
      <c r="RNO76" s="87"/>
      <c r="RNP76" s="88"/>
      <c r="RNQ76" s="87"/>
      <c r="RNR76" s="87"/>
      <c r="RNS76" s="87"/>
      <c r="RNT76" s="87"/>
      <c r="RNU76" s="88"/>
      <c r="RNV76" s="87"/>
      <c r="RNW76" s="87"/>
      <c r="RNX76" s="87"/>
      <c r="RNY76" s="87"/>
      <c r="RNZ76" s="88"/>
      <c r="ROA76" s="87"/>
      <c r="ROB76" s="87"/>
      <c r="ROC76" s="87"/>
      <c r="ROD76" s="87"/>
      <c r="ROE76" s="88"/>
      <c r="ROF76" s="87"/>
      <c r="ROG76" s="87"/>
      <c r="ROH76" s="87"/>
      <c r="ROI76" s="87"/>
      <c r="ROJ76" s="88"/>
      <c r="ROK76" s="87"/>
      <c r="ROL76" s="87"/>
      <c r="ROM76" s="87"/>
      <c r="RON76" s="87"/>
      <c r="ROO76" s="88"/>
      <c r="ROP76" s="87"/>
      <c r="ROQ76" s="87"/>
      <c r="ROR76" s="87"/>
      <c r="ROS76" s="87"/>
      <c r="ROT76" s="88"/>
      <c r="ROU76" s="87"/>
      <c r="ROV76" s="87"/>
      <c r="ROW76" s="87"/>
      <c r="ROX76" s="87"/>
      <c r="ROY76" s="88"/>
      <c r="ROZ76" s="87"/>
      <c r="RPA76" s="87"/>
      <c r="RPB76" s="87"/>
      <c r="RPC76" s="87"/>
      <c r="RPD76" s="88"/>
      <c r="RPE76" s="87"/>
      <c r="RPF76" s="87"/>
      <c r="RPG76" s="87"/>
      <c r="RPH76" s="87"/>
      <c r="RPI76" s="88"/>
      <c r="RPJ76" s="87"/>
      <c r="RPK76" s="87"/>
      <c r="RPL76" s="87"/>
      <c r="RPM76" s="87"/>
      <c r="RPN76" s="88"/>
      <c r="RPO76" s="87"/>
      <c r="RPP76" s="87"/>
      <c r="RPQ76" s="87"/>
      <c r="RPR76" s="87"/>
      <c r="RPS76" s="88"/>
      <c r="RPT76" s="87"/>
      <c r="RPU76" s="87"/>
      <c r="RPV76" s="87"/>
      <c r="RPW76" s="87"/>
      <c r="RPX76" s="88"/>
      <c r="RPY76" s="87"/>
      <c r="RPZ76" s="87"/>
      <c r="RQA76" s="87"/>
      <c r="RQB76" s="87"/>
      <c r="RQC76" s="88"/>
      <c r="RQD76" s="87"/>
      <c r="RQE76" s="87"/>
      <c r="RQF76" s="87"/>
      <c r="RQG76" s="87"/>
      <c r="RQH76" s="88"/>
      <c r="RQI76" s="87"/>
      <c r="RQJ76" s="87"/>
      <c r="RQK76" s="87"/>
      <c r="RQL76" s="87"/>
      <c r="RQM76" s="88"/>
      <c r="RQN76" s="87"/>
      <c r="RQO76" s="87"/>
      <c r="RQP76" s="87"/>
      <c r="RQQ76" s="87"/>
      <c r="RQR76" s="88"/>
      <c r="RQS76" s="87"/>
      <c r="RQT76" s="87"/>
      <c r="RQU76" s="87"/>
      <c r="RQV76" s="87"/>
      <c r="RQW76" s="88"/>
      <c r="RQX76" s="87"/>
      <c r="RQY76" s="87"/>
      <c r="RQZ76" s="87"/>
      <c r="RRA76" s="87"/>
      <c r="RRB76" s="88"/>
      <c r="RRC76" s="87"/>
      <c r="RRD76" s="87"/>
      <c r="RRE76" s="87"/>
      <c r="RRF76" s="87"/>
      <c r="RRG76" s="88"/>
      <c r="RRH76" s="87"/>
      <c r="RRI76" s="87"/>
      <c r="RRJ76" s="87"/>
      <c r="RRK76" s="87"/>
      <c r="RRL76" s="88"/>
      <c r="RRM76" s="87"/>
      <c r="RRN76" s="87"/>
      <c r="RRO76" s="87"/>
      <c r="RRP76" s="87"/>
      <c r="RRQ76" s="88"/>
      <c r="RRR76" s="87"/>
      <c r="RRS76" s="87"/>
      <c r="RRT76" s="87"/>
      <c r="RRU76" s="87"/>
      <c r="RRV76" s="88"/>
      <c r="RRW76" s="87"/>
      <c r="RRX76" s="87"/>
      <c r="RRY76" s="87"/>
      <c r="RRZ76" s="87"/>
      <c r="RSA76" s="88"/>
      <c r="RSB76" s="87"/>
      <c r="RSC76" s="87"/>
      <c r="RSD76" s="87"/>
      <c r="RSE76" s="87"/>
      <c r="RSF76" s="88"/>
      <c r="RSG76" s="87"/>
      <c r="RSH76" s="87"/>
      <c r="RSI76" s="87"/>
      <c r="RSJ76" s="87"/>
      <c r="RSK76" s="88"/>
      <c r="RSL76" s="87"/>
      <c r="RSM76" s="87"/>
      <c r="RSN76" s="87"/>
      <c r="RSO76" s="87"/>
      <c r="RSP76" s="88"/>
      <c r="RSQ76" s="87"/>
      <c r="RSR76" s="87"/>
      <c r="RSS76" s="87"/>
      <c r="RST76" s="87"/>
      <c r="RSU76" s="88"/>
      <c r="RSV76" s="87"/>
      <c r="RSW76" s="87"/>
      <c r="RSX76" s="87"/>
      <c r="RSY76" s="87"/>
      <c r="RSZ76" s="88"/>
      <c r="RTA76" s="87"/>
      <c r="RTB76" s="87"/>
      <c r="RTC76" s="87"/>
      <c r="RTD76" s="87"/>
      <c r="RTE76" s="88"/>
      <c r="RTF76" s="87"/>
      <c r="RTG76" s="87"/>
      <c r="RTH76" s="87"/>
      <c r="RTI76" s="87"/>
      <c r="RTJ76" s="88"/>
      <c r="RTK76" s="87"/>
      <c r="RTL76" s="87"/>
      <c r="RTM76" s="87"/>
      <c r="RTN76" s="87"/>
      <c r="RTO76" s="88"/>
      <c r="RTP76" s="87"/>
      <c r="RTQ76" s="87"/>
      <c r="RTR76" s="87"/>
      <c r="RTS76" s="87"/>
      <c r="RTT76" s="88"/>
      <c r="RTU76" s="87"/>
      <c r="RTV76" s="87"/>
      <c r="RTW76" s="87"/>
      <c r="RTX76" s="87"/>
      <c r="RTY76" s="88"/>
      <c r="RTZ76" s="87"/>
      <c r="RUA76" s="87"/>
      <c r="RUB76" s="87"/>
      <c r="RUC76" s="87"/>
      <c r="RUD76" s="88"/>
      <c r="RUE76" s="87"/>
      <c r="RUF76" s="87"/>
      <c r="RUG76" s="87"/>
      <c r="RUH76" s="87"/>
      <c r="RUI76" s="88"/>
      <c r="RUJ76" s="87"/>
      <c r="RUK76" s="87"/>
      <c r="RUL76" s="87"/>
      <c r="RUM76" s="87"/>
      <c r="RUN76" s="88"/>
      <c r="RUO76" s="87"/>
      <c r="RUP76" s="87"/>
      <c r="RUQ76" s="87"/>
      <c r="RUR76" s="87"/>
      <c r="RUS76" s="88"/>
      <c r="RUT76" s="87"/>
      <c r="RUU76" s="87"/>
      <c r="RUV76" s="87"/>
      <c r="RUW76" s="87"/>
      <c r="RUX76" s="88"/>
      <c r="RUY76" s="87"/>
      <c r="RUZ76" s="87"/>
      <c r="RVA76" s="87"/>
      <c r="RVB76" s="87"/>
      <c r="RVC76" s="88"/>
      <c r="RVD76" s="87"/>
      <c r="RVE76" s="87"/>
      <c r="RVF76" s="87"/>
      <c r="RVG76" s="87"/>
      <c r="RVH76" s="88"/>
      <c r="RVI76" s="87"/>
      <c r="RVJ76" s="87"/>
      <c r="RVK76" s="87"/>
      <c r="RVL76" s="87"/>
      <c r="RVM76" s="88"/>
      <c r="RVN76" s="87"/>
      <c r="RVO76" s="87"/>
      <c r="RVP76" s="87"/>
      <c r="RVQ76" s="87"/>
      <c r="RVR76" s="88"/>
      <c r="RVS76" s="87"/>
      <c r="RVT76" s="87"/>
      <c r="RVU76" s="87"/>
      <c r="RVV76" s="87"/>
      <c r="RVW76" s="88"/>
      <c r="RVX76" s="87"/>
      <c r="RVY76" s="87"/>
      <c r="RVZ76" s="87"/>
      <c r="RWA76" s="87"/>
      <c r="RWB76" s="88"/>
      <c r="RWC76" s="87"/>
      <c r="RWD76" s="87"/>
      <c r="RWE76" s="87"/>
      <c r="RWF76" s="87"/>
      <c r="RWG76" s="88"/>
      <c r="RWH76" s="87"/>
      <c r="RWI76" s="87"/>
      <c r="RWJ76" s="87"/>
      <c r="RWK76" s="87"/>
      <c r="RWL76" s="88"/>
      <c r="RWM76" s="87"/>
      <c r="RWN76" s="87"/>
      <c r="RWO76" s="87"/>
      <c r="RWP76" s="87"/>
      <c r="RWQ76" s="88"/>
      <c r="RWR76" s="87"/>
      <c r="RWS76" s="87"/>
      <c r="RWT76" s="87"/>
      <c r="RWU76" s="87"/>
      <c r="RWV76" s="88"/>
      <c r="RWW76" s="87"/>
      <c r="RWX76" s="87"/>
      <c r="RWY76" s="87"/>
      <c r="RWZ76" s="87"/>
      <c r="RXA76" s="88"/>
      <c r="RXB76" s="87"/>
      <c r="RXC76" s="87"/>
      <c r="RXD76" s="87"/>
      <c r="RXE76" s="87"/>
      <c r="RXF76" s="88"/>
      <c r="RXG76" s="87"/>
      <c r="RXH76" s="87"/>
      <c r="RXI76" s="87"/>
      <c r="RXJ76" s="87"/>
      <c r="RXK76" s="88"/>
      <c r="RXL76" s="87"/>
      <c r="RXM76" s="87"/>
      <c r="RXN76" s="87"/>
      <c r="RXO76" s="87"/>
      <c r="RXP76" s="88"/>
      <c r="RXQ76" s="87"/>
      <c r="RXR76" s="87"/>
      <c r="RXS76" s="87"/>
      <c r="RXT76" s="87"/>
      <c r="RXU76" s="88"/>
      <c r="RXV76" s="87"/>
      <c r="RXW76" s="87"/>
      <c r="RXX76" s="87"/>
      <c r="RXY76" s="87"/>
      <c r="RXZ76" s="88"/>
      <c r="RYA76" s="87"/>
      <c r="RYB76" s="87"/>
      <c r="RYC76" s="87"/>
      <c r="RYD76" s="87"/>
      <c r="RYE76" s="88"/>
      <c r="RYF76" s="87"/>
      <c r="RYG76" s="87"/>
      <c r="RYH76" s="87"/>
      <c r="RYI76" s="87"/>
      <c r="RYJ76" s="88"/>
      <c r="RYK76" s="87"/>
      <c r="RYL76" s="87"/>
      <c r="RYM76" s="87"/>
      <c r="RYN76" s="87"/>
      <c r="RYO76" s="88"/>
      <c r="RYP76" s="87"/>
      <c r="RYQ76" s="87"/>
      <c r="RYR76" s="87"/>
      <c r="RYS76" s="87"/>
      <c r="RYT76" s="88"/>
      <c r="RYU76" s="87"/>
      <c r="RYV76" s="87"/>
      <c r="RYW76" s="87"/>
      <c r="RYX76" s="87"/>
      <c r="RYY76" s="88"/>
      <c r="RYZ76" s="87"/>
      <c r="RZA76" s="87"/>
      <c r="RZB76" s="87"/>
      <c r="RZC76" s="87"/>
      <c r="RZD76" s="88"/>
      <c r="RZE76" s="87"/>
      <c r="RZF76" s="87"/>
      <c r="RZG76" s="87"/>
      <c r="RZH76" s="87"/>
      <c r="RZI76" s="88"/>
      <c r="RZJ76" s="87"/>
      <c r="RZK76" s="87"/>
      <c r="RZL76" s="87"/>
      <c r="RZM76" s="87"/>
      <c r="RZN76" s="88"/>
      <c r="RZO76" s="87"/>
      <c r="RZP76" s="87"/>
      <c r="RZQ76" s="87"/>
      <c r="RZR76" s="87"/>
      <c r="RZS76" s="88"/>
      <c r="RZT76" s="87"/>
      <c r="RZU76" s="87"/>
      <c r="RZV76" s="87"/>
      <c r="RZW76" s="87"/>
      <c r="RZX76" s="88"/>
      <c r="RZY76" s="87"/>
      <c r="RZZ76" s="87"/>
      <c r="SAA76" s="87"/>
      <c r="SAB76" s="87"/>
      <c r="SAC76" s="88"/>
      <c r="SAD76" s="87"/>
      <c r="SAE76" s="87"/>
      <c r="SAF76" s="87"/>
      <c r="SAG76" s="87"/>
      <c r="SAH76" s="88"/>
      <c r="SAI76" s="87"/>
      <c r="SAJ76" s="87"/>
      <c r="SAK76" s="87"/>
      <c r="SAL76" s="87"/>
      <c r="SAM76" s="88"/>
      <c r="SAN76" s="87"/>
      <c r="SAO76" s="87"/>
      <c r="SAP76" s="87"/>
      <c r="SAQ76" s="87"/>
      <c r="SAR76" s="88"/>
      <c r="SAS76" s="87"/>
      <c r="SAT76" s="87"/>
      <c r="SAU76" s="87"/>
      <c r="SAV76" s="87"/>
      <c r="SAW76" s="88"/>
      <c r="SAX76" s="87"/>
      <c r="SAY76" s="87"/>
      <c r="SAZ76" s="87"/>
      <c r="SBA76" s="87"/>
      <c r="SBB76" s="88"/>
      <c r="SBC76" s="87"/>
      <c r="SBD76" s="87"/>
      <c r="SBE76" s="87"/>
      <c r="SBF76" s="87"/>
      <c r="SBG76" s="88"/>
      <c r="SBH76" s="87"/>
      <c r="SBI76" s="87"/>
      <c r="SBJ76" s="87"/>
      <c r="SBK76" s="87"/>
      <c r="SBL76" s="88"/>
      <c r="SBM76" s="87"/>
      <c r="SBN76" s="87"/>
      <c r="SBO76" s="87"/>
      <c r="SBP76" s="87"/>
      <c r="SBQ76" s="88"/>
      <c r="SBR76" s="87"/>
      <c r="SBS76" s="87"/>
      <c r="SBT76" s="87"/>
      <c r="SBU76" s="87"/>
      <c r="SBV76" s="88"/>
      <c r="SBW76" s="87"/>
      <c r="SBX76" s="87"/>
      <c r="SBY76" s="87"/>
      <c r="SBZ76" s="87"/>
      <c r="SCA76" s="88"/>
      <c r="SCB76" s="87"/>
      <c r="SCC76" s="87"/>
      <c r="SCD76" s="87"/>
      <c r="SCE76" s="87"/>
      <c r="SCF76" s="88"/>
      <c r="SCG76" s="87"/>
      <c r="SCH76" s="87"/>
      <c r="SCI76" s="87"/>
      <c r="SCJ76" s="87"/>
      <c r="SCK76" s="88"/>
      <c r="SCL76" s="87"/>
      <c r="SCM76" s="87"/>
      <c r="SCN76" s="87"/>
      <c r="SCO76" s="87"/>
      <c r="SCP76" s="88"/>
      <c r="SCQ76" s="87"/>
      <c r="SCR76" s="87"/>
      <c r="SCS76" s="87"/>
      <c r="SCT76" s="87"/>
      <c r="SCU76" s="88"/>
      <c r="SCV76" s="87"/>
      <c r="SCW76" s="87"/>
      <c r="SCX76" s="87"/>
      <c r="SCY76" s="87"/>
      <c r="SCZ76" s="88"/>
      <c r="SDA76" s="87"/>
      <c r="SDB76" s="87"/>
      <c r="SDC76" s="87"/>
      <c r="SDD76" s="87"/>
      <c r="SDE76" s="88"/>
      <c r="SDF76" s="87"/>
      <c r="SDG76" s="87"/>
      <c r="SDH76" s="87"/>
      <c r="SDI76" s="87"/>
      <c r="SDJ76" s="88"/>
      <c r="SDK76" s="87"/>
      <c r="SDL76" s="87"/>
      <c r="SDM76" s="87"/>
      <c r="SDN76" s="87"/>
      <c r="SDO76" s="88"/>
      <c r="SDP76" s="87"/>
      <c r="SDQ76" s="87"/>
      <c r="SDR76" s="87"/>
      <c r="SDS76" s="87"/>
      <c r="SDT76" s="88"/>
      <c r="SDU76" s="87"/>
      <c r="SDV76" s="87"/>
      <c r="SDW76" s="87"/>
      <c r="SDX76" s="87"/>
      <c r="SDY76" s="88"/>
      <c r="SDZ76" s="87"/>
      <c r="SEA76" s="87"/>
      <c r="SEB76" s="87"/>
      <c r="SEC76" s="87"/>
      <c r="SED76" s="88"/>
      <c r="SEE76" s="87"/>
      <c r="SEF76" s="87"/>
      <c r="SEG76" s="87"/>
      <c r="SEH76" s="87"/>
      <c r="SEI76" s="88"/>
      <c r="SEJ76" s="87"/>
      <c r="SEK76" s="87"/>
      <c r="SEL76" s="87"/>
      <c r="SEM76" s="87"/>
      <c r="SEN76" s="88"/>
      <c r="SEO76" s="87"/>
      <c r="SEP76" s="87"/>
      <c r="SEQ76" s="87"/>
      <c r="SER76" s="87"/>
      <c r="SES76" s="88"/>
      <c r="SET76" s="87"/>
      <c r="SEU76" s="87"/>
      <c r="SEV76" s="87"/>
      <c r="SEW76" s="87"/>
      <c r="SEX76" s="88"/>
      <c r="SEY76" s="87"/>
      <c r="SEZ76" s="87"/>
      <c r="SFA76" s="87"/>
      <c r="SFB76" s="87"/>
      <c r="SFC76" s="88"/>
      <c r="SFD76" s="87"/>
      <c r="SFE76" s="87"/>
      <c r="SFF76" s="87"/>
      <c r="SFG76" s="87"/>
      <c r="SFH76" s="88"/>
      <c r="SFI76" s="87"/>
      <c r="SFJ76" s="87"/>
      <c r="SFK76" s="87"/>
      <c r="SFL76" s="87"/>
      <c r="SFM76" s="88"/>
      <c r="SFN76" s="87"/>
      <c r="SFO76" s="87"/>
      <c r="SFP76" s="87"/>
      <c r="SFQ76" s="87"/>
      <c r="SFR76" s="88"/>
      <c r="SFS76" s="87"/>
      <c r="SFT76" s="87"/>
      <c r="SFU76" s="87"/>
      <c r="SFV76" s="87"/>
      <c r="SFW76" s="88"/>
      <c r="SFX76" s="87"/>
      <c r="SFY76" s="87"/>
      <c r="SFZ76" s="87"/>
      <c r="SGA76" s="87"/>
      <c r="SGB76" s="88"/>
      <c r="SGC76" s="87"/>
      <c r="SGD76" s="87"/>
      <c r="SGE76" s="87"/>
      <c r="SGF76" s="87"/>
      <c r="SGG76" s="88"/>
      <c r="SGH76" s="87"/>
      <c r="SGI76" s="87"/>
      <c r="SGJ76" s="87"/>
      <c r="SGK76" s="87"/>
      <c r="SGL76" s="88"/>
      <c r="SGM76" s="87"/>
      <c r="SGN76" s="87"/>
      <c r="SGO76" s="87"/>
      <c r="SGP76" s="87"/>
      <c r="SGQ76" s="88"/>
      <c r="SGR76" s="87"/>
      <c r="SGS76" s="87"/>
      <c r="SGT76" s="87"/>
      <c r="SGU76" s="87"/>
      <c r="SGV76" s="88"/>
      <c r="SGW76" s="87"/>
      <c r="SGX76" s="87"/>
      <c r="SGY76" s="87"/>
      <c r="SGZ76" s="87"/>
      <c r="SHA76" s="88"/>
      <c r="SHB76" s="87"/>
      <c r="SHC76" s="87"/>
      <c r="SHD76" s="87"/>
      <c r="SHE76" s="87"/>
      <c r="SHF76" s="88"/>
      <c r="SHG76" s="87"/>
      <c r="SHH76" s="87"/>
      <c r="SHI76" s="87"/>
      <c r="SHJ76" s="87"/>
      <c r="SHK76" s="88"/>
      <c r="SHL76" s="87"/>
      <c r="SHM76" s="87"/>
      <c r="SHN76" s="87"/>
      <c r="SHO76" s="87"/>
      <c r="SHP76" s="88"/>
      <c r="SHQ76" s="87"/>
      <c r="SHR76" s="87"/>
      <c r="SHS76" s="87"/>
      <c r="SHT76" s="87"/>
      <c r="SHU76" s="88"/>
      <c r="SHV76" s="87"/>
      <c r="SHW76" s="87"/>
      <c r="SHX76" s="87"/>
      <c r="SHY76" s="87"/>
      <c r="SHZ76" s="88"/>
      <c r="SIA76" s="87"/>
      <c r="SIB76" s="87"/>
      <c r="SIC76" s="87"/>
      <c r="SID76" s="87"/>
      <c r="SIE76" s="88"/>
      <c r="SIF76" s="87"/>
      <c r="SIG76" s="87"/>
      <c r="SIH76" s="87"/>
      <c r="SII76" s="87"/>
      <c r="SIJ76" s="88"/>
      <c r="SIK76" s="87"/>
      <c r="SIL76" s="87"/>
      <c r="SIM76" s="87"/>
      <c r="SIN76" s="87"/>
      <c r="SIO76" s="88"/>
      <c r="SIP76" s="87"/>
      <c r="SIQ76" s="87"/>
      <c r="SIR76" s="87"/>
      <c r="SIS76" s="87"/>
      <c r="SIT76" s="88"/>
      <c r="SIU76" s="87"/>
      <c r="SIV76" s="87"/>
      <c r="SIW76" s="87"/>
      <c r="SIX76" s="87"/>
      <c r="SIY76" s="88"/>
      <c r="SIZ76" s="87"/>
      <c r="SJA76" s="87"/>
      <c r="SJB76" s="87"/>
      <c r="SJC76" s="87"/>
      <c r="SJD76" s="88"/>
      <c r="SJE76" s="87"/>
      <c r="SJF76" s="87"/>
      <c r="SJG76" s="87"/>
      <c r="SJH76" s="87"/>
      <c r="SJI76" s="88"/>
      <c r="SJJ76" s="87"/>
      <c r="SJK76" s="87"/>
      <c r="SJL76" s="87"/>
      <c r="SJM76" s="87"/>
      <c r="SJN76" s="88"/>
      <c r="SJO76" s="87"/>
      <c r="SJP76" s="87"/>
      <c r="SJQ76" s="87"/>
      <c r="SJR76" s="87"/>
      <c r="SJS76" s="88"/>
      <c r="SJT76" s="87"/>
      <c r="SJU76" s="87"/>
      <c r="SJV76" s="87"/>
      <c r="SJW76" s="87"/>
      <c r="SJX76" s="88"/>
      <c r="SJY76" s="87"/>
      <c r="SJZ76" s="87"/>
      <c r="SKA76" s="87"/>
      <c r="SKB76" s="87"/>
      <c r="SKC76" s="88"/>
      <c r="SKD76" s="87"/>
      <c r="SKE76" s="87"/>
      <c r="SKF76" s="87"/>
      <c r="SKG76" s="87"/>
      <c r="SKH76" s="88"/>
      <c r="SKI76" s="87"/>
      <c r="SKJ76" s="87"/>
      <c r="SKK76" s="87"/>
      <c r="SKL76" s="87"/>
      <c r="SKM76" s="88"/>
      <c r="SKN76" s="87"/>
      <c r="SKO76" s="87"/>
      <c r="SKP76" s="87"/>
      <c r="SKQ76" s="87"/>
      <c r="SKR76" s="88"/>
      <c r="SKS76" s="87"/>
      <c r="SKT76" s="87"/>
      <c r="SKU76" s="87"/>
      <c r="SKV76" s="87"/>
      <c r="SKW76" s="88"/>
      <c r="SKX76" s="87"/>
      <c r="SKY76" s="87"/>
      <c r="SKZ76" s="87"/>
      <c r="SLA76" s="87"/>
      <c r="SLB76" s="88"/>
      <c r="SLC76" s="87"/>
      <c r="SLD76" s="87"/>
      <c r="SLE76" s="87"/>
      <c r="SLF76" s="87"/>
      <c r="SLG76" s="88"/>
      <c r="SLH76" s="87"/>
      <c r="SLI76" s="87"/>
      <c r="SLJ76" s="87"/>
      <c r="SLK76" s="87"/>
      <c r="SLL76" s="88"/>
      <c r="SLM76" s="87"/>
      <c r="SLN76" s="87"/>
      <c r="SLO76" s="87"/>
      <c r="SLP76" s="87"/>
      <c r="SLQ76" s="88"/>
      <c r="SLR76" s="87"/>
      <c r="SLS76" s="87"/>
      <c r="SLT76" s="87"/>
      <c r="SLU76" s="87"/>
      <c r="SLV76" s="88"/>
      <c r="SLW76" s="87"/>
      <c r="SLX76" s="87"/>
      <c r="SLY76" s="87"/>
      <c r="SLZ76" s="87"/>
      <c r="SMA76" s="88"/>
      <c r="SMB76" s="87"/>
      <c r="SMC76" s="87"/>
      <c r="SMD76" s="87"/>
      <c r="SME76" s="87"/>
      <c r="SMF76" s="88"/>
      <c r="SMG76" s="87"/>
      <c r="SMH76" s="87"/>
      <c r="SMI76" s="87"/>
      <c r="SMJ76" s="87"/>
      <c r="SMK76" s="88"/>
      <c r="SML76" s="87"/>
      <c r="SMM76" s="87"/>
      <c r="SMN76" s="87"/>
      <c r="SMO76" s="87"/>
      <c r="SMP76" s="88"/>
      <c r="SMQ76" s="87"/>
      <c r="SMR76" s="87"/>
      <c r="SMS76" s="87"/>
      <c r="SMT76" s="87"/>
      <c r="SMU76" s="88"/>
      <c r="SMV76" s="87"/>
      <c r="SMW76" s="87"/>
      <c r="SMX76" s="87"/>
      <c r="SMY76" s="87"/>
      <c r="SMZ76" s="88"/>
      <c r="SNA76" s="87"/>
      <c r="SNB76" s="87"/>
      <c r="SNC76" s="87"/>
      <c r="SND76" s="87"/>
      <c r="SNE76" s="88"/>
      <c r="SNF76" s="87"/>
      <c r="SNG76" s="87"/>
      <c r="SNH76" s="87"/>
      <c r="SNI76" s="87"/>
      <c r="SNJ76" s="88"/>
      <c r="SNK76" s="87"/>
      <c r="SNL76" s="87"/>
      <c r="SNM76" s="87"/>
      <c r="SNN76" s="87"/>
      <c r="SNO76" s="88"/>
      <c r="SNP76" s="87"/>
      <c r="SNQ76" s="87"/>
      <c r="SNR76" s="87"/>
      <c r="SNS76" s="87"/>
      <c r="SNT76" s="88"/>
      <c r="SNU76" s="87"/>
      <c r="SNV76" s="87"/>
      <c r="SNW76" s="87"/>
      <c r="SNX76" s="87"/>
      <c r="SNY76" s="88"/>
      <c r="SNZ76" s="87"/>
      <c r="SOA76" s="87"/>
      <c r="SOB76" s="87"/>
      <c r="SOC76" s="87"/>
      <c r="SOD76" s="88"/>
      <c r="SOE76" s="87"/>
      <c r="SOF76" s="87"/>
      <c r="SOG76" s="87"/>
      <c r="SOH76" s="87"/>
      <c r="SOI76" s="88"/>
      <c r="SOJ76" s="87"/>
      <c r="SOK76" s="87"/>
      <c r="SOL76" s="87"/>
      <c r="SOM76" s="87"/>
      <c r="SON76" s="88"/>
      <c r="SOO76" s="87"/>
      <c r="SOP76" s="87"/>
      <c r="SOQ76" s="87"/>
      <c r="SOR76" s="87"/>
      <c r="SOS76" s="88"/>
      <c r="SOT76" s="87"/>
      <c r="SOU76" s="87"/>
      <c r="SOV76" s="87"/>
      <c r="SOW76" s="87"/>
      <c r="SOX76" s="88"/>
      <c r="SOY76" s="87"/>
      <c r="SOZ76" s="87"/>
      <c r="SPA76" s="87"/>
      <c r="SPB76" s="87"/>
      <c r="SPC76" s="88"/>
      <c r="SPD76" s="87"/>
      <c r="SPE76" s="87"/>
      <c r="SPF76" s="87"/>
      <c r="SPG76" s="87"/>
      <c r="SPH76" s="88"/>
      <c r="SPI76" s="87"/>
      <c r="SPJ76" s="87"/>
      <c r="SPK76" s="87"/>
      <c r="SPL76" s="87"/>
      <c r="SPM76" s="88"/>
      <c r="SPN76" s="87"/>
      <c r="SPO76" s="87"/>
      <c r="SPP76" s="87"/>
      <c r="SPQ76" s="87"/>
      <c r="SPR76" s="88"/>
      <c r="SPS76" s="87"/>
      <c r="SPT76" s="87"/>
      <c r="SPU76" s="87"/>
      <c r="SPV76" s="87"/>
      <c r="SPW76" s="88"/>
      <c r="SPX76" s="87"/>
      <c r="SPY76" s="87"/>
      <c r="SPZ76" s="87"/>
      <c r="SQA76" s="87"/>
      <c r="SQB76" s="88"/>
      <c r="SQC76" s="87"/>
      <c r="SQD76" s="87"/>
      <c r="SQE76" s="87"/>
      <c r="SQF76" s="87"/>
      <c r="SQG76" s="88"/>
      <c r="SQH76" s="87"/>
      <c r="SQI76" s="87"/>
      <c r="SQJ76" s="87"/>
      <c r="SQK76" s="87"/>
      <c r="SQL76" s="88"/>
      <c r="SQM76" s="87"/>
      <c r="SQN76" s="87"/>
      <c r="SQO76" s="87"/>
      <c r="SQP76" s="87"/>
      <c r="SQQ76" s="88"/>
      <c r="SQR76" s="87"/>
      <c r="SQS76" s="87"/>
      <c r="SQT76" s="87"/>
      <c r="SQU76" s="87"/>
      <c r="SQV76" s="88"/>
      <c r="SQW76" s="87"/>
      <c r="SQX76" s="87"/>
      <c r="SQY76" s="87"/>
      <c r="SQZ76" s="87"/>
      <c r="SRA76" s="88"/>
      <c r="SRB76" s="87"/>
      <c r="SRC76" s="87"/>
      <c r="SRD76" s="87"/>
      <c r="SRE76" s="87"/>
      <c r="SRF76" s="88"/>
      <c r="SRG76" s="87"/>
      <c r="SRH76" s="87"/>
      <c r="SRI76" s="87"/>
      <c r="SRJ76" s="87"/>
      <c r="SRK76" s="88"/>
      <c r="SRL76" s="87"/>
      <c r="SRM76" s="87"/>
      <c r="SRN76" s="87"/>
      <c r="SRO76" s="87"/>
      <c r="SRP76" s="88"/>
      <c r="SRQ76" s="87"/>
      <c r="SRR76" s="87"/>
      <c r="SRS76" s="87"/>
      <c r="SRT76" s="87"/>
      <c r="SRU76" s="88"/>
      <c r="SRV76" s="87"/>
      <c r="SRW76" s="87"/>
      <c r="SRX76" s="87"/>
      <c r="SRY76" s="87"/>
      <c r="SRZ76" s="88"/>
      <c r="SSA76" s="87"/>
      <c r="SSB76" s="87"/>
      <c r="SSC76" s="87"/>
      <c r="SSD76" s="87"/>
      <c r="SSE76" s="88"/>
      <c r="SSF76" s="87"/>
      <c r="SSG76" s="87"/>
      <c r="SSH76" s="87"/>
      <c r="SSI76" s="87"/>
      <c r="SSJ76" s="88"/>
      <c r="SSK76" s="87"/>
      <c r="SSL76" s="87"/>
      <c r="SSM76" s="87"/>
      <c r="SSN76" s="87"/>
      <c r="SSO76" s="88"/>
      <c r="SSP76" s="87"/>
      <c r="SSQ76" s="87"/>
      <c r="SSR76" s="87"/>
      <c r="SSS76" s="87"/>
      <c r="SST76" s="88"/>
      <c r="SSU76" s="87"/>
      <c r="SSV76" s="87"/>
      <c r="SSW76" s="87"/>
      <c r="SSX76" s="87"/>
      <c r="SSY76" s="88"/>
      <c r="SSZ76" s="87"/>
      <c r="STA76" s="87"/>
      <c r="STB76" s="87"/>
      <c r="STC76" s="87"/>
      <c r="STD76" s="88"/>
      <c r="STE76" s="87"/>
      <c r="STF76" s="87"/>
      <c r="STG76" s="87"/>
      <c r="STH76" s="87"/>
      <c r="STI76" s="88"/>
      <c r="STJ76" s="87"/>
      <c r="STK76" s="87"/>
      <c r="STL76" s="87"/>
      <c r="STM76" s="87"/>
      <c r="STN76" s="88"/>
      <c r="STO76" s="87"/>
      <c r="STP76" s="87"/>
      <c r="STQ76" s="87"/>
      <c r="STR76" s="87"/>
      <c r="STS76" s="88"/>
      <c r="STT76" s="87"/>
      <c r="STU76" s="87"/>
      <c r="STV76" s="87"/>
      <c r="STW76" s="87"/>
      <c r="STX76" s="88"/>
      <c r="STY76" s="87"/>
      <c r="STZ76" s="87"/>
      <c r="SUA76" s="87"/>
      <c r="SUB76" s="87"/>
      <c r="SUC76" s="88"/>
      <c r="SUD76" s="87"/>
      <c r="SUE76" s="87"/>
      <c r="SUF76" s="87"/>
      <c r="SUG76" s="87"/>
      <c r="SUH76" s="88"/>
      <c r="SUI76" s="87"/>
      <c r="SUJ76" s="87"/>
      <c r="SUK76" s="87"/>
      <c r="SUL76" s="87"/>
      <c r="SUM76" s="88"/>
      <c r="SUN76" s="87"/>
      <c r="SUO76" s="87"/>
      <c r="SUP76" s="87"/>
      <c r="SUQ76" s="87"/>
      <c r="SUR76" s="88"/>
      <c r="SUS76" s="87"/>
      <c r="SUT76" s="87"/>
      <c r="SUU76" s="87"/>
      <c r="SUV76" s="87"/>
      <c r="SUW76" s="88"/>
      <c r="SUX76" s="87"/>
      <c r="SUY76" s="87"/>
      <c r="SUZ76" s="87"/>
      <c r="SVA76" s="87"/>
      <c r="SVB76" s="88"/>
      <c r="SVC76" s="87"/>
      <c r="SVD76" s="87"/>
      <c r="SVE76" s="87"/>
      <c r="SVF76" s="87"/>
      <c r="SVG76" s="88"/>
      <c r="SVH76" s="87"/>
      <c r="SVI76" s="87"/>
      <c r="SVJ76" s="87"/>
      <c r="SVK76" s="87"/>
      <c r="SVL76" s="88"/>
      <c r="SVM76" s="87"/>
      <c r="SVN76" s="87"/>
      <c r="SVO76" s="87"/>
      <c r="SVP76" s="87"/>
      <c r="SVQ76" s="88"/>
      <c r="SVR76" s="87"/>
      <c r="SVS76" s="87"/>
      <c r="SVT76" s="87"/>
      <c r="SVU76" s="87"/>
      <c r="SVV76" s="88"/>
      <c r="SVW76" s="87"/>
      <c r="SVX76" s="87"/>
      <c r="SVY76" s="87"/>
      <c r="SVZ76" s="87"/>
      <c r="SWA76" s="88"/>
      <c r="SWB76" s="87"/>
      <c r="SWC76" s="87"/>
      <c r="SWD76" s="87"/>
      <c r="SWE76" s="87"/>
      <c r="SWF76" s="88"/>
      <c r="SWG76" s="87"/>
      <c r="SWH76" s="87"/>
      <c r="SWI76" s="87"/>
      <c r="SWJ76" s="87"/>
      <c r="SWK76" s="88"/>
      <c r="SWL76" s="87"/>
      <c r="SWM76" s="87"/>
      <c r="SWN76" s="87"/>
      <c r="SWO76" s="87"/>
      <c r="SWP76" s="88"/>
      <c r="SWQ76" s="87"/>
      <c r="SWR76" s="87"/>
      <c r="SWS76" s="87"/>
      <c r="SWT76" s="87"/>
      <c r="SWU76" s="88"/>
      <c r="SWV76" s="87"/>
      <c r="SWW76" s="87"/>
      <c r="SWX76" s="87"/>
      <c r="SWY76" s="87"/>
      <c r="SWZ76" s="88"/>
      <c r="SXA76" s="87"/>
      <c r="SXB76" s="87"/>
      <c r="SXC76" s="87"/>
      <c r="SXD76" s="87"/>
      <c r="SXE76" s="88"/>
      <c r="SXF76" s="87"/>
      <c r="SXG76" s="87"/>
      <c r="SXH76" s="87"/>
      <c r="SXI76" s="87"/>
      <c r="SXJ76" s="88"/>
      <c r="SXK76" s="87"/>
      <c r="SXL76" s="87"/>
      <c r="SXM76" s="87"/>
      <c r="SXN76" s="87"/>
      <c r="SXO76" s="88"/>
      <c r="SXP76" s="87"/>
      <c r="SXQ76" s="87"/>
      <c r="SXR76" s="87"/>
      <c r="SXS76" s="87"/>
      <c r="SXT76" s="88"/>
      <c r="SXU76" s="87"/>
      <c r="SXV76" s="87"/>
      <c r="SXW76" s="87"/>
      <c r="SXX76" s="87"/>
      <c r="SXY76" s="88"/>
      <c r="SXZ76" s="87"/>
      <c r="SYA76" s="87"/>
      <c r="SYB76" s="87"/>
      <c r="SYC76" s="87"/>
      <c r="SYD76" s="88"/>
      <c r="SYE76" s="87"/>
      <c r="SYF76" s="87"/>
      <c r="SYG76" s="87"/>
      <c r="SYH76" s="87"/>
      <c r="SYI76" s="88"/>
      <c r="SYJ76" s="87"/>
      <c r="SYK76" s="87"/>
      <c r="SYL76" s="87"/>
      <c r="SYM76" s="87"/>
      <c r="SYN76" s="88"/>
      <c r="SYO76" s="87"/>
      <c r="SYP76" s="87"/>
      <c r="SYQ76" s="87"/>
      <c r="SYR76" s="87"/>
      <c r="SYS76" s="88"/>
      <c r="SYT76" s="87"/>
      <c r="SYU76" s="87"/>
      <c r="SYV76" s="87"/>
      <c r="SYW76" s="87"/>
      <c r="SYX76" s="88"/>
      <c r="SYY76" s="87"/>
      <c r="SYZ76" s="87"/>
      <c r="SZA76" s="87"/>
      <c r="SZB76" s="87"/>
      <c r="SZC76" s="88"/>
      <c r="SZD76" s="87"/>
      <c r="SZE76" s="87"/>
      <c r="SZF76" s="87"/>
      <c r="SZG76" s="87"/>
      <c r="SZH76" s="88"/>
      <c r="SZI76" s="87"/>
      <c r="SZJ76" s="87"/>
      <c r="SZK76" s="87"/>
      <c r="SZL76" s="87"/>
      <c r="SZM76" s="88"/>
      <c r="SZN76" s="87"/>
      <c r="SZO76" s="87"/>
      <c r="SZP76" s="87"/>
      <c r="SZQ76" s="87"/>
      <c r="SZR76" s="88"/>
      <c r="SZS76" s="87"/>
      <c r="SZT76" s="87"/>
      <c r="SZU76" s="87"/>
      <c r="SZV76" s="87"/>
      <c r="SZW76" s="88"/>
      <c r="SZX76" s="87"/>
      <c r="SZY76" s="87"/>
      <c r="SZZ76" s="87"/>
      <c r="TAA76" s="87"/>
      <c r="TAB76" s="88"/>
      <c r="TAC76" s="87"/>
      <c r="TAD76" s="87"/>
      <c r="TAE76" s="87"/>
      <c r="TAF76" s="87"/>
      <c r="TAG76" s="88"/>
      <c r="TAH76" s="87"/>
      <c r="TAI76" s="87"/>
      <c r="TAJ76" s="87"/>
      <c r="TAK76" s="87"/>
      <c r="TAL76" s="88"/>
      <c r="TAM76" s="87"/>
      <c r="TAN76" s="87"/>
      <c r="TAO76" s="87"/>
      <c r="TAP76" s="87"/>
      <c r="TAQ76" s="88"/>
      <c r="TAR76" s="87"/>
      <c r="TAS76" s="87"/>
      <c r="TAT76" s="87"/>
      <c r="TAU76" s="87"/>
      <c r="TAV76" s="88"/>
      <c r="TAW76" s="87"/>
      <c r="TAX76" s="87"/>
      <c r="TAY76" s="87"/>
      <c r="TAZ76" s="87"/>
      <c r="TBA76" s="88"/>
      <c r="TBB76" s="87"/>
      <c r="TBC76" s="87"/>
      <c r="TBD76" s="87"/>
      <c r="TBE76" s="87"/>
      <c r="TBF76" s="88"/>
      <c r="TBG76" s="87"/>
      <c r="TBH76" s="87"/>
      <c r="TBI76" s="87"/>
      <c r="TBJ76" s="87"/>
      <c r="TBK76" s="88"/>
      <c r="TBL76" s="87"/>
      <c r="TBM76" s="87"/>
      <c r="TBN76" s="87"/>
      <c r="TBO76" s="87"/>
      <c r="TBP76" s="88"/>
      <c r="TBQ76" s="87"/>
      <c r="TBR76" s="87"/>
      <c r="TBS76" s="87"/>
      <c r="TBT76" s="87"/>
      <c r="TBU76" s="88"/>
      <c r="TBV76" s="87"/>
      <c r="TBW76" s="87"/>
      <c r="TBX76" s="87"/>
      <c r="TBY76" s="87"/>
      <c r="TBZ76" s="88"/>
      <c r="TCA76" s="87"/>
      <c r="TCB76" s="87"/>
      <c r="TCC76" s="87"/>
      <c r="TCD76" s="87"/>
      <c r="TCE76" s="88"/>
      <c r="TCF76" s="87"/>
      <c r="TCG76" s="87"/>
      <c r="TCH76" s="87"/>
      <c r="TCI76" s="87"/>
      <c r="TCJ76" s="88"/>
      <c r="TCK76" s="87"/>
      <c r="TCL76" s="87"/>
      <c r="TCM76" s="87"/>
      <c r="TCN76" s="87"/>
      <c r="TCO76" s="88"/>
      <c r="TCP76" s="87"/>
      <c r="TCQ76" s="87"/>
      <c r="TCR76" s="87"/>
      <c r="TCS76" s="87"/>
      <c r="TCT76" s="88"/>
      <c r="TCU76" s="87"/>
      <c r="TCV76" s="87"/>
      <c r="TCW76" s="87"/>
      <c r="TCX76" s="87"/>
      <c r="TCY76" s="88"/>
      <c r="TCZ76" s="87"/>
      <c r="TDA76" s="87"/>
      <c r="TDB76" s="87"/>
      <c r="TDC76" s="87"/>
      <c r="TDD76" s="88"/>
      <c r="TDE76" s="87"/>
      <c r="TDF76" s="87"/>
      <c r="TDG76" s="87"/>
      <c r="TDH76" s="87"/>
      <c r="TDI76" s="88"/>
      <c r="TDJ76" s="87"/>
      <c r="TDK76" s="87"/>
      <c r="TDL76" s="87"/>
      <c r="TDM76" s="87"/>
      <c r="TDN76" s="88"/>
      <c r="TDO76" s="87"/>
      <c r="TDP76" s="87"/>
      <c r="TDQ76" s="87"/>
      <c r="TDR76" s="87"/>
      <c r="TDS76" s="88"/>
      <c r="TDT76" s="87"/>
      <c r="TDU76" s="87"/>
      <c r="TDV76" s="87"/>
      <c r="TDW76" s="87"/>
      <c r="TDX76" s="88"/>
      <c r="TDY76" s="87"/>
      <c r="TDZ76" s="87"/>
      <c r="TEA76" s="87"/>
      <c r="TEB76" s="87"/>
      <c r="TEC76" s="88"/>
      <c r="TED76" s="87"/>
      <c r="TEE76" s="87"/>
      <c r="TEF76" s="87"/>
      <c r="TEG76" s="87"/>
      <c r="TEH76" s="88"/>
      <c r="TEI76" s="87"/>
      <c r="TEJ76" s="87"/>
      <c r="TEK76" s="87"/>
      <c r="TEL76" s="87"/>
      <c r="TEM76" s="88"/>
      <c r="TEN76" s="87"/>
      <c r="TEO76" s="87"/>
      <c r="TEP76" s="87"/>
      <c r="TEQ76" s="87"/>
      <c r="TER76" s="88"/>
      <c r="TES76" s="87"/>
      <c r="TET76" s="87"/>
      <c r="TEU76" s="87"/>
      <c r="TEV76" s="87"/>
      <c r="TEW76" s="88"/>
      <c r="TEX76" s="87"/>
      <c r="TEY76" s="87"/>
      <c r="TEZ76" s="87"/>
      <c r="TFA76" s="87"/>
      <c r="TFB76" s="88"/>
      <c r="TFC76" s="87"/>
      <c r="TFD76" s="87"/>
      <c r="TFE76" s="87"/>
      <c r="TFF76" s="87"/>
      <c r="TFG76" s="88"/>
      <c r="TFH76" s="87"/>
      <c r="TFI76" s="87"/>
      <c r="TFJ76" s="87"/>
      <c r="TFK76" s="87"/>
      <c r="TFL76" s="88"/>
      <c r="TFM76" s="87"/>
      <c r="TFN76" s="87"/>
      <c r="TFO76" s="87"/>
      <c r="TFP76" s="87"/>
      <c r="TFQ76" s="88"/>
      <c r="TFR76" s="87"/>
      <c r="TFS76" s="87"/>
      <c r="TFT76" s="87"/>
      <c r="TFU76" s="87"/>
      <c r="TFV76" s="88"/>
      <c r="TFW76" s="87"/>
      <c r="TFX76" s="87"/>
      <c r="TFY76" s="87"/>
      <c r="TFZ76" s="87"/>
      <c r="TGA76" s="88"/>
      <c r="TGB76" s="87"/>
      <c r="TGC76" s="87"/>
      <c r="TGD76" s="87"/>
      <c r="TGE76" s="87"/>
      <c r="TGF76" s="88"/>
      <c r="TGG76" s="87"/>
      <c r="TGH76" s="87"/>
      <c r="TGI76" s="87"/>
      <c r="TGJ76" s="87"/>
      <c r="TGK76" s="88"/>
      <c r="TGL76" s="87"/>
      <c r="TGM76" s="87"/>
      <c r="TGN76" s="87"/>
      <c r="TGO76" s="87"/>
      <c r="TGP76" s="88"/>
      <c r="TGQ76" s="87"/>
      <c r="TGR76" s="87"/>
      <c r="TGS76" s="87"/>
      <c r="TGT76" s="87"/>
      <c r="TGU76" s="88"/>
      <c r="TGV76" s="87"/>
      <c r="TGW76" s="87"/>
      <c r="TGX76" s="87"/>
      <c r="TGY76" s="87"/>
      <c r="TGZ76" s="88"/>
      <c r="THA76" s="87"/>
      <c r="THB76" s="87"/>
      <c r="THC76" s="87"/>
      <c r="THD76" s="87"/>
      <c r="THE76" s="88"/>
      <c r="THF76" s="87"/>
      <c r="THG76" s="87"/>
      <c r="THH76" s="87"/>
      <c r="THI76" s="87"/>
      <c r="THJ76" s="88"/>
      <c r="THK76" s="87"/>
      <c r="THL76" s="87"/>
      <c r="THM76" s="87"/>
      <c r="THN76" s="87"/>
      <c r="THO76" s="88"/>
      <c r="THP76" s="87"/>
      <c r="THQ76" s="87"/>
      <c r="THR76" s="87"/>
      <c r="THS76" s="87"/>
      <c r="THT76" s="88"/>
      <c r="THU76" s="87"/>
      <c r="THV76" s="87"/>
      <c r="THW76" s="87"/>
      <c r="THX76" s="87"/>
      <c r="THY76" s="88"/>
      <c r="THZ76" s="87"/>
      <c r="TIA76" s="87"/>
      <c r="TIB76" s="87"/>
      <c r="TIC76" s="87"/>
      <c r="TID76" s="88"/>
      <c r="TIE76" s="87"/>
      <c r="TIF76" s="87"/>
      <c r="TIG76" s="87"/>
      <c r="TIH76" s="87"/>
      <c r="TII76" s="88"/>
      <c r="TIJ76" s="87"/>
      <c r="TIK76" s="87"/>
      <c r="TIL76" s="87"/>
      <c r="TIM76" s="87"/>
      <c r="TIN76" s="88"/>
      <c r="TIO76" s="87"/>
      <c r="TIP76" s="87"/>
      <c r="TIQ76" s="87"/>
      <c r="TIR76" s="87"/>
      <c r="TIS76" s="88"/>
      <c r="TIT76" s="87"/>
      <c r="TIU76" s="87"/>
      <c r="TIV76" s="87"/>
      <c r="TIW76" s="87"/>
      <c r="TIX76" s="88"/>
      <c r="TIY76" s="87"/>
      <c r="TIZ76" s="87"/>
      <c r="TJA76" s="87"/>
      <c r="TJB76" s="87"/>
      <c r="TJC76" s="88"/>
      <c r="TJD76" s="87"/>
      <c r="TJE76" s="87"/>
      <c r="TJF76" s="87"/>
      <c r="TJG76" s="87"/>
      <c r="TJH76" s="88"/>
      <c r="TJI76" s="87"/>
      <c r="TJJ76" s="87"/>
      <c r="TJK76" s="87"/>
      <c r="TJL76" s="87"/>
      <c r="TJM76" s="88"/>
      <c r="TJN76" s="87"/>
      <c r="TJO76" s="87"/>
      <c r="TJP76" s="87"/>
      <c r="TJQ76" s="87"/>
      <c r="TJR76" s="88"/>
      <c r="TJS76" s="87"/>
      <c r="TJT76" s="87"/>
      <c r="TJU76" s="87"/>
      <c r="TJV76" s="87"/>
      <c r="TJW76" s="88"/>
      <c r="TJX76" s="87"/>
      <c r="TJY76" s="87"/>
      <c r="TJZ76" s="87"/>
      <c r="TKA76" s="87"/>
      <c r="TKB76" s="88"/>
      <c r="TKC76" s="87"/>
      <c r="TKD76" s="87"/>
      <c r="TKE76" s="87"/>
      <c r="TKF76" s="87"/>
      <c r="TKG76" s="88"/>
      <c r="TKH76" s="87"/>
      <c r="TKI76" s="87"/>
      <c r="TKJ76" s="87"/>
      <c r="TKK76" s="87"/>
      <c r="TKL76" s="88"/>
      <c r="TKM76" s="87"/>
      <c r="TKN76" s="87"/>
      <c r="TKO76" s="87"/>
      <c r="TKP76" s="87"/>
      <c r="TKQ76" s="88"/>
      <c r="TKR76" s="87"/>
      <c r="TKS76" s="87"/>
      <c r="TKT76" s="87"/>
      <c r="TKU76" s="87"/>
      <c r="TKV76" s="88"/>
      <c r="TKW76" s="87"/>
      <c r="TKX76" s="87"/>
      <c r="TKY76" s="87"/>
      <c r="TKZ76" s="87"/>
      <c r="TLA76" s="88"/>
      <c r="TLB76" s="87"/>
      <c r="TLC76" s="87"/>
      <c r="TLD76" s="87"/>
      <c r="TLE76" s="87"/>
      <c r="TLF76" s="88"/>
      <c r="TLG76" s="87"/>
      <c r="TLH76" s="87"/>
      <c r="TLI76" s="87"/>
      <c r="TLJ76" s="87"/>
      <c r="TLK76" s="88"/>
      <c r="TLL76" s="87"/>
      <c r="TLM76" s="87"/>
      <c r="TLN76" s="87"/>
      <c r="TLO76" s="87"/>
      <c r="TLP76" s="88"/>
      <c r="TLQ76" s="87"/>
      <c r="TLR76" s="87"/>
      <c r="TLS76" s="87"/>
      <c r="TLT76" s="87"/>
      <c r="TLU76" s="88"/>
      <c r="TLV76" s="87"/>
      <c r="TLW76" s="87"/>
      <c r="TLX76" s="87"/>
      <c r="TLY76" s="87"/>
      <c r="TLZ76" s="88"/>
      <c r="TMA76" s="87"/>
      <c r="TMB76" s="87"/>
      <c r="TMC76" s="87"/>
      <c r="TMD76" s="87"/>
      <c r="TME76" s="88"/>
      <c r="TMF76" s="87"/>
      <c r="TMG76" s="87"/>
      <c r="TMH76" s="87"/>
      <c r="TMI76" s="87"/>
      <c r="TMJ76" s="88"/>
      <c r="TMK76" s="87"/>
      <c r="TML76" s="87"/>
      <c r="TMM76" s="87"/>
      <c r="TMN76" s="87"/>
      <c r="TMO76" s="88"/>
      <c r="TMP76" s="87"/>
      <c r="TMQ76" s="87"/>
      <c r="TMR76" s="87"/>
      <c r="TMS76" s="87"/>
      <c r="TMT76" s="88"/>
      <c r="TMU76" s="87"/>
      <c r="TMV76" s="87"/>
      <c r="TMW76" s="87"/>
      <c r="TMX76" s="87"/>
      <c r="TMY76" s="88"/>
      <c r="TMZ76" s="87"/>
      <c r="TNA76" s="87"/>
      <c r="TNB76" s="87"/>
      <c r="TNC76" s="87"/>
      <c r="TND76" s="88"/>
      <c r="TNE76" s="87"/>
      <c r="TNF76" s="87"/>
      <c r="TNG76" s="87"/>
      <c r="TNH76" s="87"/>
      <c r="TNI76" s="88"/>
      <c r="TNJ76" s="87"/>
      <c r="TNK76" s="87"/>
      <c r="TNL76" s="87"/>
      <c r="TNM76" s="87"/>
      <c r="TNN76" s="88"/>
      <c r="TNO76" s="87"/>
      <c r="TNP76" s="87"/>
      <c r="TNQ76" s="87"/>
      <c r="TNR76" s="87"/>
      <c r="TNS76" s="88"/>
      <c r="TNT76" s="87"/>
      <c r="TNU76" s="87"/>
      <c r="TNV76" s="87"/>
      <c r="TNW76" s="87"/>
      <c r="TNX76" s="88"/>
      <c r="TNY76" s="87"/>
      <c r="TNZ76" s="87"/>
      <c r="TOA76" s="87"/>
      <c r="TOB76" s="87"/>
      <c r="TOC76" s="88"/>
      <c r="TOD76" s="87"/>
      <c r="TOE76" s="87"/>
      <c r="TOF76" s="87"/>
      <c r="TOG76" s="87"/>
      <c r="TOH76" s="88"/>
      <c r="TOI76" s="87"/>
      <c r="TOJ76" s="87"/>
      <c r="TOK76" s="87"/>
      <c r="TOL76" s="87"/>
      <c r="TOM76" s="88"/>
      <c r="TON76" s="87"/>
      <c r="TOO76" s="87"/>
      <c r="TOP76" s="87"/>
      <c r="TOQ76" s="87"/>
      <c r="TOR76" s="88"/>
      <c r="TOS76" s="87"/>
      <c r="TOT76" s="87"/>
      <c r="TOU76" s="87"/>
      <c r="TOV76" s="87"/>
      <c r="TOW76" s="88"/>
      <c r="TOX76" s="87"/>
      <c r="TOY76" s="87"/>
      <c r="TOZ76" s="87"/>
      <c r="TPA76" s="87"/>
      <c r="TPB76" s="88"/>
      <c r="TPC76" s="87"/>
      <c r="TPD76" s="87"/>
      <c r="TPE76" s="87"/>
      <c r="TPF76" s="87"/>
      <c r="TPG76" s="88"/>
      <c r="TPH76" s="87"/>
      <c r="TPI76" s="87"/>
      <c r="TPJ76" s="87"/>
      <c r="TPK76" s="87"/>
      <c r="TPL76" s="88"/>
      <c r="TPM76" s="87"/>
      <c r="TPN76" s="87"/>
      <c r="TPO76" s="87"/>
      <c r="TPP76" s="87"/>
      <c r="TPQ76" s="88"/>
      <c r="TPR76" s="87"/>
      <c r="TPS76" s="87"/>
      <c r="TPT76" s="87"/>
      <c r="TPU76" s="87"/>
      <c r="TPV76" s="88"/>
      <c r="TPW76" s="87"/>
      <c r="TPX76" s="87"/>
      <c r="TPY76" s="87"/>
      <c r="TPZ76" s="87"/>
      <c r="TQA76" s="88"/>
      <c r="TQB76" s="87"/>
      <c r="TQC76" s="87"/>
      <c r="TQD76" s="87"/>
      <c r="TQE76" s="87"/>
      <c r="TQF76" s="88"/>
      <c r="TQG76" s="87"/>
      <c r="TQH76" s="87"/>
      <c r="TQI76" s="87"/>
      <c r="TQJ76" s="87"/>
      <c r="TQK76" s="88"/>
      <c r="TQL76" s="87"/>
      <c r="TQM76" s="87"/>
      <c r="TQN76" s="87"/>
      <c r="TQO76" s="87"/>
      <c r="TQP76" s="88"/>
      <c r="TQQ76" s="87"/>
      <c r="TQR76" s="87"/>
      <c r="TQS76" s="87"/>
      <c r="TQT76" s="87"/>
      <c r="TQU76" s="88"/>
      <c r="TQV76" s="87"/>
      <c r="TQW76" s="87"/>
      <c r="TQX76" s="87"/>
      <c r="TQY76" s="87"/>
      <c r="TQZ76" s="88"/>
      <c r="TRA76" s="87"/>
      <c r="TRB76" s="87"/>
      <c r="TRC76" s="87"/>
      <c r="TRD76" s="87"/>
      <c r="TRE76" s="88"/>
      <c r="TRF76" s="87"/>
      <c r="TRG76" s="87"/>
      <c r="TRH76" s="87"/>
      <c r="TRI76" s="87"/>
      <c r="TRJ76" s="88"/>
      <c r="TRK76" s="87"/>
      <c r="TRL76" s="87"/>
      <c r="TRM76" s="87"/>
      <c r="TRN76" s="87"/>
      <c r="TRO76" s="88"/>
      <c r="TRP76" s="87"/>
      <c r="TRQ76" s="87"/>
      <c r="TRR76" s="87"/>
      <c r="TRS76" s="87"/>
      <c r="TRT76" s="88"/>
      <c r="TRU76" s="87"/>
      <c r="TRV76" s="87"/>
      <c r="TRW76" s="87"/>
      <c r="TRX76" s="87"/>
      <c r="TRY76" s="88"/>
      <c r="TRZ76" s="87"/>
      <c r="TSA76" s="87"/>
      <c r="TSB76" s="87"/>
      <c r="TSC76" s="87"/>
      <c r="TSD76" s="88"/>
      <c r="TSE76" s="87"/>
      <c r="TSF76" s="87"/>
      <c r="TSG76" s="87"/>
      <c r="TSH76" s="87"/>
      <c r="TSI76" s="88"/>
      <c r="TSJ76" s="87"/>
      <c r="TSK76" s="87"/>
      <c r="TSL76" s="87"/>
      <c r="TSM76" s="87"/>
      <c r="TSN76" s="88"/>
      <c r="TSO76" s="87"/>
      <c r="TSP76" s="87"/>
      <c r="TSQ76" s="87"/>
      <c r="TSR76" s="87"/>
      <c r="TSS76" s="88"/>
      <c r="TST76" s="87"/>
      <c r="TSU76" s="87"/>
      <c r="TSV76" s="87"/>
      <c r="TSW76" s="87"/>
      <c r="TSX76" s="88"/>
      <c r="TSY76" s="87"/>
      <c r="TSZ76" s="87"/>
      <c r="TTA76" s="87"/>
      <c r="TTB76" s="87"/>
      <c r="TTC76" s="88"/>
      <c r="TTD76" s="87"/>
      <c r="TTE76" s="87"/>
      <c r="TTF76" s="87"/>
      <c r="TTG76" s="87"/>
      <c r="TTH76" s="88"/>
      <c r="TTI76" s="87"/>
      <c r="TTJ76" s="87"/>
      <c r="TTK76" s="87"/>
      <c r="TTL76" s="87"/>
      <c r="TTM76" s="88"/>
      <c r="TTN76" s="87"/>
      <c r="TTO76" s="87"/>
      <c r="TTP76" s="87"/>
      <c r="TTQ76" s="87"/>
      <c r="TTR76" s="88"/>
      <c r="TTS76" s="87"/>
      <c r="TTT76" s="87"/>
      <c r="TTU76" s="87"/>
      <c r="TTV76" s="87"/>
      <c r="TTW76" s="88"/>
      <c r="TTX76" s="87"/>
      <c r="TTY76" s="87"/>
      <c r="TTZ76" s="87"/>
      <c r="TUA76" s="87"/>
      <c r="TUB76" s="88"/>
      <c r="TUC76" s="87"/>
      <c r="TUD76" s="87"/>
      <c r="TUE76" s="87"/>
      <c r="TUF76" s="87"/>
      <c r="TUG76" s="88"/>
      <c r="TUH76" s="87"/>
      <c r="TUI76" s="87"/>
      <c r="TUJ76" s="87"/>
      <c r="TUK76" s="87"/>
      <c r="TUL76" s="88"/>
      <c r="TUM76" s="87"/>
      <c r="TUN76" s="87"/>
      <c r="TUO76" s="87"/>
      <c r="TUP76" s="87"/>
      <c r="TUQ76" s="88"/>
      <c r="TUR76" s="87"/>
      <c r="TUS76" s="87"/>
      <c r="TUT76" s="87"/>
      <c r="TUU76" s="87"/>
      <c r="TUV76" s="88"/>
      <c r="TUW76" s="87"/>
      <c r="TUX76" s="87"/>
      <c r="TUY76" s="87"/>
      <c r="TUZ76" s="87"/>
      <c r="TVA76" s="88"/>
      <c r="TVB76" s="87"/>
      <c r="TVC76" s="87"/>
      <c r="TVD76" s="87"/>
      <c r="TVE76" s="87"/>
      <c r="TVF76" s="88"/>
      <c r="TVG76" s="87"/>
      <c r="TVH76" s="87"/>
      <c r="TVI76" s="87"/>
      <c r="TVJ76" s="87"/>
      <c r="TVK76" s="88"/>
      <c r="TVL76" s="87"/>
      <c r="TVM76" s="87"/>
      <c r="TVN76" s="87"/>
      <c r="TVO76" s="87"/>
      <c r="TVP76" s="88"/>
      <c r="TVQ76" s="87"/>
      <c r="TVR76" s="87"/>
      <c r="TVS76" s="87"/>
      <c r="TVT76" s="87"/>
      <c r="TVU76" s="88"/>
      <c r="TVV76" s="87"/>
      <c r="TVW76" s="87"/>
      <c r="TVX76" s="87"/>
      <c r="TVY76" s="87"/>
      <c r="TVZ76" s="88"/>
      <c r="TWA76" s="87"/>
      <c r="TWB76" s="87"/>
      <c r="TWC76" s="87"/>
      <c r="TWD76" s="87"/>
      <c r="TWE76" s="88"/>
      <c r="TWF76" s="87"/>
      <c r="TWG76" s="87"/>
      <c r="TWH76" s="87"/>
      <c r="TWI76" s="87"/>
      <c r="TWJ76" s="88"/>
      <c r="TWK76" s="87"/>
      <c r="TWL76" s="87"/>
      <c r="TWM76" s="87"/>
      <c r="TWN76" s="87"/>
      <c r="TWO76" s="88"/>
      <c r="TWP76" s="87"/>
      <c r="TWQ76" s="87"/>
      <c r="TWR76" s="87"/>
      <c r="TWS76" s="87"/>
      <c r="TWT76" s="88"/>
      <c r="TWU76" s="87"/>
      <c r="TWV76" s="87"/>
      <c r="TWW76" s="87"/>
      <c r="TWX76" s="87"/>
      <c r="TWY76" s="88"/>
      <c r="TWZ76" s="87"/>
      <c r="TXA76" s="87"/>
      <c r="TXB76" s="87"/>
      <c r="TXC76" s="87"/>
      <c r="TXD76" s="88"/>
      <c r="TXE76" s="87"/>
      <c r="TXF76" s="87"/>
      <c r="TXG76" s="87"/>
      <c r="TXH76" s="87"/>
      <c r="TXI76" s="88"/>
      <c r="TXJ76" s="87"/>
      <c r="TXK76" s="87"/>
      <c r="TXL76" s="87"/>
      <c r="TXM76" s="87"/>
      <c r="TXN76" s="88"/>
      <c r="TXO76" s="87"/>
      <c r="TXP76" s="87"/>
      <c r="TXQ76" s="87"/>
      <c r="TXR76" s="87"/>
      <c r="TXS76" s="88"/>
      <c r="TXT76" s="87"/>
      <c r="TXU76" s="87"/>
      <c r="TXV76" s="87"/>
      <c r="TXW76" s="87"/>
      <c r="TXX76" s="88"/>
      <c r="TXY76" s="87"/>
      <c r="TXZ76" s="87"/>
      <c r="TYA76" s="87"/>
      <c r="TYB76" s="87"/>
      <c r="TYC76" s="88"/>
      <c r="TYD76" s="87"/>
      <c r="TYE76" s="87"/>
      <c r="TYF76" s="87"/>
      <c r="TYG76" s="87"/>
      <c r="TYH76" s="88"/>
      <c r="TYI76" s="87"/>
      <c r="TYJ76" s="87"/>
      <c r="TYK76" s="87"/>
      <c r="TYL76" s="87"/>
      <c r="TYM76" s="88"/>
      <c r="TYN76" s="87"/>
      <c r="TYO76" s="87"/>
      <c r="TYP76" s="87"/>
      <c r="TYQ76" s="87"/>
      <c r="TYR76" s="88"/>
      <c r="TYS76" s="87"/>
      <c r="TYT76" s="87"/>
      <c r="TYU76" s="87"/>
      <c r="TYV76" s="87"/>
      <c r="TYW76" s="88"/>
      <c r="TYX76" s="87"/>
      <c r="TYY76" s="87"/>
      <c r="TYZ76" s="87"/>
      <c r="TZA76" s="87"/>
      <c r="TZB76" s="88"/>
      <c r="TZC76" s="87"/>
      <c r="TZD76" s="87"/>
      <c r="TZE76" s="87"/>
      <c r="TZF76" s="87"/>
      <c r="TZG76" s="88"/>
      <c r="TZH76" s="87"/>
      <c r="TZI76" s="87"/>
      <c r="TZJ76" s="87"/>
      <c r="TZK76" s="87"/>
      <c r="TZL76" s="88"/>
      <c r="TZM76" s="87"/>
      <c r="TZN76" s="87"/>
      <c r="TZO76" s="87"/>
      <c r="TZP76" s="87"/>
      <c r="TZQ76" s="88"/>
      <c r="TZR76" s="87"/>
      <c r="TZS76" s="87"/>
      <c r="TZT76" s="87"/>
      <c r="TZU76" s="87"/>
      <c r="TZV76" s="88"/>
      <c r="TZW76" s="87"/>
      <c r="TZX76" s="87"/>
      <c r="TZY76" s="87"/>
      <c r="TZZ76" s="87"/>
      <c r="UAA76" s="88"/>
      <c r="UAB76" s="87"/>
      <c r="UAC76" s="87"/>
      <c r="UAD76" s="87"/>
      <c r="UAE76" s="87"/>
      <c r="UAF76" s="88"/>
      <c r="UAG76" s="87"/>
      <c r="UAH76" s="87"/>
      <c r="UAI76" s="87"/>
      <c r="UAJ76" s="87"/>
      <c r="UAK76" s="88"/>
      <c r="UAL76" s="87"/>
      <c r="UAM76" s="87"/>
      <c r="UAN76" s="87"/>
      <c r="UAO76" s="87"/>
      <c r="UAP76" s="88"/>
      <c r="UAQ76" s="87"/>
      <c r="UAR76" s="87"/>
      <c r="UAS76" s="87"/>
      <c r="UAT76" s="87"/>
      <c r="UAU76" s="88"/>
      <c r="UAV76" s="87"/>
      <c r="UAW76" s="87"/>
      <c r="UAX76" s="87"/>
      <c r="UAY76" s="87"/>
      <c r="UAZ76" s="88"/>
      <c r="UBA76" s="87"/>
      <c r="UBB76" s="87"/>
      <c r="UBC76" s="87"/>
      <c r="UBD76" s="87"/>
      <c r="UBE76" s="88"/>
      <c r="UBF76" s="87"/>
      <c r="UBG76" s="87"/>
      <c r="UBH76" s="87"/>
      <c r="UBI76" s="87"/>
      <c r="UBJ76" s="88"/>
      <c r="UBK76" s="87"/>
      <c r="UBL76" s="87"/>
      <c r="UBM76" s="87"/>
      <c r="UBN76" s="87"/>
      <c r="UBO76" s="88"/>
      <c r="UBP76" s="87"/>
      <c r="UBQ76" s="87"/>
      <c r="UBR76" s="87"/>
      <c r="UBS76" s="87"/>
      <c r="UBT76" s="88"/>
      <c r="UBU76" s="87"/>
      <c r="UBV76" s="87"/>
      <c r="UBW76" s="87"/>
      <c r="UBX76" s="87"/>
      <c r="UBY76" s="88"/>
      <c r="UBZ76" s="87"/>
      <c r="UCA76" s="87"/>
      <c r="UCB76" s="87"/>
      <c r="UCC76" s="87"/>
      <c r="UCD76" s="88"/>
      <c r="UCE76" s="87"/>
      <c r="UCF76" s="87"/>
      <c r="UCG76" s="87"/>
      <c r="UCH76" s="87"/>
      <c r="UCI76" s="88"/>
      <c r="UCJ76" s="87"/>
      <c r="UCK76" s="87"/>
      <c r="UCL76" s="87"/>
      <c r="UCM76" s="87"/>
      <c r="UCN76" s="88"/>
      <c r="UCO76" s="87"/>
      <c r="UCP76" s="87"/>
      <c r="UCQ76" s="87"/>
      <c r="UCR76" s="87"/>
      <c r="UCS76" s="88"/>
      <c r="UCT76" s="87"/>
      <c r="UCU76" s="87"/>
      <c r="UCV76" s="87"/>
      <c r="UCW76" s="87"/>
      <c r="UCX76" s="88"/>
      <c r="UCY76" s="87"/>
      <c r="UCZ76" s="87"/>
      <c r="UDA76" s="87"/>
      <c r="UDB76" s="87"/>
      <c r="UDC76" s="88"/>
      <c r="UDD76" s="87"/>
      <c r="UDE76" s="87"/>
      <c r="UDF76" s="87"/>
      <c r="UDG76" s="87"/>
      <c r="UDH76" s="88"/>
      <c r="UDI76" s="87"/>
      <c r="UDJ76" s="87"/>
      <c r="UDK76" s="87"/>
      <c r="UDL76" s="87"/>
      <c r="UDM76" s="88"/>
      <c r="UDN76" s="87"/>
      <c r="UDO76" s="87"/>
      <c r="UDP76" s="87"/>
      <c r="UDQ76" s="87"/>
      <c r="UDR76" s="88"/>
      <c r="UDS76" s="87"/>
      <c r="UDT76" s="87"/>
      <c r="UDU76" s="87"/>
      <c r="UDV76" s="87"/>
      <c r="UDW76" s="88"/>
      <c r="UDX76" s="87"/>
      <c r="UDY76" s="87"/>
      <c r="UDZ76" s="87"/>
      <c r="UEA76" s="87"/>
      <c r="UEB76" s="88"/>
      <c r="UEC76" s="87"/>
      <c r="UED76" s="87"/>
      <c r="UEE76" s="87"/>
      <c r="UEF76" s="87"/>
      <c r="UEG76" s="88"/>
      <c r="UEH76" s="87"/>
      <c r="UEI76" s="87"/>
      <c r="UEJ76" s="87"/>
      <c r="UEK76" s="87"/>
      <c r="UEL76" s="88"/>
      <c r="UEM76" s="87"/>
      <c r="UEN76" s="87"/>
      <c r="UEO76" s="87"/>
      <c r="UEP76" s="87"/>
      <c r="UEQ76" s="88"/>
      <c r="UER76" s="87"/>
      <c r="UES76" s="87"/>
      <c r="UET76" s="87"/>
      <c r="UEU76" s="87"/>
      <c r="UEV76" s="88"/>
      <c r="UEW76" s="87"/>
      <c r="UEX76" s="87"/>
      <c r="UEY76" s="87"/>
      <c r="UEZ76" s="87"/>
      <c r="UFA76" s="88"/>
      <c r="UFB76" s="87"/>
      <c r="UFC76" s="87"/>
      <c r="UFD76" s="87"/>
      <c r="UFE76" s="87"/>
      <c r="UFF76" s="88"/>
      <c r="UFG76" s="87"/>
      <c r="UFH76" s="87"/>
      <c r="UFI76" s="87"/>
      <c r="UFJ76" s="87"/>
      <c r="UFK76" s="88"/>
      <c r="UFL76" s="87"/>
      <c r="UFM76" s="87"/>
      <c r="UFN76" s="87"/>
      <c r="UFO76" s="87"/>
      <c r="UFP76" s="88"/>
      <c r="UFQ76" s="87"/>
      <c r="UFR76" s="87"/>
      <c r="UFS76" s="87"/>
      <c r="UFT76" s="87"/>
      <c r="UFU76" s="88"/>
      <c r="UFV76" s="87"/>
      <c r="UFW76" s="87"/>
      <c r="UFX76" s="87"/>
      <c r="UFY76" s="87"/>
      <c r="UFZ76" s="88"/>
      <c r="UGA76" s="87"/>
      <c r="UGB76" s="87"/>
      <c r="UGC76" s="87"/>
      <c r="UGD76" s="87"/>
      <c r="UGE76" s="88"/>
      <c r="UGF76" s="87"/>
      <c r="UGG76" s="87"/>
      <c r="UGH76" s="87"/>
      <c r="UGI76" s="87"/>
      <c r="UGJ76" s="88"/>
      <c r="UGK76" s="87"/>
      <c r="UGL76" s="87"/>
      <c r="UGM76" s="87"/>
      <c r="UGN76" s="87"/>
      <c r="UGO76" s="88"/>
      <c r="UGP76" s="87"/>
      <c r="UGQ76" s="87"/>
      <c r="UGR76" s="87"/>
      <c r="UGS76" s="87"/>
      <c r="UGT76" s="88"/>
      <c r="UGU76" s="87"/>
      <c r="UGV76" s="87"/>
      <c r="UGW76" s="87"/>
      <c r="UGX76" s="87"/>
      <c r="UGY76" s="88"/>
      <c r="UGZ76" s="87"/>
      <c r="UHA76" s="87"/>
      <c r="UHB76" s="87"/>
      <c r="UHC76" s="87"/>
      <c r="UHD76" s="88"/>
      <c r="UHE76" s="87"/>
      <c r="UHF76" s="87"/>
      <c r="UHG76" s="87"/>
      <c r="UHH76" s="87"/>
      <c r="UHI76" s="88"/>
      <c r="UHJ76" s="87"/>
      <c r="UHK76" s="87"/>
      <c r="UHL76" s="87"/>
      <c r="UHM76" s="87"/>
      <c r="UHN76" s="88"/>
      <c r="UHO76" s="87"/>
      <c r="UHP76" s="87"/>
      <c r="UHQ76" s="87"/>
      <c r="UHR76" s="87"/>
      <c r="UHS76" s="88"/>
      <c r="UHT76" s="87"/>
      <c r="UHU76" s="87"/>
      <c r="UHV76" s="87"/>
      <c r="UHW76" s="87"/>
      <c r="UHX76" s="88"/>
      <c r="UHY76" s="87"/>
      <c r="UHZ76" s="87"/>
      <c r="UIA76" s="87"/>
      <c r="UIB76" s="87"/>
      <c r="UIC76" s="88"/>
      <c r="UID76" s="87"/>
      <c r="UIE76" s="87"/>
      <c r="UIF76" s="87"/>
      <c r="UIG76" s="87"/>
      <c r="UIH76" s="88"/>
      <c r="UII76" s="87"/>
      <c r="UIJ76" s="87"/>
      <c r="UIK76" s="87"/>
      <c r="UIL76" s="87"/>
      <c r="UIM76" s="88"/>
      <c r="UIN76" s="87"/>
      <c r="UIO76" s="87"/>
      <c r="UIP76" s="87"/>
      <c r="UIQ76" s="87"/>
      <c r="UIR76" s="88"/>
      <c r="UIS76" s="87"/>
      <c r="UIT76" s="87"/>
      <c r="UIU76" s="87"/>
      <c r="UIV76" s="87"/>
      <c r="UIW76" s="88"/>
      <c r="UIX76" s="87"/>
      <c r="UIY76" s="87"/>
      <c r="UIZ76" s="87"/>
      <c r="UJA76" s="87"/>
      <c r="UJB76" s="88"/>
      <c r="UJC76" s="87"/>
      <c r="UJD76" s="87"/>
      <c r="UJE76" s="87"/>
      <c r="UJF76" s="87"/>
      <c r="UJG76" s="88"/>
      <c r="UJH76" s="87"/>
      <c r="UJI76" s="87"/>
      <c r="UJJ76" s="87"/>
      <c r="UJK76" s="87"/>
      <c r="UJL76" s="88"/>
      <c r="UJM76" s="87"/>
      <c r="UJN76" s="87"/>
      <c r="UJO76" s="87"/>
      <c r="UJP76" s="87"/>
      <c r="UJQ76" s="88"/>
      <c r="UJR76" s="87"/>
      <c r="UJS76" s="87"/>
      <c r="UJT76" s="87"/>
      <c r="UJU76" s="87"/>
      <c r="UJV76" s="88"/>
      <c r="UJW76" s="87"/>
      <c r="UJX76" s="87"/>
      <c r="UJY76" s="87"/>
      <c r="UJZ76" s="87"/>
      <c r="UKA76" s="88"/>
      <c r="UKB76" s="87"/>
      <c r="UKC76" s="87"/>
      <c r="UKD76" s="87"/>
      <c r="UKE76" s="87"/>
      <c r="UKF76" s="88"/>
      <c r="UKG76" s="87"/>
      <c r="UKH76" s="87"/>
      <c r="UKI76" s="87"/>
      <c r="UKJ76" s="87"/>
      <c r="UKK76" s="88"/>
      <c r="UKL76" s="87"/>
      <c r="UKM76" s="87"/>
      <c r="UKN76" s="87"/>
      <c r="UKO76" s="87"/>
      <c r="UKP76" s="88"/>
      <c r="UKQ76" s="87"/>
      <c r="UKR76" s="87"/>
      <c r="UKS76" s="87"/>
      <c r="UKT76" s="87"/>
      <c r="UKU76" s="88"/>
      <c r="UKV76" s="87"/>
      <c r="UKW76" s="87"/>
      <c r="UKX76" s="87"/>
      <c r="UKY76" s="87"/>
      <c r="UKZ76" s="88"/>
      <c r="ULA76" s="87"/>
      <c r="ULB76" s="87"/>
      <c r="ULC76" s="87"/>
      <c r="ULD76" s="87"/>
      <c r="ULE76" s="88"/>
      <c r="ULF76" s="87"/>
      <c r="ULG76" s="87"/>
      <c r="ULH76" s="87"/>
      <c r="ULI76" s="87"/>
      <c r="ULJ76" s="88"/>
      <c r="ULK76" s="87"/>
      <c r="ULL76" s="87"/>
      <c r="ULM76" s="87"/>
      <c r="ULN76" s="87"/>
      <c r="ULO76" s="88"/>
      <c r="ULP76" s="87"/>
      <c r="ULQ76" s="87"/>
      <c r="ULR76" s="87"/>
      <c r="ULS76" s="87"/>
      <c r="ULT76" s="88"/>
      <c r="ULU76" s="87"/>
      <c r="ULV76" s="87"/>
      <c r="ULW76" s="87"/>
      <c r="ULX76" s="87"/>
      <c r="ULY76" s="88"/>
      <c r="ULZ76" s="87"/>
      <c r="UMA76" s="87"/>
      <c r="UMB76" s="87"/>
      <c r="UMC76" s="87"/>
      <c r="UMD76" s="88"/>
      <c r="UME76" s="87"/>
      <c r="UMF76" s="87"/>
      <c r="UMG76" s="87"/>
      <c r="UMH76" s="87"/>
      <c r="UMI76" s="88"/>
      <c r="UMJ76" s="87"/>
      <c r="UMK76" s="87"/>
      <c r="UML76" s="87"/>
      <c r="UMM76" s="87"/>
      <c r="UMN76" s="88"/>
      <c r="UMO76" s="87"/>
      <c r="UMP76" s="87"/>
      <c r="UMQ76" s="87"/>
      <c r="UMR76" s="87"/>
      <c r="UMS76" s="88"/>
      <c r="UMT76" s="87"/>
      <c r="UMU76" s="87"/>
      <c r="UMV76" s="87"/>
      <c r="UMW76" s="87"/>
      <c r="UMX76" s="88"/>
      <c r="UMY76" s="87"/>
      <c r="UMZ76" s="87"/>
      <c r="UNA76" s="87"/>
      <c r="UNB76" s="87"/>
      <c r="UNC76" s="88"/>
      <c r="UND76" s="87"/>
      <c r="UNE76" s="87"/>
      <c r="UNF76" s="87"/>
      <c r="UNG76" s="87"/>
      <c r="UNH76" s="88"/>
      <c r="UNI76" s="87"/>
      <c r="UNJ76" s="87"/>
      <c r="UNK76" s="87"/>
      <c r="UNL76" s="87"/>
      <c r="UNM76" s="88"/>
      <c r="UNN76" s="87"/>
      <c r="UNO76" s="87"/>
      <c r="UNP76" s="87"/>
      <c r="UNQ76" s="87"/>
      <c r="UNR76" s="88"/>
      <c r="UNS76" s="87"/>
      <c r="UNT76" s="87"/>
      <c r="UNU76" s="87"/>
      <c r="UNV76" s="87"/>
      <c r="UNW76" s="88"/>
      <c r="UNX76" s="87"/>
      <c r="UNY76" s="87"/>
      <c r="UNZ76" s="87"/>
      <c r="UOA76" s="87"/>
      <c r="UOB76" s="88"/>
      <c r="UOC76" s="87"/>
      <c r="UOD76" s="87"/>
      <c r="UOE76" s="87"/>
      <c r="UOF76" s="87"/>
      <c r="UOG76" s="88"/>
      <c r="UOH76" s="87"/>
      <c r="UOI76" s="87"/>
      <c r="UOJ76" s="87"/>
      <c r="UOK76" s="87"/>
      <c r="UOL76" s="88"/>
      <c r="UOM76" s="87"/>
      <c r="UON76" s="87"/>
      <c r="UOO76" s="87"/>
      <c r="UOP76" s="87"/>
      <c r="UOQ76" s="88"/>
      <c r="UOR76" s="87"/>
      <c r="UOS76" s="87"/>
      <c r="UOT76" s="87"/>
      <c r="UOU76" s="87"/>
      <c r="UOV76" s="88"/>
      <c r="UOW76" s="87"/>
      <c r="UOX76" s="87"/>
      <c r="UOY76" s="87"/>
      <c r="UOZ76" s="87"/>
      <c r="UPA76" s="88"/>
      <c r="UPB76" s="87"/>
      <c r="UPC76" s="87"/>
      <c r="UPD76" s="87"/>
      <c r="UPE76" s="87"/>
      <c r="UPF76" s="88"/>
      <c r="UPG76" s="87"/>
      <c r="UPH76" s="87"/>
      <c r="UPI76" s="87"/>
      <c r="UPJ76" s="87"/>
      <c r="UPK76" s="88"/>
      <c r="UPL76" s="87"/>
      <c r="UPM76" s="87"/>
      <c r="UPN76" s="87"/>
      <c r="UPO76" s="87"/>
      <c r="UPP76" s="88"/>
      <c r="UPQ76" s="87"/>
      <c r="UPR76" s="87"/>
      <c r="UPS76" s="87"/>
      <c r="UPT76" s="87"/>
      <c r="UPU76" s="88"/>
      <c r="UPV76" s="87"/>
      <c r="UPW76" s="87"/>
      <c r="UPX76" s="87"/>
      <c r="UPY76" s="87"/>
      <c r="UPZ76" s="88"/>
      <c r="UQA76" s="87"/>
      <c r="UQB76" s="87"/>
      <c r="UQC76" s="87"/>
      <c r="UQD76" s="87"/>
      <c r="UQE76" s="88"/>
      <c r="UQF76" s="87"/>
      <c r="UQG76" s="87"/>
      <c r="UQH76" s="87"/>
      <c r="UQI76" s="87"/>
      <c r="UQJ76" s="88"/>
      <c r="UQK76" s="87"/>
      <c r="UQL76" s="87"/>
      <c r="UQM76" s="87"/>
      <c r="UQN76" s="87"/>
      <c r="UQO76" s="88"/>
      <c r="UQP76" s="87"/>
      <c r="UQQ76" s="87"/>
      <c r="UQR76" s="87"/>
      <c r="UQS76" s="87"/>
      <c r="UQT76" s="88"/>
      <c r="UQU76" s="87"/>
      <c r="UQV76" s="87"/>
      <c r="UQW76" s="87"/>
      <c r="UQX76" s="87"/>
      <c r="UQY76" s="88"/>
      <c r="UQZ76" s="87"/>
      <c r="URA76" s="87"/>
      <c r="URB76" s="87"/>
      <c r="URC76" s="87"/>
      <c r="URD76" s="88"/>
      <c r="URE76" s="87"/>
      <c r="URF76" s="87"/>
      <c r="URG76" s="87"/>
      <c r="URH76" s="87"/>
      <c r="URI76" s="88"/>
      <c r="URJ76" s="87"/>
      <c r="URK76" s="87"/>
      <c r="URL76" s="87"/>
      <c r="URM76" s="87"/>
      <c r="URN76" s="88"/>
      <c r="URO76" s="87"/>
      <c r="URP76" s="87"/>
      <c r="URQ76" s="87"/>
      <c r="URR76" s="87"/>
      <c r="URS76" s="88"/>
      <c r="URT76" s="87"/>
      <c r="URU76" s="87"/>
      <c r="URV76" s="87"/>
      <c r="URW76" s="87"/>
      <c r="URX76" s="88"/>
      <c r="URY76" s="87"/>
      <c r="URZ76" s="87"/>
      <c r="USA76" s="87"/>
      <c r="USB76" s="87"/>
      <c r="USC76" s="88"/>
      <c r="USD76" s="87"/>
      <c r="USE76" s="87"/>
      <c r="USF76" s="87"/>
      <c r="USG76" s="87"/>
      <c r="USH76" s="88"/>
      <c r="USI76" s="87"/>
      <c r="USJ76" s="87"/>
      <c r="USK76" s="87"/>
      <c r="USL76" s="87"/>
      <c r="USM76" s="88"/>
      <c r="USN76" s="87"/>
      <c r="USO76" s="87"/>
      <c r="USP76" s="87"/>
      <c r="USQ76" s="87"/>
      <c r="USR76" s="88"/>
      <c r="USS76" s="87"/>
      <c r="UST76" s="87"/>
      <c r="USU76" s="87"/>
      <c r="USV76" s="87"/>
      <c r="USW76" s="88"/>
      <c r="USX76" s="87"/>
      <c r="USY76" s="87"/>
      <c r="USZ76" s="87"/>
      <c r="UTA76" s="87"/>
      <c r="UTB76" s="88"/>
      <c r="UTC76" s="87"/>
      <c r="UTD76" s="87"/>
      <c r="UTE76" s="87"/>
      <c r="UTF76" s="87"/>
      <c r="UTG76" s="88"/>
      <c r="UTH76" s="87"/>
      <c r="UTI76" s="87"/>
      <c r="UTJ76" s="87"/>
      <c r="UTK76" s="87"/>
      <c r="UTL76" s="88"/>
      <c r="UTM76" s="87"/>
      <c r="UTN76" s="87"/>
      <c r="UTO76" s="87"/>
      <c r="UTP76" s="87"/>
      <c r="UTQ76" s="88"/>
      <c r="UTR76" s="87"/>
      <c r="UTS76" s="87"/>
      <c r="UTT76" s="87"/>
      <c r="UTU76" s="87"/>
      <c r="UTV76" s="88"/>
      <c r="UTW76" s="87"/>
      <c r="UTX76" s="87"/>
      <c r="UTY76" s="87"/>
      <c r="UTZ76" s="87"/>
      <c r="UUA76" s="88"/>
      <c r="UUB76" s="87"/>
      <c r="UUC76" s="87"/>
      <c r="UUD76" s="87"/>
      <c r="UUE76" s="87"/>
      <c r="UUF76" s="88"/>
      <c r="UUG76" s="87"/>
      <c r="UUH76" s="87"/>
      <c r="UUI76" s="87"/>
      <c r="UUJ76" s="87"/>
      <c r="UUK76" s="88"/>
      <c r="UUL76" s="87"/>
      <c r="UUM76" s="87"/>
      <c r="UUN76" s="87"/>
      <c r="UUO76" s="87"/>
      <c r="UUP76" s="88"/>
      <c r="UUQ76" s="87"/>
      <c r="UUR76" s="87"/>
      <c r="UUS76" s="87"/>
      <c r="UUT76" s="87"/>
      <c r="UUU76" s="88"/>
      <c r="UUV76" s="87"/>
      <c r="UUW76" s="87"/>
      <c r="UUX76" s="87"/>
      <c r="UUY76" s="87"/>
      <c r="UUZ76" s="88"/>
      <c r="UVA76" s="87"/>
      <c r="UVB76" s="87"/>
      <c r="UVC76" s="87"/>
      <c r="UVD76" s="87"/>
      <c r="UVE76" s="88"/>
      <c r="UVF76" s="87"/>
      <c r="UVG76" s="87"/>
      <c r="UVH76" s="87"/>
      <c r="UVI76" s="87"/>
      <c r="UVJ76" s="88"/>
      <c r="UVK76" s="87"/>
      <c r="UVL76" s="87"/>
      <c r="UVM76" s="87"/>
      <c r="UVN76" s="87"/>
      <c r="UVO76" s="88"/>
      <c r="UVP76" s="87"/>
      <c r="UVQ76" s="87"/>
      <c r="UVR76" s="87"/>
      <c r="UVS76" s="87"/>
      <c r="UVT76" s="88"/>
      <c r="UVU76" s="87"/>
      <c r="UVV76" s="87"/>
      <c r="UVW76" s="87"/>
      <c r="UVX76" s="87"/>
      <c r="UVY76" s="88"/>
      <c r="UVZ76" s="87"/>
      <c r="UWA76" s="87"/>
      <c r="UWB76" s="87"/>
      <c r="UWC76" s="87"/>
      <c r="UWD76" s="88"/>
      <c r="UWE76" s="87"/>
      <c r="UWF76" s="87"/>
      <c r="UWG76" s="87"/>
      <c r="UWH76" s="87"/>
      <c r="UWI76" s="88"/>
      <c r="UWJ76" s="87"/>
      <c r="UWK76" s="87"/>
      <c r="UWL76" s="87"/>
      <c r="UWM76" s="87"/>
      <c r="UWN76" s="88"/>
      <c r="UWO76" s="87"/>
      <c r="UWP76" s="87"/>
      <c r="UWQ76" s="87"/>
      <c r="UWR76" s="87"/>
      <c r="UWS76" s="88"/>
      <c r="UWT76" s="87"/>
      <c r="UWU76" s="87"/>
      <c r="UWV76" s="87"/>
      <c r="UWW76" s="87"/>
      <c r="UWX76" s="88"/>
      <c r="UWY76" s="87"/>
      <c r="UWZ76" s="87"/>
      <c r="UXA76" s="87"/>
      <c r="UXB76" s="87"/>
      <c r="UXC76" s="88"/>
      <c r="UXD76" s="87"/>
      <c r="UXE76" s="87"/>
      <c r="UXF76" s="87"/>
      <c r="UXG76" s="87"/>
      <c r="UXH76" s="88"/>
      <c r="UXI76" s="87"/>
      <c r="UXJ76" s="87"/>
      <c r="UXK76" s="87"/>
      <c r="UXL76" s="87"/>
      <c r="UXM76" s="88"/>
      <c r="UXN76" s="87"/>
      <c r="UXO76" s="87"/>
      <c r="UXP76" s="87"/>
      <c r="UXQ76" s="87"/>
      <c r="UXR76" s="88"/>
      <c r="UXS76" s="87"/>
      <c r="UXT76" s="87"/>
      <c r="UXU76" s="87"/>
      <c r="UXV76" s="87"/>
      <c r="UXW76" s="88"/>
      <c r="UXX76" s="87"/>
      <c r="UXY76" s="87"/>
      <c r="UXZ76" s="87"/>
      <c r="UYA76" s="87"/>
      <c r="UYB76" s="88"/>
      <c r="UYC76" s="87"/>
      <c r="UYD76" s="87"/>
      <c r="UYE76" s="87"/>
      <c r="UYF76" s="87"/>
      <c r="UYG76" s="88"/>
      <c r="UYH76" s="87"/>
      <c r="UYI76" s="87"/>
      <c r="UYJ76" s="87"/>
      <c r="UYK76" s="87"/>
      <c r="UYL76" s="88"/>
      <c r="UYM76" s="87"/>
      <c r="UYN76" s="87"/>
      <c r="UYO76" s="87"/>
      <c r="UYP76" s="87"/>
      <c r="UYQ76" s="88"/>
      <c r="UYR76" s="87"/>
      <c r="UYS76" s="87"/>
      <c r="UYT76" s="87"/>
      <c r="UYU76" s="87"/>
      <c r="UYV76" s="88"/>
      <c r="UYW76" s="87"/>
      <c r="UYX76" s="87"/>
      <c r="UYY76" s="87"/>
      <c r="UYZ76" s="87"/>
      <c r="UZA76" s="88"/>
      <c r="UZB76" s="87"/>
      <c r="UZC76" s="87"/>
      <c r="UZD76" s="87"/>
      <c r="UZE76" s="87"/>
      <c r="UZF76" s="88"/>
      <c r="UZG76" s="87"/>
      <c r="UZH76" s="87"/>
      <c r="UZI76" s="87"/>
      <c r="UZJ76" s="87"/>
      <c r="UZK76" s="88"/>
      <c r="UZL76" s="87"/>
      <c r="UZM76" s="87"/>
      <c r="UZN76" s="87"/>
      <c r="UZO76" s="87"/>
      <c r="UZP76" s="88"/>
      <c r="UZQ76" s="87"/>
      <c r="UZR76" s="87"/>
      <c r="UZS76" s="87"/>
      <c r="UZT76" s="87"/>
      <c r="UZU76" s="88"/>
      <c r="UZV76" s="87"/>
      <c r="UZW76" s="87"/>
      <c r="UZX76" s="87"/>
      <c r="UZY76" s="87"/>
      <c r="UZZ76" s="88"/>
      <c r="VAA76" s="87"/>
      <c r="VAB76" s="87"/>
      <c r="VAC76" s="87"/>
      <c r="VAD76" s="87"/>
      <c r="VAE76" s="88"/>
      <c r="VAF76" s="87"/>
      <c r="VAG76" s="87"/>
      <c r="VAH76" s="87"/>
      <c r="VAI76" s="87"/>
      <c r="VAJ76" s="88"/>
      <c r="VAK76" s="87"/>
      <c r="VAL76" s="87"/>
      <c r="VAM76" s="87"/>
      <c r="VAN76" s="87"/>
      <c r="VAO76" s="88"/>
      <c r="VAP76" s="87"/>
      <c r="VAQ76" s="87"/>
      <c r="VAR76" s="87"/>
      <c r="VAS76" s="87"/>
      <c r="VAT76" s="88"/>
      <c r="VAU76" s="87"/>
      <c r="VAV76" s="87"/>
      <c r="VAW76" s="87"/>
      <c r="VAX76" s="87"/>
      <c r="VAY76" s="88"/>
      <c r="VAZ76" s="87"/>
      <c r="VBA76" s="87"/>
      <c r="VBB76" s="87"/>
      <c r="VBC76" s="87"/>
      <c r="VBD76" s="88"/>
      <c r="VBE76" s="87"/>
      <c r="VBF76" s="87"/>
      <c r="VBG76" s="87"/>
      <c r="VBH76" s="87"/>
      <c r="VBI76" s="88"/>
      <c r="VBJ76" s="87"/>
      <c r="VBK76" s="87"/>
      <c r="VBL76" s="87"/>
      <c r="VBM76" s="87"/>
      <c r="VBN76" s="88"/>
      <c r="VBO76" s="87"/>
      <c r="VBP76" s="87"/>
      <c r="VBQ76" s="87"/>
      <c r="VBR76" s="87"/>
      <c r="VBS76" s="88"/>
      <c r="VBT76" s="87"/>
      <c r="VBU76" s="87"/>
      <c r="VBV76" s="87"/>
      <c r="VBW76" s="87"/>
      <c r="VBX76" s="88"/>
      <c r="VBY76" s="87"/>
      <c r="VBZ76" s="87"/>
      <c r="VCA76" s="87"/>
      <c r="VCB76" s="87"/>
      <c r="VCC76" s="88"/>
      <c r="VCD76" s="87"/>
      <c r="VCE76" s="87"/>
      <c r="VCF76" s="87"/>
      <c r="VCG76" s="87"/>
      <c r="VCH76" s="88"/>
      <c r="VCI76" s="87"/>
      <c r="VCJ76" s="87"/>
      <c r="VCK76" s="87"/>
      <c r="VCL76" s="87"/>
      <c r="VCM76" s="88"/>
      <c r="VCN76" s="87"/>
      <c r="VCO76" s="87"/>
      <c r="VCP76" s="87"/>
      <c r="VCQ76" s="87"/>
      <c r="VCR76" s="88"/>
      <c r="VCS76" s="87"/>
      <c r="VCT76" s="87"/>
      <c r="VCU76" s="87"/>
      <c r="VCV76" s="87"/>
      <c r="VCW76" s="88"/>
      <c r="VCX76" s="87"/>
      <c r="VCY76" s="87"/>
      <c r="VCZ76" s="87"/>
      <c r="VDA76" s="87"/>
      <c r="VDB76" s="88"/>
      <c r="VDC76" s="87"/>
      <c r="VDD76" s="87"/>
      <c r="VDE76" s="87"/>
      <c r="VDF76" s="87"/>
      <c r="VDG76" s="88"/>
      <c r="VDH76" s="87"/>
      <c r="VDI76" s="87"/>
      <c r="VDJ76" s="87"/>
      <c r="VDK76" s="87"/>
      <c r="VDL76" s="88"/>
      <c r="VDM76" s="87"/>
      <c r="VDN76" s="87"/>
      <c r="VDO76" s="87"/>
      <c r="VDP76" s="87"/>
      <c r="VDQ76" s="88"/>
      <c r="VDR76" s="87"/>
      <c r="VDS76" s="87"/>
      <c r="VDT76" s="87"/>
      <c r="VDU76" s="87"/>
      <c r="VDV76" s="88"/>
      <c r="VDW76" s="87"/>
      <c r="VDX76" s="87"/>
      <c r="VDY76" s="87"/>
      <c r="VDZ76" s="87"/>
      <c r="VEA76" s="88"/>
      <c r="VEB76" s="87"/>
      <c r="VEC76" s="87"/>
      <c r="VED76" s="87"/>
      <c r="VEE76" s="87"/>
      <c r="VEF76" s="88"/>
      <c r="VEG76" s="87"/>
      <c r="VEH76" s="87"/>
      <c r="VEI76" s="87"/>
      <c r="VEJ76" s="87"/>
      <c r="VEK76" s="88"/>
      <c r="VEL76" s="87"/>
      <c r="VEM76" s="87"/>
      <c r="VEN76" s="87"/>
      <c r="VEO76" s="87"/>
      <c r="VEP76" s="88"/>
      <c r="VEQ76" s="87"/>
      <c r="VER76" s="87"/>
      <c r="VES76" s="87"/>
      <c r="VET76" s="87"/>
      <c r="VEU76" s="88"/>
      <c r="VEV76" s="87"/>
      <c r="VEW76" s="87"/>
      <c r="VEX76" s="87"/>
      <c r="VEY76" s="87"/>
      <c r="VEZ76" s="88"/>
      <c r="VFA76" s="87"/>
      <c r="VFB76" s="87"/>
      <c r="VFC76" s="87"/>
      <c r="VFD76" s="87"/>
      <c r="VFE76" s="88"/>
      <c r="VFF76" s="87"/>
      <c r="VFG76" s="87"/>
      <c r="VFH76" s="87"/>
      <c r="VFI76" s="87"/>
      <c r="VFJ76" s="88"/>
      <c r="VFK76" s="87"/>
      <c r="VFL76" s="87"/>
      <c r="VFM76" s="87"/>
      <c r="VFN76" s="87"/>
      <c r="VFO76" s="88"/>
      <c r="VFP76" s="87"/>
      <c r="VFQ76" s="87"/>
      <c r="VFR76" s="87"/>
      <c r="VFS76" s="87"/>
      <c r="VFT76" s="88"/>
      <c r="VFU76" s="87"/>
      <c r="VFV76" s="87"/>
      <c r="VFW76" s="87"/>
      <c r="VFX76" s="87"/>
      <c r="VFY76" s="88"/>
      <c r="VFZ76" s="87"/>
      <c r="VGA76" s="87"/>
      <c r="VGB76" s="87"/>
      <c r="VGC76" s="87"/>
      <c r="VGD76" s="88"/>
      <c r="VGE76" s="87"/>
      <c r="VGF76" s="87"/>
      <c r="VGG76" s="87"/>
      <c r="VGH76" s="87"/>
      <c r="VGI76" s="88"/>
      <c r="VGJ76" s="87"/>
      <c r="VGK76" s="87"/>
      <c r="VGL76" s="87"/>
      <c r="VGM76" s="87"/>
      <c r="VGN76" s="88"/>
      <c r="VGO76" s="87"/>
      <c r="VGP76" s="87"/>
      <c r="VGQ76" s="87"/>
      <c r="VGR76" s="87"/>
      <c r="VGS76" s="88"/>
      <c r="VGT76" s="87"/>
      <c r="VGU76" s="87"/>
      <c r="VGV76" s="87"/>
      <c r="VGW76" s="87"/>
      <c r="VGX76" s="88"/>
      <c r="VGY76" s="87"/>
      <c r="VGZ76" s="87"/>
      <c r="VHA76" s="87"/>
      <c r="VHB76" s="87"/>
      <c r="VHC76" s="88"/>
      <c r="VHD76" s="87"/>
      <c r="VHE76" s="87"/>
      <c r="VHF76" s="87"/>
      <c r="VHG76" s="87"/>
      <c r="VHH76" s="88"/>
      <c r="VHI76" s="87"/>
      <c r="VHJ76" s="87"/>
      <c r="VHK76" s="87"/>
      <c r="VHL76" s="87"/>
      <c r="VHM76" s="88"/>
      <c r="VHN76" s="87"/>
      <c r="VHO76" s="87"/>
      <c r="VHP76" s="87"/>
      <c r="VHQ76" s="87"/>
      <c r="VHR76" s="88"/>
      <c r="VHS76" s="87"/>
      <c r="VHT76" s="87"/>
      <c r="VHU76" s="87"/>
      <c r="VHV76" s="87"/>
      <c r="VHW76" s="88"/>
      <c r="VHX76" s="87"/>
      <c r="VHY76" s="87"/>
      <c r="VHZ76" s="87"/>
      <c r="VIA76" s="87"/>
      <c r="VIB76" s="88"/>
      <c r="VIC76" s="87"/>
      <c r="VID76" s="87"/>
      <c r="VIE76" s="87"/>
      <c r="VIF76" s="87"/>
      <c r="VIG76" s="88"/>
      <c r="VIH76" s="87"/>
      <c r="VII76" s="87"/>
      <c r="VIJ76" s="87"/>
      <c r="VIK76" s="87"/>
      <c r="VIL76" s="88"/>
      <c r="VIM76" s="87"/>
      <c r="VIN76" s="87"/>
      <c r="VIO76" s="87"/>
      <c r="VIP76" s="87"/>
      <c r="VIQ76" s="88"/>
      <c r="VIR76" s="87"/>
      <c r="VIS76" s="87"/>
      <c r="VIT76" s="87"/>
      <c r="VIU76" s="87"/>
      <c r="VIV76" s="88"/>
      <c r="VIW76" s="87"/>
      <c r="VIX76" s="87"/>
      <c r="VIY76" s="87"/>
      <c r="VIZ76" s="87"/>
      <c r="VJA76" s="88"/>
      <c r="VJB76" s="87"/>
      <c r="VJC76" s="87"/>
      <c r="VJD76" s="87"/>
      <c r="VJE76" s="87"/>
      <c r="VJF76" s="88"/>
      <c r="VJG76" s="87"/>
      <c r="VJH76" s="87"/>
      <c r="VJI76" s="87"/>
      <c r="VJJ76" s="87"/>
      <c r="VJK76" s="88"/>
      <c r="VJL76" s="87"/>
      <c r="VJM76" s="87"/>
      <c r="VJN76" s="87"/>
      <c r="VJO76" s="87"/>
      <c r="VJP76" s="88"/>
      <c r="VJQ76" s="87"/>
      <c r="VJR76" s="87"/>
      <c r="VJS76" s="87"/>
      <c r="VJT76" s="87"/>
      <c r="VJU76" s="88"/>
      <c r="VJV76" s="87"/>
      <c r="VJW76" s="87"/>
      <c r="VJX76" s="87"/>
      <c r="VJY76" s="87"/>
      <c r="VJZ76" s="88"/>
      <c r="VKA76" s="87"/>
      <c r="VKB76" s="87"/>
      <c r="VKC76" s="87"/>
      <c r="VKD76" s="87"/>
      <c r="VKE76" s="88"/>
      <c r="VKF76" s="87"/>
      <c r="VKG76" s="87"/>
      <c r="VKH76" s="87"/>
      <c r="VKI76" s="87"/>
      <c r="VKJ76" s="88"/>
      <c r="VKK76" s="87"/>
      <c r="VKL76" s="87"/>
      <c r="VKM76" s="87"/>
      <c r="VKN76" s="87"/>
      <c r="VKO76" s="88"/>
      <c r="VKP76" s="87"/>
      <c r="VKQ76" s="87"/>
      <c r="VKR76" s="87"/>
      <c r="VKS76" s="87"/>
      <c r="VKT76" s="88"/>
      <c r="VKU76" s="87"/>
      <c r="VKV76" s="87"/>
      <c r="VKW76" s="87"/>
      <c r="VKX76" s="87"/>
      <c r="VKY76" s="88"/>
      <c r="VKZ76" s="87"/>
      <c r="VLA76" s="87"/>
      <c r="VLB76" s="87"/>
      <c r="VLC76" s="87"/>
      <c r="VLD76" s="88"/>
      <c r="VLE76" s="87"/>
      <c r="VLF76" s="87"/>
      <c r="VLG76" s="87"/>
      <c r="VLH76" s="87"/>
      <c r="VLI76" s="88"/>
      <c r="VLJ76" s="87"/>
      <c r="VLK76" s="87"/>
      <c r="VLL76" s="87"/>
      <c r="VLM76" s="87"/>
      <c r="VLN76" s="88"/>
      <c r="VLO76" s="87"/>
      <c r="VLP76" s="87"/>
      <c r="VLQ76" s="87"/>
      <c r="VLR76" s="87"/>
      <c r="VLS76" s="88"/>
      <c r="VLT76" s="87"/>
      <c r="VLU76" s="87"/>
      <c r="VLV76" s="87"/>
      <c r="VLW76" s="87"/>
      <c r="VLX76" s="88"/>
      <c r="VLY76" s="87"/>
      <c r="VLZ76" s="87"/>
      <c r="VMA76" s="87"/>
      <c r="VMB76" s="87"/>
      <c r="VMC76" s="88"/>
      <c r="VMD76" s="87"/>
      <c r="VME76" s="87"/>
      <c r="VMF76" s="87"/>
      <c r="VMG76" s="87"/>
      <c r="VMH76" s="88"/>
      <c r="VMI76" s="87"/>
      <c r="VMJ76" s="87"/>
      <c r="VMK76" s="87"/>
      <c r="VML76" s="87"/>
      <c r="VMM76" s="88"/>
      <c r="VMN76" s="87"/>
      <c r="VMO76" s="87"/>
      <c r="VMP76" s="87"/>
      <c r="VMQ76" s="87"/>
      <c r="VMR76" s="88"/>
      <c r="VMS76" s="87"/>
      <c r="VMT76" s="87"/>
      <c r="VMU76" s="87"/>
      <c r="VMV76" s="87"/>
      <c r="VMW76" s="88"/>
      <c r="VMX76" s="87"/>
      <c r="VMY76" s="87"/>
      <c r="VMZ76" s="87"/>
      <c r="VNA76" s="87"/>
      <c r="VNB76" s="88"/>
      <c r="VNC76" s="87"/>
      <c r="VND76" s="87"/>
      <c r="VNE76" s="87"/>
      <c r="VNF76" s="87"/>
      <c r="VNG76" s="88"/>
      <c r="VNH76" s="87"/>
      <c r="VNI76" s="87"/>
      <c r="VNJ76" s="87"/>
      <c r="VNK76" s="87"/>
      <c r="VNL76" s="88"/>
      <c r="VNM76" s="87"/>
      <c r="VNN76" s="87"/>
      <c r="VNO76" s="87"/>
      <c r="VNP76" s="87"/>
      <c r="VNQ76" s="88"/>
      <c r="VNR76" s="87"/>
      <c r="VNS76" s="87"/>
      <c r="VNT76" s="87"/>
      <c r="VNU76" s="87"/>
      <c r="VNV76" s="88"/>
      <c r="VNW76" s="87"/>
      <c r="VNX76" s="87"/>
      <c r="VNY76" s="87"/>
      <c r="VNZ76" s="87"/>
      <c r="VOA76" s="88"/>
      <c r="VOB76" s="87"/>
      <c r="VOC76" s="87"/>
      <c r="VOD76" s="87"/>
      <c r="VOE76" s="87"/>
      <c r="VOF76" s="88"/>
      <c r="VOG76" s="87"/>
      <c r="VOH76" s="87"/>
      <c r="VOI76" s="87"/>
      <c r="VOJ76" s="87"/>
      <c r="VOK76" s="88"/>
      <c r="VOL76" s="87"/>
      <c r="VOM76" s="87"/>
      <c r="VON76" s="87"/>
      <c r="VOO76" s="87"/>
      <c r="VOP76" s="88"/>
      <c r="VOQ76" s="87"/>
      <c r="VOR76" s="87"/>
      <c r="VOS76" s="87"/>
      <c r="VOT76" s="87"/>
      <c r="VOU76" s="88"/>
      <c r="VOV76" s="87"/>
      <c r="VOW76" s="87"/>
      <c r="VOX76" s="87"/>
      <c r="VOY76" s="87"/>
      <c r="VOZ76" s="88"/>
      <c r="VPA76" s="87"/>
      <c r="VPB76" s="87"/>
      <c r="VPC76" s="87"/>
      <c r="VPD76" s="87"/>
      <c r="VPE76" s="88"/>
      <c r="VPF76" s="87"/>
      <c r="VPG76" s="87"/>
      <c r="VPH76" s="87"/>
      <c r="VPI76" s="87"/>
      <c r="VPJ76" s="88"/>
      <c r="VPK76" s="87"/>
      <c r="VPL76" s="87"/>
      <c r="VPM76" s="87"/>
      <c r="VPN76" s="87"/>
      <c r="VPO76" s="88"/>
      <c r="VPP76" s="87"/>
      <c r="VPQ76" s="87"/>
      <c r="VPR76" s="87"/>
      <c r="VPS76" s="87"/>
      <c r="VPT76" s="88"/>
      <c r="VPU76" s="87"/>
      <c r="VPV76" s="87"/>
      <c r="VPW76" s="87"/>
      <c r="VPX76" s="87"/>
      <c r="VPY76" s="88"/>
      <c r="VPZ76" s="87"/>
      <c r="VQA76" s="87"/>
      <c r="VQB76" s="87"/>
      <c r="VQC76" s="87"/>
      <c r="VQD76" s="88"/>
      <c r="VQE76" s="87"/>
      <c r="VQF76" s="87"/>
      <c r="VQG76" s="87"/>
      <c r="VQH76" s="87"/>
      <c r="VQI76" s="88"/>
      <c r="VQJ76" s="87"/>
      <c r="VQK76" s="87"/>
      <c r="VQL76" s="87"/>
      <c r="VQM76" s="87"/>
      <c r="VQN76" s="88"/>
      <c r="VQO76" s="87"/>
      <c r="VQP76" s="87"/>
      <c r="VQQ76" s="87"/>
      <c r="VQR76" s="87"/>
      <c r="VQS76" s="88"/>
      <c r="VQT76" s="87"/>
      <c r="VQU76" s="87"/>
      <c r="VQV76" s="87"/>
      <c r="VQW76" s="87"/>
      <c r="VQX76" s="88"/>
      <c r="VQY76" s="87"/>
      <c r="VQZ76" s="87"/>
      <c r="VRA76" s="87"/>
      <c r="VRB76" s="87"/>
      <c r="VRC76" s="88"/>
      <c r="VRD76" s="87"/>
      <c r="VRE76" s="87"/>
      <c r="VRF76" s="87"/>
      <c r="VRG76" s="87"/>
      <c r="VRH76" s="88"/>
      <c r="VRI76" s="87"/>
      <c r="VRJ76" s="87"/>
      <c r="VRK76" s="87"/>
      <c r="VRL76" s="87"/>
      <c r="VRM76" s="88"/>
      <c r="VRN76" s="87"/>
      <c r="VRO76" s="87"/>
      <c r="VRP76" s="87"/>
      <c r="VRQ76" s="87"/>
      <c r="VRR76" s="88"/>
      <c r="VRS76" s="87"/>
      <c r="VRT76" s="87"/>
      <c r="VRU76" s="87"/>
      <c r="VRV76" s="87"/>
      <c r="VRW76" s="88"/>
      <c r="VRX76" s="87"/>
      <c r="VRY76" s="87"/>
      <c r="VRZ76" s="87"/>
      <c r="VSA76" s="87"/>
      <c r="VSB76" s="88"/>
      <c r="VSC76" s="87"/>
      <c r="VSD76" s="87"/>
      <c r="VSE76" s="87"/>
      <c r="VSF76" s="87"/>
      <c r="VSG76" s="88"/>
      <c r="VSH76" s="87"/>
      <c r="VSI76" s="87"/>
      <c r="VSJ76" s="87"/>
      <c r="VSK76" s="87"/>
      <c r="VSL76" s="88"/>
      <c r="VSM76" s="87"/>
      <c r="VSN76" s="87"/>
      <c r="VSO76" s="87"/>
      <c r="VSP76" s="87"/>
      <c r="VSQ76" s="88"/>
      <c r="VSR76" s="87"/>
      <c r="VSS76" s="87"/>
      <c r="VST76" s="87"/>
      <c r="VSU76" s="87"/>
      <c r="VSV76" s="88"/>
      <c r="VSW76" s="87"/>
      <c r="VSX76" s="87"/>
      <c r="VSY76" s="87"/>
      <c r="VSZ76" s="87"/>
      <c r="VTA76" s="88"/>
      <c r="VTB76" s="87"/>
      <c r="VTC76" s="87"/>
      <c r="VTD76" s="87"/>
      <c r="VTE76" s="87"/>
      <c r="VTF76" s="88"/>
      <c r="VTG76" s="87"/>
      <c r="VTH76" s="87"/>
      <c r="VTI76" s="87"/>
      <c r="VTJ76" s="87"/>
      <c r="VTK76" s="88"/>
      <c r="VTL76" s="87"/>
      <c r="VTM76" s="87"/>
      <c r="VTN76" s="87"/>
      <c r="VTO76" s="87"/>
      <c r="VTP76" s="88"/>
      <c r="VTQ76" s="87"/>
      <c r="VTR76" s="87"/>
      <c r="VTS76" s="87"/>
      <c r="VTT76" s="87"/>
      <c r="VTU76" s="88"/>
      <c r="VTV76" s="87"/>
      <c r="VTW76" s="87"/>
      <c r="VTX76" s="87"/>
      <c r="VTY76" s="87"/>
      <c r="VTZ76" s="88"/>
      <c r="VUA76" s="87"/>
      <c r="VUB76" s="87"/>
      <c r="VUC76" s="87"/>
      <c r="VUD76" s="87"/>
      <c r="VUE76" s="88"/>
      <c r="VUF76" s="87"/>
      <c r="VUG76" s="87"/>
      <c r="VUH76" s="87"/>
      <c r="VUI76" s="87"/>
      <c r="VUJ76" s="88"/>
      <c r="VUK76" s="87"/>
      <c r="VUL76" s="87"/>
      <c r="VUM76" s="87"/>
      <c r="VUN76" s="87"/>
      <c r="VUO76" s="88"/>
      <c r="VUP76" s="87"/>
      <c r="VUQ76" s="87"/>
      <c r="VUR76" s="87"/>
      <c r="VUS76" s="87"/>
      <c r="VUT76" s="88"/>
      <c r="VUU76" s="87"/>
      <c r="VUV76" s="87"/>
      <c r="VUW76" s="87"/>
      <c r="VUX76" s="87"/>
      <c r="VUY76" s="88"/>
      <c r="VUZ76" s="87"/>
      <c r="VVA76" s="87"/>
      <c r="VVB76" s="87"/>
      <c r="VVC76" s="87"/>
      <c r="VVD76" s="88"/>
      <c r="VVE76" s="87"/>
      <c r="VVF76" s="87"/>
      <c r="VVG76" s="87"/>
      <c r="VVH76" s="87"/>
      <c r="VVI76" s="88"/>
      <c r="VVJ76" s="87"/>
      <c r="VVK76" s="87"/>
      <c r="VVL76" s="87"/>
      <c r="VVM76" s="87"/>
      <c r="VVN76" s="88"/>
      <c r="VVO76" s="87"/>
      <c r="VVP76" s="87"/>
      <c r="VVQ76" s="87"/>
      <c r="VVR76" s="87"/>
      <c r="VVS76" s="88"/>
      <c r="VVT76" s="87"/>
      <c r="VVU76" s="87"/>
      <c r="VVV76" s="87"/>
      <c r="VVW76" s="87"/>
      <c r="VVX76" s="88"/>
      <c r="VVY76" s="87"/>
      <c r="VVZ76" s="87"/>
      <c r="VWA76" s="87"/>
      <c r="VWB76" s="87"/>
      <c r="VWC76" s="88"/>
      <c r="VWD76" s="87"/>
      <c r="VWE76" s="87"/>
      <c r="VWF76" s="87"/>
      <c r="VWG76" s="87"/>
      <c r="VWH76" s="88"/>
      <c r="VWI76" s="87"/>
      <c r="VWJ76" s="87"/>
      <c r="VWK76" s="87"/>
      <c r="VWL76" s="87"/>
      <c r="VWM76" s="88"/>
      <c r="VWN76" s="87"/>
      <c r="VWO76" s="87"/>
      <c r="VWP76" s="87"/>
      <c r="VWQ76" s="87"/>
      <c r="VWR76" s="88"/>
      <c r="VWS76" s="87"/>
      <c r="VWT76" s="87"/>
      <c r="VWU76" s="87"/>
      <c r="VWV76" s="87"/>
      <c r="VWW76" s="88"/>
      <c r="VWX76" s="87"/>
      <c r="VWY76" s="87"/>
      <c r="VWZ76" s="87"/>
      <c r="VXA76" s="87"/>
      <c r="VXB76" s="88"/>
      <c r="VXC76" s="87"/>
      <c r="VXD76" s="87"/>
      <c r="VXE76" s="87"/>
      <c r="VXF76" s="87"/>
      <c r="VXG76" s="88"/>
      <c r="VXH76" s="87"/>
      <c r="VXI76" s="87"/>
      <c r="VXJ76" s="87"/>
      <c r="VXK76" s="87"/>
      <c r="VXL76" s="88"/>
      <c r="VXM76" s="87"/>
      <c r="VXN76" s="87"/>
      <c r="VXO76" s="87"/>
      <c r="VXP76" s="87"/>
      <c r="VXQ76" s="88"/>
      <c r="VXR76" s="87"/>
      <c r="VXS76" s="87"/>
      <c r="VXT76" s="87"/>
      <c r="VXU76" s="87"/>
      <c r="VXV76" s="88"/>
      <c r="VXW76" s="87"/>
      <c r="VXX76" s="87"/>
      <c r="VXY76" s="87"/>
      <c r="VXZ76" s="87"/>
      <c r="VYA76" s="88"/>
      <c r="VYB76" s="87"/>
      <c r="VYC76" s="87"/>
      <c r="VYD76" s="87"/>
      <c r="VYE76" s="87"/>
      <c r="VYF76" s="88"/>
      <c r="VYG76" s="87"/>
      <c r="VYH76" s="87"/>
      <c r="VYI76" s="87"/>
      <c r="VYJ76" s="87"/>
      <c r="VYK76" s="88"/>
      <c r="VYL76" s="87"/>
      <c r="VYM76" s="87"/>
      <c r="VYN76" s="87"/>
      <c r="VYO76" s="87"/>
      <c r="VYP76" s="88"/>
      <c r="VYQ76" s="87"/>
      <c r="VYR76" s="87"/>
      <c r="VYS76" s="87"/>
      <c r="VYT76" s="87"/>
      <c r="VYU76" s="88"/>
      <c r="VYV76" s="87"/>
      <c r="VYW76" s="87"/>
      <c r="VYX76" s="87"/>
      <c r="VYY76" s="87"/>
      <c r="VYZ76" s="88"/>
      <c r="VZA76" s="87"/>
      <c r="VZB76" s="87"/>
      <c r="VZC76" s="87"/>
      <c r="VZD76" s="87"/>
      <c r="VZE76" s="88"/>
      <c r="VZF76" s="87"/>
      <c r="VZG76" s="87"/>
      <c r="VZH76" s="87"/>
      <c r="VZI76" s="87"/>
      <c r="VZJ76" s="88"/>
      <c r="VZK76" s="87"/>
      <c r="VZL76" s="87"/>
      <c r="VZM76" s="87"/>
      <c r="VZN76" s="87"/>
      <c r="VZO76" s="88"/>
      <c r="VZP76" s="87"/>
      <c r="VZQ76" s="87"/>
      <c r="VZR76" s="87"/>
      <c r="VZS76" s="87"/>
      <c r="VZT76" s="88"/>
      <c r="VZU76" s="87"/>
      <c r="VZV76" s="87"/>
      <c r="VZW76" s="87"/>
      <c r="VZX76" s="87"/>
      <c r="VZY76" s="88"/>
      <c r="VZZ76" s="87"/>
      <c r="WAA76" s="87"/>
      <c r="WAB76" s="87"/>
      <c r="WAC76" s="87"/>
      <c r="WAD76" s="88"/>
      <c r="WAE76" s="87"/>
      <c r="WAF76" s="87"/>
      <c r="WAG76" s="87"/>
      <c r="WAH76" s="87"/>
      <c r="WAI76" s="88"/>
      <c r="WAJ76" s="87"/>
      <c r="WAK76" s="87"/>
      <c r="WAL76" s="87"/>
      <c r="WAM76" s="87"/>
      <c r="WAN76" s="88"/>
      <c r="WAO76" s="87"/>
      <c r="WAP76" s="87"/>
      <c r="WAQ76" s="87"/>
      <c r="WAR76" s="87"/>
      <c r="WAS76" s="88"/>
      <c r="WAT76" s="87"/>
      <c r="WAU76" s="87"/>
      <c r="WAV76" s="87"/>
      <c r="WAW76" s="87"/>
      <c r="WAX76" s="88"/>
      <c r="WAY76" s="87"/>
      <c r="WAZ76" s="87"/>
      <c r="WBA76" s="87"/>
      <c r="WBB76" s="87"/>
      <c r="WBC76" s="88"/>
      <c r="WBD76" s="87"/>
      <c r="WBE76" s="87"/>
      <c r="WBF76" s="87"/>
      <c r="WBG76" s="87"/>
      <c r="WBH76" s="88"/>
      <c r="WBI76" s="87"/>
      <c r="WBJ76" s="87"/>
      <c r="WBK76" s="87"/>
      <c r="WBL76" s="87"/>
      <c r="WBM76" s="88"/>
      <c r="WBN76" s="87"/>
      <c r="WBO76" s="87"/>
      <c r="WBP76" s="87"/>
      <c r="WBQ76" s="87"/>
      <c r="WBR76" s="88"/>
      <c r="WBS76" s="87"/>
      <c r="WBT76" s="87"/>
      <c r="WBU76" s="87"/>
      <c r="WBV76" s="87"/>
      <c r="WBW76" s="88"/>
      <c r="WBX76" s="87"/>
      <c r="WBY76" s="87"/>
      <c r="WBZ76" s="87"/>
      <c r="WCA76" s="87"/>
      <c r="WCB76" s="88"/>
      <c r="WCC76" s="87"/>
      <c r="WCD76" s="87"/>
      <c r="WCE76" s="87"/>
      <c r="WCF76" s="87"/>
      <c r="WCG76" s="88"/>
      <c r="WCH76" s="87"/>
      <c r="WCI76" s="87"/>
      <c r="WCJ76" s="87"/>
      <c r="WCK76" s="87"/>
      <c r="WCL76" s="88"/>
      <c r="WCM76" s="87"/>
      <c r="WCN76" s="87"/>
      <c r="WCO76" s="87"/>
      <c r="WCP76" s="87"/>
      <c r="WCQ76" s="88"/>
      <c r="WCR76" s="87"/>
      <c r="WCS76" s="87"/>
      <c r="WCT76" s="87"/>
      <c r="WCU76" s="87"/>
      <c r="WCV76" s="88"/>
      <c r="WCW76" s="87"/>
      <c r="WCX76" s="87"/>
      <c r="WCY76" s="87"/>
      <c r="WCZ76" s="87"/>
      <c r="WDA76" s="88"/>
      <c r="WDB76" s="87"/>
      <c r="WDC76" s="87"/>
      <c r="WDD76" s="87"/>
      <c r="WDE76" s="87"/>
      <c r="WDF76" s="88"/>
      <c r="WDG76" s="87"/>
      <c r="WDH76" s="87"/>
      <c r="WDI76" s="87"/>
      <c r="WDJ76" s="87"/>
      <c r="WDK76" s="88"/>
      <c r="WDL76" s="87"/>
      <c r="WDM76" s="87"/>
      <c r="WDN76" s="87"/>
      <c r="WDO76" s="87"/>
      <c r="WDP76" s="88"/>
      <c r="WDQ76" s="87"/>
      <c r="WDR76" s="87"/>
      <c r="WDS76" s="87"/>
      <c r="WDT76" s="87"/>
      <c r="WDU76" s="88"/>
      <c r="WDV76" s="87"/>
      <c r="WDW76" s="87"/>
      <c r="WDX76" s="87"/>
      <c r="WDY76" s="87"/>
      <c r="WDZ76" s="88"/>
      <c r="WEA76" s="87"/>
      <c r="WEB76" s="87"/>
      <c r="WEC76" s="87"/>
      <c r="WED76" s="87"/>
      <c r="WEE76" s="88"/>
      <c r="WEF76" s="87"/>
      <c r="WEG76" s="87"/>
      <c r="WEH76" s="87"/>
      <c r="WEI76" s="87"/>
      <c r="WEJ76" s="88"/>
      <c r="WEK76" s="87"/>
      <c r="WEL76" s="87"/>
      <c r="WEM76" s="87"/>
      <c r="WEN76" s="87"/>
      <c r="WEO76" s="88"/>
      <c r="WEP76" s="87"/>
      <c r="WEQ76" s="87"/>
      <c r="WER76" s="87"/>
      <c r="WES76" s="87"/>
      <c r="WET76" s="88"/>
      <c r="WEU76" s="87"/>
      <c r="WEV76" s="87"/>
      <c r="WEW76" s="87"/>
      <c r="WEX76" s="87"/>
      <c r="WEY76" s="88"/>
      <c r="WEZ76" s="87"/>
      <c r="WFA76" s="87"/>
      <c r="WFB76" s="87"/>
      <c r="WFC76" s="87"/>
      <c r="WFD76" s="88"/>
      <c r="WFE76" s="87"/>
      <c r="WFF76" s="87"/>
      <c r="WFG76" s="87"/>
      <c r="WFH76" s="87"/>
      <c r="WFI76" s="88"/>
      <c r="WFJ76" s="87"/>
      <c r="WFK76" s="87"/>
      <c r="WFL76" s="87"/>
      <c r="WFM76" s="87"/>
      <c r="WFN76" s="88"/>
      <c r="WFO76" s="87"/>
      <c r="WFP76" s="87"/>
      <c r="WFQ76" s="87"/>
      <c r="WFR76" s="87"/>
      <c r="WFS76" s="88"/>
      <c r="WFT76" s="87"/>
      <c r="WFU76" s="87"/>
      <c r="WFV76" s="87"/>
      <c r="WFW76" s="87"/>
      <c r="WFX76" s="88"/>
      <c r="WFY76" s="87"/>
      <c r="WFZ76" s="87"/>
      <c r="WGA76" s="87"/>
      <c r="WGB76" s="87"/>
      <c r="WGC76" s="88"/>
      <c r="WGD76" s="87"/>
      <c r="WGE76" s="87"/>
      <c r="WGF76" s="87"/>
      <c r="WGG76" s="87"/>
      <c r="WGH76" s="88"/>
      <c r="WGI76" s="87"/>
      <c r="WGJ76" s="87"/>
      <c r="WGK76" s="87"/>
      <c r="WGL76" s="87"/>
      <c r="WGM76" s="88"/>
      <c r="WGN76" s="87"/>
      <c r="WGO76" s="87"/>
      <c r="WGP76" s="87"/>
      <c r="WGQ76" s="87"/>
      <c r="WGR76" s="88"/>
      <c r="WGS76" s="87"/>
      <c r="WGT76" s="87"/>
      <c r="WGU76" s="87"/>
      <c r="WGV76" s="87"/>
      <c r="WGW76" s="88"/>
      <c r="WGX76" s="87"/>
      <c r="WGY76" s="87"/>
      <c r="WGZ76" s="87"/>
      <c r="WHA76" s="87"/>
      <c r="WHB76" s="88"/>
      <c r="WHC76" s="87"/>
      <c r="WHD76" s="87"/>
      <c r="WHE76" s="87"/>
      <c r="WHF76" s="87"/>
      <c r="WHG76" s="88"/>
      <c r="WHH76" s="87"/>
      <c r="WHI76" s="87"/>
      <c r="WHJ76" s="87"/>
      <c r="WHK76" s="87"/>
      <c r="WHL76" s="88"/>
      <c r="WHM76" s="87"/>
      <c r="WHN76" s="87"/>
      <c r="WHO76" s="87"/>
      <c r="WHP76" s="87"/>
      <c r="WHQ76" s="88"/>
      <c r="WHR76" s="87"/>
      <c r="WHS76" s="87"/>
      <c r="WHT76" s="87"/>
      <c r="WHU76" s="87"/>
      <c r="WHV76" s="88"/>
      <c r="WHW76" s="87"/>
      <c r="WHX76" s="87"/>
      <c r="WHY76" s="87"/>
      <c r="WHZ76" s="87"/>
      <c r="WIA76" s="88"/>
      <c r="WIB76" s="87"/>
      <c r="WIC76" s="87"/>
      <c r="WID76" s="87"/>
      <c r="WIE76" s="87"/>
      <c r="WIF76" s="88"/>
      <c r="WIG76" s="87"/>
      <c r="WIH76" s="87"/>
      <c r="WII76" s="87"/>
      <c r="WIJ76" s="87"/>
      <c r="WIK76" s="88"/>
      <c r="WIL76" s="87"/>
      <c r="WIM76" s="87"/>
      <c r="WIN76" s="87"/>
      <c r="WIO76" s="87"/>
      <c r="WIP76" s="88"/>
      <c r="WIQ76" s="87"/>
      <c r="WIR76" s="87"/>
      <c r="WIS76" s="87"/>
      <c r="WIT76" s="87"/>
      <c r="WIU76" s="88"/>
      <c r="WIV76" s="87"/>
      <c r="WIW76" s="87"/>
      <c r="WIX76" s="87"/>
      <c r="WIY76" s="87"/>
      <c r="WIZ76" s="88"/>
      <c r="WJA76" s="87"/>
      <c r="WJB76" s="87"/>
      <c r="WJC76" s="87"/>
      <c r="WJD76" s="87"/>
      <c r="WJE76" s="88"/>
      <c r="WJF76" s="87"/>
      <c r="WJG76" s="87"/>
      <c r="WJH76" s="87"/>
      <c r="WJI76" s="87"/>
      <c r="WJJ76" s="88"/>
      <c r="WJK76" s="87"/>
      <c r="WJL76" s="87"/>
      <c r="WJM76" s="87"/>
      <c r="WJN76" s="87"/>
      <c r="WJO76" s="88"/>
      <c r="WJP76" s="87"/>
      <c r="WJQ76" s="87"/>
      <c r="WJR76" s="87"/>
      <c r="WJS76" s="87"/>
      <c r="WJT76" s="88"/>
      <c r="WJU76" s="87"/>
      <c r="WJV76" s="87"/>
      <c r="WJW76" s="87"/>
      <c r="WJX76" s="87"/>
      <c r="WJY76" s="88"/>
      <c r="WJZ76" s="87"/>
      <c r="WKA76" s="87"/>
      <c r="WKB76" s="87"/>
      <c r="WKC76" s="87"/>
      <c r="WKD76" s="88"/>
      <c r="WKE76" s="87"/>
      <c r="WKF76" s="87"/>
      <c r="WKG76" s="87"/>
      <c r="WKH76" s="87"/>
      <c r="WKI76" s="88"/>
      <c r="WKJ76" s="87"/>
      <c r="WKK76" s="87"/>
      <c r="WKL76" s="87"/>
      <c r="WKM76" s="87"/>
      <c r="WKN76" s="88"/>
      <c r="WKO76" s="87"/>
      <c r="WKP76" s="87"/>
      <c r="WKQ76" s="87"/>
      <c r="WKR76" s="87"/>
      <c r="WKS76" s="88"/>
      <c r="WKT76" s="87"/>
      <c r="WKU76" s="87"/>
      <c r="WKV76" s="87"/>
      <c r="WKW76" s="87"/>
      <c r="WKX76" s="88"/>
      <c r="WKY76" s="87"/>
      <c r="WKZ76" s="87"/>
      <c r="WLA76" s="87"/>
      <c r="WLB76" s="87"/>
      <c r="WLC76" s="88"/>
      <c r="WLD76" s="87"/>
      <c r="WLE76" s="87"/>
      <c r="WLF76" s="87"/>
      <c r="WLG76" s="87"/>
      <c r="WLH76" s="88"/>
      <c r="WLI76" s="87"/>
      <c r="WLJ76" s="87"/>
      <c r="WLK76" s="87"/>
      <c r="WLL76" s="87"/>
      <c r="WLM76" s="88"/>
      <c r="WLN76" s="87"/>
      <c r="WLO76" s="87"/>
      <c r="WLP76" s="87"/>
      <c r="WLQ76" s="87"/>
      <c r="WLR76" s="88"/>
      <c r="WLS76" s="87"/>
      <c r="WLT76" s="87"/>
      <c r="WLU76" s="87"/>
      <c r="WLV76" s="87"/>
      <c r="WLW76" s="88"/>
      <c r="WLX76" s="87"/>
      <c r="WLY76" s="87"/>
      <c r="WLZ76" s="87"/>
      <c r="WMA76" s="87"/>
      <c r="WMB76" s="88"/>
      <c r="WMC76" s="87"/>
      <c r="WMD76" s="87"/>
      <c r="WME76" s="87"/>
      <c r="WMF76" s="87"/>
      <c r="WMG76" s="88"/>
      <c r="WMH76" s="87"/>
      <c r="WMI76" s="87"/>
      <c r="WMJ76" s="87"/>
      <c r="WMK76" s="87"/>
      <c r="WML76" s="88"/>
      <c r="WMM76" s="87"/>
      <c r="WMN76" s="87"/>
      <c r="WMO76" s="87"/>
      <c r="WMP76" s="87"/>
      <c r="WMQ76" s="88"/>
      <c r="WMR76" s="87"/>
      <c r="WMS76" s="87"/>
      <c r="WMT76" s="87"/>
      <c r="WMU76" s="87"/>
      <c r="WMV76" s="88"/>
      <c r="WMW76" s="87"/>
      <c r="WMX76" s="87"/>
      <c r="WMY76" s="87"/>
      <c r="WMZ76" s="87"/>
      <c r="WNA76" s="88"/>
      <c r="WNB76" s="87"/>
      <c r="WNC76" s="87"/>
      <c r="WND76" s="87"/>
      <c r="WNE76" s="87"/>
      <c r="WNF76" s="88"/>
      <c r="WNG76" s="87"/>
      <c r="WNH76" s="87"/>
      <c r="WNI76" s="87"/>
      <c r="WNJ76" s="87"/>
      <c r="WNK76" s="88"/>
      <c r="WNL76" s="87"/>
      <c r="WNM76" s="87"/>
      <c r="WNN76" s="87"/>
      <c r="WNO76" s="87"/>
      <c r="WNP76" s="88"/>
      <c r="WNQ76" s="87"/>
      <c r="WNR76" s="87"/>
      <c r="WNS76" s="87"/>
      <c r="WNT76" s="87"/>
      <c r="WNU76" s="88"/>
      <c r="WNV76" s="87"/>
      <c r="WNW76" s="87"/>
      <c r="WNX76" s="87"/>
      <c r="WNY76" s="87"/>
      <c r="WNZ76" s="88"/>
      <c r="WOA76" s="87"/>
      <c r="WOB76" s="87"/>
      <c r="WOC76" s="87"/>
      <c r="WOD76" s="87"/>
      <c r="WOE76" s="88"/>
      <c r="WOF76" s="87"/>
      <c r="WOG76" s="87"/>
      <c r="WOH76" s="87"/>
      <c r="WOI76" s="87"/>
      <c r="WOJ76" s="88"/>
      <c r="WOK76" s="87"/>
      <c r="WOL76" s="87"/>
      <c r="WOM76" s="87"/>
      <c r="WON76" s="87"/>
      <c r="WOO76" s="88"/>
      <c r="WOP76" s="87"/>
      <c r="WOQ76" s="87"/>
      <c r="WOR76" s="87"/>
      <c r="WOS76" s="87"/>
      <c r="WOT76" s="88"/>
      <c r="WOU76" s="87"/>
      <c r="WOV76" s="87"/>
      <c r="WOW76" s="87"/>
      <c r="WOX76" s="87"/>
      <c r="WOY76" s="88"/>
      <c r="WOZ76" s="87"/>
      <c r="WPA76" s="87"/>
      <c r="WPB76" s="87"/>
      <c r="WPC76" s="87"/>
      <c r="WPD76" s="88"/>
      <c r="WPE76" s="87"/>
      <c r="WPF76" s="87"/>
      <c r="WPG76" s="87"/>
      <c r="WPH76" s="87"/>
      <c r="WPI76" s="88"/>
      <c r="WPJ76" s="87"/>
      <c r="WPK76" s="87"/>
      <c r="WPL76" s="87"/>
      <c r="WPM76" s="87"/>
      <c r="WPN76" s="88"/>
      <c r="WPO76" s="87"/>
      <c r="WPP76" s="87"/>
      <c r="WPQ76" s="87"/>
      <c r="WPR76" s="87"/>
      <c r="WPS76" s="88"/>
      <c r="WPT76" s="87"/>
      <c r="WPU76" s="87"/>
      <c r="WPV76" s="87"/>
      <c r="WPW76" s="87"/>
      <c r="WPX76" s="88"/>
      <c r="WPY76" s="87"/>
      <c r="WPZ76" s="87"/>
      <c r="WQA76" s="87"/>
      <c r="WQB76" s="87"/>
      <c r="WQC76" s="88"/>
      <c r="WQD76" s="87"/>
      <c r="WQE76" s="87"/>
      <c r="WQF76" s="87"/>
      <c r="WQG76" s="87"/>
      <c r="WQH76" s="88"/>
      <c r="WQI76" s="87"/>
      <c r="WQJ76" s="87"/>
      <c r="WQK76" s="87"/>
      <c r="WQL76" s="87"/>
      <c r="WQM76" s="88"/>
      <c r="WQN76" s="87"/>
      <c r="WQO76" s="87"/>
      <c r="WQP76" s="87"/>
      <c r="WQQ76" s="87"/>
      <c r="WQR76" s="88"/>
      <c r="WQS76" s="87"/>
      <c r="WQT76" s="87"/>
      <c r="WQU76" s="87"/>
      <c r="WQV76" s="87"/>
      <c r="WQW76" s="88"/>
      <c r="WQX76" s="87"/>
      <c r="WQY76" s="87"/>
      <c r="WQZ76" s="87"/>
      <c r="WRA76" s="87"/>
      <c r="WRB76" s="88"/>
      <c r="WRC76" s="87"/>
      <c r="WRD76" s="87"/>
      <c r="WRE76" s="87"/>
      <c r="WRF76" s="87"/>
      <c r="WRG76" s="88"/>
      <c r="WRH76" s="87"/>
      <c r="WRI76" s="87"/>
      <c r="WRJ76" s="87"/>
      <c r="WRK76" s="87"/>
      <c r="WRL76" s="88"/>
      <c r="WRM76" s="87"/>
      <c r="WRN76" s="87"/>
      <c r="WRO76" s="87"/>
      <c r="WRP76" s="87"/>
      <c r="WRQ76" s="88"/>
      <c r="WRR76" s="87"/>
      <c r="WRS76" s="87"/>
      <c r="WRT76" s="87"/>
      <c r="WRU76" s="87"/>
      <c r="WRV76" s="88"/>
      <c r="WRW76" s="87"/>
      <c r="WRX76" s="87"/>
      <c r="WRY76" s="87"/>
      <c r="WRZ76" s="87"/>
      <c r="WSA76" s="88"/>
      <c r="WSB76" s="87"/>
      <c r="WSC76" s="87"/>
      <c r="WSD76" s="87"/>
      <c r="WSE76" s="87"/>
      <c r="WSF76" s="88"/>
      <c r="WSG76" s="87"/>
      <c r="WSH76" s="87"/>
      <c r="WSI76" s="87"/>
      <c r="WSJ76" s="87"/>
      <c r="WSK76" s="88"/>
      <c r="WSL76" s="87"/>
      <c r="WSM76" s="87"/>
      <c r="WSN76" s="87"/>
      <c r="WSO76" s="87"/>
      <c r="WSP76" s="88"/>
      <c r="WSQ76" s="87"/>
      <c r="WSR76" s="87"/>
      <c r="WSS76" s="87"/>
      <c r="WST76" s="87"/>
      <c r="WSU76" s="88"/>
      <c r="WSV76" s="87"/>
      <c r="WSW76" s="87"/>
      <c r="WSX76" s="87"/>
      <c r="WSY76" s="87"/>
      <c r="WSZ76" s="88"/>
      <c r="WTA76" s="87"/>
      <c r="WTB76" s="87"/>
      <c r="WTC76" s="87"/>
      <c r="WTD76" s="87"/>
      <c r="WTE76" s="88"/>
      <c r="WTF76" s="87"/>
      <c r="WTG76" s="87"/>
      <c r="WTH76" s="87"/>
      <c r="WTI76" s="87"/>
      <c r="WTJ76" s="88"/>
      <c r="WTK76" s="87"/>
      <c r="WTL76" s="87"/>
      <c r="WTM76" s="87"/>
      <c r="WTN76" s="87"/>
      <c r="WTO76" s="88"/>
      <c r="WTP76" s="87"/>
      <c r="WTQ76" s="87"/>
      <c r="WTR76" s="87"/>
      <c r="WTS76" s="87"/>
      <c r="WTT76" s="88"/>
      <c r="WTU76" s="87"/>
      <c r="WTV76" s="87"/>
      <c r="WTW76" s="87"/>
      <c r="WTX76" s="87"/>
      <c r="WTY76" s="88"/>
      <c r="WTZ76" s="87"/>
      <c r="WUA76" s="87"/>
      <c r="WUB76" s="87"/>
      <c r="WUC76" s="87"/>
      <c r="WUD76" s="88"/>
      <c r="WUE76" s="87"/>
      <c r="WUF76" s="87"/>
      <c r="WUG76" s="87"/>
      <c r="WUH76" s="87"/>
      <c r="WUI76" s="88"/>
      <c r="WUJ76" s="87"/>
      <c r="WUK76" s="87"/>
      <c r="WUL76" s="87"/>
      <c r="WUM76" s="87"/>
      <c r="WUN76" s="88"/>
      <c r="WUO76" s="87"/>
      <c r="WUP76" s="87"/>
      <c r="WUQ76" s="87"/>
      <c r="WUR76" s="87"/>
      <c r="WUS76" s="88"/>
      <c r="WUT76" s="87"/>
      <c r="WUU76" s="87"/>
      <c r="WUV76" s="87"/>
      <c r="WUW76" s="87"/>
      <c r="WUX76" s="88"/>
      <c r="WUY76" s="87"/>
      <c r="WUZ76" s="87"/>
      <c r="WVA76" s="87"/>
      <c r="WVB76" s="87"/>
      <c r="WVC76" s="88"/>
      <c r="WVD76" s="87"/>
      <c r="WVE76" s="87"/>
      <c r="WVF76" s="87"/>
      <c r="WVG76" s="87"/>
      <c r="WVH76" s="88"/>
      <c r="WVI76" s="87"/>
      <c r="WVJ76" s="87"/>
      <c r="WVK76" s="87"/>
      <c r="WVL76" s="87"/>
      <c r="WVM76" s="88"/>
      <c r="WVN76" s="87"/>
      <c r="WVO76" s="87"/>
      <c r="WVP76" s="87"/>
      <c r="WVQ76" s="87"/>
      <c r="WVR76" s="88"/>
      <c r="WVS76" s="87"/>
      <c r="WVT76" s="87"/>
      <c r="WVU76" s="87"/>
      <c r="WVV76" s="87"/>
      <c r="WVW76" s="88"/>
      <c r="WVX76" s="87"/>
      <c r="WVY76" s="87"/>
      <c r="WVZ76" s="87"/>
      <c r="WWA76" s="87"/>
      <c r="WWB76" s="88"/>
      <c r="WWC76" s="87"/>
      <c r="WWD76" s="87"/>
      <c r="WWE76" s="87"/>
      <c r="WWF76" s="87"/>
      <c r="WWG76" s="88"/>
      <c r="WWH76" s="87"/>
      <c r="WWI76" s="87"/>
      <c r="WWJ76" s="87"/>
      <c r="WWK76" s="87"/>
      <c r="WWL76" s="88"/>
      <c r="WWM76" s="87"/>
      <c r="WWN76" s="87"/>
      <c r="WWO76" s="87"/>
      <c r="WWP76" s="87"/>
      <c r="WWQ76" s="88"/>
      <c r="WWR76" s="87"/>
      <c r="WWS76" s="87"/>
      <c r="WWT76" s="87"/>
      <c r="WWU76" s="87"/>
      <c r="WWV76" s="88"/>
      <c r="WWW76" s="87"/>
      <c r="WWX76" s="87"/>
      <c r="WWY76" s="87"/>
      <c r="WWZ76" s="87"/>
      <c r="WXA76" s="88"/>
      <c r="WXB76" s="87"/>
      <c r="WXC76" s="87"/>
      <c r="WXD76" s="87"/>
      <c r="WXE76" s="87"/>
      <c r="WXF76" s="88"/>
      <c r="WXG76" s="87"/>
      <c r="WXH76" s="87"/>
      <c r="WXI76" s="87"/>
      <c r="WXJ76" s="87"/>
      <c r="WXK76" s="88"/>
      <c r="WXL76" s="87"/>
      <c r="WXM76" s="87"/>
      <c r="WXN76" s="87"/>
      <c r="WXO76" s="87"/>
      <c r="WXP76" s="88"/>
      <c r="WXQ76" s="87"/>
      <c r="WXR76" s="87"/>
      <c r="WXS76" s="87"/>
      <c r="WXT76" s="87"/>
      <c r="WXU76" s="88"/>
      <c r="WXV76" s="87"/>
      <c r="WXW76" s="87"/>
      <c r="WXX76" s="87"/>
      <c r="WXY76" s="87"/>
      <c r="WXZ76" s="88"/>
      <c r="WYA76" s="87"/>
      <c r="WYB76" s="87"/>
      <c r="WYC76" s="87"/>
      <c r="WYD76" s="87"/>
      <c r="WYE76" s="88"/>
      <c r="WYF76" s="87"/>
      <c r="WYG76" s="87"/>
      <c r="WYH76" s="87"/>
      <c r="WYI76" s="87"/>
      <c r="WYJ76" s="88"/>
      <c r="WYK76" s="87"/>
      <c r="WYL76" s="87"/>
      <c r="WYM76" s="87"/>
      <c r="WYN76" s="87"/>
      <c r="WYO76" s="88"/>
      <c r="WYP76" s="87"/>
      <c r="WYQ76" s="87"/>
      <c r="WYR76" s="87"/>
      <c r="WYS76" s="87"/>
      <c r="WYT76" s="88"/>
      <c r="WYU76" s="87"/>
      <c r="WYV76" s="87"/>
      <c r="WYW76" s="87"/>
      <c r="WYX76" s="87"/>
      <c r="WYY76" s="88"/>
      <c r="WYZ76" s="87"/>
      <c r="WZA76" s="87"/>
      <c r="WZB76" s="87"/>
      <c r="WZC76" s="87"/>
      <c r="WZD76" s="88"/>
      <c r="WZE76" s="87"/>
      <c r="WZF76" s="87"/>
      <c r="WZG76" s="87"/>
      <c r="WZH76" s="87"/>
      <c r="WZI76" s="88"/>
      <c r="WZJ76" s="87"/>
      <c r="WZK76" s="87"/>
      <c r="WZL76" s="87"/>
      <c r="WZM76" s="87"/>
      <c r="WZN76" s="88"/>
      <c r="WZO76" s="87"/>
      <c r="WZP76" s="87"/>
      <c r="WZQ76" s="87"/>
      <c r="WZR76" s="87"/>
      <c r="WZS76" s="88"/>
      <c r="WZT76" s="87"/>
      <c r="WZU76" s="87"/>
      <c r="WZV76" s="87"/>
      <c r="WZW76" s="87"/>
      <c r="WZX76" s="88"/>
      <c r="WZY76" s="87"/>
      <c r="WZZ76" s="87"/>
      <c r="XAA76" s="87"/>
      <c r="XAB76" s="87"/>
      <c r="XAC76" s="88"/>
      <c r="XAD76" s="87"/>
      <c r="XAE76" s="87"/>
      <c r="XAF76" s="87"/>
      <c r="XAG76" s="87"/>
      <c r="XAH76" s="88"/>
      <c r="XAI76" s="87"/>
      <c r="XAJ76" s="87"/>
      <c r="XAK76" s="87"/>
      <c r="XAL76" s="87"/>
      <c r="XAM76" s="88"/>
      <c r="XAN76" s="87"/>
      <c r="XAO76" s="87"/>
      <c r="XAP76" s="87"/>
      <c r="XAQ76" s="87"/>
      <c r="XAR76" s="88"/>
      <c r="XAS76" s="87"/>
      <c r="XAT76" s="87"/>
      <c r="XAU76" s="87"/>
      <c r="XAV76" s="87"/>
      <c r="XAW76" s="88"/>
      <c r="XAX76" s="87"/>
      <c r="XAY76" s="87"/>
      <c r="XAZ76" s="87"/>
      <c r="XBA76" s="87"/>
      <c r="XBB76" s="88"/>
      <c r="XBC76" s="87"/>
      <c r="XBD76" s="87"/>
      <c r="XBE76" s="87"/>
      <c r="XBF76" s="87"/>
      <c r="XBG76" s="88"/>
      <c r="XBH76" s="87"/>
      <c r="XBI76" s="87"/>
      <c r="XBJ76" s="87"/>
      <c r="XBK76" s="87"/>
      <c r="XBL76" s="88"/>
      <c r="XBM76" s="87"/>
      <c r="XBN76" s="87"/>
      <c r="XBO76" s="87"/>
      <c r="XBP76" s="87"/>
      <c r="XBQ76" s="88"/>
      <c r="XBR76" s="87"/>
      <c r="XBS76" s="87"/>
      <c r="XBT76" s="87"/>
      <c r="XBU76" s="87"/>
      <c r="XBV76" s="88"/>
      <c r="XBW76" s="87"/>
      <c r="XBX76" s="87"/>
      <c r="XBY76" s="87"/>
      <c r="XBZ76" s="87"/>
      <c r="XCA76" s="88"/>
      <c r="XCB76" s="87"/>
      <c r="XCC76" s="87"/>
      <c r="XCD76" s="87"/>
      <c r="XCE76" s="87"/>
      <c r="XCF76" s="88"/>
      <c r="XCG76" s="87"/>
      <c r="XCH76" s="87"/>
      <c r="XCI76" s="87"/>
      <c r="XCJ76" s="87"/>
      <c r="XCK76" s="88"/>
      <c r="XCL76" s="87"/>
      <c r="XCM76" s="87"/>
      <c r="XCN76" s="87"/>
      <c r="XCO76" s="87"/>
      <c r="XCP76" s="88"/>
      <c r="XCQ76" s="87"/>
      <c r="XCR76" s="87"/>
      <c r="XCS76" s="87"/>
      <c r="XCT76" s="87"/>
      <c r="XCU76" s="88"/>
      <c r="XCV76" s="87"/>
      <c r="XCW76" s="87"/>
      <c r="XCX76" s="87"/>
      <c r="XCY76" s="87"/>
      <c r="XCZ76" s="88"/>
      <c r="XDA76" s="87"/>
      <c r="XDB76" s="87"/>
      <c r="XDC76" s="87"/>
      <c r="XDD76" s="87"/>
      <c r="XDE76" s="88"/>
      <c r="XDF76" s="87"/>
      <c r="XDG76" s="87"/>
      <c r="XDH76" s="87"/>
      <c r="XDI76" s="87"/>
      <c r="XDJ76" s="88"/>
      <c r="XDK76" s="87"/>
      <c r="XDL76" s="87"/>
      <c r="XDM76" s="87"/>
      <c r="XDN76" s="87"/>
      <c r="XDO76" s="88"/>
      <c r="XDP76" s="87"/>
      <c r="XDQ76" s="87"/>
      <c r="XDR76" s="87"/>
    </row>
    <row r="77" spans="1:16346" s="210" customFormat="1" ht="11.25" x14ac:dyDescent="0.45">
      <c r="A77" s="51" t="s">
        <v>66</v>
      </c>
      <c r="B77" s="141" t="s">
        <v>67</v>
      </c>
      <c r="C77" s="187">
        <v>1.3859999999999999</v>
      </c>
      <c r="D77" s="188">
        <v>0.99</v>
      </c>
      <c r="E77" s="188">
        <v>0.66</v>
      </c>
      <c r="F77" s="28"/>
      <c r="G77" s="29" t="s">
        <v>303</v>
      </c>
      <c r="H77" s="187">
        <v>0.56219667943806328</v>
      </c>
      <c r="I77" s="188">
        <v>0.37245530012771694</v>
      </c>
      <c r="J77" s="188">
        <v>0.18974137931034635</v>
      </c>
      <c r="K77" s="28"/>
      <c r="L77" s="52" t="s">
        <v>304</v>
      </c>
      <c r="M77" s="131">
        <v>1.4750000000000001</v>
      </c>
      <c r="N77" s="68">
        <v>1.25</v>
      </c>
      <c r="O77" s="68">
        <v>0.77500000000000002</v>
      </c>
      <c r="P77" s="28"/>
      <c r="Q77" s="29" t="s">
        <v>303</v>
      </c>
    </row>
  </sheetData>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tint="0.59999389629810485"/>
  </sheetPr>
  <dimension ref="A1:BU95"/>
  <sheetViews>
    <sheetView zoomScaleNormal="100" workbookViewId="0">
      <pane xSplit="2" ySplit="2" topLeftCell="W3" activePane="bottomRight" state="frozen"/>
      <selection pane="topRight" activeCell="H36" sqref="H36"/>
      <selection pane="bottomLeft" activeCell="H36" sqref="H36"/>
      <selection pane="bottomRight"/>
    </sheetView>
  </sheetViews>
  <sheetFormatPr baseColWidth="10" defaultColWidth="11.3984375" defaultRowHeight="12.75" outlineLevelCol="2" x14ac:dyDescent="0.35"/>
  <cols>
    <col min="1" max="1" width="33.1328125" style="132" bestFit="1" customWidth="1"/>
    <col min="2" max="2" width="19" style="150" bestFit="1" customWidth="1"/>
    <col min="3" max="3" width="9.73046875" style="132" bestFit="1" customWidth="1"/>
    <col min="4" max="5" width="9.73046875" style="132" hidden="1" customWidth="1" outlineLevel="1"/>
    <col min="6" max="6" width="39.86328125" style="132" hidden="1" customWidth="1" outlineLevel="1"/>
    <col min="7" max="7" width="9.86328125" style="132" hidden="1" customWidth="1" outlineLevel="1"/>
    <col min="8" max="8" width="16.73046875" style="132" bestFit="1" customWidth="1" collapsed="1"/>
    <col min="9" max="10" width="9.265625" style="132" hidden="1" customWidth="1" outlineLevel="1"/>
    <col min="11" max="11" width="47.59765625" style="132" hidden="1" customWidth="1" outlineLevel="1"/>
    <col min="12" max="12" width="45.73046875" style="132" hidden="1" customWidth="1" outlineLevel="1"/>
    <col min="13" max="13" width="13.86328125" style="132" bestFit="1" customWidth="1" collapsed="1"/>
    <col min="14" max="15" width="9.73046875" style="132" hidden="1" customWidth="1" outlineLevel="1"/>
    <col min="16" max="16" width="38.1328125" style="132" hidden="1" customWidth="1" outlineLevel="1"/>
    <col min="17" max="17" width="45.73046875" style="132" hidden="1" customWidth="1" outlineLevel="1"/>
    <col min="18" max="18" width="13.59765625" style="132" bestFit="1" customWidth="1" collapsed="1"/>
    <col min="19" max="20" width="9.73046875" style="132" hidden="1" customWidth="1" outlineLevel="1"/>
    <col min="21" max="21" width="39.1328125" style="132" hidden="1" customWidth="1" outlineLevel="1"/>
    <col min="22" max="22" width="45.73046875" style="132" hidden="1" customWidth="1" outlineLevel="1"/>
    <col min="23" max="23" width="9.73046875" style="132" bestFit="1" customWidth="1" collapsed="1"/>
    <col min="24" max="25" width="9.73046875" style="132" hidden="1" customWidth="1" outlineLevel="1"/>
    <col min="26" max="26" width="45.265625" style="132" hidden="1" customWidth="1" outlineLevel="1"/>
    <col min="27" max="27" width="11.73046875" style="132" hidden="1" customWidth="1" outlineLevel="1"/>
    <col min="28" max="28" width="6.86328125" style="132" customWidth="1" collapsed="1"/>
    <col min="29" max="30" width="6" style="132" hidden="1" customWidth="1" outlineLevel="1"/>
    <col min="31" max="31" width="40.86328125" style="132" hidden="1" customWidth="1" outlineLevel="1"/>
    <col min="32" max="32" width="15.73046875" style="132" hidden="1" customWidth="1" outlineLevel="1"/>
    <col min="33" max="33" width="11.265625" style="132" customWidth="1" collapsed="1"/>
    <col min="34" max="35" width="9.73046875" style="132" hidden="1" customWidth="1" outlineLevel="1"/>
    <col min="36" max="36" width="41.73046875" style="132" hidden="1" customWidth="1" outlineLevel="1"/>
    <col min="37" max="37" width="8.73046875" style="132" hidden="1" customWidth="1" outlineLevel="1"/>
    <col min="38" max="38" width="18" style="132" bestFit="1" customWidth="1" collapsed="1"/>
    <col min="39" max="40" width="9.73046875" style="132" hidden="1" customWidth="1" outlineLevel="1"/>
    <col min="41" max="41" width="41.265625" style="132" hidden="1" customWidth="1" outlineLevel="1"/>
    <col min="42" max="42" width="45.73046875" style="132" hidden="1" customWidth="1" outlineLevel="1"/>
    <col min="43" max="43" width="14" style="132" bestFit="1" customWidth="1" collapsed="1"/>
    <col min="44" max="45" width="9.73046875" style="132" hidden="1" customWidth="1" outlineLevel="1"/>
    <col min="46" max="46" width="41.265625" style="132" hidden="1" customWidth="1" outlineLevel="1"/>
    <col min="47" max="47" width="45.73046875" style="132" hidden="1" customWidth="1" outlineLevel="1"/>
    <col min="48" max="48" width="9.73046875" style="132" bestFit="1" customWidth="1" collapsed="1"/>
    <col min="49" max="50" width="9.73046875" style="132" hidden="1" customWidth="1" outlineLevel="1"/>
    <col min="51" max="51" width="39.265625" style="132" hidden="1" customWidth="1" outlineLevel="1"/>
    <col min="52" max="52" width="10.86328125" style="132" hidden="1" customWidth="1" outlineLevel="1"/>
    <col min="53" max="53" width="26.1328125" style="132" bestFit="1" customWidth="1" collapsed="1"/>
    <col min="54" max="55" width="9.265625" style="132" hidden="1" customWidth="1" outlineLevel="1"/>
    <col min="56" max="56" width="57.86328125" style="132" hidden="1" customWidth="1" outlineLevel="1"/>
    <col min="57" max="57" width="10.86328125" style="132" hidden="1" customWidth="1" outlineLevel="1"/>
    <col min="58" max="58" width="32.73046875" style="132" bestFit="1" customWidth="1" collapsed="1"/>
    <col min="59" max="60" width="9.73046875" style="132" hidden="1" customWidth="1" outlineLevel="1"/>
    <col min="61" max="61" width="57.86328125" style="132" hidden="1" customWidth="1" outlineLevel="1"/>
    <col min="62" max="62" width="10.59765625" style="132" hidden="1" customWidth="1" outlineLevel="1"/>
    <col min="63" max="63" width="26.73046875" style="132" bestFit="1" customWidth="1" collapsed="1"/>
    <col min="64" max="65" width="9.73046875" style="132" hidden="1" customWidth="1" outlineLevel="1"/>
    <col min="66" max="66" width="47.59765625" style="132" hidden="1" customWidth="1" outlineLevel="1"/>
    <col min="67" max="67" width="45.73046875" style="132" hidden="1" customWidth="1" outlineLevel="1"/>
    <col min="68" max="68" width="26.73046875" style="132" bestFit="1" customWidth="1" collapsed="1"/>
    <col min="69" max="70" width="9.73046875" style="132" hidden="1" customWidth="1" outlineLevel="2"/>
    <col min="71" max="71" width="41.265625" style="132" hidden="1" customWidth="1" outlineLevel="2"/>
    <col min="72" max="72" width="45.73046875" style="132" hidden="1" customWidth="1" outlineLevel="2"/>
    <col min="73" max="73" width="11.3984375" style="132" collapsed="1"/>
    <col min="74" max="16384" width="11.3984375" style="132"/>
  </cols>
  <sheetData>
    <row r="1" spans="1:73" s="104" customFormat="1" ht="30" x14ac:dyDescent="0.4">
      <c r="A1" s="98" t="s">
        <v>1058</v>
      </c>
      <c r="B1" s="146"/>
      <c r="C1" s="155" t="s">
        <v>305</v>
      </c>
      <c r="D1" s="175"/>
      <c r="E1" s="175"/>
      <c r="F1" s="100"/>
      <c r="G1" s="100"/>
      <c r="H1" s="173" t="s">
        <v>306</v>
      </c>
      <c r="I1" s="186"/>
      <c r="J1" s="186"/>
      <c r="K1" s="102"/>
      <c r="L1" s="103"/>
      <c r="M1" s="83" t="s">
        <v>307</v>
      </c>
      <c r="N1" s="99"/>
      <c r="O1" s="99"/>
      <c r="P1" s="100"/>
      <c r="Q1" s="100"/>
      <c r="R1" s="79" t="s">
        <v>308</v>
      </c>
      <c r="S1" s="101"/>
      <c r="T1" s="101"/>
      <c r="U1" s="102"/>
      <c r="V1" s="103"/>
      <c r="W1" s="83" t="s">
        <v>309</v>
      </c>
      <c r="X1" s="99"/>
      <c r="Y1" s="99"/>
      <c r="Z1" s="100"/>
      <c r="AA1" s="100"/>
      <c r="AB1" s="79" t="s">
        <v>310</v>
      </c>
      <c r="AC1" s="101"/>
      <c r="AD1" s="101"/>
      <c r="AE1" s="102"/>
      <c r="AF1" s="103"/>
      <c r="AG1" s="83" t="s">
        <v>311</v>
      </c>
      <c r="AH1" s="99"/>
      <c r="AI1" s="99"/>
      <c r="AJ1" s="100"/>
      <c r="AK1" s="100"/>
      <c r="AL1" s="79" t="s">
        <v>312</v>
      </c>
      <c r="AM1" s="101"/>
      <c r="AN1" s="101"/>
      <c r="AO1" s="102"/>
      <c r="AP1" s="103"/>
      <c r="AQ1" s="83" t="s">
        <v>313</v>
      </c>
      <c r="AR1" s="99"/>
      <c r="AS1" s="99"/>
      <c r="AT1" s="100"/>
      <c r="AU1" s="100"/>
      <c r="AV1" s="79" t="s">
        <v>314</v>
      </c>
      <c r="AW1" s="101"/>
      <c r="AX1" s="101"/>
      <c r="AY1" s="102"/>
      <c r="AZ1" s="103"/>
      <c r="BA1" s="83" t="s">
        <v>1038</v>
      </c>
      <c r="BB1" s="99"/>
      <c r="BC1" s="99"/>
      <c r="BD1" s="100"/>
      <c r="BE1" s="100"/>
      <c r="BF1" s="79" t="s">
        <v>1039</v>
      </c>
      <c r="BG1" s="101"/>
      <c r="BH1" s="101"/>
      <c r="BI1" s="102"/>
      <c r="BJ1" s="103"/>
      <c r="BK1" s="83" t="s">
        <v>1040</v>
      </c>
      <c r="BL1" s="99"/>
      <c r="BM1" s="99"/>
      <c r="BN1" s="100"/>
      <c r="BO1" s="100"/>
      <c r="BP1" s="79" t="s">
        <v>1041</v>
      </c>
      <c r="BQ1" s="101"/>
      <c r="BR1" s="101"/>
      <c r="BS1" s="102"/>
      <c r="BT1" s="103"/>
    </row>
    <row r="2" spans="1:73" s="128" customFormat="1" ht="11.25" x14ac:dyDescent="0.3">
      <c r="A2" s="84" t="s">
        <v>1</v>
      </c>
      <c r="B2" s="147" t="s">
        <v>2</v>
      </c>
      <c r="C2" s="84" t="s">
        <v>3</v>
      </c>
      <c r="D2" s="84">
        <v>2030</v>
      </c>
      <c r="E2" s="84">
        <v>2050</v>
      </c>
      <c r="F2" s="84" t="s">
        <v>4</v>
      </c>
      <c r="G2" s="85" t="s">
        <v>5</v>
      </c>
      <c r="H2" s="84" t="s">
        <v>3</v>
      </c>
      <c r="I2" s="84">
        <v>2030</v>
      </c>
      <c r="J2" s="84">
        <v>2050</v>
      </c>
      <c r="K2" s="84" t="s">
        <v>4</v>
      </c>
      <c r="L2" s="85" t="s">
        <v>5</v>
      </c>
      <c r="M2" s="85" t="s">
        <v>3</v>
      </c>
      <c r="N2" s="85">
        <v>2030</v>
      </c>
      <c r="O2" s="85">
        <v>2050</v>
      </c>
      <c r="P2" s="84" t="s">
        <v>4</v>
      </c>
      <c r="Q2" s="85" t="s">
        <v>5</v>
      </c>
      <c r="R2" s="85" t="s">
        <v>3</v>
      </c>
      <c r="S2" s="85">
        <v>2030</v>
      </c>
      <c r="T2" s="85">
        <v>2050</v>
      </c>
      <c r="U2" s="84" t="s">
        <v>4</v>
      </c>
      <c r="V2" s="85" t="s">
        <v>5</v>
      </c>
      <c r="W2" s="85" t="s">
        <v>3</v>
      </c>
      <c r="X2" s="85">
        <v>2030</v>
      </c>
      <c r="Y2" s="85">
        <v>2050</v>
      </c>
      <c r="Z2" s="84" t="s">
        <v>4</v>
      </c>
      <c r="AA2" s="85" t="s">
        <v>5</v>
      </c>
      <c r="AB2" s="85" t="s">
        <v>3</v>
      </c>
      <c r="AC2" s="85">
        <v>2030</v>
      </c>
      <c r="AD2" s="85">
        <v>2050</v>
      </c>
      <c r="AE2" s="84" t="s">
        <v>4</v>
      </c>
      <c r="AF2" s="85" t="s">
        <v>5</v>
      </c>
      <c r="AG2" s="85" t="s">
        <v>3</v>
      </c>
      <c r="AH2" s="85">
        <v>2030</v>
      </c>
      <c r="AI2" s="85">
        <v>2050</v>
      </c>
      <c r="AJ2" s="84" t="s">
        <v>4</v>
      </c>
      <c r="AK2" s="85" t="s">
        <v>5</v>
      </c>
      <c r="AL2" s="85" t="s">
        <v>3</v>
      </c>
      <c r="AM2" s="85">
        <v>2030</v>
      </c>
      <c r="AN2" s="85">
        <v>2050</v>
      </c>
      <c r="AO2" s="84" t="s">
        <v>4</v>
      </c>
      <c r="AP2" s="86" t="s">
        <v>5</v>
      </c>
      <c r="AQ2" s="85" t="s">
        <v>3</v>
      </c>
      <c r="AR2" s="85">
        <v>2030</v>
      </c>
      <c r="AS2" s="85">
        <v>2050</v>
      </c>
      <c r="AT2" s="84" t="s">
        <v>4</v>
      </c>
      <c r="AU2" s="85" t="s">
        <v>5</v>
      </c>
      <c r="AV2" s="85" t="s">
        <v>3</v>
      </c>
      <c r="AW2" s="85">
        <v>2030</v>
      </c>
      <c r="AX2" s="85">
        <v>2050</v>
      </c>
      <c r="AY2" s="84" t="s">
        <v>4</v>
      </c>
      <c r="AZ2" s="86" t="s">
        <v>5</v>
      </c>
      <c r="BA2" s="85" t="s">
        <v>3</v>
      </c>
      <c r="BB2" s="85">
        <v>2030</v>
      </c>
      <c r="BC2" s="85">
        <v>2050</v>
      </c>
      <c r="BD2" s="84" t="s">
        <v>4</v>
      </c>
      <c r="BE2" s="85" t="s">
        <v>5</v>
      </c>
      <c r="BF2" s="85" t="s">
        <v>3</v>
      </c>
      <c r="BG2" s="85">
        <v>2030</v>
      </c>
      <c r="BH2" s="85">
        <v>2050</v>
      </c>
      <c r="BI2" s="84" t="s">
        <v>4</v>
      </c>
      <c r="BJ2" s="86" t="s">
        <v>5</v>
      </c>
      <c r="BK2" s="85" t="s">
        <v>3</v>
      </c>
      <c r="BL2" s="85">
        <v>2030</v>
      </c>
      <c r="BM2" s="85">
        <v>2050</v>
      </c>
      <c r="BN2" s="84" t="s">
        <v>4</v>
      </c>
      <c r="BO2" s="85" t="s">
        <v>5</v>
      </c>
      <c r="BP2" s="85" t="s">
        <v>3</v>
      </c>
      <c r="BQ2" s="85">
        <v>2030</v>
      </c>
      <c r="BR2" s="85">
        <v>2050</v>
      </c>
      <c r="BS2" s="84" t="s">
        <v>4</v>
      </c>
      <c r="BT2" s="86" t="s">
        <v>5</v>
      </c>
      <c r="BU2" s="87"/>
    </row>
    <row r="3" spans="1:73" s="112" customFormat="1" ht="11.25" x14ac:dyDescent="0.3">
      <c r="A3" s="58" t="s">
        <v>1062</v>
      </c>
      <c r="B3" s="142" t="s">
        <v>6</v>
      </c>
      <c r="C3" s="176">
        <v>90</v>
      </c>
      <c r="D3" s="177">
        <v>90</v>
      </c>
      <c r="E3" s="177">
        <v>90</v>
      </c>
      <c r="F3" s="22"/>
      <c r="G3" s="20" t="s">
        <v>119</v>
      </c>
      <c r="H3" s="176">
        <v>90</v>
      </c>
      <c r="I3" s="177">
        <v>90</v>
      </c>
      <c r="J3" s="177">
        <v>90</v>
      </c>
      <c r="K3" s="22"/>
      <c r="L3" s="59" t="s">
        <v>119</v>
      </c>
      <c r="M3" s="21">
        <v>90</v>
      </c>
      <c r="N3" s="22">
        <v>90</v>
      </c>
      <c r="O3" s="22">
        <v>90</v>
      </c>
      <c r="P3" s="22"/>
      <c r="Q3" s="20" t="s">
        <v>119</v>
      </c>
      <c r="R3" s="21">
        <v>90</v>
      </c>
      <c r="S3" s="22">
        <v>90</v>
      </c>
      <c r="T3" s="22">
        <v>90</v>
      </c>
      <c r="U3" s="22"/>
      <c r="V3" s="59" t="s">
        <v>119</v>
      </c>
      <c r="W3" s="21">
        <v>90</v>
      </c>
      <c r="X3" s="22">
        <v>90</v>
      </c>
      <c r="Y3" s="22">
        <v>90</v>
      </c>
      <c r="Z3" s="22"/>
      <c r="AA3" s="20" t="s">
        <v>119</v>
      </c>
      <c r="AB3" s="21">
        <v>6</v>
      </c>
      <c r="AC3" s="22">
        <v>6</v>
      </c>
      <c r="AD3" s="22">
        <v>6</v>
      </c>
      <c r="AE3" s="22"/>
      <c r="AF3" s="59"/>
      <c r="AG3" s="21">
        <v>90</v>
      </c>
      <c r="AH3" s="22">
        <v>90</v>
      </c>
      <c r="AI3" s="22">
        <v>90</v>
      </c>
      <c r="AJ3" s="22"/>
      <c r="AK3" s="20" t="s">
        <v>119</v>
      </c>
      <c r="AL3" s="21">
        <v>90</v>
      </c>
      <c r="AM3" s="22">
        <v>90</v>
      </c>
      <c r="AN3" s="22">
        <v>90</v>
      </c>
      <c r="AO3" s="22"/>
      <c r="AP3" s="59" t="s">
        <v>119</v>
      </c>
      <c r="AQ3" s="21">
        <v>90</v>
      </c>
      <c r="AR3" s="22">
        <v>90</v>
      </c>
      <c r="AS3" s="22">
        <v>90</v>
      </c>
      <c r="AT3" s="22"/>
      <c r="AU3" s="20" t="s">
        <v>119</v>
      </c>
      <c r="AV3" s="21">
        <v>90</v>
      </c>
      <c r="AW3" s="22">
        <v>90</v>
      </c>
      <c r="AX3" s="22">
        <v>90</v>
      </c>
      <c r="AY3" s="22"/>
      <c r="AZ3" s="59" t="s">
        <v>119</v>
      </c>
      <c r="BA3" s="21">
        <v>90</v>
      </c>
      <c r="BB3" s="22">
        <v>90</v>
      </c>
      <c r="BC3" s="22">
        <v>90</v>
      </c>
      <c r="BD3" s="22"/>
      <c r="BE3" s="20" t="s">
        <v>119</v>
      </c>
      <c r="BF3" s="21">
        <v>90</v>
      </c>
      <c r="BG3" s="22">
        <v>90</v>
      </c>
      <c r="BH3" s="22">
        <v>90</v>
      </c>
      <c r="BI3" s="22"/>
      <c r="BJ3" s="59" t="s">
        <v>119</v>
      </c>
      <c r="BK3" s="21">
        <v>90</v>
      </c>
      <c r="BL3" s="22">
        <v>90</v>
      </c>
      <c r="BM3" s="22">
        <v>90</v>
      </c>
      <c r="BN3" s="22"/>
      <c r="BO3" s="20" t="s">
        <v>119</v>
      </c>
      <c r="BP3" s="21">
        <v>90</v>
      </c>
      <c r="BQ3" s="22">
        <v>90</v>
      </c>
      <c r="BR3" s="22">
        <v>90</v>
      </c>
      <c r="BS3" s="22"/>
      <c r="BT3" s="59" t="s">
        <v>119</v>
      </c>
    </row>
    <row r="4" spans="1:73" s="129" customFormat="1" ht="11.25" x14ac:dyDescent="0.3">
      <c r="A4" s="53" t="s">
        <v>12</v>
      </c>
      <c r="B4" s="140" t="s">
        <v>13</v>
      </c>
      <c r="C4" s="178">
        <v>7884</v>
      </c>
      <c r="D4" s="179">
        <v>7884</v>
      </c>
      <c r="E4" s="179">
        <v>7884</v>
      </c>
      <c r="F4" s="25" t="s">
        <v>315</v>
      </c>
      <c r="G4" s="26" t="s">
        <v>119</v>
      </c>
      <c r="H4" s="178">
        <v>7884</v>
      </c>
      <c r="I4" s="179">
        <v>7884</v>
      </c>
      <c r="J4" s="179">
        <v>7884</v>
      </c>
      <c r="K4" s="25" t="s">
        <v>315</v>
      </c>
      <c r="L4" s="54" t="s">
        <v>119</v>
      </c>
      <c r="M4" s="24">
        <v>7884</v>
      </c>
      <c r="N4" s="25">
        <v>7884</v>
      </c>
      <c r="O4" s="25">
        <v>7884</v>
      </c>
      <c r="P4" s="25" t="s">
        <v>315</v>
      </c>
      <c r="Q4" s="26" t="s">
        <v>119</v>
      </c>
      <c r="R4" s="24">
        <v>7884</v>
      </c>
      <c r="S4" s="25">
        <v>7884</v>
      </c>
      <c r="T4" s="25">
        <v>7884</v>
      </c>
      <c r="U4" s="25" t="s">
        <v>315</v>
      </c>
      <c r="V4" s="54" t="s">
        <v>119</v>
      </c>
      <c r="W4" s="24">
        <v>7884</v>
      </c>
      <c r="X4" s="25">
        <v>7884</v>
      </c>
      <c r="Y4" s="25">
        <v>7884</v>
      </c>
      <c r="Z4" s="25" t="s">
        <v>315</v>
      </c>
      <c r="AA4" s="26" t="s">
        <v>119</v>
      </c>
      <c r="AB4" s="24">
        <v>8000</v>
      </c>
      <c r="AC4" s="25">
        <v>8000</v>
      </c>
      <c r="AD4" s="25">
        <v>8000</v>
      </c>
      <c r="AE4" s="25"/>
      <c r="AF4" s="54"/>
      <c r="AG4" s="24">
        <v>7884</v>
      </c>
      <c r="AH4" s="25">
        <v>7884</v>
      </c>
      <c r="AI4" s="25">
        <v>7884</v>
      </c>
      <c r="AJ4" s="25" t="s">
        <v>315</v>
      </c>
      <c r="AK4" s="26" t="s">
        <v>119</v>
      </c>
      <c r="AL4" s="24">
        <v>7884</v>
      </c>
      <c r="AM4" s="25">
        <v>7884</v>
      </c>
      <c r="AN4" s="25">
        <v>7884</v>
      </c>
      <c r="AO4" s="25" t="s">
        <v>315</v>
      </c>
      <c r="AP4" s="54" t="s">
        <v>119</v>
      </c>
      <c r="AQ4" s="24">
        <v>7884</v>
      </c>
      <c r="AR4" s="25">
        <v>7884</v>
      </c>
      <c r="AS4" s="25">
        <v>7884</v>
      </c>
      <c r="AT4" s="25" t="s">
        <v>315</v>
      </c>
      <c r="AU4" s="26" t="s">
        <v>119</v>
      </c>
      <c r="AV4" s="24">
        <v>7884</v>
      </c>
      <c r="AW4" s="25">
        <v>7884</v>
      </c>
      <c r="AX4" s="25">
        <v>7884</v>
      </c>
      <c r="AY4" s="25" t="s">
        <v>315</v>
      </c>
      <c r="AZ4" s="54" t="s">
        <v>119</v>
      </c>
      <c r="BA4" s="24">
        <v>7884</v>
      </c>
      <c r="BB4" s="25">
        <v>7884</v>
      </c>
      <c r="BC4" s="25">
        <v>7884</v>
      </c>
      <c r="BD4" s="25" t="s">
        <v>315</v>
      </c>
      <c r="BE4" s="26" t="s">
        <v>119</v>
      </c>
      <c r="BF4" s="24">
        <v>7884</v>
      </c>
      <c r="BG4" s="25">
        <v>7884</v>
      </c>
      <c r="BH4" s="25">
        <v>7884</v>
      </c>
      <c r="BI4" s="25" t="s">
        <v>315</v>
      </c>
      <c r="BJ4" s="54" t="s">
        <v>119</v>
      </c>
      <c r="BK4" s="24">
        <v>7884</v>
      </c>
      <c r="BL4" s="25">
        <v>7884</v>
      </c>
      <c r="BM4" s="25">
        <v>7884</v>
      </c>
      <c r="BN4" s="25" t="s">
        <v>315</v>
      </c>
      <c r="BO4" s="26" t="s">
        <v>119</v>
      </c>
      <c r="BP4" s="24">
        <v>7884</v>
      </c>
      <c r="BQ4" s="25">
        <v>7884</v>
      </c>
      <c r="BR4" s="25">
        <v>7884</v>
      </c>
      <c r="BS4" s="25" t="s">
        <v>315</v>
      </c>
      <c r="BT4" s="54" t="s">
        <v>119</v>
      </c>
    </row>
    <row r="5" spans="1:73" s="129" customFormat="1" ht="11.25" x14ac:dyDescent="0.3">
      <c r="A5" s="51" t="s">
        <v>124</v>
      </c>
      <c r="B5" s="141" t="s">
        <v>13</v>
      </c>
      <c r="C5" s="180">
        <v>7884</v>
      </c>
      <c r="D5" s="181">
        <v>7884</v>
      </c>
      <c r="E5" s="181">
        <v>7884</v>
      </c>
      <c r="F5" s="28" t="s">
        <v>315</v>
      </c>
      <c r="G5" s="29" t="s">
        <v>119</v>
      </c>
      <c r="H5" s="180">
        <v>7884</v>
      </c>
      <c r="I5" s="181">
        <v>7884</v>
      </c>
      <c r="J5" s="181">
        <v>7884</v>
      </c>
      <c r="K5" s="28" t="s">
        <v>315</v>
      </c>
      <c r="L5" s="52" t="s">
        <v>119</v>
      </c>
      <c r="M5" s="27">
        <v>7884</v>
      </c>
      <c r="N5" s="28">
        <v>7884</v>
      </c>
      <c r="O5" s="28">
        <v>7884</v>
      </c>
      <c r="P5" s="28" t="s">
        <v>315</v>
      </c>
      <c r="Q5" s="29" t="s">
        <v>119</v>
      </c>
      <c r="R5" s="27">
        <v>7884</v>
      </c>
      <c r="S5" s="28">
        <v>7884</v>
      </c>
      <c r="T5" s="28">
        <v>7884</v>
      </c>
      <c r="U5" s="28" t="s">
        <v>315</v>
      </c>
      <c r="V5" s="52" t="s">
        <v>119</v>
      </c>
      <c r="W5" s="27">
        <v>7884</v>
      </c>
      <c r="X5" s="28">
        <v>7884</v>
      </c>
      <c r="Y5" s="28">
        <v>7884</v>
      </c>
      <c r="Z5" s="28" t="s">
        <v>315</v>
      </c>
      <c r="AA5" s="29" t="s">
        <v>119</v>
      </c>
      <c r="AB5" s="27">
        <v>8000</v>
      </c>
      <c r="AC5" s="28">
        <v>8000</v>
      </c>
      <c r="AD5" s="28">
        <v>8000</v>
      </c>
      <c r="AE5" s="28"/>
      <c r="AF5" s="52"/>
      <c r="AG5" s="27">
        <v>7884</v>
      </c>
      <c r="AH5" s="28">
        <v>7884</v>
      </c>
      <c r="AI5" s="28">
        <v>7884</v>
      </c>
      <c r="AJ5" s="28" t="s">
        <v>315</v>
      </c>
      <c r="AK5" s="29" t="s">
        <v>119</v>
      </c>
      <c r="AL5" s="27">
        <v>7884</v>
      </c>
      <c r="AM5" s="28">
        <v>7884</v>
      </c>
      <c r="AN5" s="28">
        <v>7884</v>
      </c>
      <c r="AO5" s="28" t="s">
        <v>315</v>
      </c>
      <c r="AP5" s="52" t="s">
        <v>119</v>
      </c>
      <c r="AQ5" s="27">
        <v>7884</v>
      </c>
      <c r="AR5" s="28">
        <v>7884</v>
      </c>
      <c r="AS5" s="28">
        <v>7884</v>
      </c>
      <c r="AT5" s="28" t="s">
        <v>315</v>
      </c>
      <c r="AU5" s="29" t="s">
        <v>119</v>
      </c>
      <c r="AV5" s="27">
        <v>7884</v>
      </c>
      <c r="AW5" s="28">
        <v>7884</v>
      </c>
      <c r="AX5" s="28">
        <v>7884</v>
      </c>
      <c r="AY5" s="28" t="s">
        <v>315</v>
      </c>
      <c r="AZ5" s="52" t="s">
        <v>119</v>
      </c>
      <c r="BA5" s="27">
        <v>7884</v>
      </c>
      <c r="BB5" s="28">
        <v>7884</v>
      </c>
      <c r="BC5" s="28">
        <v>7884</v>
      </c>
      <c r="BD5" s="28" t="s">
        <v>315</v>
      </c>
      <c r="BE5" s="29" t="s">
        <v>119</v>
      </c>
      <c r="BF5" s="27">
        <v>7884</v>
      </c>
      <c r="BG5" s="28">
        <v>7884</v>
      </c>
      <c r="BH5" s="28">
        <v>7884</v>
      </c>
      <c r="BI5" s="28" t="s">
        <v>315</v>
      </c>
      <c r="BJ5" s="52" t="s">
        <v>119</v>
      </c>
      <c r="BK5" s="27">
        <v>7884</v>
      </c>
      <c r="BL5" s="28">
        <v>7884</v>
      </c>
      <c r="BM5" s="28">
        <v>7884</v>
      </c>
      <c r="BN5" s="28" t="s">
        <v>315</v>
      </c>
      <c r="BO5" s="29" t="s">
        <v>119</v>
      </c>
      <c r="BP5" s="27">
        <v>7884</v>
      </c>
      <c r="BQ5" s="28">
        <v>7884</v>
      </c>
      <c r="BR5" s="28">
        <v>7884</v>
      </c>
      <c r="BS5" s="28" t="s">
        <v>315</v>
      </c>
      <c r="BT5" s="52" t="s">
        <v>119</v>
      </c>
    </row>
    <row r="6" spans="1:73" s="129" customFormat="1" ht="11.25" x14ac:dyDescent="0.3">
      <c r="A6" s="53" t="s">
        <v>951</v>
      </c>
      <c r="B6" s="140" t="s">
        <v>25</v>
      </c>
      <c r="C6" s="178">
        <v>37</v>
      </c>
      <c r="D6" s="179">
        <v>37</v>
      </c>
      <c r="E6" s="179">
        <v>37</v>
      </c>
      <c r="F6" s="25"/>
      <c r="G6" s="26" t="s">
        <v>119</v>
      </c>
      <c r="H6" s="178">
        <v>75</v>
      </c>
      <c r="I6" s="179">
        <v>75</v>
      </c>
      <c r="J6" s="179">
        <v>75</v>
      </c>
      <c r="K6" s="25"/>
      <c r="L6" s="54" t="s">
        <v>119</v>
      </c>
      <c r="M6" s="24">
        <v>75</v>
      </c>
      <c r="N6" s="25">
        <v>75</v>
      </c>
      <c r="O6" s="25">
        <v>75</v>
      </c>
      <c r="P6" s="25"/>
      <c r="Q6" s="26" t="s">
        <v>119</v>
      </c>
      <c r="R6" s="24">
        <v>75</v>
      </c>
      <c r="S6" s="25">
        <v>75</v>
      </c>
      <c r="T6" s="25">
        <v>75</v>
      </c>
      <c r="U6" s="25"/>
      <c r="V6" s="54" t="s">
        <v>119</v>
      </c>
      <c r="W6" s="24">
        <v>62</v>
      </c>
      <c r="X6" s="25">
        <v>62</v>
      </c>
      <c r="Y6" s="25">
        <v>62</v>
      </c>
      <c r="Z6" s="25"/>
      <c r="AA6" s="26" t="s">
        <v>119</v>
      </c>
      <c r="AB6" s="24">
        <v>78</v>
      </c>
      <c r="AC6" s="25">
        <v>78</v>
      </c>
      <c r="AD6" s="25">
        <v>78</v>
      </c>
      <c r="AE6" s="25" t="s">
        <v>316</v>
      </c>
      <c r="AF6" s="54" t="s">
        <v>317</v>
      </c>
      <c r="AG6" s="24">
        <v>36</v>
      </c>
      <c r="AH6" s="25">
        <v>36</v>
      </c>
      <c r="AI6" s="25">
        <v>36</v>
      </c>
      <c r="AJ6" s="25"/>
      <c r="AK6" s="26" t="s">
        <v>119</v>
      </c>
      <c r="AL6" s="24">
        <v>84</v>
      </c>
      <c r="AM6" s="25">
        <v>84</v>
      </c>
      <c r="AN6" s="25">
        <v>84</v>
      </c>
      <c r="AO6" s="25"/>
      <c r="AP6" s="54" t="s">
        <v>119</v>
      </c>
      <c r="AQ6" s="24">
        <v>84</v>
      </c>
      <c r="AR6" s="25">
        <v>84</v>
      </c>
      <c r="AS6" s="25">
        <v>84</v>
      </c>
      <c r="AT6" s="25"/>
      <c r="AU6" s="26" t="s">
        <v>119</v>
      </c>
      <c r="AV6" s="24">
        <v>68</v>
      </c>
      <c r="AW6" s="25">
        <v>68</v>
      </c>
      <c r="AX6" s="25">
        <v>68</v>
      </c>
      <c r="AY6" s="25"/>
      <c r="AZ6" s="54" t="s">
        <v>119</v>
      </c>
      <c r="BA6" s="24">
        <v>75</v>
      </c>
      <c r="BB6" s="25">
        <v>75</v>
      </c>
      <c r="BC6" s="25">
        <v>75</v>
      </c>
      <c r="BD6" s="25"/>
      <c r="BE6" s="26" t="s">
        <v>119</v>
      </c>
      <c r="BF6" s="24">
        <v>75</v>
      </c>
      <c r="BG6" s="25">
        <v>75</v>
      </c>
      <c r="BH6" s="25">
        <v>75</v>
      </c>
      <c r="BI6" s="25"/>
      <c r="BJ6" s="54" t="s">
        <v>119</v>
      </c>
      <c r="BK6" s="24">
        <v>84</v>
      </c>
      <c r="BL6" s="25">
        <v>84</v>
      </c>
      <c r="BM6" s="25">
        <v>84</v>
      </c>
      <c r="BN6" s="25"/>
      <c r="BO6" s="26" t="s">
        <v>119</v>
      </c>
      <c r="BP6" s="24">
        <v>84</v>
      </c>
      <c r="BQ6" s="25">
        <v>84</v>
      </c>
      <c r="BR6" s="25">
        <v>84</v>
      </c>
      <c r="BS6" s="25"/>
      <c r="BT6" s="54" t="s">
        <v>119</v>
      </c>
    </row>
    <row r="7" spans="1:73" s="129" customFormat="1" ht="11.25" x14ac:dyDescent="0.3">
      <c r="A7" s="51" t="s">
        <v>318</v>
      </c>
      <c r="B7" s="141" t="s">
        <v>25</v>
      </c>
      <c r="C7" s="180">
        <v>82</v>
      </c>
      <c r="D7" s="181">
        <v>82</v>
      </c>
      <c r="E7" s="181">
        <v>82</v>
      </c>
      <c r="F7" s="28"/>
      <c r="G7" s="29" t="s">
        <v>119</v>
      </c>
      <c r="H7" s="180">
        <v>94</v>
      </c>
      <c r="I7" s="181">
        <v>94</v>
      </c>
      <c r="J7" s="181">
        <v>94</v>
      </c>
      <c r="K7" s="28" t="s">
        <v>319</v>
      </c>
      <c r="L7" s="52" t="s">
        <v>119</v>
      </c>
      <c r="M7" s="27">
        <v>75</v>
      </c>
      <c r="N7" s="28">
        <v>75</v>
      </c>
      <c r="O7" s="28">
        <v>75</v>
      </c>
      <c r="P7" s="28" t="s">
        <v>320</v>
      </c>
      <c r="Q7" s="29" t="s">
        <v>119</v>
      </c>
      <c r="R7" s="27">
        <v>75</v>
      </c>
      <c r="S7" s="28">
        <v>75</v>
      </c>
      <c r="T7" s="28">
        <v>75</v>
      </c>
      <c r="U7" s="28" t="s">
        <v>321</v>
      </c>
      <c r="V7" s="52" t="s">
        <v>119</v>
      </c>
      <c r="W7" s="27"/>
      <c r="X7" s="28"/>
      <c r="Y7" s="28"/>
      <c r="Z7" s="28"/>
      <c r="AA7" s="29"/>
      <c r="AB7" s="27">
        <v>83</v>
      </c>
      <c r="AC7" s="28">
        <v>83</v>
      </c>
      <c r="AD7" s="28">
        <v>83</v>
      </c>
      <c r="AE7" s="28" t="s">
        <v>316</v>
      </c>
      <c r="AF7" s="52" t="s">
        <v>317</v>
      </c>
      <c r="AG7" s="27">
        <v>71</v>
      </c>
      <c r="AH7" s="28">
        <v>71</v>
      </c>
      <c r="AI7" s="28">
        <v>71</v>
      </c>
      <c r="AJ7" s="28" t="s">
        <v>322</v>
      </c>
      <c r="AK7" s="29" t="s">
        <v>119</v>
      </c>
      <c r="AL7" s="27">
        <v>86</v>
      </c>
      <c r="AM7" s="28">
        <v>86</v>
      </c>
      <c r="AN7" s="28">
        <v>86</v>
      </c>
      <c r="AO7" s="28" t="s">
        <v>319</v>
      </c>
      <c r="AP7" s="52" t="s">
        <v>119</v>
      </c>
      <c r="AQ7" s="27">
        <v>86</v>
      </c>
      <c r="AR7" s="28">
        <v>86</v>
      </c>
      <c r="AS7" s="28">
        <v>86</v>
      </c>
      <c r="AT7" s="28" t="s">
        <v>319</v>
      </c>
      <c r="AU7" s="29" t="s">
        <v>119</v>
      </c>
      <c r="AV7" s="27">
        <v>82</v>
      </c>
      <c r="AW7" s="28">
        <v>82</v>
      </c>
      <c r="AX7" s="28">
        <v>82</v>
      </c>
      <c r="AY7" s="28"/>
      <c r="AZ7" s="52" t="s">
        <v>119</v>
      </c>
      <c r="BA7" s="27">
        <v>94</v>
      </c>
      <c r="BB7" s="28">
        <v>94</v>
      </c>
      <c r="BC7" s="28">
        <v>94</v>
      </c>
      <c r="BD7" s="28" t="s">
        <v>319</v>
      </c>
      <c r="BE7" s="29" t="s">
        <v>119</v>
      </c>
      <c r="BF7" s="27">
        <v>75</v>
      </c>
      <c r="BG7" s="28">
        <v>75</v>
      </c>
      <c r="BH7" s="28">
        <v>75</v>
      </c>
      <c r="BI7" s="28" t="s">
        <v>321</v>
      </c>
      <c r="BJ7" s="52" t="s">
        <v>119</v>
      </c>
      <c r="BK7" s="27">
        <v>86</v>
      </c>
      <c r="BL7" s="28">
        <v>86</v>
      </c>
      <c r="BM7" s="28">
        <v>86</v>
      </c>
      <c r="BN7" s="28" t="s">
        <v>319</v>
      </c>
      <c r="BO7" s="29" t="s">
        <v>119</v>
      </c>
      <c r="BP7" s="27">
        <v>86</v>
      </c>
      <c r="BQ7" s="28">
        <v>86</v>
      </c>
      <c r="BR7" s="28">
        <v>86</v>
      </c>
      <c r="BS7" s="28" t="s">
        <v>319</v>
      </c>
      <c r="BT7" s="52" t="s">
        <v>119</v>
      </c>
    </row>
    <row r="8" spans="1:73" s="129" customFormat="1" ht="11.25" x14ac:dyDescent="0.3">
      <c r="A8" s="53" t="s">
        <v>219</v>
      </c>
      <c r="B8" s="140"/>
      <c r="C8" s="178"/>
      <c r="D8" s="179"/>
      <c r="E8" s="179"/>
      <c r="F8" s="25"/>
      <c r="G8" s="26"/>
      <c r="H8" s="178"/>
      <c r="I8" s="179"/>
      <c r="J8" s="179"/>
      <c r="K8" s="25"/>
      <c r="L8" s="54"/>
      <c r="M8" s="24"/>
      <c r="N8" s="25"/>
      <c r="O8" s="25"/>
      <c r="P8" s="25"/>
      <c r="Q8" s="26"/>
      <c r="R8" s="24"/>
      <c r="S8" s="25"/>
      <c r="T8" s="25"/>
      <c r="U8" s="25"/>
      <c r="V8" s="54"/>
      <c r="W8" s="24"/>
      <c r="X8" s="25"/>
      <c r="Y8" s="25"/>
      <c r="Z8" s="25"/>
      <c r="AA8" s="26"/>
      <c r="AB8" s="24">
        <v>70</v>
      </c>
      <c r="AC8" s="25">
        <v>70</v>
      </c>
      <c r="AD8" s="25">
        <v>70</v>
      </c>
      <c r="AE8" s="25"/>
      <c r="AF8" s="54" t="s">
        <v>317</v>
      </c>
      <c r="AG8" s="24"/>
      <c r="AH8" s="25"/>
      <c r="AI8" s="25"/>
      <c r="AJ8" s="25"/>
      <c r="AK8" s="26"/>
      <c r="AL8" s="24"/>
      <c r="AM8" s="25"/>
      <c r="AN8" s="25"/>
      <c r="AO8" s="25"/>
      <c r="AP8" s="54"/>
      <c r="AQ8" s="24"/>
      <c r="AR8" s="25"/>
      <c r="AS8" s="25"/>
      <c r="AT8" s="25"/>
      <c r="AU8" s="26"/>
      <c r="AV8" s="24"/>
      <c r="AW8" s="25"/>
      <c r="AX8" s="25"/>
      <c r="AY8" s="25"/>
      <c r="AZ8" s="54"/>
      <c r="BA8" s="24"/>
      <c r="BB8" s="25"/>
      <c r="BC8" s="25"/>
      <c r="BD8" s="25"/>
      <c r="BE8" s="26"/>
      <c r="BF8" s="24"/>
      <c r="BG8" s="25"/>
      <c r="BH8" s="25"/>
      <c r="BI8" s="25"/>
      <c r="BJ8" s="54"/>
      <c r="BK8" s="24"/>
      <c r="BL8" s="25"/>
      <c r="BM8" s="25"/>
      <c r="BN8" s="25"/>
      <c r="BO8" s="26"/>
      <c r="BP8" s="24"/>
      <c r="BQ8" s="25"/>
      <c r="BR8" s="25"/>
      <c r="BS8" s="25"/>
      <c r="BT8" s="54"/>
    </row>
    <row r="9" spans="1:73" s="112" customFormat="1" ht="11.25" x14ac:dyDescent="0.3">
      <c r="A9" s="58" t="s">
        <v>20</v>
      </c>
      <c r="B9" s="142" t="s">
        <v>21</v>
      </c>
      <c r="C9" s="176">
        <v>0</v>
      </c>
      <c r="D9" s="177">
        <v>0</v>
      </c>
      <c r="E9" s="177">
        <v>0</v>
      </c>
      <c r="F9" s="22"/>
      <c r="G9" s="20" t="s">
        <v>119</v>
      </c>
      <c r="H9" s="176">
        <v>0</v>
      </c>
      <c r="I9" s="177">
        <v>0</v>
      </c>
      <c r="J9" s="177">
        <v>0</v>
      </c>
      <c r="K9" s="22"/>
      <c r="L9" s="59" t="s">
        <v>119</v>
      </c>
      <c r="M9" s="21">
        <v>0</v>
      </c>
      <c r="N9" s="22">
        <v>0</v>
      </c>
      <c r="O9" s="22">
        <v>0</v>
      </c>
      <c r="P9" s="22"/>
      <c r="Q9" s="20" t="s">
        <v>119</v>
      </c>
      <c r="R9" s="21">
        <v>0</v>
      </c>
      <c r="S9" s="22">
        <v>0</v>
      </c>
      <c r="T9" s="22">
        <v>0</v>
      </c>
      <c r="U9" s="22"/>
      <c r="V9" s="59" t="s">
        <v>119</v>
      </c>
      <c r="W9" s="21">
        <v>0</v>
      </c>
      <c r="X9" s="22">
        <v>0</v>
      </c>
      <c r="Y9" s="22">
        <v>0</v>
      </c>
      <c r="Z9" s="22"/>
      <c r="AA9" s="20" t="s">
        <v>119</v>
      </c>
      <c r="AB9" s="21"/>
      <c r="AC9" s="22"/>
      <c r="AD9" s="22"/>
      <c r="AE9" s="22"/>
      <c r="AF9" s="59"/>
      <c r="AG9" s="21">
        <v>0</v>
      </c>
      <c r="AH9" s="22">
        <v>0</v>
      </c>
      <c r="AI9" s="22">
        <v>0</v>
      </c>
      <c r="AJ9" s="22"/>
      <c r="AK9" s="20" t="s">
        <v>119</v>
      </c>
      <c r="AL9" s="21">
        <v>0</v>
      </c>
      <c r="AM9" s="22">
        <v>0</v>
      </c>
      <c r="AN9" s="22">
        <v>0</v>
      </c>
      <c r="AO9" s="22"/>
      <c r="AP9" s="59" t="s">
        <v>119</v>
      </c>
      <c r="AQ9" s="21">
        <v>0</v>
      </c>
      <c r="AR9" s="22">
        <v>0</v>
      </c>
      <c r="AS9" s="22">
        <v>0</v>
      </c>
      <c r="AT9" s="22"/>
      <c r="AU9" s="20" t="s">
        <v>119</v>
      </c>
      <c r="AV9" s="21">
        <v>0</v>
      </c>
      <c r="AW9" s="22">
        <v>0</v>
      </c>
      <c r="AX9" s="22">
        <v>0</v>
      </c>
      <c r="AY9" s="22"/>
      <c r="AZ9" s="59" t="s">
        <v>119</v>
      </c>
      <c r="BA9" s="21">
        <v>0</v>
      </c>
      <c r="BB9" s="22">
        <v>0</v>
      </c>
      <c r="BC9" s="22">
        <v>0</v>
      </c>
      <c r="BD9" s="22"/>
      <c r="BE9" s="20" t="s">
        <v>119</v>
      </c>
      <c r="BF9" s="21">
        <v>0</v>
      </c>
      <c r="BG9" s="22">
        <v>0</v>
      </c>
      <c r="BH9" s="22">
        <v>0</v>
      </c>
      <c r="BI9" s="22"/>
      <c r="BJ9" s="59" t="s">
        <v>119</v>
      </c>
      <c r="BK9" s="21">
        <v>0</v>
      </c>
      <c r="BL9" s="22">
        <v>0</v>
      </c>
      <c r="BM9" s="22">
        <v>0</v>
      </c>
      <c r="BN9" s="22"/>
      <c r="BO9" s="20" t="s">
        <v>119</v>
      </c>
      <c r="BP9" s="21">
        <v>0</v>
      </c>
      <c r="BQ9" s="22">
        <v>0</v>
      </c>
      <c r="BR9" s="22">
        <v>0</v>
      </c>
      <c r="BS9" s="22"/>
      <c r="BT9" s="59" t="s">
        <v>119</v>
      </c>
    </row>
    <row r="10" spans="1:73" s="129" customFormat="1" ht="11.25" x14ac:dyDescent="0.3">
      <c r="A10" s="53" t="s">
        <v>23</v>
      </c>
      <c r="B10" s="140" t="s">
        <v>21</v>
      </c>
      <c r="C10" s="178">
        <v>1200</v>
      </c>
      <c r="D10" s="179">
        <v>1200</v>
      </c>
      <c r="E10" s="179">
        <v>1200</v>
      </c>
      <c r="F10" s="25"/>
      <c r="G10" s="26" t="s">
        <v>119</v>
      </c>
      <c r="H10" s="178">
        <v>1200</v>
      </c>
      <c r="I10" s="179">
        <v>1200</v>
      </c>
      <c r="J10" s="179">
        <v>1200</v>
      </c>
      <c r="K10" s="25"/>
      <c r="L10" s="54" t="s">
        <v>119</v>
      </c>
      <c r="M10" s="24">
        <v>1200</v>
      </c>
      <c r="N10" s="25">
        <v>1200</v>
      </c>
      <c r="O10" s="25">
        <v>1200</v>
      </c>
      <c r="P10" s="25"/>
      <c r="Q10" s="26" t="s">
        <v>119</v>
      </c>
      <c r="R10" s="24">
        <v>1200</v>
      </c>
      <c r="S10" s="25">
        <v>1200</v>
      </c>
      <c r="T10" s="25">
        <v>1200</v>
      </c>
      <c r="U10" s="25"/>
      <c r="V10" s="54" t="s">
        <v>119</v>
      </c>
      <c r="W10" s="24">
        <v>1200</v>
      </c>
      <c r="X10" s="25">
        <v>1200</v>
      </c>
      <c r="Y10" s="25">
        <v>1200</v>
      </c>
      <c r="Z10" s="25"/>
      <c r="AA10" s="26" t="s">
        <v>119</v>
      </c>
      <c r="AB10" s="24"/>
      <c r="AC10" s="25"/>
      <c r="AD10" s="25"/>
      <c r="AE10" s="25"/>
      <c r="AF10" s="54"/>
      <c r="AG10" s="24">
        <v>1200</v>
      </c>
      <c r="AH10" s="25">
        <v>1200</v>
      </c>
      <c r="AI10" s="25">
        <v>1200</v>
      </c>
      <c r="AJ10" s="25"/>
      <c r="AK10" s="26" t="s">
        <v>119</v>
      </c>
      <c r="AL10" s="24">
        <v>1200</v>
      </c>
      <c r="AM10" s="25">
        <v>1200</v>
      </c>
      <c r="AN10" s="25">
        <v>1200</v>
      </c>
      <c r="AO10" s="25"/>
      <c r="AP10" s="54" t="s">
        <v>119</v>
      </c>
      <c r="AQ10" s="24">
        <v>1200</v>
      </c>
      <c r="AR10" s="25">
        <v>1200</v>
      </c>
      <c r="AS10" s="25">
        <v>1200</v>
      </c>
      <c r="AT10" s="25"/>
      <c r="AU10" s="26" t="s">
        <v>119</v>
      </c>
      <c r="AV10" s="24">
        <v>1200</v>
      </c>
      <c r="AW10" s="25">
        <v>1200</v>
      </c>
      <c r="AX10" s="25">
        <v>1200</v>
      </c>
      <c r="AY10" s="25"/>
      <c r="AZ10" s="54" t="s">
        <v>119</v>
      </c>
      <c r="BA10" s="24">
        <v>1200</v>
      </c>
      <c r="BB10" s="25">
        <v>1200</v>
      </c>
      <c r="BC10" s="25">
        <v>1200</v>
      </c>
      <c r="BD10" s="25"/>
      <c r="BE10" s="26" t="s">
        <v>119</v>
      </c>
      <c r="BF10" s="24">
        <v>1200</v>
      </c>
      <c r="BG10" s="25">
        <v>1200</v>
      </c>
      <c r="BH10" s="25">
        <v>1200</v>
      </c>
      <c r="BI10" s="25"/>
      <c r="BJ10" s="54" t="s">
        <v>119</v>
      </c>
      <c r="BK10" s="24">
        <v>1200</v>
      </c>
      <c r="BL10" s="25">
        <v>1200</v>
      </c>
      <c r="BM10" s="25">
        <v>1200</v>
      </c>
      <c r="BN10" s="25"/>
      <c r="BO10" s="26" t="s">
        <v>119</v>
      </c>
      <c r="BP10" s="24">
        <v>1200</v>
      </c>
      <c r="BQ10" s="25">
        <v>1200</v>
      </c>
      <c r="BR10" s="25">
        <v>1200</v>
      </c>
      <c r="BS10" s="25"/>
      <c r="BT10" s="54" t="s">
        <v>119</v>
      </c>
    </row>
    <row r="11" spans="1:73" s="129" customFormat="1" ht="22.5" x14ac:dyDescent="0.3">
      <c r="A11" s="51" t="s">
        <v>24</v>
      </c>
      <c r="B11" s="141" t="s">
        <v>17</v>
      </c>
      <c r="C11" s="180">
        <v>25</v>
      </c>
      <c r="D11" s="181">
        <v>25</v>
      </c>
      <c r="E11" s="181">
        <v>25</v>
      </c>
      <c r="F11" s="28" t="s">
        <v>962</v>
      </c>
      <c r="G11" s="29" t="s">
        <v>119</v>
      </c>
      <c r="H11" s="180">
        <v>25</v>
      </c>
      <c r="I11" s="181">
        <v>25</v>
      </c>
      <c r="J11" s="181">
        <v>25</v>
      </c>
      <c r="K11" s="28"/>
      <c r="L11" s="52" t="s">
        <v>119</v>
      </c>
      <c r="M11" s="27">
        <v>25</v>
      </c>
      <c r="N11" s="28">
        <v>25</v>
      </c>
      <c r="O11" s="28">
        <v>25</v>
      </c>
      <c r="P11" s="28"/>
      <c r="Q11" s="29" t="s">
        <v>119</v>
      </c>
      <c r="R11" s="27">
        <v>25</v>
      </c>
      <c r="S11" s="28">
        <v>25</v>
      </c>
      <c r="T11" s="28">
        <v>25</v>
      </c>
      <c r="U11" s="28"/>
      <c r="V11" s="52" t="s">
        <v>119</v>
      </c>
      <c r="W11" s="27">
        <v>25</v>
      </c>
      <c r="X11" s="28">
        <v>25</v>
      </c>
      <c r="Y11" s="28">
        <v>25</v>
      </c>
      <c r="Z11" s="28"/>
      <c r="AA11" s="29" t="s">
        <v>119</v>
      </c>
      <c r="AB11" s="27">
        <v>25</v>
      </c>
      <c r="AC11" s="28">
        <v>25</v>
      </c>
      <c r="AD11" s="28">
        <v>25</v>
      </c>
      <c r="AE11" s="28"/>
      <c r="AF11" s="52" t="s">
        <v>317</v>
      </c>
      <c r="AG11" s="27">
        <v>25</v>
      </c>
      <c r="AH11" s="28">
        <v>25</v>
      </c>
      <c r="AI11" s="28">
        <v>25</v>
      </c>
      <c r="AJ11" s="28"/>
      <c r="AK11" s="29" t="s">
        <v>119</v>
      </c>
      <c r="AL11" s="27">
        <v>25</v>
      </c>
      <c r="AM11" s="28">
        <v>25</v>
      </c>
      <c r="AN11" s="28">
        <v>25</v>
      </c>
      <c r="AO11" s="28"/>
      <c r="AP11" s="52" t="s">
        <v>119</v>
      </c>
      <c r="AQ11" s="27">
        <v>25</v>
      </c>
      <c r="AR11" s="28">
        <v>25</v>
      </c>
      <c r="AS11" s="28">
        <v>25</v>
      </c>
      <c r="AT11" s="28"/>
      <c r="AU11" s="29" t="s">
        <v>119</v>
      </c>
      <c r="AV11" s="27">
        <v>25</v>
      </c>
      <c r="AW11" s="28">
        <v>25</v>
      </c>
      <c r="AX11" s="28">
        <v>25</v>
      </c>
      <c r="AY11" s="28"/>
      <c r="AZ11" s="52" t="s">
        <v>119</v>
      </c>
      <c r="BA11" s="27">
        <v>25</v>
      </c>
      <c r="BB11" s="28">
        <v>25</v>
      </c>
      <c r="BC11" s="28">
        <v>25</v>
      </c>
      <c r="BD11" s="28"/>
      <c r="BE11" s="29" t="s">
        <v>119</v>
      </c>
      <c r="BF11" s="27">
        <v>25</v>
      </c>
      <c r="BG11" s="28">
        <v>25</v>
      </c>
      <c r="BH11" s="28">
        <v>25</v>
      </c>
      <c r="BI11" s="28"/>
      <c r="BJ11" s="52" t="s">
        <v>119</v>
      </c>
      <c r="BK11" s="27">
        <v>25</v>
      </c>
      <c r="BL11" s="28">
        <v>25</v>
      </c>
      <c r="BM11" s="28">
        <v>25</v>
      </c>
      <c r="BN11" s="28"/>
      <c r="BO11" s="29" t="s">
        <v>119</v>
      </c>
      <c r="BP11" s="27">
        <v>25</v>
      </c>
      <c r="BQ11" s="28">
        <v>25</v>
      </c>
      <c r="BR11" s="28">
        <v>25</v>
      </c>
      <c r="BS11" s="28"/>
      <c r="BT11" s="52" t="s">
        <v>119</v>
      </c>
    </row>
    <row r="12" spans="1:73" s="129" customFormat="1" ht="11.25" x14ac:dyDescent="0.3">
      <c r="A12" s="53" t="s">
        <v>94</v>
      </c>
      <c r="B12" s="140" t="s">
        <v>25</v>
      </c>
      <c r="C12" s="178">
        <v>26</v>
      </c>
      <c r="D12" s="179">
        <v>26</v>
      </c>
      <c r="E12" s="179">
        <v>26</v>
      </c>
      <c r="F12" s="25"/>
      <c r="G12" s="26" t="s">
        <v>119</v>
      </c>
      <c r="H12" s="178">
        <v>98</v>
      </c>
      <c r="I12" s="179">
        <v>98</v>
      </c>
      <c r="J12" s="179">
        <v>98</v>
      </c>
      <c r="K12" s="25"/>
      <c r="L12" s="54" t="s">
        <v>119</v>
      </c>
      <c r="M12" s="24">
        <v>98</v>
      </c>
      <c r="N12" s="25">
        <v>98</v>
      </c>
      <c r="O12" s="25">
        <v>98</v>
      </c>
      <c r="P12" s="25"/>
      <c r="Q12" s="26" t="s">
        <v>119</v>
      </c>
      <c r="R12" s="24">
        <v>98</v>
      </c>
      <c r="S12" s="25">
        <v>98</v>
      </c>
      <c r="T12" s="25">
        <v>98</v>
      </c>
      <c r="U12" s="25"/>
      <c r="V12" s="54" t="s">
        <v>119</v>
      </c>
      <c r="W12" s="24">
        <v>98</v>
      </c>
      <c r="X12" s="25">
        <v>98</v>
      </c>
      <c r="Y12" s="25">
        <v>98</v>
      </c>
      <c r="Z12" s="25"/>
      <c r="AA12" s="26" t="s">
        <v>119</v>
      </c>
      <c r="AB12" s="24"/>
      <c r="AC12" s="25"/>
      <c r="AD12" s="25"/>
      <c r="AE12" s="25"/>
      <c r="AF12" s="54"/>
      <c r="AG12" s="24">
        <v>30</v>
      </c>
      <c r="AH12" s="25">
        <v>30</v>
      </c>
      <c r="AI12" s="25">
        <v>30</v>
      </c>
      <c r="AJ12" s="25"/>
      <c r="AK12" s="26" t="s">
        <v>119</v>
      </c>
      <c r="AL12" s="24">
        <v>88</v>
      </c>
      <c r="AM12" s="25">
        <v>88</v>
      </c>
      <c r="AN12" s="25">
        <v>88</v>
      </c>
      <c r="AO12" s="25"/>
      <c r="AP12" s="54" t="s">
        <v>119</v>
      </c>
      <c r="AQ12" s="24">
        <v>88</v>
      </c>
      <c r="AR12" s="25">
        <v>88</v>
      </c>
      <c r="AS12" s="25">
        <v>88</v>
      </c>
      <c r="AT12" s="25"/>
      <c r="AU12" s="26" t="s">
        <v>119</v>
      </c>
      <c r="AV12" s="24">
        <v>88</v>
      </c>
      <c r="AW12" s="25">
        <v>88</v>
      </c>
      <c r="AX12" s="25">
        <v>88</v>
      </c>
      <c r="AY12" s="25"/>
      <c r="AZ12" s="54" t="s">
        <v>119</v>
      </c>
      <c r="BA12" s="24">
        <v>98</v>
      </c>
      <c r="BB12" s="25">
        <v>98</v>
      </c>
      <c r="BC12" s="25">
        <v>98</v>
      </c>
      <c r="BD12" s="25"/>
      <c r="BE12" s="26" t="s">
        <v>119</v>
      </c>
      <c r="BF12" s="24">
        <v>98</v>
      </c>
      <c r="BG12" s="25">
        <v>98</v>
      </c>
      <c r="BH12" s="25">
        <v>98</v>
      </c>
      <c r="BI12" s="25"/>
      <c r="BJ12" s="54" t="s">
        <v>119</v>
      </c>
      <c r="BK12" s="113">
        <v>0.88</v>
      </c>
      <c r="BL12" s="56">
        <v>0.88</v>
      </c>
      <c r="BM12" s="56">
        <v>0.88</v>
      </c>
      <c r="BN12" s="25"/>
      <c r="BO12" s="26" t="s">
        <v>119</v>
      </c>
      <c r="BP12" s="24">
        <v>0.88</v>
      </c>
      <c r="BQ12" s="25">
        <v>0.88</v>
      </c>
      <c r="BR12" s="25">
        <v>0.88</v>
      </c>
      <c r="BS12" s="25"/>
      <c r="BT12" s="54" t="s">
        <v>119</v>
      </c>
    </row>
    <row r="13" spans="1:73" s="112" customFormat="1" ht="22.5" x14ac:dyDescent="0.3">
      <c r="A13" s="58" t="s">
        <v>134</v>
      </c>
      <c r="B13" s="142" t="s">
        <v>135</v>
      </c>
      <c r="C13" s="176">
        <v>25</v>
      </c>
      <c r="D13" s="177">
        <v>25</v>
      </c>
      <c r="E13" s="177">
        <v>25</v>
      </c>
      <c r="F13" s="22"/>
      <c r="G13" s="20" t="s">
        <v>119</v>
      </c>
      <c r="H13" s="176">
        <v>25</v>
      </c>
      <c r="I13" s="177">
        <v>25</v>
      </c>
      <c r="J13" s="177">
        <v>25</v>
      </c>
      <c r="K13" s="22" t="s">
        <v>962</v>
      </c>
      <c r="L13" s="59" t="s">
        <v>119</v>
      </c>
      <c r="M13" s="21">
        <v>25</v>
      </c>
      <c r="N13" s="22">
        <v>25</v>
      </c>
      <c r="O13" s="22">
        <v>25</v>
      </c>
      <c r="P13" s="22" t="s">
        <v>962</v>
      </c>
      <c r="Q13" s="20" t="s">
        <v>119</v>
      </c>
      <c r="R13" s="21">
        <v>25</v>
      </c>
      <c r="S13" s="22">
        <v>25</v>
      </c>
      <c r="T13" s="22">
        <v>25</v>
      </c>
      <c r="U13" s="22" t="s">
        <v>962</v>
      </c>
      <c r="V13" s="59" t="s">
        <v>119</v>
      </c>
      <c r="W13" s="21">
        <v>25</v>
      </c>
      <c r="X13" s="22">
        <v>25</v>
      </c>
      <c r="Y13" s="22">
        <v>25</v>
      </c>
      <c r="Z13" s="22" t="s">
        <v>962</v>
      </c>
      <c r="AA13" s="20" t="s">
        <v>119</v>
      </c>
      <c r="AB13" s="21">
        <v>8</v>
      </c>
      <c r="AC13" s="22">
        <v>8</v>
      </c>
      <c r="AD13" s="22">
        <v>8</v>
      </c>
      <c r="AE13" s="22"/>
      <c r="AF13" s="59" t="s">
        <v>317</v>
      </c>
      <c r="AG13" s="21">
        <v>50</v>
      </c>
      <c r="AH13" s="22">
        <v>50</v>
      </c>
      <c r="AI13" s="22">
        <v>50</v>
      </c>
      <c r="AJ13" s="22"/>
      <c r="AK13" s="20" t="s">
        <v>119</v>
      </c>
      <c r="AL13" s="21">
        <v>50</v>
      </c>
      <c r="AM13" s="22">
        <v>50</v>
      </c>
      <c r="AN13" s="22">
        <v>50</v>
      </c>
      <c r="AO13" s="22"/>
      <c r="AP13" s="59" t="s">
        <v>119</v>
      </c>
      <c r="AQ13" s="21">
        <v>50</v>
      </c>
      <c r="AR13" s="22">
        <v>50</v>
      </c>
      <c r="AS13" s="22">
        <v>50</v>
      </c>
      <c r="AT13" s="22"/>
      <c r="AU13" s="20" t="s">
        <v>119</v>
      </c>
      <c r="AV13" s="21">
        <v>50</v>
      </c>
      <c r="AW13" s="22">
        <v>50</v>
      </c>
      <c r="AX13" s="22">
        <v>50</v>
      </c>
      <c r="AY13" s="22"/>
      <c r="AZ13" s="59" t="s">
        <v>119</v>
      </c>
      <c r="BA13" s="21">
        <v>25</v>
      </c>
      <c r="BB13" s="22">
        <v>25</v>
      </c>
      <c r="BC13" s="22">
        <v>25</v>
      </c>
      <c r="BD13" s="22" t="s">
        <v>962</v>
      </c>
      <c r="BE13" s="20" t="s">
        <v>119</v>
      </c>
      <c r="BF13" s="21">
        <v>25</v>
      </c>
      <c r="BG13" s="22">
        <v>25</v>
      </c>
      <c r="BH13" s="22">
        <v>25</v>
      </c>
      <c r="BI13" s="22" t="s">
        <v>323</v>
      </c>
      <c r="BJ13" s="59" t="s">
        <v>119</v>
      </c>
      <c r="BK13" s="21">
        <v>50</v>
      </c>
      <c r="BL13" s="22">
        <v>50</v>
      </c>
      <c r="BM13" s="22">
        <v>50</v>
      </c>
      <c r="BN13" s="22"/>
      <c r="BO13" s="20" t="s">
        <v>119</v>
      </c>
      <c r="BP13" s="21">
        <v>50</v>
      </c>
      <c r="BQ13" s="22">
        <v>50</v>
      </c>
      <c r="BR13" s="22">
        <v>50</v>
      </c>
      <c r="BS13" s="22"/>
      <c r="BT13" s="59" t="s">
        <v>119</v>
      </c>
    </row>
    <row r="14" spans="1:73" s="130" customFormat="1" ht="11.25" x14ac:dyDescent="0.3">
      <c r="A14" s="89" t="s">
        <v>938</v>
      </c>
      <c r="B14" s="148" t="s">
        <v>230</v>
      </c>
      <c r="C14" s="182">
        <v>43.3</v>
      </c>
      <c r="D14" s="183">
        <v>43.3</v>
      </c>
      <c r="E14" s="183">
        <v>43.3</v>
      </c>
      <c r="F14" s="90"/>
      <c r="G14" s="91" t="s">
        <v>119</v>
      </c>
      <c r="H14" s="182">
        <v>43.3</v>
      </c>
      <c r="I14" s="183">
        <v>43.3</v>
      </c>
      <c r="J14" s="183">
        <v>43.3</v>
      </c>
      <c r="K14" s="90"/>
      <c r="L14" s="92" t="s">
        <v>119</v>
      </c>
      <c r="M14" s="110">
        <v>43.3</v>
      </c>
      <c r="N14" s="90">
        <v>43.3</v>
      </c>
      <c r="O14" s="90">
        <v>43.3</v>
      </c>
      <c r="P14" s="90"/>
      <c r="Q14" s="91" t="s">
        <v>119</v>
      </c>
      <c r="R14" s="110">
        <v>43.3</v>
      </c>
      <c r="S14" s="90">
        <v>43.3</v>
      </c>
      <c r="T14" s="90">
        <v>43.3</v>
      </c>
      <c r="U14" s="90"/>
      <c r="V14" s="92" t="s">
        <v>119</v>
      </c>
      <c r="W14" s="110">
        <v>43.3</v>
      </c>
      <c r="X14" s="90">
        <v>43.3</v>
      </c>
      <c r="Y14" s="90">
        <v>43.3</v>
      </c>
      <c r="Z14" s="90"/>
      <c r="AA14" s="91" t="s">
        <v>119</v>
      </c>
      <c r="AB14" s="110">
        <v>56.4</v>
      </c>
      <c r="AC14" s="90">
        <v>56.4</v>
      </c>
      <c r="AD14" s="90">
        <v>56.4</v>
      </c>
      <c r="AE14" s="90"/>
      <c r="AF14" s="92"/>
      <c r="AG14" s="110">
        <v>22</v>
      </c>
      <c r="AH14" s="90">
        <v>22</v>
      </c>
      <c r="AI14" s="90">
        <v>22</v>
      </c>
      <c r="AJ14" s="90"/>
      <c r="AK14" s="91" t="s">
        <v>119</v>
      </c>
      <c r="AL14" s="110">
        <v>22</v>
      </c>
      <c r="AM14" s="90">
        <v>22</v>
      </c>
      <c r="AN14" s="90">
        <v>22</v>
      </c>
      <c r="AO14" s="90"/>
      <c r="AP14" s="92" t="s">
        <v>119</v>
      </c>
      <c r="AQ14" s="110">
        <v>22</v>
      </c>
      <c r="AR14" s="90">
        <v>22</v>
      </c>
      <c r="AS14" s="90">
        <v>22</v>
      </c>
      <c r="AT14" s="90"/>
      <c r="AU14" s="91" t="s">
        <v>119</v>
      </c>
      <c r="AV14" s="110">
        <v>22</v>
      </c>
      <c r="AW14" s="90">
        <v>22</v>
      </c>
      <c r="AX14" s="90">
        <v>22</v>
      </c>
      <c r="AY14" s="90"/>
      <c r="AZ14" s="92" t="s">
        <v>119</v>
      </c>
      <c r="BA14" s="110">
        <v>43.3</v>
      </c>
      <c r="BB14" s="90">
        <v>43.3</v>
      </c>
      <c r="BC14" s="90">
        <v>43.3</v>
      </c>
      <c r="BD14" s="90"/>
      <c r="BE14" s="91" t="s">
        <v>119</v>
      </c>
      <c r="BF14" s="110">
        <v>43.3</v>
      </c>
      <c r="BG14" s="90">
        <v>43.3</v>
      </c>
      <c r="BH14" s="90">
        <v>43.3</v>
      </c>
      <c r="BI14" s="90"/>
      <c r="BJ14" s="92" t="s">
        <v>119</v>
      </c>
      <c r="BK14" s="110">
        <v>22</v>
      </c>
      <c r="BL14" s="90">
        <v>22</v>
      </c>
      <c r="BM14" s="90">
        <v>22</v>
      </c>
      <c r="BN14" s="90"/>
      <c r="BO14" s="91" t="s">
        <v>119</v>
      </c>
      <c r="BP14" s="110">
        <v>22</v>
      </c>
      <c r="BQ14" s="90">
        <v>22</v>
      </c>
      <c r="BR14" s="90">
        <v>22</v>
      </c>
      <c r="BS14" s="90"/>
      <c r="BT14" s="92" t="s">
        <v>119</v>
      </c>
    </row>
    <row r="15" spans="1:73" s="129" customFormat="1" ht="11.25" x14ac:dyDescent="0.3">
      <c r="A15" s="51" t="s">
        <v>939</v>
      </c>
      <c r="B15" s="141" t="s">
        <v>230</v>
      </c>
      <c r="C15" s="180">
        <v>40.1</v>
      </c>
      <c r="D15" s="181">
        <v>40.1</v>
      </c>
      <c r="E15" s="181">
        <v>40.1</v>
      </c>
      <c r="F15" s="28"/>
      <c r="G15" s="29" t="s">
        <v>119</v>
      </c>
      <c r="H15" s="180">
        <v>40.1</v>
      </c>
      <c r="I15" s="181">
        <v>40.1</v>
      </c>
      <c r="J15" s="181">
        <v>40.1</v>
      </c>
      <c r="K15" s="28"/>
      <c r="L15" s="52" t="s">
        <v>119</v>
      </c>
      <c r="M15" s="27">
        <v>40.1</v>
      </c>
      <c r="N15" s="28">
        <v>40.1</v>
      </c>
      <c r="O15" s="28">
        <v>40.1</v>
      </c>
      <c r="P15" s="28"/>
      <c r="Q15" s="29" t="s">
        <v>119</v>
      </c>
      <c r="R15" s="27">
        <v>40.1</v>
      </c>
      <c r="S15" s="28">
        <v>40.1</v>
      </c>
      <c r="T15" s="28">
        <v>40.1</v>
      </c>
      <c r="U15" s="28"/>
      <c r="V15" s="52" t="s">
        <v>119</v>
      </c>
      <c r="W15" s="27">
        <v>40.1</v>
      </c>
      <c r="X15" s="28">
        <v>40.1</v>
      </c>
      <c r="Y15" s="28">
        <v>40.1</v>
      </c>
      <c r="Z15" s="28"/>
      <c r="AA15" s="29" t="s">
        <v>119</v>
      </c>
      <c r="AB15" s="27">
        <v>50.8</v>
      </c>
      <c r="AC15" s="28">
        <v>50.8</v>
      </c>
      <c r="AD15" s="28">
        <v>50.8</v>
      </c>
      <c r="AE15" s="28"/>
      <c r="AF15" s="52"/>
      <c r="AG15" s="27">
        <v>19.399999999999999</v>
      </c>
      <c r="AH15" s="28">
        <v>19.399999999999999</v>
      </c>
      <c r="AI15" s="28">
        <v>19.399999999999999</v>
      </c>
      <c r="AJ15" s="28"/>
      <c r="AK15" s="29" t="s">
        <v>119</v>
      </c>
      <c r="AL15" s="27">
        <v>19.399999999999999</v>
      </c>
      <c r="AM15" s="28">
        <v>19.399999999999999</v>
      </c>
      <c r="AN15" s="28">
        <v>19.399999999999999</v>
      </c>
      <c r="AO15" s="28"/>
      <c r="AP15" s="52" t="s">
        <v>119</v>
      </c>
      <c r="AQ15" s="27">
        <v>19.399999999999999</v>
      </c>
      <c r="AR15" s="28">
        <v>19.399999999999999</v>
      </c>
      <c r="AS15" s="28">
        <v>19.399999999999999</v>
      </c>
      <c r="AT15" s="28"/>
      <c r="AU15" s="29" t="s">
        <v>119</v>
      </c>
      <c r="AV15" s="27">
        <v>19.399999999999999</v>
      </c>
      <c r="AW15" s="28">
        <v>19.399999999999999</v>
      </c>
      <c r="AX15" s="28">
        <v>19.399999999999999</v>
      </c>
      <c r="AY15" s="28"/>
      <c r="AZ15" s="52" t="s">
        <v>119</v>
      </c>
      <c r="BA15" s="27">
        <v>40.1</v>
      </c>
      <c r="BB15" s="28">
        <v>40.1</v>
      </c>
      <c r="BC15" s="28">
        <v>40.1</v>
      </c>
      <c r="BD15" s="28"/>
      <c r="BE15" s="29" t="s">
        <v>119</v>
      </c>
      <c r="BF15" s="27">
        <v>40.1</v>
      </c>
      <c r="BG15" s="28">
        <v>40.1</v>
      </c>
      <c r="BH15" s="28">
        <v>40.1</v>
      </c>
      <c r="BI15" s="28"/>
      <c r="BJ15" s="52" t="s">
        <v>119</v>
      </c>
      <c r="BK15" s="27">
        <v>19.399999999999999</v>
      </c>
      <c r="BL15" s="28">
        <v>19.399999999999999</v>
      </c>
      <c r="BM15" s="28">
        <v>19.399999999999999</v>
      </c>
      <c r="BN15" s="28"/>
      <c r="BO15" s="29" t="s">
        <v>119</v>
      </c>
      <c r="BP15" s="27">
        <v>19.399999999999999</v>
      </c>
      <c r="BQ15" s="28">
        <v>19.399999999999999</v>
      </c>
      <c r="BR15" s="28">
        <v>19.399999999999999</v>
      </c>
      <c r="BS15" s="28"/>
      <c r="BT15" s="52" t="s">
        <v>119</v>
      </c>
    </row>
    <row r="16" spans="1:73" s="134" customFormat="1" ht="22.5" x14ac:dyDescent="0.3">
      <c r="A16" s="93" t="s">
        <v>235</v>
      </c>
      <c r="B16" s="151" t="s">
        <v>236</v>
      </c>
      <c r="C16" s="189">
        <v>780</v>
      </c>
      <c r="D16" s="190">
        <v>780</v>
      </c>
      <c r="E16" s="190">
        <v>780</v>
      </c>
      <c r="F16" s="94"/>
      <c r="G16" s="95" t="s">
        <v>119</v>
      </c>
      <c r="H16" s="189">
        <v>780</v>
      </c>
      <c r="I16" s="190">
        <v>780</v>
      </c>
      <c r="J16" s="190">
        <v>780</v>
      </c>
      <c r="K16" s="94"/>
      <c r="L16" s="96" t="s">
        <v>119</v>
      </c>
      <c r="M16" s="133">
        <v>780</v>
      </c>
      <c r="N16" s="94">
        <v>780</v>
      </c>
      <c r="O16" s="94">
        <v>780</v>
      </c>
      <c r="P16" s="94"/>
      <c r="Q16" s="95" t="s">
        <v>119</v>
      </c>
      <c r="R16" s="133">
        <v>780</v>
      </c>
      <c r="S16" s="94">
        <v>780</v>
      </c>
      <c r="T16" s="94">
        <v>780</v>
      </c>
      <c r="U16" s="94"/>
      <c r="V16" s="96" t="s">
        <v>119</v>
      </c>
      <c r="W16" s="133">
        <v>780</v>
      </c>
      <c r="X16" s="94">
        <v>780</v>
      </c>
      <c r="Y16" s="94">
        <v>780</v>
      </c>
      <c r="Z16" s="94"/>
      <c r="AA16" s="95" t="s">
        <v>119</v>
      </c>
      <c r="AB16" s="133">
        <v>0.79</v>
      </c>
      <c r="AC16" s="94">
        <v>0.79</v>
      </c>
      <c r="AD16" s="94">
        <v>0.79</v>
      </c>
      <c r="AE16" s="94"/>
      <c r="AF16" s="96"/>
      <c r="AG16" s="133">
        <v>790</v>
      </c>
      <c r="AH16" s="94">
        <v>790</v>
      </c>
      <c r="AI16" s="94">
        <v>790</v>
      </c>
      <c r="AJ16" s="94"/>
      <c r="AK16" s="95" t="s">
        <v>119</v>
      </c>
      <c r="AL16" s="133">
        <v>790</v>
      </c>
      <c r="AM16" s="94">
        <v>790</v>
      </c>
      <c r="AN16" s="94">
        <v>790</v>
      </c>
      <c r="AO16" s="94"/>
      <c r="AP16" s="96" t="s">
        <v>119</v>
      </c>
      <c r="AQ16" s="133">
        <v>790</v>
      </c>
      <c r="AR16" s="94">
        <v>790</v>
      </c>
      <c r="AS16" s="94">
        <v>790</v>
      </c>
      <c r="AT16" s="94"/>
      <c r="AU16" s="95" t="s">
        <v>119</v>
      </c>
      <c r="AV16" s="133">
        <v>790</v>
      </c>
      <c r="AW16" s="94">
        <v>790</v>
      </c>
      <c r="AX16" s="94">
        <v>790</v>
      </c>
      <c r="AY16" s="94"/>
      <c r="AZ16" s="96" t="s">
        <v>119</v>
      </c>
      <c r="BA16" s="133">
        <v>780</v>
      </c>
      <c r="BB16" s="94">
        <v>780</v>
      </c>
      <c r="BC16" s="94">
        <v>780</v>
      </c>
      <c r="BD16" s="94"/>
      <c r="BE16" s="95" t="s">
        <v>119</v>
      </c>
      <c r="BF16" s="133">
        <v>780</v>
      </c>
      <c r="BG16" s="94">
        <v>780</v>
      </c>
      <c r="BH16" s="94">
        <v>780</v>
      </c>
      <c r="BI16" s="94"/>
      <c r="BJ16" s="96" t="s">
        <v>119</v>
      </c>
      <c r="BK16" s="133">
        <v>790</v>
      </c>
      <c r="BL16" s="94">
        <v>790</v>
      </c>
      <c r="BM16" s="94">
        <v>790</v>
      </c>
      <c r="BN16" s="94"/>
      <c r="BO16" s="95" t="s">
        <v>119</v>
      </c>
      <c r="BP16" s="133">
        <v>790</v>
      </c>
      <c r="BQ16" s="94">
        <v>790</v>
      </c>
      <c r="BR16" s="94">
        <v>790</v>
      </c>
      <c r="BS16" s="94"/>
      <c r="BT16" s="96" t="s">
        <v>119</v>
      </c>
    </row>
    <row r="17" spans="1:73" s="128" customFormat="1" ht="11.25" x14ac:dyDescent="0.3">
      <c r="A17" s="84" t="s">
        <v>27</v>
      </c>
      <c r="B17" s="147" t="s">
        <v>2</v>
      </c>
      <c r="C17" s="84" t="s">
        <v>3</v>
      </c>
      <c r="D17" s="84">
        <v>2030</v>
      </c>
      <c r="E17" s="84">
        <v>2050</v>
      </c>
      <c r="F17" s="84"/>
      <c r="G17" s="85"/>
      <c r="H17" s="84" t="s">
        <v>3</v>
      </c>
      <c r="I17" s="84">
        <v>2030</v>
      </c>
      <c r="J17" s="84">
        <v>2050</v>
      </c>
      <c r="K17" s="84" t="s">
        <v>324</v>
      </c>
      <c r="L17" s="85"/>
      <c r="M17" s="85" t="s">
        <v>3</v>
      </c>
      <c r="N17" s="85">
        <v>2030</v>
      </c>
      <c r="O17" s="85">
        <v>2050</v>
      </c>
      <c r="P17" s="84" t="s">
        <v>324</v>
      </c>
      <c r="Q17" s="85"/>
      <c r="R17" s="85" t="s">
        <v>3</v>
      </c>
      <c r="S17" s="85">
        <v>2030</v>
      </c>
      <c r="T17" s="85">
        <v>2050</v>
      </c>
      <c r="U17" s="84" t="s">
        <v>324</v>
      </c>
      <c r="V17" s="85"/>
      <c r="W17" s="85" t="s">
        <v>3</v>
      </c>
      <c r="X17" s="85">
        <v>2030</v>
      </c>
      <c r="Y17" s="85">
        <v>2050</v>
      </c>
      <c r="Z17" s="84" t="s">
        <v>324</v>
      </c>
      <c r="AA17" s="85"/>
      <c r="AB17" s="85" t="s">
        <v>3</v>
      </c>
      <c r="AC17" s="85">
        <v>2030</v>
      </c>
      <c r="AD17" s="85">
        <v>2050</v>
      </c>
      <c r="AE17" s="84"/>
      <c r="AF17" s="85"/>
      <c r="AG17" s="85" t="s">
        <v>3</v>
      </c>
      <c r="AH17" s="85">
        <v>2030</v>
      </c>
      <c r="AI17" s="85">
        <v>2050</v>
      </c>
      <c r="AJ17" s="84"/>
      <c r="AK17" s="85"/>
      <c r="AL17" s="85" t="s">
        <v>3</v>
      </c>
      <c r="AM17" s="85">
        <v>2030</v>
      </c>
      <c r="AN17" s="85">
        <v>2050</v>
      </c>
      <c r="AO17" s="84" t="s">
        <v>324</v>
      </c>
      <c r="AP17" s="86"/>
      <c r="AQ17" s="85" t="s">
        <v>3</v>
      </c>
      <c r="AR17" s="85">
        <v>2030</v>
      </c>
      <c r="AS17" s="85">
        <v>2050</v>
      </c>
      <c r="AT17" s="84" t="s">
        <v>324</v>
      </c>
      <c r="AU17" s="85"/>
      <c r="AV17" s="85" t="s">
        <v>3</v>
      </c>
      <c r="AW17" s="85">
        <v>2030</v>
      </c>
      <c r="AX17" s="85">
        <v>2050</v>
      </c>
      <c r="AY17" s="84" t="s">
        <v>970</v>
      </c>
      <c r="AZ17" s="86"/>
      <c r="BA17" s="85" t="s">
        <v>3</v>
      </c>
      <c r="BB17" s="85">
        <v>2030</v>
      </c>
      <c r="BC17" s="85">
        <v>2050</v>
      </c>
      <c r="BD17" s="84" t="s">
        <v>324</v>
      </c>
      <c r="BE17" s="85"/>
      <c r="BF17" s="85" t="s">
        <v>3</v>
      </c>
      <c r="BG17" s="85">
        <v>2030</v>
      </c>
      <c r="BH17" s="85">
        <v>2050</v>
      </c>
      <c r="BI17" s="84" t="s">
        <v>324</v>
      </c>
      <c r="BJ17" s="86"/>
      <c r="BK17" s="85" t="s">
        <v>3</v>
      </c>
      <c r="BL17" s="85">
        <v>2030</v>
      </c>
      <c r="BM17" s="85">
        <v>2050</v>
      </c>
      <c r="BN17" s="84" t="s">
        <v>324</v>
      </c>
      <c r="BO17" s="85"/>
      <c r="BP17" s="85" t="s">
        <v>3</v>
      </c>
      <c r="BQ17" s="85">
        <v>2030</v>
      </c>
      <c r="BR17" s="85">
        <v>2050</v>
      </c>
      <c r="BS17" s="84" t="s">
        <v>324</v>
      </c>
      <c r="BT17" s="86"/>
      <c r="BU17" s="87"/>
    </row>
    <row r="18" spans="1:73" s="112" customFormat="1" x14ac:dyDescent="0.3">
      <c r="A18" s="247" t="s">
        <v>28</v>
      </c>
      <c r="B18" s="142"/>
      <c r="C18" s="176"/>
      <c r="D18" s="177"/>
      <c r="E18" s="177"/>
      <c r="F18" s="22"/>
      <c r="G18" s="20"/>
      <c r="H18" s="176"/>
      <c r="I18" s="177"/>
      <c r="J18" s="177"/>
      <c r="K18" s="22"/>
      <c r="L18" s="59"/>
      <c r="M18" s="21"/>
      <c r="N18" s="22"/>
      <c r="O18" s="22"/>
      <c r="P18" s="22"/>
      <c r="Q18" s="20"/>
      <c r="R18" s="21"/>
      <c r="S18" s="22"/>
      <c r="T18" s="22"/>
      <c r="U18" s="22"/>
      <c r="V18" s="59"/>
      <c r="W18" s="21"/>
      <c r="X18" s="22"/>
      <c r="Y18" s="22"/>
      <c r="Z18" s="22"/>
      <c r="AA18" s="20"/>
      <c r="AB18" s="21"/>
      <c r="AC18" s="22"/>
      <c r="AD18" s="22"/>
      <c r="AE18" s="22"/>
      <c r="AF18" s="59"/>
      <c r="AG18" s="21"/>
      <c r="AH18" s="22"/>
      <c r="AI18" s="22"/>
      <c r="AJ18" s="22"/>
      <c r="AK18" s="20"/>
      <c r="AL18" s="21"/>
      <c r="AM18" s="22"/>
      <c r="AN18" s="22"/>
      <c r="AO18" s="22"/>
      <c r="AP18" s="59"/>
      <c r="AQ18" s="21"/>
      <c r="AR18" s="22"/>
      <c r="AS18" s="22"/>
      <c r="AT18" s="22"/>
      <c r="AU18" s="20"/>
      <c r="AV18" s="21"/>
      <c r="AW18" s="22"/>
      <c r="AX18" s="22"/>
      <c r="AY18" s="22"/>
      <c r="AZ18" s="59"/>
      <c r="BA18" s="21"/>
      <c r="BB18" s="22"/>
      <c r="BC18" s="22"/>
      <c r="BD18" s="22"/>
      <c r="BE18" s="20"/>
      <c r="BF18" s="21"/>
      <c r="BG18" s="22"/>
      <c r="BH18" s="22"/>
      <c r="BI18" s="22"/>
      <c r="BJ18" s="59"/>
      <c r="BK18" s="21"/>
      <c r="BL18" s="22"/>
      <c r="BM18" s="22"/>
      <c r="BN18" s="22"/>
      <c r="BO18" s="20"/>
      <c r="BP18" s="21"/>
      <c r="BQ18" s="22"/>
      <c r="BR18" s="22"/>
      <c r="BS18" s="22"/>
      <c r="BT18" s="59"/>
    </row>
    <row r="19" spans="1:73" s="129" customFormat="1" ht="11.25" x14ac:dyDescent="0.3">
      <c r="A19" s="58" t="s">
        <v>29</v>
      </c>
      <c r="B19" s="140"/>
      <c r="C19" s="178"/>
      <c r="D19" s="179"/>
      <c r="E19" s="179"/>
      <c r="F19" s="25"/>
      <c r="G19" s="26"/>
      <c r="H19" s="178"/>
      <c r="I19" s="179"/>
      <c r="J19" s="179"/>
      <c r="K19" s="25"/>
      <c r="L19" s="54"/>
      <c r="M19" s="24"/>
      <c r="N19" s="25"/>
      <c r="O19" s="25"/>
      <c r="P19" s="25"/>
      <c r="Q19" s="26"/>
      <c r="R19" s="24"/>
      <c r="S19" s="25"/>
      <c r="T19" s="25"/>
      <c r="U19" s="25"/>
      <c r="V19" s="54"/>
      <c r="W19" s="24"/>
      <c r="X19" s="25"/>
      <c r="Y19" s="25"/>
      <c r="Z19" s="25"/>
      <c r="AA19" s="26"/>
      <c r="AB19" s="24"/>
      <c r="AC19" s="25"/>
      <c r="AD19" s="25"/>
      <c r="AE19" s="25"/>
      <c r="AF19" s="54"/>
      <c r="AG19" s="24"/>
      <c r="AH19" s="25"/>
      <c r="AI19" s="25"/>
      <c r="AJ19" s="25"/>
      <c r="AK19" s="26"/>
      <c r="AL19" s="24"/>
      <c r="AM19" s="25"/>
      <c r="AN19" s="25"/>
      <c r="AO19" s="25"/>
      <c r="AP19" s="54"/>
      <c r="AQ19" s="24"/>
      <c r="AR19" s="25"/>
      <c r="AS19" s="25"/>
      <c r="AT19" s="25"/>
      <c r="AU19" s="26"/>
      <c r="AV19" s="24"/>
      <c r="AW19" s="25"/>
      <c r="AX19" s="25"/>
      <c r="AY19" s="25"/>
      <c r="AZ19" s="54"/>
      <c r="BA19" s="24"/>
      <c r="BB19" s="25"/>
      <c r="BC19" s="25"/>
      <c r="BD19" s="25"/>
      <c r="BE19" s="26"/>
      <c r="BF19" s="24"/>
      <c r="BG19" s="25"/>
      <c r="BH19" s="25"/>
      <c r="BI19" s="25"/>
      <c r="BJ19" s="54"/>
      <c r="BK19" s="24"/>
      <c r="BL19" s="25"/>
      <c r="BM19" s="25"/>
      <c r="BN19" s="25"/>
      <c r="BO19" s="26"/>
      <c r="BP19" s="24"/>
      <c r="BQ19" s="25"/>
      <c r="BR19" s="25"/>
      <c r="BS19" s="25"/>
      <c r="BT19" s="54"/>
    </row>
    <row r="20" spans="1:73" s="129" customFormat="1" ht="11.25" x14ac:dyDescent="0.3">
      <c r="A20" s="51" t="s">
        <v>272</v>
      </c>
      <c r="B20" s="141" t="s">
        <v>57</v>
      </c>
      <c r="C20" s="180">
        <v>76000</v>
      </c>
      <c r="D20" s="181">
        <v>76000</v>
      </c>
      <c r="E20" s="181">
        <v>76000</v>
      </c>
      <c r="F20" s="28"/>
      <c r="G20" s="29" t="s">
        <v>119</v>
      </c>
      <c r="H20" s="180"/>
      <c r="I20" s="181"/>
      <c r="J20" s="181"/>
      <c r="K20" s="28"/>
      <c r="L20" s="52"/>
      <c r="M20" s="27"/>
      <c r="N20" s="28"/>
      <c r="O20" s="28"/>
      <c r="P20" s="28"/>
      <c r="Q20" s="29"/>
      <c r="R20" s="27"/>
      <c r="S20" s="28"/>
      <c r="T20" s="28"/>
      <c r="U20" s="28"/>
      <c r="V20" s="52"/>
      <c r="W20" s="27">
        <v>128000</v>
      </c>
      <c r="X20" s="28">
        <v>128000</v>
      </c>
      <c r="Y20" s="28">
        <v>128000</v>
      </c>
      <c r="Z20" s="28"/>
      <c r="AA20" s="29"/>
      <c r="AB20" s="27"/>
      <c r="AC20" s="28"/>
      <c r="AD20" s="28"/>
      <c r="AE20" s="28"/>
      <c r="AF20" s="52" t="s">
        <v>317</v>
      </c>
      <c r="AG20" s="27">
        <v>73000</v>
      </c>
      <c r="AH20" s="28">
        <v>73000</v>
      </c>
      <c r="AI20" s="28">
        <v>73000</v>
      </c>
      <c r="AJ20" s="28"/>
      <c r="AK20" s="29" t="s">
        <v>119</v>
      </c>
      <c r="AL20" s="27"/>
      <c r="AM20" s="28"/>
      <c r="AN20" s="28"/>
      <c r="AO20" s="28"/>
      <c r="AP20" s="52"/>
      <c r="AQ20" s="27"/>
      <c r="AR20" s="28"/>
      <c r="AS20" s="28"/>
      <c r="AT20" s="28"/>
      <c r="AU20" s="29"/>
      <c r="AV20" s="27">
        <v>76000</v>
      </c>
      <c r="AW20" s="28">
        <v>76000</v>
      </c>
      <c r="AX20" s="28">
        <v>76000</v>
      </c>
      <c r="AY20" s="28"/>
      <c r="AZ20" s="52"/>
      <c r="BA20" s="27"/>
      <c r="BB20" s="28"/>
      <c r="BC20" s="28"/>
      <c r="BD20" s="28"/>
      <c r="BE20" s="29"/>
      <c r="BF20" s="27"/>
      <c r="BG20" s="28"/>
      <c r="BH20" s="28"/>
      <c r="BI20" s="28"/>
      <c r="BJ20" s="52"/>
      <c r="BK20" s="27"/>
      <c r="BL20" s="28"/>
      <c r="BM20" s="28"/>
      <c r="BN20" s="28"/>
      <c r="BO20" s="29"/>
      <c r="BP20" s="27"/>
      <c r="BQ20" s="28"/>
      <c r="BR20" s="28"/>
      <c r="BS20" s="28"/>
      <c r="BT20" s="52"/>
    </row>
    <row r="21" spans="1:73" s="129" customFormat="1" ht="11.25" x14ac:dyDescent="0.3">
      <c r="A21" s="53" t="s">
        <v>266</v>
      </c>
      <c r="B21" s="140" t="s">
        <v>57</v>
      </c>
      <c r="C21" s="178"/>
      <c r="D21" s="179"/>
      <c r="E21" s="179"/>
      <c r="F21" s="25"/>
      <c r="G21" s="26"/>
      <c r="H21" s="178">
        <v>31200</v>
      </c>
      <c r="I21" s="179">
        <v>31200</v>
      </c>
      <c r="J21" s="179">
        <v>31200</v>
      </c>
      <c r="K21" s="25"/>
      <c r="L21" s="54"/>
      <c r="M21" s="24">
        <v>31200</v>
      </c>
      <c r="N21" s="25">
        <v>31200</v>
      </c>
      <c r="O21" s="25">
        <v>31200</v>
      </c>
      <c r="P21" s="25"/>
      <c r="Q21" s="26" t="s">
        <v>119</v>
      </c>
      <c r="R21" s="24">
        <v>31200</v>
      </c>
      <c r="S21" s="25">
        <v>31200</v>
      </c>
      <c r="T21" s="25">
        <v>31200</v>
      </c>
      <c r="U21" s="25"/>
      <c r="V21" s="54" t="s">
        <v>119</v>
      </c>
      <c r="W21" s="24">
        <v>28200</v>
      </c>
      <c r="X21" s="25">
        <v>28200</v>
      </c>
      <c r="Y21" s="25">
        <v>28200</v>
      </c>
      <c r="Z21" s="25"/>
      <c r="AA21" s="26" t="s">
        <v>119</v>
      </c>
      <c r="AB21" s="24">
        <v>1080</v>
      </c>
      <c r="AC21" s="25">
        <v>1080</v>
      </c>
      <c r="AD21" s="25">
        <v>1080</v>
      </c>
      <c r="AE21" s="25"/>
      <c r="AF21" s="54"/>
      <c r="AG21" s="24"/>
      <c r="AH21" s="25"/>
      <c r="AI21" s="25"/>
      <c r="AJ21" s="25"/>
      <c r="AK21" s="26"/>
      <c r="AL21" s="24">
        <v>32000</v>
      </c>
      <c r="AM21" s="25">
        <v>32000</v>
      </c>
      <c r="AN21" s="25">
        <v>32000</v>
      </c>
      <c r="AO21" s="25"/>
      <c r="AP21" s="54" t="s">
        <v>119</v>
      </c>
      <c r="AQ21" s="24">
        <v>32000</v>
      </c>
      <c r="AR21" s="25">
        <v>32000</v>
      </c>
      <c r="AS21" s="25">
        <v>32000</v>
      </c>
      <c r="AT21" s="25"/>
      <c r="AU21" s="26" t="s">
        <v>119</v>
      </c>
      <c r="AV21" s="24">
        <v>20000</v>
      </c>
      <c r="AW21" s="25">
        <v>20000</v>
      </c>
      <c r="AX21" s="25">
        <v>20000</v>
      </c>
      <c r="AY21" s="25"/>
      <c r="AZ21" s="54" t="s">
        <v>119</v>
      </c>
      <c r="BA21" s="24">
        <v>31200</v>
      </c>
      <c r="BB21" s="25">
        <v>31200</v>
      </c>
      <c r="BC21" s="25">
        <v>31200</v>
      </c>
      <c r="BD21" s="25"/>
      <c r="BE21" s="26"/>
      <c r="BF21" s="24">
        <v>31200</v>
      </c>
      <c r="BG21" s="25">
        <v>31200</v>
      </c>
      <c r="BH21" s="25">
        <v>31200</v>
      </c>
      <c r="BI21" s="25"/>
      <c r="BJ21" s="54" t="s">
        <v>119</v>
      </c>
      <c r="BK21" s="24">
        <v>32000</v>
      </c>
      <c r="BL21" s="25">
        <v>32000</v>
      </c>
      <c r="BM21" s="25">
        <v>32000</v>
      </c>
      <c r="BN21" s="25"/>
      <c r="BO21" s="26" t="s">
        <v>119</v>
      </c>
      <c r="BP21" s="24">
        <v>32000</v>
      </c>
      <c r="BQ21" s="25">
        <v>32000</v>
      </c>
      <c r="BR21" s="25">
        <v>32000</v>
      </c>
      <c r="BS21" s="25"/>
      <c r="BT21" s="54" t="s">
        <v>119</v>
      </c>
    </row>
    <row r="22" spans="1:73" s="129" customFormat="1" ht="49.5" customHeight="1" x14ac:dyDescent="0.3">
      <c r="A22" s="51" t="s">
        <v>325</v>
      </c>
      <c r="B22" s="141" t="s">
        <v>57</v>
      </c>
      <c r="C22" s="180"/>
      <c r="D22" s="181"/>
      <c r="E22" s="181"/>
      <c r="F22" s="28"/>
      <c r="G22" s="29"/>
      <c r="H22" s="180">
        <v>202000</v>
      </c>
      <c r="I22" s="181">
        <v>202000</v>
      </c>
      <c r="J22" s="181">
        <v>202000</v>
      </c>
      <c r="K22" s="28"/>
      <c r="L22" s="52" t="s">
        <v>326</v>
      </c>
      <c r="M22" s="27">
        <v>202000</v>
      </c>
      <c r="N22" s="28">
        <v>202000</v>
      </c>
      <c r="O22" s="28">
        <v>202000</v>
      </c>
      <c r="P22" s="28" t="s">
        <v>326</v>
      </c>
      <c r="Q22" s="29"/>
      <c r="R22" s="27">
        <v>202000</v>
      </c>
      <c r="S22" s="28">
        <v>202000</v>
      </c>
      <c r="T22" s="28">
        <v>202000</v>
      </c>
      <c r="U22" s="28"/>
      <c r="V22" s="52" t="s">
        <v>326</v>
      </c>
      <c r="W22" s="27"/>
      <c r="X22" s="28"/>
      <c r="Y22" s="28"/>
      <c r="Z22" s="28"/>
      <c r="AA22" s="29"/>
      <c r="AB22" s="27">
        <v>5875</v>
      </c>
      <c r="AC22" s="28">
        <v>5875</v>
      </c>
      <c r="AD22" s="28">
        <v>5875</v>
      </c>
      <c r="AE22" s="28"/>
      <c r="AF22" s="52"/>
      <c r="AG22" s="27"/>
      <c r="AH22" s="28"/>
      <c r="AI22" s="28"/>
      <c r="AJ22" s="28"/>
      <c r="AK22" s="29" t="s">
        <v>119</v>
      </c>
      <c r="AL22" s="27">
        <v>260000</v>
      </c>
      <c r="AM22" s="28">
        <v>260000</v>
      </c>
      <c r="AN22" s="28">
        <v>260000</v>
      </c>
      <c r="AO22" s="28"/>
      <c r="AP22" s="52" t="s">
        <v>326</v>
      </c>
      <c r="AQ22" s="27">
        <v>260000</v>
      </c>
      <c r="AR22" s="28">
        <v>260000</v>
      </c>
      <c r="AS22" s="28">
        <v>260000</v>
      </c>
      <c r="AT22" s="28"/>
      <c r="AU22" s="29" t="s">
        <v>326</v>
      </c>
      <c r="AV22" s="27"/>
      <c r="AW22" s="28"/>
      <c r="AX22" s="28"/>
      <c r="AY22" s="28"/>
      <c r="AZ22" s="52"/>
      <c r="BA22" s="27">
        <v>202000</v>
      </c>
      <c r="BB22" s="28">
        <v>202000</v>
      </c>
      <c r="BC22" s="28">
        <v>202000</v>
      </c>
      <c r="BD22" s="28"/>
      <c r="BE22" s="29"/>
      <c r="BF22" s="27">
        <v>202000</v>
      </c>
      <c r="BG22" s="28"/>
      <c r="BH22" s="28"/>
      <c r="BI22" s="28"/>
      <c r="BJ22" s="52"/>
      <c r="BK22" s="27">
        <v>260000</v>
      </c>
      <c r="BL22" s="28">
        <v>202000</v>
      </c>
      <c r="BM22" s="28">
        <v>202000</v>
      </c>
      <c r="BN22" s="28"/>
      <c r="BO22" s="29" t="s">
        <v>326</v>
      </c>
      <c r="BP22" s="27">
        <v>260000</v>
      </c>
      <c r="BQ22" s="28">
        <v>260000</v>
      </c>
      <c r="BR22" s="28">
        <v>260000</v>
      </c>
      <c r="BS22" s="28"/>
      <c r="BT22" s="52" t="s">
        <v>326</v>
      </c>
    </row>
    <row r="23" spans="1:73" s="130" customFormat="1" ht="11.25" x14ac:dyDescent="0.3">
      <c r="A23" s="89" t="s">
        <v>141</v>
      </c>
      <c r="B23" s="148" t="s">
        <v>57</v>
      </c>
      <c r="C23" s="182">
        <v>2</v>
      </c>
      <c r="D23" s="183">
        <v>2</v>
      </c>
      <c r="E23" s="183">
        <v>2</v>
      </c>
      <c r="F23" s="90"/>
      <c r="G23" s="91" t="s">
        <v>119</v>
      </c>
      <c r="H23" s="182">
        <v>2</v>
      </c>
      <c r="I23" s="183">
        <v>2</v>
      </c>
      <c r="J23" s="183">
        <v>2</v>
      </c>
      <c r="K23" s="90"/>
      <c r="L23" s="92" t="s">
        <v>119</v>
      </c>
      <c r="M23" s="110"/>
      <c r="N23" s="90"/>
      <c r="O23" s="90"/>
      <c r="P23" s="90"/>
      <c r="Q23" s="91"/>
      <c r="R23" s="110"/>
      <c r="S23" s="90"/>
      <c r="T23" s="90"/>
      <c r="U23" s="90"/>
      <c r="V23" s="92"/>
      <c r="W23" s="110"/>
      <c r="X23" s="90"/>
      <c r="Y23" s="90"/>
      <c r="Z23" s="90"/>
      <c r="AA23" s="91"/>
      <c r="AB23" s="110"/>
      <c r="AC23" s="90"/>
      <c r="AD23" s="90"/>
      <c r="AE23" s="90"/>
      <c r="AF23" s="92" t="s">
        <v>317</v>
      </c>
      <c r="AG23" s="110"/>
      <c r="AH23" s="90"/>
      <c r="AI23" s="90"/>
      <c r="AJ23" s="90"/>
      <c r="AK23" s="91"/>
      <c r="AL23" s="110"/>
      <c r="AM23" s="90"/>
      <c r="AN23" s="90"/>
      <c r="AO23" s="90"/>
      <c r="AP23" s="92"/>
      <c r="AQ23" s="110"/>
      <c r="AR23" s="90"/>
      <c r="AS23" s="90"/>
      <c r="AT23" s="90"/>
      <c r="AU23" s="91"/>
      <c r="AV23" s="110"/>
      <c r="AW23" s="90"/>
      <c r="AX23" s="90"/>
      <c r="AY23" s="90"/>
      <c r="AZ23" s="92"/>
      <c r="BA23" s="110">
        <v>2</v>
      </c>
      <c r="BB23" s="90">
        <v>2</v>
      </c>
      <c r="BC23" s="90">
        <v>2</v>
      </c>
      <c r="BD23" s="90"/>
      <c r="BE23" s="91" t="s">
        <v>119</v>
      </c>
      <c r="BF23" s="110"/>
      <c r="BG23" s="90"/>
      <c r="BH23" s="90"/>
      <c r="BI23" s="90"/>
      <c r="BJ23" s="92"/>
      <c r="BK23" s="110"/>
      <c r="BL23" s="90"/>
      <c r="BM23" s="90"/>
      <c r="BN23" s="90"/>
      <c r="BO23" s="91"/>
      <c r="BP23" s="110"/>
      <c r="BQ23" s="90"/>
      <c r="BR23" s="90"/>
      <c r="BS23" s="90"/>
      <c r="BT23" s="92"/>
    </row>
    <row r="24" spans="1:73" s="112" customFormat="1" ht="11.25" x14ac:dyDescent="0.3">
      <c r="A24" s="58" t="s">
        <v>142</v>
      </c>
      <c r="B24" s="142" t="s">
        <v>57</v>
      </c>
      <c r="C24" s="176"/>
      <c r="D24" s="177"/>
      <c r="E24" s="177"/>
      <c r="F24" s="22"/>
      <c r="G24" s="20"/>
      <c r="H24" s="176"/>
      <c r="I24" s="177"/>
      <c r="J24" s="177"/>
      <c r="K24" s="22"/>
      <c r="L24" s="59"/>
      <c r="M24" s="21">
        <v>300</v>
      </c>
      <c r="N24" s="22">
        <v>300</v>
      </c>
      <c r="O24" s="22">
        <v>300</v>
      </c>
      <c r="P24" s="22"/>
      <c r="Q24" s="20" t="s">
        <v>119</v>
      </c>
      <c r="R24" s="21">
        <v>300</v>
      </c>
      <c r="S24" s="22">
        <v>300</v>
      </c>
      <c r="T24" s="22">
        <v>300</v>
      </c>
      <c r="U24" s="22"/>
      <c r="V24" s="59" t="s">
        <v>119</v>
      </c>
      <c r="W24" s="21"/>
      <c r="X24" s="22"/>
      <c r="Y24" s="22"/>
      <c r="Z24" s="22"/>
      <c r="AA24" s="20"/>
      <c r="AB24" s="21"/>
      <c r="AC24" s="22"/>
      <c r="AD24" s="22"/>
      <c r="AE24" s="22"/>
      <c r="AF24" s="59"/>
      <c r="AG24" s="21"/>
      <c r="AH24" s="22"/>
      <c r="AI24" s="22"/>
      <c r="AJ24" s="22"/>
      <c r="AK24" s="20"/>
      <c r="AL24" s="21"/>
      <c r="AM24" s="22"/>
      <c r="AN24" s="22"/>
      <c r="AO24" s="22"/>
      <c r="AP24" s="59"/>
      <c r="AQ24" s="21"/>
      <c r="AR24" s="22"/>
      <c r="AS24" s="22"/>
      <c r="AT24" s="22"/>
      <c r="AU24" s="20"/>
      <c r="AV24" s="21"/>
      <c r="AW24" s="22"/>
      <c r="AX24" s="22"/>
      <c r="AY24" s="22"/>
      <c r="AZ24" s="59"/>
      <c r="BA24" s="21"/>
      <c r="BB24" s="22"/>
      <c r="BC24" s="22"/>
      <c r="BD24" s="22"/>
      <c r="BE24" s="20"/>
      <c r="BF24" s="21"/>
      <c r="BG24" s="22">
        <v>300</v>
      </c>
      <c r="BH24" s="22">
        <v>300</v>
      </c>
      <c r="BI24" s="22"/>
      <c r="BJ24" s="59" t="s">
        <v>119</v>
      </c>
      <c r="BK24" s="21"/>
      <c r="BL24" s="22"/>
      <c r="BM24" s="22"/>
      <c r="BN24" s="22"/>
      <c r="BO24" s="20"/>
      <c r="BP24" s="21"/>
      <c r="BQ24" s="22"/>
      <c r="BR24" s="22"/>
      <c r="BS24" s="22"/>
      <c r="BT24" s="59"/>
    </row>
    <row r="25" spans="1:73" s="129" customFormat="1" ht="11.25" x14ac:dyDescent="0.3">
      <c r="A25" s="53" t="s">
        <v>952</v>
      </c>
      <c r="B25" s="140" t="s">
        <v>327</v>
      </c>
      <c r="C25" s="178"/>
      <c r="D25" s="179"/>
      <c r="E25" s="179"/>
      <c r="F25" s="25"/>
      <c r="G25" s="26"/>
      <c r="H25" s="178"/>
      <c r="I25" s="179"/>
      <c r="J25" s="179"/>
      <c r="K25" s="25"/>
      <c r="L25" s="54"/>
      <c r="M25" s="24"/>
      <c r="N25" s="25"/>
      <c r="O25" s="25"/>
      <c r="P25" s="25"/>
      <c r="Q25" s="26"/>
      <c r="R25" s="24"/>
      <c r="S25" s="25"/>
      <c r="T25" s="25"/>
      <c r="U25" s="25"/>
      <c r="V25" s="54"/>
      <c r="W25" s="24"/>
      <c r="X25" s="25"/>
      <c r="Y25" s="25"/>
      <c r="Z25" s="25"/>
      <c r="AA25" s="26"/>
      <c r="AB25" s="24"/>
      <c r="AC25" s="25"/>
      <c r="AD25" s="25"/>
      <c r="AE25" s="25"/>
      <c r="AF25" s="54"/>
      <c r="AG25" s="24">
        <v>1614.6037760952581</v>
      </c>
      <c r="AH25" s="25">
        <f>AG25</f>
        <v>1614.6037760952581</v>
      </c>
      <c r="AI25" s="25">
        <f>AG25</f>
        <v>1614.6037760952581</v>
      </c>
      <c r="AJ25" s="25"/>
      <c r="AK25" s="26"/>
      <c r="AL25" s="24">
        <v>4036.5094402381455</v>
      </c>
      <c r="AM25" s="25">
        <f>AL25</f>
        <v>4036.5094402381455</v>
      </c>
      <c r="AN25" s="25">
        <f>AL25</f>
        <v>4036.5094402381455</v>
      </c>
      <c r="AO25" s="25"/>
      <c r="AP25" s="54"/>
      <c r="AQ25" s="24">
        <v>4036.5094402381455</v>
      </c>
      <c r="AR25" s="25">
        <f>AQ25</f>
        <v>4036.5094402381455</v>
      </c>
      <c r="AS25" s="25">
        <f>AQ25</f>
        <v>4036.5094402381455</v>
      </c>
      <c r="AT25" s="25"/>
      <c r="AU25" s="26"/>
      <c r="AV25" s="24">
        <v>4574.7106989365648</v>
      </c>
      <c r="AW25" s="25">
        <f>AV25</f>
        <v>4574.7106989365648</v>
      </c>
      <c r="AX25" s="25">
        <f>AV25</f>
        <v>4574.7106989365648</v>
      </c>
      <c r="AY25" s="25"/>
      <c r="AZ25" s="54"/>
      <c r="BA25" s="24"/>
      <c r="BB25" s="25"/>
      <c r="BC25" s="25"/>
      <c r="BD25" s="25"/>
      <c r="BE25" s="26"/>
      <c r="BF25" s="24"/>
      <c r="BG25" s="25"/>
      <c r="BH25" s="25"/>
      <c r="BI25" s="25"/>
      <c r="BJ25" s="54"/>
      <c r="BK25" s="24">
        <v>4036.5094402381455</v>
      </c>
      <c r="BL25" s="25">
        <f>BK25</f>
        <v>4036.5094402381455</v>
      </c>
      <c r="BM25" s="25">
        <f>BK25</f>
        <v>4036.5094402381455</v>
      </c>
      <c r="BN25" s="25"/>
      <c r="BO25" s="26"/>
      <c r="BP25" s="24">
        <v>4036.5094402381455</v>
      </c>
      <c r="BQ25" s="25">
        <f>BP25</f>
        <v>4036.5094402381455</v>
      </c>
      <c r="BR25" s="25">
        <f>BP25</f>
        <v>4036.5094402381455</v>
      </c>
      <c r="BS25" s="25"/>
      <c r="BT25" s="54"/>
    </row>
    <row r="26" spans="1:73" s="129" customFormat="1" ht="11.25" x14ac:dyDescent="0.3">
      <c r="A26" s="51" t="s">
        <v>953</v>
      </c>
      <c r="B26" s="141" t="s">
        <v>327</v>
      </c>
      <c r="C26" s="180">
        <v>645.61</v>
      </c>
      <c r="D26" s="181">
        <f>C26</f>
        <v>645.61</v>
      </c>
      <c r="E26" s="181">
        <f>C26</f>
        <v>645.61</v>
      </c>
      <c r="F26" s="28"/>
      <c r="G26" s="29"/>
      <c r="H26" s="180">
        <v>1808.2693999999999</v>
      </c>
      <c r="I26" s="181">
        <f>H26</f>
        <v>1808.2693999999999</v>
      </c>
      <c r="J26" s="181">
        <f>H26</f>
        <v>1808.2693999999999</v>
      </c>
      <c r="K26" s="28"/>
      <c r="L26" s="52"/>
      <c r="M26" s="27">
        <v>1808.2693999999999</v>
      </c>
      <c r="N26" s="28">
        <f>M26</f>
        <v>1808.2693999999999</v>
      </c>
      <c r="O26" s="28">
        <f>M26</f>
        <v>1808.2693999999999</v>
      </c>
      <c r="P26" s="28"/>
      <c r="Q26" s="29"/>
      <c r="R26" s="27">
        <v>1808.2693999999999</v>
      </c>
      <c r="S26" s="28">
        <f>R26</f>
        <v>1808.2693999999999</v>
      </c>
      <c r="T26" s="28">
        <f>R26</f>
        <v>1808.2693999999999</v>
      </c>
      <c r="U26" s="28"/>
      <c r="V26" s="52"/>
      <c r="W26" s="27">
        <v>2444.8969999999999</v>
      </c>
      <c r="X26" s="28">
        <f>W26</f>
        <v>2444.8969999999999</v>
      </c>
      <c r="Y26" s="28">
        <f>W26</f>
        <v>2444.8969999999999</v>
      </c>
      <c r="Z26" s="28"/>
      <c r="AA26" s="29"/>
      <c r="AB26" s="27"/>
      <c r="AC26" s="28"/>
      <c r="AD26" s="28"/>
      <c r="AE26" s="28"/>
      <c r="AF26" s="52"/>
      <c r="AG26" s="27"/>
      <c r="AH26" s="28"/>
      <c r="AI26" s="28"/>
      <c r="AJ26" s="28"/>
      <c r="AK26" s="29"/>
      <c r="AL26" s="27"/>
      <c r="AM26" s="28"/>
      <c r="AN26" s="28"/>
      <c r="AO26" s="28"/>
      <c r="AP26" s="52"/>
      <c r="AQ26" s="27"/>
      <c r="AR26" s="28"/>
      <c r="AS26" s="28"/>
      <c r="AT26" s="28"/>
      <c r="AU26" s="29"/>
      <c r="AV26" s="27"/>
      <c r="AW26" s="28"/>
      <c r="AX26" s="28"/>
      <c r="AY26" s="28"/>
      <c r="AZ26" s="52"/>
      <c r="BA26" s="27">
        <v>1808.2693999999999</v>
      </c>
      <c r="BB26" s="28">
        <f>BA26</f>
        <v>1808.2693999999999</v>
      </c>
      <c r="BC26" s="28">
        <f>BA26</f>
        <v>1808.2693999999999</v>
      </c>
      <c r="BD26" s="28"/>
      <c r="BE26" s="29"/>
      <c r="BF26" s="27">
        <v>1808.2693999999999</v>
      </c>
      <c r="BG26" s="28">
        <f>BF26</f>
        <v>1808.2693999999999</v>
      </c>
      <c r="BH26" s="28">
        <f>BF26</f>
        <v>1808.2693999999999</v>
      </c>
      <c r="BI26" s="28"/>
      <c r="BJ26" s="52"/>
      <c r="BK26" s="27"/>
      <c r="BL26" s="28"/>
      <c r="BM26" s="28"/>
      <c r="BN26" s="28"/>
      <c r="BO26" s="29"/>
      <c r="BP26" s="27"/>
      <c r="BQ26" s="28"/>
      <c r="BR26" s="28"/>
      <c r="BS26" s="28"/>
      <c r="BT26" s="52"/>
    </row>
    <row r="27" spans="1:73" s="129" customFormat="1" ht="11.25" x14ac:dyDescent="0.3">
      <c r="A27" s="53" t="s">
        <v>954</v>
      </c>
      <c r="B27" s="140" t="s">
        <v>327</v>
      </c>
      <c r="C27" s="178"/>
      <c r="D27" s="179"/>
      <c r="E27" s="179"/>
      <c r="F27" s="25"/>
      <c r="G27" s="26"/>
      <c r="H27" s="178"/>
      <c r="I27" s="179"/>
      <c r="J27" s="179"/>
      <c r="K27" s="25"/>
      <c r="L27" s="54"/>
      <c r="M27" s="24"/>
      <c r="N27" s="25"/>
      <c r="O27" s="25"/>
      <c r="P27" s="25"/>
      <c r="Q27" s="26"/>
      <c r="R27" s="24"/>
      <c r="S27" s="25"/>
      <c r="T27" s="25"/>
      <c r="U27" s="25"/>
      <c r="V27" s="54"/>
      <c r="W27" s="24"/>
      <c r="X27" s="25"/>
      <c r="Y27" s="25"/>
      <c r="Z27" s="25"/>
      <c r="AA27" s="26"/>
      <c r="AB27" s="24">
        <v>388.0555555555556</v>
      </c>
      <c r="AC27" s="25">
        <f>AB27</f>
        <v>388.0555555555556</v>
      </c>
      <c r="AD27" s="25">
        <f>AB27</f>
        <v>388.0555555555556</v>
      </c>
      <c r="AE27" s="25"/>
      <c r="AF27" s="54" t="s">
        <v>328</v>
      </c>
      <c r="AG27" s="24"/>
      <c r="AH27" s="25"/>
      <c r="AI27" s="25"/>
      <c r="AJ27" s="25"/>
      <c r="AK27" s="26"/>
      <c r="AL27" s="24"/>
      <c r="AM27" s="25"/>
      <c r="AN27" s="25"/>
      <c r="AO27" s="25"/>
      <c r="AP27" s="54"/>
      <c r="AQ27" s="24"/>
      <c r="AR27" s="25"/>
      <c r="AS27" s="25"/>
      <c r="AT27" s="25"/>
      <c r="AU27" s="26"/>
      <c r="AV27" s="24"/>
      <c r="AW27" s="25"/>
      <c r="AX27" s="25"/>
      <c r="AY27" s="25"/>
      <c r="AZ27" s="54"/>
      <c r="BA27" s="24"/>
      <c r="BB27" s="25"/>
      <c r="BC27" s="25"/>
      <c r="BD27" s="25"/>
      <c r="BE27" s="26"/>
      <c r="BF27" s="24"/>
      <c r="BG27" s="25"/>
      <c r="BH27" s="25"/>
      <c r="BI27" s="25"/>
      <c r="BJ27" s="54"/>
      <c r="BK27" s="24"/>
      <c r="BL27" s="25"/>
      <c r="BM27" s="25"/>
      <c r="BN27" s="25"/>
      <c r="BO27" s="26"/>
      <c r="BP27" s="24"/>
      <c r="BQ27" s="25"/>
      <c r="BR27" s="25"/>
      <c r="BS27" s="25"/>
      <c r="BT27" s="54"/>
    </row>
    <row r="28" spans="1:73" s="129" customFormat="1" ht="22.5" x14ac:dyDescent="0.3">
      <c r="A28" s="51" t="s">
        <v>955</v>
      </c>
      <c r="B28" s="141" t="s">
        <v>57</v>
      </c>
      <c r="C28" s="180">
        <v>174000</v>
      </c>
      <c r="D28" s="181">
        <v>174000</v>
      </c>
      <c r="E28" s="181">
        <v>174000</v>
      </c>
      <c r="F28" s="28"/>
      <c r="G28" s="29" t="s">
        <v>119</v>
      </c>
      <c r="H28" s="180"/>
      <c r="I28" s="181"/>
      <c r="J28" s="181"/>
      <c r="K28" s="28"/>
      <c r="L28" s="52"/>
      <c r="M28" s="27"/>
      <c r="N28" s="28"/>
      <c r="O28" s="28"/>
      <c r="P28" s="28"/>
      <c r="Q28" s="29"/>
      <c r="R28" s="27"/>
      <c r="S28" s="28"/>
      <c r="T28" s="28"/>
      <c r="U28" s="28"/>
      <c r="V28" s="52"/>
      <c r="W28" s="27">
        <v>174000</v>
      </c>
      <c r="X28" s="28">
        <v>174000</v>
      </c>
      <c r="Y28" s="28">
        <v>174000</v>
      </c>
      <c r="Z28" s="28"/>
      <c r="AA28" s="29" t="s">
        <v>119</v>
      </c>
      <c r="AB28" s="27"/>
      <c r="AC28" s="28"/>
      <c r="AD28" s="28"/>
      <c r="AE28" s="28"/>
      <c r="AF28" s="52"/>
      <c r="AG28" s="27">
        <v>174000</v>
      </c>
      <c r="AH28" s="28">
        <v>174000</v>
      </c>
      <c r="AI28" s="28">
        <v>174000</v>
      </c>
      <c r="AJ28" s="28"/>
      <c r="AK28" s="29" t="s">
        <v>119</v>
      </c>
      <c r="AL28" s="27"/>
      <c r="AM28" s="28"/>
      <c r="AN28" s="28"/>
      <c r="AO28" s="28"/>
      <c r="AP28" s="52"/>
      <c r="AQ28" s="27"/>
      <c r="AR28" s="28"/>
      <c r="AS28" s="28"/>
      <c r="AT28" s="28"/>
      <c r="AU28" s="29"/>
      <c r="AV28" s="27">
        <v>174000</v>
      </c>
      <c r="AW28" s="28">
        <v>174000</v>
      </c>
      <c r="AX28" s="28">
        <v>174000</v>
      </c>
      <c r="AY28" s="28"/>
      <c r="AZ28" s="52" t="s">
        <v>119</v>
      </c>
      <c r="BA28" s="27"/>
      <c r="BB28" s="28"/>
      <c r="BC28" s="28"/>
      <c r="BD28" s="28"/>
      <c r="BE28" s="29"/>
      <c r="BF28" s="27"/>
      <c r="BG28" s="28"/>
      <c r="BH28" s="28"/>
      <c r="BI28" s="28"/>
      <c r="BJ28" s="52"/>
      <c r="BK28" s="27"/>
      <c r="BL28" s="28"/>
      <c r="BM28" s="28"/>
      <c r="BN28" s="28"/>
      <c r="BO28" s="29"/>
      <c r="BP28" s="27"/>
      <c r="BQ28" s="28"/>
      <c r="BR28" s="28"/>
      <c r="BS28" s="28"/>
      <c r="BT28" s="52"/>
    </row>
    <row r="29" spans="1:73" s="130" customFormat="1" ht="11.25" x14ac:dyDescent="0.3">
      <c r="A29" s="256" t="s">
        <v>329</v>
      </c>
      <c r="B29" s="148" t="s">
        <v>330</v>
      </c>
      <c r="C29" s="182">
        <v>10</v>
      </c>
      <c r="D29" s="183">
        <v>10</v>
      </c>
      <c r="E29" s="183">
        <v>10</v>
      </c>
      <c r="F29" s="90"/>
      <c r="G29" s="91" t="s">
        <v>119</v>
      </c>
      <c r="H29" s="182"/>
      <c r="I29" s="183"/>
      <c r="J29" s="183"/>
      <c r="K29" s="90"/>
      <c r="L29" s="92"/>
      <c r="M29" s="110"/>
      <c r="N29" s="90"/>
      <c r="O29" s="90"/>
      <c r="P29" s="90"/>
      <c r="Q29" s="91"/>
      <c r="R29" s="110"/>
      <c r="S29" s="90"/>
      <c r="T29" s="90"/>
      <c r="U29" s="90"/>
      <c r="V29" s="92"/>
      <c r="W29" s="110">
        <v>10</v>
      </c>
      <c r="X29" s="90">
        <v>10</v>
      </c>
      <c r="Y29" s="90">
        <v>10</v>
      </c>
      <c r="Z29" s="90"/>
      <c r="AA29" s="91"/>
      <c r="AB29" s="110"/>
      <c r="AC29" s="90"/>
      <c r="AD29" s="90"/>
      <c r="AE29" s="90"/>
      <c r="AF29" s="92"/>
      <c r="AG29" s="24">
        <v>10</v>
      </c>
      <c r="AH29" s="25">
        <v>10</v>
      </c>
      <c r="AI29" s="25">
        <v>10</v>
      </c>
      <c r="AJ29" s="90"/>
      <c r="AK29" s="91" t="s">
        <v>119</v>
      </c>
      <c r="AL29" s="110"/>
      <c r="AM29" s="90"/>
      <c r="AN29" s="90"/>
      <c r="AO29" s="90"/>
      <c r="AP29" s="92"/>
      <c r="AQ29" s="110"/>
      <c r="AR29" s="90"/>
      <c r="AS29" s="90"/>
      <c r="AT29" s="90"/>
      <c r="AU29" s="91"/>
      <c r="AV29" s="110">
        <v>10</v>
      </c>
      <c r="AW29" s="90">
        <v>10</v>
      </c>
      <c r="AX29" s="90">
        <v>10</v>
      </c>
      <c r="AY29" s="90"/>
      <c r="AZ29" s="92"/>
      <c r="BA29" s="110"/>
      <c r="BB29" s="90"/>
      <c r="BC29" s="90"/>
      <c r="BD29" s="90"/>
      <c r="BE29" s="91"/>
      <c r="BF29" s="110"/>
      <c r="BG29" s="90"/>
      <c r="BH29" s="90"/>
      <c r="BI29" s="90"/>
      <c r="BJ29" s="92"/>
      <c r="BK29" s="110"/>
      <c r="BL29" s="90"/>
      <c r="BM29" s="90"/>
      <c r="BN29" s="90"/>
      <c r="BO29" s="91"/>
      <c r="BP29" s="110"/>
      <c r="BQ29" s="90"/>
      <c r="BR29" s="90"/>
      <c r="BS29" s="90"/>
      <c r="BT29" s="92"/>
    </row>
    <row r="30" spans="1:73" s="112" customFormat="1" ht="11.25" x14ac:dyDescent="0.3">
      <c r="A30" s="58" t="s">
        <v>261</v>
      </c>
      <c r="B30" s="142"/>
      <c r="C30" s="176"/>
      <c r="D30" s="177"/>
      <c r="E30" s="177"/>
      <c r="F30" s="22"/>
      <c r="G30" s="20"/>
      <c r="H30" s="176"/>
      <c r="I30" s="177"/>
      <c r="J30" s="177"/>
      <c r="K30" s="22"/>
      <c r="L30" s="59"/>
      <c r="M30" s="21"/>
      <c r="N30" s="22"/>
      <c r="O30" s="22"/>
      <c r="P30" s="22"/>
      <c r="Q30" s="20"/>
      <c r="R30" s="21"/>
      <c r="S30" s="22"/>
      <c r="T30" s="22"/>
      <c r="U30" s="22"/>
      <c r="V30" s="59"/>
      <c r="W30" s="21"/>
      <c r="X30" s="22"/>
      <c r="Y30" s="22"/>
      <c r="Z30" s="22"/>
      <c r="AA30" s="20"/>
      <c r="AB30" s="21"/>
      <c r="AC30" s="22"/>
      <c r="AD30" s="22"/>
      <c r="AE30" s="22"/>
      <c r="AF30" s="59"/>
      <c r="AG30" s="21"/>
      <c r="AH30" s="22"/>
      <c r="AI30" s="22"/>
      <c r="AJ30" s="22"/>
      <c r="AK30" s="20"/>
      <c r="AL30" s="21"/>
      <c r="AM30" s="22"/>
      <c r="AN30" s="22"/>
      <c r="AO30" s="22"/>
      <c r="AP30" s="59"/>
      <c r="AQ30" s="21"/>
      <c r="AR30" s="22"/>
      <c r="AS30" s="22"/>
      <c r="AT30" s="22"/>
      <c r="AU30" s="20"/>
      <c r="AV30" s="21"/>
      <c r="AW30" s="22"/>
      <c r="AX30" s="22"/>
      <c r="AY30" s="22"/>
      <c r="AZ30" s="59"/>
      <c r="BA30" s="21"/>
      <c r="BB30" s="22"/>
      <c r="BC30" s="22"/>
      <c r="BD30" s="22"/>
      <c r="BE30" s="20"/>
      <c r="BF30" s="21"/>
      <c r="BG30" s="22"/>
      <c r="BH30" s="22"/>
      <c r="BI30" s="22"/>
      <c r="BJ30" s="59"/>
      <c r="BK30" s="21"/>
      <c r="BL30" s="22"/>
      <c r="BM30" s="22"/>
      <c r="BN30" s="22"/>
      <c r="BO30" s="20"/>
      <c r="BP30" s="21"/>
      <c r="BQ30" s="22"/>
      <c r="BR30" s="22"/>
      <c r="BS30" s="22"/>
      <c r="BT30" s="59"/>
    </row>
    <row r="31" spans="1:73" s="129" customFormat="1" ht="11.25" x14ac:dyDescent="0.3">
      <c r="A31" s="252" t="s">
        <v>262</v>
      </c>
      <c r="B31" s="140" t="s">
        <v>57</v>
      </c>
      <c r="C31" s="178">
        <v>710000</v>
      </c>
      <c r="D31" s="179">
        <v>710000</v>
      </c>
      <c r="E31" s="179">
        <v>710000</v>
      </c>
      <c r="F31" s="25"/>
      <c r="G31" s="26" t="s">
        <v>119</v>
      </c>
      <c r="H31" s="178">
        <v>240000</v>
      </c>
      <c r="I31" s="179">
        <v>240000</v>
      </c>
      <c r="J31" s="179">
        <v>240000</v>
      </c>
      <c r="K31" s="25"/>
      <c r="L31" s="54" t="s">
        <v>119</v>
      </c>
      <c r="M31" s="24">
        <v>240000</v>
      </c>
      <c r="N31" s="25">
        <v>240000</v>
      </c>
      <c r="O31" s="25">
        <v>240000</v>
      </c>
      <c r="P31" s="25"/>
      <c r="Q31" s="26" t="s">
        <v>119</v>
      </c>
      <c r="R31" s="24">
        <v>240000</v>
      </c>
      <c r="S31" s="25">
        <v>240000</v>
      </c>
      <c r="T31" s="25">
        <v>240000</v>
      </c>
      <c r="U31" s="25"/>
      <c r="V31" s="54" t="s">
        <v>119</v>
      </c>
      <c r="W31" s="24">
        <v>710000</v>
      </c>
      <c r="X31" s="25">
        <v>710000</v>
      </c>
      <c r="Y31" s="25">
        <v>710000</v>
      </c>
      <c r="Z31" s="25"/>
      <c r="AA31" s="26" t="s">
        <v>119</v>
      </c>
      <c r="AB31" s="24"/>
      <c r="AC31" s="25"/>
      <c r="AD31" s="25"/>
      <c r="AE31" s="25"/>
      <c r="AF31" s="54"/>
      <c r="AG31" s="24">
        <v>120000</v>
      </c>
      <c r="AH31" s="25">
        <v>120000</v>
      </c>
      <c r="AI31" s="25">
        <v>120000</v>
      </c>
      <c r="AJ31" s="25"/>
      <c r="AK31" s="26" t="s">
        <v>119</v>
      </c>
      <c r="AL31" s="24">
        <v>240000</v>
      </c>
      <c r="AM31" s="25">
        <v>240000</v>
      </c>
      <c r="AN31" s="25">
        <v>240000</v>
      </c>
      <c r="AO31" s="25"/>
      <c r="AP31" s="54" t="s">
        <v>119</v>
      </c>
      <c r="AQ31" s="24">
        <v>240000</v>
      </c>
      <c r="AR31" s="25">
        <v>240000</v>
      </c>
      <c r="AS31" s="25">
        <v>240000</v>
      </c>
      <c r="AT31" s="25"/>
      <c r="AU31" s="26" t="s">
        <v>119</v>
      </c>
      <c r="AV31" s="24">
        <v>600000</v>
      </c>
      <c r="AW31" s="25">
        <v>600000</v>
      </c>
      <c r="AX31" s="25">
        <v>600000</v>
      </c>
      <c r="AY31" s="25"/>
      <c r="AZ31" s="54" t="s">
        <v>119</v>
      </c>
      <c r="BA31" s="24">
        <v>240000</v>
      </c>
      <c r="BB31" s="25">
        <v>240000</v>
      </c>
      <c r="BC31" s="25">
        <v>240000</v>
      </c>
      <c r="BD31" s="25"/>
      <c r="BE31" s="26" t="s">
        <v>119</v>
      </c>
      <c r="BF31" s="24">
        <v>240000</v>
      </c>
      <c r="BG31" s="25">
        <v>240000</v>
      </c>
      <c r="BH31" s="25">
        <v>240000</v>
      </c>
      <c r="BI31" s="25"/>
      <c r="BJ31" s="54" t="s">
        <v>119</v>
      </c>
      <c r="BK31" s="24">
        <v>240000</v>
      </c>
      <c r="BL31" s="25">
        <v>240000</v>
      </c>
      <c r="BM31" s="25">
        <v>240000</v>
      </c>
      <c r="BN31" s="25"/>
      <c r="BO31" s="26" t="s">
        <v>119</v>
      </c>
      <c r="BP31" s="24">
        <v>240000</v>
      </c>
      <c r="BQ31" s="25">
        <v>240000</v>
      </c>
      <c r="BR31" s="25">
        <v>240000</v>
      </c>
      <c r="BS31" s="25"/>
      <c r="BT31" s="54" t="s">
        <v>119</v>
      </c>
    </row>
    <row r="32" spans="1:73" s="129" customFormat="1" ht="11.25" x14ac:dyDescent="0.3">
      <c r="A32" s="250" t="s">
        <v>331</v>
      </c>
      <c r="B32" s="141" t="s">
        <v>57</v>
      </c>
      <c r="C32" s="180">
        <v>10548000</v>
      </c>
      <c r="D32" s="181">
        <v>10548000</v>
      </c>
      <c r="E32" s="181">
        <v>10548000</v>
      </c>
      <c r="F32" s="28"/>
      <c r="G32" s="29" t="s">
        <v>119</v>
      </c>
      <c r="H32" s="180">
        <v>10350000</v>
      </c>
      <c r="I32" s="181">
        <v>10350000</v>
      </c>
      <c r="J32" s="181">
        <v>10350000</v>
      </c>
      <c r="K32" s="28"/>
      <c r="L32" s="52" t="s">
        <v>119</v>
      </c>
      <c r="M32" s="27">
        <v>10350000</v>
      </c>
      <c r="N32" s="28">
        <v>10350000</v>
      </c>
      <c r="O32" s="28">
        <v>10350000</v>
      </c>
      <c r="P32" s="28"/>
      <c r="Q32" s="29" t="s">
        <v>119</v>
      </c>
      <c r="R32" s="27">
        <v>10350000</v>
      </c>
      <c r="S32" s="28">
        <v>10350000</v>
      </c>
      <c r="T32" s="28">
        <v>10350000</v>
      </c>
      <c r="U32" s="28"/>
      <c r="V32" s="52" t="s">
        <v>119</v>
      </c>
      <c r="W32" s="27">
        <v>57000000</v>
      </c>
      <c r="X32" s="28">
        <v>57000000</v>
      </c>
      <c r="Y32" s="28">
        <v>57000000</v>
      </c>
      <c r="Z32" s="28"/>
      <c r="AA32" s="29" t="s">
        <v>119</v>
      </c>
      <c r="AB32" s="27"/>
      <c r="AC32" s="28"/>
      <c r="AD32" s="28"/>
      <c r="AE32" s="28"/>
      <c r="AF32" s="52"/>
      <c r="AG32" s="27">
        <v>14000000</v>
      </c>
      <c r="AH32" s="28">
        <v>14000000</v>
      </c>
      <c r="AI32" s="28">
        <v>14000000</v>
      </c>
      <c r="AJ32" s="28"/>
      <c r="AK32" s="29" t="s">
        <v>119</v>
      </c>
      <c r="AL32" s="27">
        <v>10350000</v>
      </c>
      <c r="AM32" s="28">
        <v>10350000</v>
      </c>
      <c r="AN32" s="28">
        <v>10350000</v>
      </c>
      <c r="AO32" s="28"/>
      <c r="AP32" s="52" t="s">
        <v>119</v>
      </c>
      <c r="AQ32" s="27">
        <v>10350000</v>
      </c>
      <c r="AR32" s="28">
        <v>10350000</v>
      </c>
      <c r="AS32" s="28">
        <v>10350000</v>
      </c>
      <c r="AT32" s="28"/>
      <c r="AU32" s="29" t="s">
        <v>119</v>
      </c>
      <c r="AV32" s="27">
        <v>36000000</v>
      </c>
      <c r="AW32" s="28">
        <v>36000000</v>
      </c>
      <c r="AX32" s="28">
        <v>36000000</v>
      </c>
      <c r="AY32" s="28"/>
      <c r="AZ32" s="52" t="s">
        <v>119</v>
      </c>
      <c r="BA32" s="27">
        <v>10350000</v>
      </c>
      <c r="BB32" s="28">
        <v>10350000</v>
      </c>
      <c r="BC32" s="28">
        <v>10350000</v>
      </c>
      <c r="BD32" s="28"/>
      <c r="BE32" s="29" t="s">
        <v>119</v>
      </c>
      <c r="BF32" s="27">
        <v>10350000</v>
      </c>
      <c r="BG32" s="28">
        <v>10350000</v>
      </c>
      <c r="BH32" s="28">
        <v>10350000</v>
      </c>
      <c r="BI32" s="28"/>
      <c r="BJ32" s="52" t="s">
        <v>119</v>
      </c>
      <c r="BK32" s="27">
        <v>10350000</v>
      </c>
      <c r="BL32" s="28">
        <v>10350000</v>
      </c>
      <c r="BM32" s="28">
        <v>10350000</v>
      </c>
      <c r="BN32" s="28"/>
      <c r="BO32" s="29" t="s">
        <v>119</v>
      </c>
      <c r="BP32" s="27">
        <v>10350000</v>
      </c>
      <c r="BQ32" s="28">
        <v>10350000</v>
      </c>
      <c r="BR32" s="28">
        <v>10350000</v>
      </c>
      <c r="BS32" s="28"/>
      <c r="BT32" s="52" t="s">
        <v>119</v>
      </c>
    </row>
    <row r="33" spans="1:72" s="129" customFormat="1" ht="11.25" x14ac:dyDescent="0.3">
      <c r="A33" s="53" t="s">
        <v>45</v>
      </c>
      <c r="B33" s="140"/>
      <c r="C33" s="178"/>
      <c r="D33" s="179"/>
      <c r="E33" s="179"/>
      <c r="F33" s="25"/>
      <c r="G33" s="26"/>
      <c r="H33" s="178"/>
      <c r="I33" s="179"/>
      <c r="J33" s="179"/>
      <c r="K33" s="25"/>
      <c r="L33" s="54"/>
      <c r="M33" s="24"/>
      <c r="N33" s="25"/>
      <c r="O33" s="25"/>
      <c r="P33" s="25"/>
      <c r="Q33" s="26"/>
      <c r="R33" s="24"/>
      <c r="S33" s="25"/>
      <c r="T33" s="25"/>
      <c r="U33" s="25"/>
      <c r="V33" s="54"/>
      <c r="W33" s="24"/>
      <c r="X33" s="25"/>
      <c r="Y33" s="25"/>
      <c r="Z33" s="25"/>
      <c r="AA33" s="26"/>
      <c r="AB33" s="24"/>
      <c r="AC33" s="25"/>
      <c r="AD33" s="25"/>
      <c r="AE33" s="25"/>
      <c r="AF33" s="54"/>
      <c r="AG33" s="24"/>
      <c r="AH33" s="25"/>
      <c r="AI33" s="25"/>
      <c r="AJ33" s="25"/>
      <c r="AK33" s="26"/>
      <c r="AL33" s="24"/>
      <c r="AM33" s="25"/>
      <c r="AN33" s="25"/>
      <c r="AO33" s="25"/>
      <c r="AP33" s="54"/>
      <c r="AQ33" s="24"/>
      <c r="AR33" s="25"/>
      <c r="AS33" s="25"/>
      <c r="AT33" s="25"/>
      <c r="AU33" s="26"/>
      <c r="AV33" s="24"/>
      <c r="AW33" s="25"/>
      <c r="AX33" s="25"/>
      <c r="AY33" s="25"/>
      <c r="AZ33" s="54"/>
      <c r="BA33" s="24"/>
      <c r="BB33" s="25"/>
      <c r="BC33" s="25"/>
      <c r="BD33" s="25"/>
      <c r="BE33" s="26"/>
      <c r="BF33" s="24"/>
      <c r="BG33" s="25"/>
      <c r="BH33" s="25"/>
      <c r="BI33" s="25"/>
      <c r="BJ33" s="54"/>
      <c r="BK33" s="24"/>
      <c r="BL33" s="25"/>
      <c r="BM33" s="25"/>
      <c r="BN33" s="25"/>
      <c r="BO33" s="26"/>
      <c r="BP33" s="24"/>
      <c r="BQ33" s="25"/>
      <c r="BR33" s="25"/>
      <c r="BS33" s="25"/>
      <c r="BT33" s="54"/>
    </row>
    <row r="34" spans="1:72" s="129" customFormat="1" ht="22.5" x14ac:dyDescent="0.3">
      <c r="A34" s="250" t="s">
        <v>339</v>
      </c>
      <c r="B34" s="141" t="s">
        <v>51</v>
      </c>
      <c r="C34" s="180"/>
      <c r="D34" s="181"/>
      <c r="E34" s="181"/>
      <c r="F34" s="28"/>
      <c r="G34" s="29"/>
      <c r="H34" s="180"/>
      <c r="I34" s="181"/>
      <c r="J34" s="181"/>
      <c r="K34" s="28"/>
      <c r="L34" s="52"/>
      <c r="M34" s="27"/>
      <c r="N34" s="28"/>
      <c r="O34" s="28"/>
      <c r="P34" s="28"/>
      <c r="Q34" s="29"/>
      <c r="R34" s="27" t="e">
        <v>#REF!</v>
      </c>
      <c r="S34" s="28">
        <f>'CO2 capture'!X31*Synthesis!S22</f>
        <v>372690</v>
      </c>
      <c r="T34" s="28">
        <f>'CO2 capture'!Y31*Synthesis!T22</f>
        <v>290880</v>
      </c>
      <c r="U34" s="28"/>
      <c r="V34" s="52"/>
      <c r="W34" s="27"/>
      <c r="X34" s="28"/>
      <c r="Y34" s="28"/>
      <c r="Z34" s="28"/>
      <c r="AA34" s="29"/>
      <c r="AB34" s="27">
        <v>1900</v>
      </c>
      <c r="AC34" s="28">
        <v>1900</v>
      </c>
      <c r="AD34" s="28">
        <v>1900</v>
      </c>
      <c r="AE34" s="28" t="s">
        <v>332</v>
      </c>
      <c r="AF34" s="52" t="s">
        <v>333</v>
      </c>
      <c r="AG34" s="27"/>
      <c r="AH34" s="28"/>
      <c r="AI34" s="28"/>
      <c r="AJ34" s="28"/>
      <c r="AK34" s="29"/>
      <c r="AL34" s="27"/>
      <c r="AM34" s="28"/>
      <c r="AN34" s="28"/>
      <c r="AO34" s="28"/>
      <c r="AP34" s="52"/>
      <c r="AQ34" s="27">
        <f>'CO2 capture'!W31*AQ22</f>
        <v>655200</v>
      </c>
      <c r="AR34" s="28">
        <f>'CO2 capture'!X31*AR22</f>
        <v>479700</v>
      </c>
      <c r="AS34" s="28">
        <f>'CO2 capture'!Y31*AS22</f>
        <v>374400</v>
      </c>
      <c r="AT34" s="28"/>
      <c r="AU34" s="29"/>
      <c r="AV34" s="27"/>
      <c r="AW34" s="28"/>
      <c r="AX34" s="28"/>
      <c r="AY34" s="28"/>
      <c r="AZ34" s="52"/>
      <c r="BA34" s="27"/>
      <c r="BB34" s="28"/>
      <c r="BC34" s="28"/>
      <c r="BD34" s="28"/>
      <c r="BE34" s="29"/>
      <c r="BF34" s="27"/>
      <c r="BG34" s="28"/>
      <c r="BH34" s="28"/>
      <c r="BI34" s="28"/>
      <c r="BJ34" s="52"/>
      <c r="BK34" s="27"/>
      <c r="BL34" s="28"/>
      <c r="BM34" s="28"/>
      <c r="BN34" s="28"/>
      <c r="BO34" s="29"/>
      <c r="BP34" s="27"/>
      <c r="BQ34" s="28"/>
      <c r="BR34" s="28"/>
      <c r="BS34" s="28"/>
      <c r="BT34" s="52"/>
    </row>
    <row r="35" spans="1:72" s="129" customFormat="1" ht="11.25" x14ac:dyDescent="0.3">
      <c r="A35" s="252" t="s">
        <v>1023</v>
      </c>
      <c r="B35" s="140" t="s">
        <v>51</v>
      </c>
      <c r="C35" s="178"/>
      <c r="D35" s="179"/>
      <c r="E35" s="179"/>
      <c r="F35" s="25"/>
      <c r="G35" s="26"/>
      <c r="H35" s="178"/>
      <c r="I35" s="179"/>
      <c r="J35" s="179"/>
      <c r="K35" s="25"/>
      <c r="L35" s="54"/>
      <c r="M35" s="24"/>
      <c r="N35" s="25"/>
      <c r="O35" s="25"/>
      <c r="P35" s="25"/>
      <c r="Q35" s="26"/>
      <c r="R35" s="24"/>
      <c r="S35" s="25"/>
      <c r="T35" s="25"/>
      <c r="U35" s="25"/>
      <c r="V35" s="54"/>
      <c r="W35" s="24"/>
      <c r="X35" s="25"/>
      <c r="Y35" s="25"/>
      <c r="Z35" s="25"/>
      <c r="AA35" s="26"/>
      <c r="AB35" s="24"/>
      <c r="AC35" s="25"/>
      <c r="AD35" s="25"/>
      <c r="AE35" s="25"/>
      <c r="AF35" s="54"/>
      <c r="AG35" s="24"/>
      <c r="AH35" s="25"/>
      <c r="AI35" s="25"/>
      <c r="AJ35" s="25"/>
      <c r="AK35" s="26"/>
      <c r="AL35" s="24"/>
      <c r="AM35" s="25"/>
      <c r="AN35" s="25"/>
      <c r="AO35" s="25"/>
      <c r="AP35" s="54"/>
      <c r="AQ35" s="24"/>
      <c r="AR35" s="25"/>
      <c r="AS35" s="25"/>
      <c r="AT35" s="25"/>
      <c r="AU35" s="26"/>
      <c r="AV35" s="24"/>
      <c r="AW35" s="25"/>
      <c r="AX35" s="25"/>
      <c r="AY35" s="25"/>
      <c r="AZ35" s="54"/>
      <c r="BA35" s="24"/>
      <c r="BB35" s="25"/>
      <c r="BC35" s="25"/>
      <c r="BD35" s="25"/>
      <c r="BE35" s="26"/>
      <c r="BF35" s="24"/>
      <c r="BG35" s="25"/>
      <c r="BH35" s="25"/>
      <c r="BI35" s="25"/>
      <c r="BJ35" s="54"/>
      <c r="BK35" s="24"/>
      <c r="BL35" s="25"/>
      <c r="BM35" s="25"/>
      <c r="BN35" s="25"/>
      <c r="BO35" s="26"/>
      <c r="BP35" s="24"/>
      <c r="BQ35" s="25"/>
      <c r="BR35" s="25"/>
      <c r="BS35" s="25"/>
      <c r="BT35" s="54"/>
    </row>
    <row r="36" spans="1:72" s="112" customFormat="1" ht="11.25" x14ac:dyDescent="0.3">
      <c r="A36" s="249" t="s">
        <v>1042</v>
      </c>
      <c r="B36" s="142" t="s">
        <v>51</v>
      </c>
      <c r="C36" s="176"/>
      <c r="D36" s="177"/>
      <c r="E36" s="177"/>
      <c r="F36" s="22"/>
      <c r="G36" s="20"/>
      <c r="H36" s="176"/>
      <c r="I36" s="177"/>
      <c r="J36" s="177"/>
      <c r="K36" s="22"/>
      <c r="L36" s="59"/>
      <c r="M36" s="21"/>
      <c r="N36" s="22"/>
      <c r="O36" s="22"/>
      <c r="P36" s="22"/>
      <c r="Q36" s="20"/>
      <c r="R36" s="27">
        <f>'CO2 capture'!W32*Synthesis!R22-BF46</f>
        <v>253462</v>
      </c>
      <c r="S36" s="22">
        <v>0</v>
      </c>
      <c r="T36" s="22">
        <v>0</v>
      </c>
      <c r="U36" s="22" t="s">
        <v>334</v>
      </c>
      <c r="V36" s="59"/>
      <c r="W36" s="21"/>
      <c r="X36" s="22"/>
      <c r="Y36" s="22"/>
      <c r="Z36" s="22"/>
      <c r="AA36" s="20"/>
      <c r="AB36" s="21"/>
      <c r="AC36" s="22"/>
      <c r="AD36" s="22"/>
      <c r="AE36" s="22"/>
      <c r="AF36" s="59"/>
      <c r="AG36" s="21"/>
      <c r="AH36" s="22"/>
      <c r="AI36" s="22"/>
      <c r="AJ36" s="22"/>
      <c r="AK36" s="20"/>
      <c r="AL36" s="21"/>
      <c r="AM36" s="22"/>
      <c r="AN36" s="22"/>
      <c r="AO36" s="22"/>
      <c r="AP36" s="59"/>
      <c r="AQ36" s="27">
        <f>'CO2 capture'!W32*AQ22-BP46</f>
        <v>1519934.4</v>
      </c>
      <c r="AR36" s="28">
        <f>'CO2 capture'!X32*AR22-BQ46</f>
        <v>1168934.3999999999</v>
      </c>
      <c r="AS36" s="28">
        <f>'CO2 capture'!Y32*AS22-BR46</f>
        <v>958334.39999999991</v>
      </c>
      <c r="AT36" s="22" t="s">
        <v>334</v>
      </c>
      <c r="AU36" s="20"/>
      <c r="AV36" s="21"/>
      <c r="AW36" s="22"/>
      <c r="AX36" s="22"/>
      <c r="AY36" s="22"/>
      <c r="AZ36" s="59"/>
      <c r="BA36" s="21"/>
      <c r="BB36" s="22"/>
      <c r="BC36" s="22"/>
      <c r="BD36" s="22"/>
      <c r="BE36" s="20"/>
      <c r="BF36" s="21"/>
      <c r="BG36" s="22"/>
      <c r="BH36" s="22"/>
      <c r="BI36" s="22"/>
      <c r="BJ36" s="59"/>
      <c r="BK36" s="21"/>
      <c r="BL36" s="22"/>
      <c r="BM36" s="22"/>
      <c r="BN36" s="22"/>
      <c r="BO36" s="20"/>
      <c r="BP36" s="21"/>
      <c r="BQ36" s="22"/>
      <c r="BR36" s="22"/>
      <c r="BS36" s="22"/>
      <c r="BT36" s="59"/>
    </row>
    <row r="37" spans="1:72" s="129" customFormat="1" x14ac:dyDescent="0.3">
      <c r="A37" s="251" t="s">
        <v>50</v>
      </c>
      <c r="B37" s="140"/>
      <c r="C37" s="178"/>
      <c r="D37" s="179"/>
      <c r="E37" s="179"/>
      <c r="F37" s="25"/>
      <c r="G37" s="26"/>
      <c r="H37" s="178"/>
      <c r="I37" s="179"/>
      <c r="J37" s="179"/>
      <c r="K37" s="25"/>
      <c r="L37" s="54"/>
      <c r="M37" s="24"/>
      <c r="N37" s="25"/>
      <c r="O37" s="25"/>
      <c r="P37" s="25"/>
      <c r="Q37" s="26"/>
      <c r="R37" s="24"/>
      <c r="S37" s="25"/>
      <c r="T37" s="25"/>
      <c r="U37" s="25"/>
      <c r="V37" s="54"/>
      <c r="W37" s="24"/>
      <c r="X37" s="25"/>
      <c r="Y37" s="25"/>
      <c r="Z37" s="25"/>
      <c r="AA37" s="26"/>
      <c r="AB37" s="24"/>
      <c r="AC37" s="25"/>
      <c r="AD37" s="25"/>
      <c r="AE37" s="25"/>
      <c r="AF37" s="54"/>
      <c r="AG37" s="24"/>
      <c r="AH37" s="25"/>
      <c r="AI37" s="25"/>
      <c r="AJ37" s="25"/>
      <c r="AK37" s="26"/>
      <c r="AL37" s="24"/>
      <c r="AM37" s="25"/>
      <c r="AN37" s="25"/>
      <c r="AO37" s="25"/>
      <c r="AP37" s="54"/>
      <c r="AQ37" s="24"/>
      <c r="AR37" s="25"/>
      <c r="AS37" s="25"/>
      <c r="AT37" s="25"/>
      <c r="AU37" s="26"/>
      <c r="AV37" s="24"/>
      <c r="AW37" s="25"/>
      <c r="AX37" s="25"/>
      <c r="AY37" s="25"/>
      <c r="AZ37" s="54"/>
      <c r="BA37" s="24"/>
      <c r="BB37" s="25"/>
      <c r="BC37" s="25"/>
      <c r="BD37" s="25"/>
      <c r="BE37" s="26"/>
      <c r="BF37" s="24"/>
      <c r="BG37" s="25"/>
      <c r="BH37" s="25"/>
      <c r="BI37" s="25"/>
      <c r="BJ37" s="54"/>
      <c r="BK37" s="24"/>
      <c r="BL37" s="25"/>
      <c r="BM37" s="25"/>
      <c r="BN37" s="25"/>
      <c r="BO37" s="26"/>
      <c r="BP37" s="24"/>
      <c r="BQ37" s="25"/>
      <c r="BR37" s="25"/>
      <c r="BS37" s="25"/>
      <c r="BT37" s="54"/>
    </row>
    <row r="38" spans="1:72" s="129" customFormat="1" ht="11.25" x14ac:dyDescent="0.3">
      <c r="A38" s="51" t="s">
        <v>335</v>
      </c>
      <c r="B38" s="141" t="s">
        <v>57</v>
      </c>
      <c r="C38" s="180">
        <v>23000</v>
      </c>
      <c r="D38" s="181">
        <v>23000</v>
      </c>
      <c r="E38" s="181">
        <v>23000</v>
      </c>
      <c r="F38" s="28"/>
      <c r="G38" s="29" t="s">
        <v>119</v>
      </c>
      <c r="H38" s="180">
        <v>64420</v>
      </c>
      <c r="I38" s="181">
        <v>64420</v>
      </c>
      <c r="J38" s="181">
        <v>64420</v>
      </c>
      <c r="K38" s="28"/>
      <c r="L38" s="52" t="s">
        <v>119</v>
      </c>
      <c r="M38" s="27">
        <v>64420</v>
      </c>
      <c r="N38" s="28">
        <v>64420</v>
      </c>
      <c r="O38" s="28">
        <v>64420</v>
      </c>
      <c r="P38" s="28"/>
      <c r="Q38" s="29" t="s">
        <v>119</v>
      </c>
      <c r="R38" s="27">
        <v>64420</v>
      </c>
      <c r="S38" s="28">
        <v>64420</v>
      </c>
      <c r="T38" s="28">
        <v>64420</v>
      </c>
      <c r="U38" s="28"/>
      <c r="V38" s="52" t="s">
        <v>119</v>
      </c>
      <c r="W38" s="27">
        <v>87100</v>
      </c>
      <c r="X38" s="28">
        <v>87100</v>
      </c>
      <c r="Y38" s="28">
        <v>87100</v>
      </c>
      <c r="Z38" s="28"/>
      <c r="AA38" s="29" t="s">
        <v>119</v>
      </c>
      <c r="AB38" s="27"/>
      <c r="AC38" s="28"/>
      <c r="AD38" s="28"/>
      <c r="AE38" s="28"/>
      <c r="AF38" s="52"/>
      <c r="AG38" s="27"/>
      <c r="AH38" s="28"/>
      <c r="AI38" s="28"/>
      <c r="AJ38" s="28"/>
      <c r="AK38" s="29"/>
      <c r="AL38" s="27"/>
      <c r="AM38" s="28"/>
      <c r="AN38" s="28"/>
      <c r="AO38" s="28"/>
      <c r="AP38" s="52"/>
      <c r="AQ38" s="27"/>
      <c r="AR38" s="28"/>
      <c r="AS38" s="28"/>
      <c r="AT38" s="28"/>
      <c r="AU38" s="29"/>
      <c r="AV38" s="27"/>
      <c r="AW38" s="28"/>
      <c r="AX38" s="28"/>
      <c r="AY38" s="28"/>
      <c r="AZ38" s="52"/>
      <c r="BA38" s="27">
        <v>64420</v>
      </c>
      <c r="BB38" s="28">
        <v>64420</v>
      </c>
      <c r="BC38" s="28">
        <v>64420</v>
      </c>
      <c r="BD38" s="28"/>
      <c r="BE38" s="29" t="s">
        <v>119</v>
      </c>
      <c r="BF38" s="27">
        <v>64420</v>
      </c>
      <c r="BG38" s="28">
        <v>64420</v>
      </c>
      <c r="BH38" s="28">
        <v>64420</v>
      </c>
      <c r="BI38" s="28"/>
      <c r="BJ38" s="52" t="s">
        <v>119</v>
      </c>
      <c r="BK38" s="27"/>
      <c r="BL38" s="28"/>
      <c r="BM38" s="28"/>
      <c r="BN38" s="28"/>
      <c r="BO38" s="29"/>
      <c r="BP38" s="27"/>
      <c r="BQ38" s="28"/>
      <c r="BR38" s="28"/>
      <c r="BS38" s="28"/>
      <c r="BT38" s="52"/>
    </row>
    <row r="39" spans="1:72" s="129" customFormat="1" ht="11.25" x14ac:dyDescent="0.3">
      <c r="A39" s="53" t="s">
        <v>336</v>
      </c>
      <c r="B39" s="140" t="s">
        <v>57</v>
      </c>
      <c r="C39" s="178"/>
      <c r="D39" s="179"/>
      <c r="E39" s="179"/>
      <c r="F39" s="25"/>
      <c r="G39" s="26"/>
      <c r="H39" s="178"/>
      <c r="I39" s="179"/>
      <c r="J39" s="179"/>
      <c r="K39" s="25"/>
      <c r="L39" s="54"/>
      <c r="M39" s="24"/>
      <c r="N39" s="25"/>
      <c r="O39" s="25"/>
      <c r="P39" s="25"/>
      <c r="Q39" s="26"/>
      <c r="R39" s="24"/>
      <c r="S39" s="25"/>
      <c r="T39" s="25"/>
      <c r="U39" s="25"/>
      <c r="V39" s="54"/>
      <c r="W39" s="24"/>
      <c r="X39" s="25"/>
      <c r="Y39" s="25"/>
      <c r="Z39" s="25"/>
      <c r="AA39" s="26"/>
      <c r="AB39" s="24">
        <v>2200</v>
      </c>
      <c r="AC39" s="25">
        <v>2200</v>
      </c>
      <c r="AD39" s="25">
        <v>2200</v>
      </c>
      <c r="AE39" s="25" t="s">
        <v>337</v>
      </c>
      <c r="AF39" s="54" t="s">
        <v>317</v>
      </c>
      <c r="AG39" s="24"/>
      <c r="AH39" s="25"/>
      <c r="AI39" s="25"/>
      <c r="AJ39" s="25"/>
      <c r="AK39" s="26"/>
      <c r="AL39" s="24"/>
      <c r="AM39" s="25"/>
      <c r="AN39" s="25"/>
      <c r="AO39" s="25"/>
      <c r="AP39" s="54"/>
      <c r="AQ39" s="24"/>
      <c r="AR39" s="25"/>
      <c r="AS39" s="25"/>
      <c r="AT39" s="25"/>
      <c r="AU39" s="26"/>
      <c r="AV39" s="24"/>
      <c r="AW39" s="25"/>
      <c r="AX39" s="25"/>
      <c r="AY39" s="25"/>
      <c r="AZ39" s="54"/>
      <c r="BA39" s="24"/>
      <c r="BB39" s="25"/>
      <c r="BC39" s="25"/>
      <c r="BD39" s="25"/>
      <c r="BE39" s="26"/>
      <c r="BF39" s="24"/>
      <c r="BG39" s="25"/>
      <c r="BH39" s="25"/>
      <c r="BI39" s="25"/>
      <c r="BJ39" s="54"/>
      <c r="BK39" s="24"/>
      <c r="BL39" s="25"/>
      <c r="BM39" s="25"/>
      <c r="BN39" s="25"/>
      <c r="BO39" s="26"/>
      <c r="BP39" s="24"/>
      <c r="BQ39" s="25"/>
      <c r="BR39" s="25"/>
      <c r="BS39" s="25"/>
      <c r="BT39" s="54"/>
    </row>
    <row r="40" spans="1:72" s="112" customFormat="1" ht="11.25" x14ac:dyDescent="0.3">
      <c r="A40" s="58" t="s">
        <v>338</v>
      </c>
      <c r="B40" s="142" t="s">
        <v>57</v>
      </c>
      <c r="C40" s="176"/>
      <c r="D40" s="177"/>
      <c r="E40" s="177"/>
      <c r="F40" s="22"/>
      <c r="G40" s="20"/>
      <c r="H40" s="176"/>
      <c r="I40" s="177"/>
      <c r="J40" s="177"/>
      <c r="K40" s="22"/>
      <c r="L40" s="59"/>
      <c r="M40" s="21"/>
      <c r="N40" s="22"/>
      <c r="O40" s="22"/>
      <c r="P40" s="22"/>
      <c r="Q40" s="20"/>
      <c r="R40" s="21"/>
      <c r="S40" s="22"/>
      <c r="T40" s="22"/>
      <c r="U40" s="22"/>
      <c r="V40" s="59"/>
      <c r="W40" s="21"/>
      <c r="X40" s="22"/>
      <c r="Y40" s="22"/>
      <c r="Z40" s="22"/>
      <c r="AA40" s="20"/>
      <c r="AB40" s="21"/>
      <c r="AC40" s="22"/>
      <c r="AD40" s="22"/>
      <c r="AE40" s="22"/>
      <c r="AF40" s="59"/>
      <c r="AG40" s="21">
        <v>60000</v>
      </c>
      <c r="AH40" s="22">
        <v>60000</v>
      </c>
      <c r="AI40" s="22">
        <v>60000</v>
      </c>
      <c r="AJ40" s="22"/>
      <c r="AK40" s="20" t="s">
        <v>119</v>
      </c>
      <c r="AL40" s="21">
        <v>150000</v>
      </c>
      <c r="AM40" s="22">
        <v>150000</v>
      </c>
      <c r="AN40" s="22">
        <v>150000</v>
      </c>
      <c r="AO40" s="22"/>
      <c r="AP40" s="59" t="s">
        <v>119</v>
      </c>
      <c r="AQ40" s="21">
        <v>150000</v>
      </c>
      <c r="AR40" s="22">
        <v>150000</v>
      </c>
      <c r="AS40" s="22">
        <v>150000</v>
      </c>
      <c r="AT40" s="22"/>
      <c r="AU40" s="20" t="s">
        <v>119</v>
      </c>
      <c r="AV40" s="21">
        <v>170000</v>
      </c>
      <c r="AW40" s="22">
        <v>170000</v>
      </c>
      <c r="AX40" s="22">
        <v>170000</v>
      </c>
      <c r="AY40" s="22"/>
      <c r="AZ40" s="59" t="s">
        <v>119</v>
      </c>
      <c r="BA40" s="21"/>
      <c r="BB40" s="22"/>
      <c r="BC40" s="22"/>
      <c r="BD40" s="22"/>
      <c r="BE40" s="20"/>
      <c r="BF40" s="21"/>
      <c r="BG40" s="22"/>
      <c r="BH40" s="22"/>
      <c r="BI40" s="22"/>
      <c r="BJ40" s="59"/>
      <c r="BK40" s="21">
        <v>150000</v>
      </c>
      <c r="BL40" s="22">
        <v>150000</v>
      </c>
      <c r="BM40" s="22">
        <v>150000</v>
      </c>
      <c r="BN40" s="22"/>
      <c r="BO40" s="20" t="s">
        <v>119</v>
      </c>
      <c r="BP40" s="21">
        <v>150000</v>
      </c>
      <c r="BQ40" s="22">
        <v>150000</v>
      </c>
      <c r="BR40" s="22">
        <v>150000</v>
      </c>
      <c r="BS40" s="22"/>
      <c r="BT40" s="59" t="s">
        <v>119</v>
      </c>
    </row>
    <row r="41" spans="1:72" s="130" customFormat="1" ht="11.25" x14ac:dyDescent="0.3">
      <c r="A41" s="89" t="s">
        <v>257</v>
      </c>
      <c r="B41" s="148" t="s">
        <v>57</v>
      </c>
      <c r="C41" s="182"/>
      <c r="D41" s="183"/>
      <c r="E41" s="183"/>
      <c r="F41" s="90"/>
      <c r="G41" s="91"/>
      <c r="H41" s="182"/>
      <c r="I41" s="183"/>
      <c r="J41" s="183"/>
      <c r="K41" s="90"/>
      <c r="L41" s="92"/>
      <c r="M41" s="110"/>
      <c r="N41" s="90"/>
      <c r="O41" s="90"/>
      <c r="P41" s="90"/>
      <c r="Q41" s="91"/>
      <c r="R41" s="110"/>
      <c r="S41" s="90"/>
      <c r="T41" s="90"/>
      <c r="U41" s="90"/>
      <c r="V41" s="92"/>
      <c r="W41" s="110"/>
      <c r="X41" s="90"/>
      <c r="Y41" s="90"/>
      <c r="Z41" s="90"/>
      <c r="AA41" s="91"/>
      <c r="AB41" s="24">
        <v>4745</v>
      </c>
      <c r="AC41" s="25">
        <v>4745</v>
      </c>
      <c r="AD41" s="25">
        <v>4745</v>
      </c>
      <c r="AE41" s="90"/>
      <c r="AF41" s="92" t="s">
        <v>317</v>
      </c>
      <c r="AG41" s="110"/>
      <c r="AH41" s="90"/>
      <c r="AI41" s="90"/>
      <c r="AJ41" s="90"/>
      <c r="AK41" s="91"/>
      <c r="AL41" s="110"/>
      <c r="AM41" s="90"/>
      <c r="AN41" s="90"/>
      <c r="AO41" s="90"/>
      <c r="AP41" s="92"/>
      <c r="AQ41" s="110"/>
      <c r="AR41" s="90"/>
      <c r="AS41" s="90"/>
      <c r="AT41" s="90"/>
      <c r="AU41" s="91"/>
      <c r="AV41" s="110"/>
      <c r="AW41" s="90"/>
      <c r="AX41" s="90"/>
      <c r="AY41" s="90"/>
      <c r="AZ41" s="92"/>
      <c r="BA41" s="110"/>
      <c r="BB41" s="90"/>
      <c r="BC41" s="90"/>
      <c r="BD41" s="90"/>
      <c r="BE41" s="91"/>
      <c r="BF41" s="110"/>
      <c r="BG41" s="90"/>
      <c r="BH41" s="90"/>
      <c r="BI41" s="90"/>
      <c r="BJ41" s="92"/>
      <c r="BK41" s="110"/>
      <c r="BL41" s="90"/>
      <c r="BM41" s="90"/>
      <c r="BN41" s="90"/>
      <c r="BO41" s="91"/>
      <c r="BP41" s="110"/>
      <c r="BQ41" s="90"/>
      <c r="BR41" s="90"/>
      <c r="BS41" s="90"/>
      <c r="BT41" s="92"/>
    </row>
    <row r="42" spans="1:72" s="129" customFormat="1" ht="11.25" x14ac:dyDescent="0.3">
      <c r="A42" s="51" t="s">
        <v>339</v>
      </c>
      <c r="B42" s="141" t="s">
        <v>51</v>
      </c>
      <c r="C42" s="180">
        <v>300000</v>
      </c>
      <c r="D42" s="181">
        <v>300000</v>
      </c>
      <c r="E42" s="181">
        <v>300000</v>
      </c>
      <c r="F42" s="28"/>
      <c r="G42" s="29" t="s">
        <v>119</v>
      </c>
      <c r="H42" s="180">
        <v>22700</v>
      </c>
      <c r="I42" s="181">
        <v>22700</v>
      </c>
      <c r="J42" s="181">
        <v>22700</v>
      </c>
      <c r="K42" s="28"/>
      <c r="L42" s="52" t="s">
        <v>119</v>
      </c>
      <c r="M42" s="27">
        <v>70000</v>
      </c>
      <c r="N42" s="28">
        <v>70000</v>
      </c>
      <c r="O42" s="28">
        <v>70000</v>
      </c>
      <c r="P42" s="28"/>
      <c r="Q42" s="29" t="s">
        <v>119</v>
      </c>
      <c r="R42" s="27">
        <v>0</v>
      </c>
      <c r="S42" s="28">
        <f>(Synthesis!BG46-'CO2 capture'!X32*Synthesis!S22)*0.26</f>
        <v>5001.88</v>
      </c>
      <c r="T42" s="28">
        <f>(Synthesis!BH46-'CO2 capture'!Y32*Synthesis!T22)*0.26</f>
        <v>47543.08</v>
      </c>
      <c r="U42" s="28"/>
      <c r="V42" s="52"/>
      <c r="W42" s="27">
        <v>100000</v>
      </c>
      <c r="X42" s="28">
        <v>100000</v>
      </c>
      <c r="Y42" s="28">
        <v>100000</v>
      </c>
      <c r="Z42" s="28"/>
      <c r="AA42" s="29" t="s">
        <v>119</v>
      </c>
      <c r="AB42" s="27"/>
      <c r="AC42" s="28"/>
      <c r="AD42" s="28"/>
      <c r="AE42" s="28"/>
      <c r="AF42" s="52"/>
      <c r="AG42" s="27">
        <v>130000</v>
      </c>
      <c r="AH42" s="28">
        <v>130000</v>
      </c>
      <c r="AI42" s="28">
        <v>130000</v>
      </c>
      <c r="AJ42" s="28"/>
      <c r="AK42" s="29"/>
      <c r="AL42" s="27">
        <v>90000</v>
      </c>
      <c r="AM42" s="28">
        <v>90000</v>
      </c>
      <c r="AN42" s="28">
        <v>90000</v>
      </c>
      <c r="AO42" s="28"/>
      <c r="AP42" s="52" t="s">
        <v>119</v>
      </c>
      <c r="AQ42" s="27">
        <v>0</v>
      </c>
      <c r="AR42" s="28">
        <v>0</v>
      </c>
      <c r="AS42" s="28">
        <v>0</v>
      </c>
      <c r="AT42" s="28"/>
      <c r="AU42" s="29"/>
      <c r="AV42" s="27">
        <v>200000</v>
      </c>
      <c r="AW42" s="28">
        <v>200000</v>
      </c>
      <c r="AX42" s="28">
        <v>200000</v>
      </c>
      <c r="AY42" s="28"/>
      <c r="AZ42" s="52" t="s">
        <v>119</v>
      </c>
      <c r="BA42" s="27">
        <v>70000</v>
      </c>
      <c r="BB42" s="28">
        <v>70000</v>
      </c>
      <c r="BC42" s="28">
        <v>70000</v>
      </c>
      <c r="BD42" s="28"/>
      <c r="BE42" s="29" t="s">
        <v>119</v>
      </c>
      <c r="BF42" s="21">
        <v>0</v>
      </c>
      <c r="BG42" s="22">
        <v>0</v>
      </c>
      <c r="BH42" s="22">
        <v>0</v>
      </c>
      <c r="BI42" s="28"/>
      <c r="BJ42" s="52"/>
      <c r="BK42" s="27">
        <v>166300</v>
      </c>
      <c r="BL42" s="28">
        <v>166300</v>
      </c>
      <c r="BM42" s="28">
        <v>166300</v>
      </c>
      <c r="BN42" s="28"/>
      <c r="BO42" s="29" t="s">
        <v>119</v>
      </c>
      <c r="BP42" s="27">
        <v>0</v>
      </c>
      <c r="BQ42" s="28">
        <v>0</v>
      </c>
      <c r="BR42" s="28">
        <v>0</v>
      </c>
      <c r="BS42" s="28"/>
      <c r="BT42" s="52"/>
    </row>
    <row r="43" spans="1:72" s="129" customFormat="1" ht="11.25" x14ac:dyDescent="0.3">
      <c r="A43" s="53" t="s">
        <v>110</v>
      </c>
      <c r="B43" s="140"/>
      <c r="C43" s="178"/>
      <c r="D43" s="179"/>
      <c r="E43" s="179"/>
      <c r="F43" s="25"/>
      <c r="G43" s="26"/>
      <c r="H43" s="178"/>
      <c r="I43" s="179"/>
      <c r="J43" s="179"/>
      <c r="K43" s="25"/>
      <c r="L43" s="54"/>
      <c r="M43" s="24"/>
      <c r="N43" s="25"/>
      <c r="O43" s="25"/>
      <c r="P43" s="25"/>
      <c r="Q43" s="26"/>
      <c r="R43" s="24"/>
      <c r="S43" s="25"/>
      <c r="T43" s="25"/>
      <c r="U43" s="25"/>
      <c r="V43" s="54"/>
      <c r="W43" s="24"/>
      <c r="X43" s="25"/>
      <c r="Y43" s="25"/>
      <c r="Z43" s="25"/>
      <c r="AA43" s="26"/>
      <c r="AB43" s="24"/>
      <c r="AC43" s="25"/>
      <c r="AD43" s="25"/>
      <c r="AE43" s="25"/>
      <c r="AF43" s="54"/>
      <c r="AG43" s="24"/>
      <c r="AH43" s="25"/>
      <c r="AI43" s="25"/>
      <c r="AJ43" s="25"/>
      <c r="AK43" s="26"/>
      <c r="AL43" s="24"/>
      <c r="AM43" s="25"/>
      <c r="AN43" s="25"/>
      <c r="AO43" s="25"/>
      <c r="AP43" s="54"/>
      <c r="AQ43" s="24"/>
      <c r="AR43" s="25"/>
      <c r="AS43" s="25"/>
      <c r="AT43" s="25"/>
      <c r="AU43" s="26"/>
      <c r="AV43" s="24"/>
      <c r="AW43" s="25"/>
      <c r="AX43" s="25"/>
      <c r="AY43" s="25"/>
      <c r="AZ43" s="54"/>
      <c r="BA43" s="24"/>
      <c r="BB43" s="25"/>
      <c r="BC43" s="25"/>
      <c r="BD43" s="25"/>
      <c r="BE43" s="26"/>
      <c r="BF43" s="24"/>
      <c r="BG43" s="25"/>
      <c r="BH43" s="25"/>
      <c r="BI43" s="25"/>
      <c r="BJ43" s="54"/>
      <c r="BK43" s="24"/>
      <c r="BL43" s="25"/>
      <c r="BM43" s="25"/>
      <c r="BN43" s="25"/>
      <c r="BO43" s="26"/>
      <c r="BP43" s="24"/>
      <c r="BQ43" s="25"/>
      <c r="BR43" s="25"/>
      <c r="BS43" s="25"/>
      <c r="BT43" s="54"/>
    </row>
    <row r="44" spans="1:72" s="129" customFormat="1" ht="11.25" x14ac:dyDescent="0.3">
      <c r="A44" s="250" t="s">
        <v>1027</v>
      </c>
      <c r="B44" s="141" t="s">
        <v>51</v>
      </c>
      <c r="C44" s="180"/>
      <c r="D44" s="181"/>
      <c r="E44" s="181"/>
      <c r="F44" s="28"/>
      <c r="G44" s="29"/>
      <c r="H44" s="180"/>
      <c r="I44" s="181"/>
      <c r="J44" s="181"/>
      <c r="K44" s="28"/>
      <c r="L44" s="52"/>
      <c r="M44" s="27"/>
      <c r="N44" s="28"/>
      <c r="O44" s="28"/>
      <c r="P44" s="28"/>
      <c r="Q44" s="29"/>
      <c r="R44" s="27"/>
      <c r="S44" s="28"/>
      <c r="T44" s="28"/>
      <c r="U44" s="28"/>
      <c r="V44" s="52"/>
      <c r="W44" s="27"/>
      <c r="X44" s="28"/>
      <c r="Y44" s="28"/>
      <c r="Z44" s="28"/>
      <c r="AA44" s="29"/>
      <c r="AB44" s="27">
        <v>23400</v>
      </c>
      <c r="AC44" s="28">
        <f>AB44</f>
        <v>23400</v>
      </c>
      <c r="AD44" s="28">
        <f>AC44</f>
        <v>23400</v>
      </c>
      <c r="AE44" s="28"/>
      <c r="AF44" s="52" t="s">
        <v>340</v>
      </c>
      <c r="AG44" s="27"/>
      <c r="AH44" s="28"/>
      <c r="AI44" s="28"/>
      <c r="AJ44" s="28"/>
      <c r="AK44" s="29"/>
      <c r="AL44" s="27"/>
      <c r="AM44" s="28"/>
      <c r="AN44" s="28"/>
      <c r="AO44" s="28"/>
      <c r="AP44" s="52"/>
      <c r="AQ44" s="27"/>
      <c r="AR44" s="28"/>
      <c r="AS44" s="28"/>
      <c r="AT44" s="28"/>
      <c r="AU44" s="29"/>
      <c r="AV44" s="27"/>
      <c r="AW44" s="28"/>
      <c r="AX44" s="28"/>
      <c r="AY44" s="28"/>
      <c r="AZ44" s="52"/>
      <c r="BA44" s="27"/>
      <c r="BB44" s="28"/>
      <c r="BC44" s="28"/>
      <c r="BD44" s="28"/>
      <c r="BE44" s="29"/>
      <c r="BF44" s="27"/>
      <c r="BG44" s="28"/>
      <c r="BH44" s="28"/>
      <c r="BI44" s="28"/>
      <c r="BJ44" s="52"/>
      <c r="BK44" s="27"/>
      <c r="BL44" s="28"/>
      <c r="BM44" s="28"/>
      <c r="BN44" s="28"/>
      <c r="BO44" s="29"/>
      <c r="BP44" s="27"/>
      <c r="BQ44" s="28"/>
      <c r="BR44" s="28"/>
      <c r="BS44" s="28"/>
      <c r="BT44" s="52"/>
    </row>
    <row r="45" spans="1:72" s="129" customFormat="1" ht="11.25" x14ac:dyDescent="0.3">
      <c r="A45" s="252" t="s">
        <v>1028</v>
      </c>
      <c r="B45" s="140" t="s">
        <v>51</v>
      </c>
      <c r="C45" s="178"/>
      <c r="D45" s="179"/>
      <c r="E45" s="179"/>
      <c r="F45" s="25"/>
      <c r="G45" s="26"/>
      <c r="H45" s="178"/>
      <c r="I45" s="179"/>
      <c r="J45" s="179"/>
      <c r="K45" s="25"/>
      <c r="L45" s="54"/>
      <c r="M45" s="24"/>
      <c r="N45" s="25"/>
      <c r="O45" s="25"/>
      <c r="P45" s="25"/>
      <c r="Q45" s="26"/>
      <c r="R45" s="24"/>
      <c r="S45" s="25"/>
      <c r="T45" s="25"/>
      <c r="U45" s="25"/>
      <c r="V45" s="54"/>
      <c r="W45" s="24"/>
      <c r="X45" s="25"/>
      <c r="Y45" s="25"/>
      <c r="Z45" s="25"/>
      <c r="AA45" s="26"/>
      <c r="AB45" s="24">
        <v>15800</v>
      </c>
      <c r="AC45" s="25">
        <f>AB45</f>
        <v>15800</v>
      </c>
      <c r="AD45" s="25">
        <f>AC45</f>
        <v>15800</v>
      </c>
      <c r="AE45" s="25"/>
      <c r="AF45" s="54" t="s">
        <v>340</v>
      </c>
      <c r="AG45" s="24"/>
      <c r="AH45" s="25"/>
      <c r="AI45" s="25"/>
      <c r="AJ45" s="25"/>
      <c r="AK45" s="26"/>
      <c r="AL45" s="24"/>
      <c r="AM45" s="25"/>
      <c r="AN45" s="25"/>
      <c r="AO45" s="25"/>
      <c r="AP45" s="54"/>
      <c r="AQ45" s="24"/>
      <c r="AR45" s="25"/>
      <c r="AS45" s="25"/>
      <c r="AT45" s="25"/>
      <c r="AU45" s="26"/>
      <c r="AV45" s="24"/>
      <c r="AW45" s="25"/>
      <c r="AX45" s="25"/>
      <c r="AY45" s="25"/>
      <c r="AZ45" s="54"/>
      <c r="BA45" s="24"/>
      <c r="BB45" s="25"/>
      <c r="BC45" s="25"/>
      <c r="BD45" s="25"/>
      <c r="BE45" s="26"/>
      <c r="BF45" s="24"/>
      <c r="BG45" s="25"/>
      <c r="BH45" s="25"/>
      <c r="BI45" s="25"/>
      <c r="BJ45" s="54"/>
      <c r="BK45" s="24"/>
      <c r="BL45" s="25"/>
      <c r="BM45" s="25"/>
      <c r="BN45" s="25"/>
      <c r="BO45" s="26"/>
      <c r="BP45" s="24"/>
      <c r="BQ45" s="25"/>
      <c r="BR45" s="25"/>
      <c r="BS45" s="25"/>
      <c r="BT45" s="54"/>
    </row>
    <row r="46" spans="1:72" s="129" customFormat="1" ht="11.25" x14ac:dyDescent="0.3">
      <c r="A46" s="51" t="s">
        <v>341</v>
      </c>
      <c r="B46" s="141" t="s">
        <v>51</v>
      </c>
      <c r="C46" s="180">
        <v>235000</v>
      </c>
      <c r="D46" s="181">
        <v>235000</v>
      </c>
      <c r="E46" s="181">
        <v>235000</v>
      </c>
      <c r="F46" s="28" t="s">
        <v>342</v>
      </c>
      <c r="G46" s="29" t="s">
        <v>119</v>
      </c>
      <c r="H46" s="180">
        <v>155000</v>
      </c>
      <c r="I46" s="181">
        <v>155000</v>
      </c>
      <c r="J46" s="181">
        <v>155000</v>
      </c>
      <c r="K46" s="28" t="s">
        <v>343</v>
      </c>
      <c r="L46" s="52" t="s">
        <v>119</v>
      </c>
      <c r="M46" s="27"/>
      <c r="N46" s="28"/>
      <c r="O46" s="28"/>
      <c r="P46" s="28"/>
      <c r="Q46" s="29"/>
      <c r="R46" s="27">
        <v>0</v>
      </c>
      <c r="S46" s="28">
        <v>0</v>
      </c>
      <c r="T46" s="28">
        <v>0</v>
      </c>
      <c r="U46" s="28" t="s">
        <v>344</v>
      </c>
      <c r="V46" s="52" t="s">
        <v>119</v>
      </c>
      <c r="W46" s="27">
        <v>766000</v>
      </c>
      <c r="X46" s="28">
        <v>766000</v>
      </c>
      <c r="Y46" s="28">
        <v>766000</v>
      </c>
      <c r="Z46" s="28" t="s">
        <v>345</v>
      </c>
      <c r="AA46" s="29"/>
      <c r="AB46" s="27"/>
      <c r="AC46" s="28"/>
      <c r="AD46" s="28"/>
      <c r="AE46" s="28"/>
      <c r="AF46" s="52"/>
      <c r="AG46" s="27"/>
      <c r="AH46" s="28"/>
      <c r="AI46" s="28"/>
      <c r="AJ46" s="28"/>
      <c r="AK46" s="29"/>
      <c r="AL46" s="27"/>
      <c r="AM46" s="28"/>
      <c r="AN46" s="28"/>
      <c r="AO46" s="28"/>
      <c r="AP46" s="52"/>
      <c r="AQ46" s="27">
        <v>0</v>
      </c>
      <c r="AR46" s="28">
        <v>0</v>
      </c>
      <c r="AS46" s="28">
        <v>0</v>
      </c>
      <c r="AT46" s="28"/>
      <c r="AU46" s="29" t="s">
        <v>119</v>
      </c>
      <c r="AV46" s="27"/>
      <c r="AW46" s="28"/>
      <c r="AX46" s="28"/>
      <c r="AY46" s="28"/>
      <c r="AZ46" s="52"/>
      <c r="BA46" s="27">
        <f>16.7*BA38</f>
        <v>1075814</v>
      </c>
      <c r="BB46" s="28">
        <f>16.7*BB38</f>
        <v>1075814</v>
      </c>
      <c r="BC46" s="28">
        <f>16.7*BC38</f>
        <v>1075814</v>
      </c>
      <c r="BD46" s="28" t="s">
        <v>343</v>
      </c>
      <c r="BE46" s="29" t="s">
        <v>119</v>
      </c>
      <c r="BF46" s="27">
        <f>20.9*BF38</f>
        <v>1346378</v>
      </c>
      <c r="BG46" s="28">
        <f>20.9*BG38</f>
        <v>1346378</v>
      </c>
      <c r="BH46" s="28">
        <f>20.9*BH38</f>
        <v>1346378</v>
      </c>
      <c r="BI46" s="28" t="s">
        <v>344</v>
      </c>
      <c r="BJ46" s="52" t="s">
        <v>119</v>
      </c>
      <c r="BK46" s="27"/>
      <c r="BL46" s="28"/>
      <c r="BM46" s="28"/>
      <c r="BN46" s="28"/>
      <c r="BO46" s="29"/>
      <c r="BP46" s="27">
        <f>19*3.6*BP4</f>
        <v>539265.60000000009</v>
      </c>
      <c r="BQ46" s="28">
        <f>19*3.6*BQ4</f>
        <v>539265.60000000009</v>
      </c>
      <c r="BR46" s="28">
        <f>19*3.6*BR4</f>
        <v>539265.60000000009</v>
      </c>
      <c r="BS46" s="28" t="s">
        <v>344</v>
      </c>
      <c r="BT46" s="52" t="s">
        <v>119</v>
      </c>
    </row>
    <row r="47" spans="1:72" s="129" customFormat="1" ht="11.25" x14ac:dyDescent="0.3">
      <c r="A47" s="53" t="s">
        <v>346</v>
      </c>
      <c r="B47" s="140" t="s">
        <v>51</v>
      </c>
      <c r="C47" s="178">
        <v>365000</v>
      </c>
      <c r="D47" s="179">
        <v>365000</v>
      </c>
      <c r="E47" s="179">
        <v>365000</v>
      </c>
      <c r="F47" s="25" t="s">
        <v>347</v>
      </c>
      <c r="G47" s="26" t="s">
        <v>119</v>
      </c>
      <c r="H47" s="178">
        <v>203000</v>
      </c>
      <c r="I47" s="179">
        <v>203000</v>
      </c>
      <c r="J47" s="179">
        <v>203000</v>
      </c>
      <c r="K47" s="25" t="s">
        <v>348</v>
      </c>
      <c r="L47" s="54" t="s">
        <v>119</v>
      </c>
      <c r="M47" s="24"/>
      <c r="N47" s="25"/>
      <c r="O47" s="25"/>
      <c r="P47" s="25"/>
      <c r="Q47" s="26"/>
      <c r="R47" s="24"/>
      <c r="S47" s="25"/>
      <c r="T47" s="25"/>
      <c r="U47" s="25"/>
      <c r="V47" s="54"/>
      <c r="W47" s="24">
        <v>125000</v>
      </c>
      <c r="X47" s="25">
        <v>125000</v>
      </c>
      <c r="Y47" s="25">
        <v>125000</v>
      </c>
      <c r="Z47" s="25" t="s">
        <v>349</v>
      </c>
      <c r="AA47" s="26"/>
      <c r="AB47" s="24"/>
      <c r="AC47" s="25"/>
      <c r="AD47" s="25"/>
      <c r="AE47" s="25"/>
      <c r="AF47" s="54"/>
      <c r="AG47" s="24"/>
      <c r="AH47" s="25"/>
      <c r="AI47" s="25"/>
      <c r="AJ47" s="25"/>
      <c r="AK47" s="26"/>
      <c r="AL47" s="24"/>
      <c r="AM47" s="25"/>
      <c r="AN47" s="25"/>
      <c r="AO47" s="25"/>
      <c r="AP47" s="54"/>
      <c r="AQ47" s="24"/>
      <c r="AR47" s="25"/>
      <c r="AS47" s="25"/>
      <c r="AT47" s="25"/>
      <c r="AU47" s="26"/>
      <c r="AV47" s="24">
        <v>450000</v>
      </c>
      <c r="AW47" s="25">
        <v>450000</v>
      </c>
      <c r="AX47" s="25">
        <v>450000</v>
      </c>
      <c r="AY47" s="25" t="s">
        <v>347</v>
      </c>
      <c r="AZ47" s="54" t="s">
        <v>119</v>
      </c>
      <c r="BA47" s="24"/>
      <c r="BB47" s="25"/>
      <c r="BC47" s="25"/>
      <c r="BD47" s="25"/>
      <c r="BE47" s="26"/>
      <c r="BF47" s="24"/>
      <c r="BG47" s="25"/>
      <c r="BH47" s="25"/>
      <c r="BI47" s="25"/>
      <c r="BJ47" s="54"/>
      <c r="BK47" s="24"/>
      <c r="BL47" s="25"/>
      <c r="BM47" s="25"/>
      <c r="BN47" s="25"/>
      <c r="BO47" s="26"/>
      <c r="BP47" s="24"/>
      <c r="BQ47" s="25"/>
      <c r="BR47" s="25"/>
      <c r="BS47" s="25"/>
      <c r="BT47" s="54"/>
    </row>
    <row r="48" spans="1:72" s="112" customFormat="1" ht="11.25" x14ac:dyDescent="0.3">
      <c r="A48" s="58" t="s">
        <v>350</v>
      </c>
      <c r="B48" s="142" t="s">
        <v>51</v>
      </c>
      <c r="C48" s="176"/>
      <c r="D48" s="177"/>
      <c r="E48" s="177"/>
      <c r="F48" s="22"/>
      <c r="G48" s="20"/>
      <c r="H48" s="176"/>
      <c r="I48" s="177"/>
      <c r="J48" s="177"/>
      <c r="K48" s="22"/>
      <c r="L48" s="59"/>
      <c r="M48" s="21"/>
      <c r="N48" s="22"/>
      <c r="O48" s="22"/>
      <c r="P48" s="22"/>
      <c r="Q48" s="20"/>
      <c r="R48" s="21"/>
      <c r="S48" s="22"/>
      <c r="T48" s="22"/>
      <c r="U48" s="22"/>
      <c r="V48" s="59"/>
      <c r="W48" s="21"/>
      <c r="X48" s="22"/>
      <c r="Y48" s="22"/>
      <c r="Z48" s="22"/>
      <c r="AA48" s="20"/>
      <c r="AB48" s="21"/>
      <c r="AC48" s="22"/>
      <c r="AD48" s="22"/>
      <c r="AE48" s="22"/>
      <c r="AF48" s="59"/>
      <c r="AG48" s="21">
        <v>220000</v>
      </c>
      <c r="AH48" s="22">
        <v>220000</v>
      </c>
      <c r="AI48" s="22">
        <v>220000</v>
      </c>
      <c r="AJ48" s="22" t="s">
        <v>351</v>
      </c>
      <c r="AK48" s="20" t="s">
        <v>119</v>
      </c>
      <c r="AL48" s="21"/>
      <c r="AM48" s="22"/>
      <c r="AN48" s="22"/>
      <c r="AO48" s="22"/>
      <c r="AP48" s="59"/>
      <c r="AQ48" s="21"/>
      <c r="AR48" s="22"/>
      <c r="AS48" s="22"/>
      <c r="AT48" s="22"/>
      <c r="AU48" s="20"/>
      <c r="AV48" s="21"/>
      <c r="AW48" s="22"/>
      <c r="AX48" s="22"/>
      <c r="AY48" s="22"/>
      <c r="AZ48" s="59"/>
      <c r="BA48" s="21"/>
      <c r="BB48" s="22"/>
      <c r="BC48" s="22"/>
      <c r="BD48" s="22"/>
      <c r="BE48" s="20"/>
      <c r="BF48" s="21"/>
      <c r="BG48" s="22"/>
      <c r="BH48" s="22"/>
      <c r="BI48" s="22"/>
      <c r="BJ48" s="59"/>
      <c r="BK48" s="21"/>
      <c r="BL48" s="22"/>
      <c r="BM48" s="22"/>
      <c r="BN48" s="22"/>
      <c r="BO48" s="20"/>
      <c r="BP48" s="21"/>
      <c r="BQ48" s="22"/>
      <c r="BR48" s="22"/>
      <c r="BS48" s="22"/>
      <c r="BT48" s="59"/>
    </row>
    <row r="49" spans="1:72" s="129" customFormat="1" ht="11.25" x14ac:dyDescent="0.3">
      <c r="A49" s="53" t="s">
        <v>352</v>
      </c>
      <c r="B49" s="140" t="s">
        <v>51</v>
      </c>
      <c r="C49" s="178"/>
      <c r="D49" s="179"/>
      <c r="E49" s="179"/>
      <c r="F49" s="25"/>
      <c r="G49" s="26"/>
      <c r="H49" s="178"/>
      <c r="I49" s="179"/>
      <c r="J49" s="179"/>
      <c r="K49" s="25"/>
      <c r="L49" s="54"/>
      <c r="M49" s="24"/>
      <c r="N49" s="25"/>
      <c r="O49" s="25"/>
      <c r="P49" s="25"/>
      <c r="Q49" s="26"/>
      <c r="R49" s="24"/>
      <c r="S49" s="25"/>
      <c r="T49" s="25"/>
      <c r="U49" s="25"/>
      <c r="V49" s="54"/>
      <c r="W49" s="24"/>
      <c r="X49" s="25"/>
      <c r="Y49" s="25"/>
      <c r="Z49" s="25"/>
      <c r="AA49" s="26"/>
      <c r="AB49" s="24"/>
      <c r="AC49" s="25"/>
      <c r="AD49" s="25"/>
      <c r="AE49" s="25"/>
      <c r="AF49" s="54"/>
      <c r="AG49" s="24">
        <v>200000</v>
      </c>
      <c r="AH49" s="25">
        <v>200000</v>
      </c>
      <c r="AI49" s="25">
        <v>200000</v>
      </c>
      <c r="AJ49" s="25"/>
      <c r="AK49" s="26" t="s">
        <v>119</v>
      </c>
      <c r="AL49" s="24">
        <v>65000</v>
      </c>
      <c r="AM49" s="25">
        <v>65000</v>
      </c>
      <c r="AN49" s="25">
        <v>65000</v>
      </c>
      <c r="AO49" s="25"/>
      <c r="AP49" s="54" t="s">
        <v>119</v>
      </c>
      <c r="AQ49" s="24">
        <v>65000</v>
      </c>
      <c r="AR49" s="25">
        <v>65000</v>
      </c>
      <c r="AS49" s="25">
        <v>65000</v>
      </c>
      <c r="AT49" s="25"/>
      <c r="AU49" s="26" t="s">
        <v>119</v>
      </c>
      <c r="AV49" s="24">
        <v>400000</v>
      </c>
      <c r="AW49" s="25">
        <v>400000</v>
      </c>
      <c r="AX49" s="25">
        <v>400000</v>
      </c>
      <c r="AY49" s="25"/>
      <c r="AZ49" s="54"/>
      <c r="BA49" s="24"/>
      <c r="BB49" s="25"/>
      <c r="BC49" s="25"/>
      <c r="BD49" s="25"/>
      <c r="BE49" s="26"/>
      <c r="BF49" s="24"/>
      <c r="BG49" s="25"/>
      <c r="BH49" s="25"/>
      <c r="BI49" s="25"/>
      <c r="BJ49" s="54"/>
      <c r="BK49" s="24">
        <v>65000</v>
      </c>
      <c r="BL49" s="25">
        <v>65000</v>
      </c>
      <c r="BM49" s="25">
        <v>65000</v>
      </c>
      <c r="BN49" s="25"/>
      <c r="BO49" s="26" t="s">
        <v>119</v>
      </c>
      <c r="BP49" s="24">
        <v>65000</v>
      </c>
      <c r="BQ49" s="25">
        <v>65000</v>
      </c>
      <c r="BR49" s="25">
        <v>65000</v>
      </c>
      <c r="BS49" s="25"/>
      <c r="BT49" s="54" t="s">
        <v>119</v>
      </c>
    </row>
    <row r="50" spans="1:72" s="129" customFormat="1" ht="11.25" x14ac:dyDescent="0.3">
      <c r="A50" s="51" t="s">
        <v>893</v>
      </c>
      <c r="B50" s="141"/>
      <c r="C50" s="180"/>
      <c r="D50" s="181"/>
      <c r="E50" s="181"/>
      <c r="F50" s="28"/>
      <c r="G50" s="29"/>
      <c r="H50" s="180"/>
      <c r="I50" s="181"/>
      <c r="J50" s="181"/>
      <c r="K50" s="28"/>
      <c r="L50" s="52"/>
      <c r="M50" s="27"/>
      <c r="N50" s="28"/>
      <c r="O50" s="28"/>
      <c r="P50" s="28"/>
      <c r="Q50" s="29"/>
      <c r="R50" s="27"/>
      <c r="S50" s="28"/>
      <c r="T50" s="28"/>
      <c r="U50" s="28"/>
      <c r="V50" s="52"/>
      <c r="W50" s="27"/>
      <c r="X50" s="28"/>
      <c r="Y50" s="28"/>
      <c r="Z50" s="28"/>
      <c r="AA50" s="29"/>
      <c r="AB50" s="27"/>
      <c r="AC50" s="28"/>
      <c r="AD50" s="28"/>
      <c r="AE50" s="28"/>
      <c r="AF50" s="52"/>
      <c r="AG50" s="27"/>
      <c r="AH50" s="28"/>
      <c r="AI50" s="28"/>
      <c r="AJ50" s="28"/>
      <c r="AK50" s="29"/>
      <c r="AL50" s="27"/>
      <c r="AM50" s="28"/>
      <c r="AN50" s="28"/>
      <c r="AO50" s="28"/>
      <c r="AP50" s="52"/>
      <c r="AQ50" s="27"/>
      <c r="AR50" s="28"/>
      <c r="AS50" s="28"/>
      <c r="AT50" s="28"/>
      <c r="AU50" s="29"/>
      <c r="AV50" s="27"/>
      <c r="AW50" s="28"/>
      <c r="AX50" s="28"/>
      <c r="AY50" s="28"/>
      <c r="AZ50" s="52"/>
      <c r="BA50" s="27"/>
      <c r="BB50" s="28"/>
      <c r="BC50" s="28"/>
      <c r="BD50" s="28"/>
      <c r="BE50" s="29"/>
      <c r="BF50" s="27"/>
      <c r="BG50" s="28"/>
      <c r="BH50" s="28"/>
      <c r="BI50" s="28"/>
      <c r="BJ50" s="52"/>
      <c r="BK50" s="27"/>
      <c r="BL50" s="28"/>
      <c r="BM50" s="28"/>
      <c r="BN50" s="28"/>
      <c r="BO50" s="29"/>
      <c r="BP50" s="27"/>
      <c r="BQ50" s="28"/>
      <c r="BR50" s="28"/>
      <c r="BS50" s="28"/>
      <c r="BT50" s="52"/>
    </row>
    <row r="51" spans="1:72" s="129" customFormat="1" ht="11.25" x14ac:dyDescent="0.3">
      <c r="A51" s="53" t="s">
        <v>55</v>
      </c>
      <c r="B51" s="140"/>
      <c r="C51" s="178"/>
      <c r="D51" s="179"/>
      <c r="E51" s="179"/>
      <c r="F51" s="25"/>
      <c r="G51" s="26"/>
      <c r="H51" s="178"/>
      <c r="I51" s="179"/>
      <c r="J51" s="179"/>
      <c r="K51" s="25"/>
      <c r="L51" s="54"/>
      <c r="M51" s="24"/>
      <c r="N51" s="25"/>
      <c r="O51" s="25"/>
      <c r="P51" s="25"/>
      <c r="Q51" s="26"/>
      <c r="R51" s="24"/>
      <c r="S51" s="25"/>
      <c r="T51" s="25"/>
      <c r="U51" s="25"/>
      <c r="V51" s="54"/>
      <c r="W51" s="24"/>
      <c r="X51" s="25"/>
      <c r="Y51" s="25"/>
      <c r="Z51" s="25"/>
      <c r="AA51" s="26"/>
      <c r="AB51" s="24"/>
      <c r="AC51" s="25"/>
      <c r="AD51" s="25"/>
      <c r="AE51" s="25"/>
      <c r="AF51" s="54"/>
      <c r="AG51" s="24"/>
      <c r="AH51" s="25"/>
      <c r="AI51" s="25"/>
      <c r="AJ51" s="25"/>
      <c r="AK51" s="26"/>
      <c r="AL51" s="24"/>
      <c r="AM51" s="25"/>
      <c r="AN51" s="25"/>
      <c r="AO51" s="25"/>
      <c r="AP51" s="54"/>
      <c r="AQ51" s="24"/>
      <c r="AR51" s="25"/>
      <c r="AS51" s="25"/>
      <c r="AT51" s="25"/>
      <c r="AU51" s="26"/>
      <c r="AV51" s="24"/>
      <c r="AW51" s="25"/>
      <c r="AX51" s="25"/>
      <c r="AY51" s="25"/>
      <c r="AZ51" s="54"/>
      <c r="BA51" s="24"/>
      <c r="BB51" s="25"/>
      <c r="BC51" s="25"/>
      <c r="BD51" s="25"/>
      <c r="BE51" s="26"/>
      <c r="BF51" s="24"/>
      <c r="BG51" s="25"/>
      <c r="BH51" s="25"/>
      <c r="BI51" s="25"/>
      <c r="BJ51" s="54"/>
      <c r="BK51" s="24"/>
      <c r="BL51" s="25"/>
      <c r="BM51" s="25"/>
      <c r="BN51" s="25"/>
      <c r="BO51" s="26"/>
      <c r="BP51" s="24"/>
      <c r="BQ51" s="25"/>
      <c r="BR51" s="25"/>
      <c r="BS51" s="25"/>
      <c r="BT51" s="54"/>
    </row>
    <row r="52" spans="1:72" s="129" customFormat="1" ht="11.25" x14ac:dyDescent="0.3">
      <c r="A52" s="250" t="s">
        <v>325</v>
      </c>
      <c r="B52" s="141" t="s">
        <v>57</v>
      </c>
      <c r="C52" s="180">
        <v>200000</v>
      </c>
      <c r="D52" s="181">
        <v>200000</v>
      </c>
      <c r="E52" s="181">
        <v>200000</v>
      </c>
      <c r="F52" s="28"/>
      <c r="G52" s="29"/>
      <c r="H52" s="180"/>
      <c r="I52" s="181"/>
      <c r="J52" s="181"/>
      <c r="K52" s="28"/>
      <c r="L52" s="52"/>
      <c r="M52" s="27"/>
      <c r="N52" s="28"/>
      <c r="O52" s="28"/>
      <c r="P52" s="28"/>
      <c r="Q52" s="29"/>
      <c r="R52" s="27"/>
      <c r="S52" s="28"/>
      <c r="T52" s="28"/>
      <c r="U52" s="28"/>
      <c r="V52" s="52"/>
      <c r="W52" s="27"/>
      <c r="X52" s="28"/>
      <c r="Y52" s="28"/>
      <c r="Z52" s="28"/>
      <c r="AA52" s="29"/>
      <c r="AB52" s="27"/>
      <c r="AC52" s="28"/>
      <c r="AD52" s="28"/>
      <c r="AE52" s="28"/>
      <c r="AF52" s="52"/>
      <c r="AG52" s="27">
        <v>170000</v>
      </c>
      <c r="AH52" s="28">
        <v>170000</v>
      </c>
      <c r="AI52" s="28">
        <v>170000</v>
      </c>
      <c r="AJ52" s="28"/>
      <c r="AK52" s="29"/>
      <c r="AL52" s="27">
        <v>30000</v>
      </c>
      <c r="AM52" s="28">
        <v>30000</v>
      </c>
      <c r="AN52" s="28">
        <v>30000</v>
      </c>
      <c r="AO52" s="28"/>
      <c r="AP52" s="52" t="s">
        <v>119</v>
      </c>
      <c r="AQ52" s="27">
        <v>30000</v>
      </c>
      <c r="AR52" s="28">
        <v>30000</v>
      </c>
      <c r="AS52" s="28">
        <v>30000</v>
      </c>
      <c r="AT52" s="28"/>
      <c r="AU52" s="29" t="s">
        <v>119</v>
      </c>
      <c r="AV52" s="27">
        <v>30000</v>
      </c>
      <c r="AW52" s="28">
        <v>30000</v>
      </c>
      <c r="AX52" s="28">
        <v>30000</v>
      </c>
      <c r="AY52" s="28"/>
      <c r="AZ52" s="52" t="s">
        <v>119</v>
      </c>
      <c r="BA52" s="27"/>
      <c r="BB52" s="28"/>
      <c r="BC52" s="28"/>
      <c r="BD52" s="28"/>
      <c r="BE52" s="29"/>
      <c r="BF52" s="27"/>
      <c r="BG52" s="28"/>
      <c r="BH52" s="28"/>
      <c r="BI52" s="28"/>
      <c r="BJ52" s="52"/>
      <c r="BK52" s="27">
        <v>30000</v>
      </c>
      <c r="BL52" s="28">
        <v>30000</v>
      </c>
      <c r="BM52" s="28">
        <v>30000</v>
      </c>
      <c r="BN52" s="28"/>
      <c r="BO52" s="29" t="s">
        <v>119</v>
      </c>
      <c r="BP52" s="27">
        <v>30000</v>
      </c>
      <c r="BQ52" s="28">
        <v>30000</v>
      </c>
      <c r="BR52" s="28">
        <v>30000</v>
      </c>
      <c r="BS52" s="28"/>
      <c r="BT52" s="52" t="s">
        <v>119</v>
      </c>
    </row>
    <row r="53" spans="1:72" s="130" customFormat="1" ht="11.25" x14ac:dyDescent="0.3">
      <c r="A53" s="89" t="s">
        <v>353</v>
      </c>
      <c r="B53" s="148" t="s">
        <v>57</v>
      </c>
      <c r="C53" s="182"/>
      <c r="D53" s="183"/>
      <c r="E53" s="183"/>
      <c r="F53" s="90"/>
      <c r="G53" s="91"/>
      <c r="H53" s="182"/>
      <c r="I53" s="183"/>
      <c r="J53" s="183"/>
      <c r="K53" s="90"/>
      <c r="L53" s="92"/>
      <c r="M53" s="110"/>
      <c r="N53" s="90"/>
      <c r="O53" s="90"/>
      <c r="P53" s="90"/>
      <c r="Q53" s="91"/>
      <c r="R53" s="110"/>
      <c r="S53" s="90"/>
      <c r="T53" s="90"/>
      <c r="U53" s="90"/>
      <c r="V53" s="92"/>
      <c r="W53" s="110"/>
      <c r="X53" s="90"/>
      <c r="Y53" s="90"/>
      <c r="Z53" s="90"/>
      <c r="AA53" s="91"/>
      <c r="AB53" s="110"/>
      <c r="AC53" s="90"/>
      <c r="AD53" s="90"/>
      <c r="AE53" s="90"/>
      <c r="AF53" s="92"/>
      <c r="AG53" s="110"/>
      <c r="AH53" s="90"/>
      <c r="AI53" s="90"/>
      <c r="AJ53" s="90"/>
      <c r="AK53" s="91"/>
      <c r="AL53" s="110"/>
      <c r="AM53" s="90"/>
      <c r="AN53" s="90"/>
      <c r="AO53" s="90"/>
      <c r="AP53" s="92"/>
      <c r="AQ53" s="110"/>
      <c r="AR53" s="90"/>
      <c r="AS53" s="90"/>
      <c r="AT53" s="90"/>
      <c r="AU53" s="91"/>
      <c r="AV53" s="110"/>
      <c r="AW53" s="90"/>
      <c r="AX53" s="90"/>
      <c r="AY53" s="90"/>
      <c r="AZ53" s="92"/>
      <c r="BA53" s="110"/>
      <c r="BB53" s="90"/>
      <c r="BC53" s="90"/>
      <c r="BD53" s="90"/>
      <c r="BE53" s="91"/>
      <c r="BF53" s="110"/>
      <c r="BG53" s="90"/>
      <c r="BH53" s="90"/>
      <c r="BI53" s="90"/>
      <c r="BJ53" s="92"/>
      <c r="BK53" s="110"/>
      <c r="BL53" s="90"/>
      <c r="BM53" s="90"/>
      <c r="BN53" s="90"/>
      <c r="BO53" s="91"/>
      <c r="BP53" s="110"/>
      <c r="BQ53" s="90"/>
      <c r="BR53" s="90"/>
      <c r="BS53" s="90"/>
      <c r="BT53" s="92"/>
    </row>
    <row r="54" spans="1:72" s="112" customFormat="1" ht="11.25" x14ac:dyDescent="0.3">
      <c r="A54" s="249" t="s">
        <v>354</v>
      </c>
      <c r="B54" s="142" t="s">
        <v>57</v>
      </c>
      <c r="C54" s="176">
        <v>8.9756714711581934E-2</v>
      </c>
      <c r="D54" s="177">
        <v>8.9756714711581934E-2</v>
      </c>
      <c r="E54" s="177">
        <v>8.9756714711581934E-2</v>
      </c>
      <c r="F54" s="22"/>
      <c r="G54" s="20" t="s">
        <v>355</v>
      </c>
      <c r="H54" s="176"/>
      <c r="I54" s="177"/>
      <c r="J54" s="177"/>
      <c r="K54" s="22"/>
      <c r="L54" s="59"/>
      <c r="M54" s="21"/>
      <c r="N54" s="22"/>
      <c r="O54" s="22"/>
      <c r="P54" s="22"/>
      <c r="Q54" s="20"/>
      <c r="R54" s="21"/>
      <c r="S54" s="22"/>
      <c r="T54" s="22"/>
      <c r="U54" s="22"/>
      <c r="V54" s="59"/>
      <c r="W54" s="21">
        <f t="shared" ref="W54:Y57" si="0">C54</f>
        <v>8.9756714711581934E-2</v>
      </c>
      <c r="X54" s="22">
        <f t="shared" si="0"/>
        <v>8.9756714711581934E-2</v>
      </c>
      <c r="Y54" s="22">
        <f t="shared" si="0"/>
        <v>8.9756714711581934E-2</v>
      </c>
      <c r="Z54" s="22"/>
      <c r="AA54" s="20" t="s">
        <v>355</v>
      </c>
      <c r="AB54" s="21"/>
      <c r="AC54" s="22"/>
      <c r="AD54" s="22"/>
      <c r="AE54" s="22"/>
      <c r="AF54" s="59"/>
      <c r="AG54" s="21">
        <v>0.11248839799727012</v>
      </c>
      <c r="AH54" s="22">
        <v>0.11248839799727012</v>
      </c>
      <c r="AI54" s="22">
        <v>0.11248839799727012</v>
      </c>
      <c r="AJ54" s="22"/>
      <c r="AK54" s="20" t="s">
        <v>355</v>
      </c>
      <c r="AL54" s="21"/>
      <c r="AM54" s="22"/>
      <c r="AN54" s="22"/>
      <c r="AO54" s="22"/>
      <c r="AP54" s="59"/>
      <c r="AQ54" s="21"/>
      <c r="AR54" s="22"/>
      <c r="AS54" s="22"/>
      <c r="AT54" s="22"/>
      <c r="AU54" s="20"/>
      <c r="AV54" s="21">
        <f t="shared" ref="AV54:AX57" si="1">AG54</f>
        <v>0.11248839799727012</v>
      </c>
      <c r="AW54" s="22">
        <f t="shared" si="1"/>
        <v>0.11248839799727012</v>
      </c>
      <c r="AX54" s="22">
        <f t="shared" si="1"/>
        <v>0.11248839799727012</v>
      </c>
      <c r="AY54" s="22"/>
      <c r="AZ54" s="59" t="s">
        <v>355</v>
      </c>
      <c r="BA54" s="21"/>
      <c r="BB54" s="22"/>
      <c r="BC54" s="22"/>
      <c r="BD54" s="22"/>
      <c r="BE54" s="20"/>
      <c r="BF54" s="21"/>
      <c r="BG54" s="22"/>
      <c r="BH54" s="22"/>
      <c r="BI54" s="22"/>
      <c r="BJ54" s="59"/>
      <c r="BK54" s="21"/>
      <c r="BL54" s="22"/>
      <c r="BM54" s="22"/>
      <c r="BN54" s="22"/>
      <c r="BO54" s="20"/>
      <c r="BP54" s="21"/>
      <c r="BQ54" s="22"/>
      <c r="BR54" s="22"/>
      <c r="BS54" s="22"/>
      <c r="BT54" s="59"/>
    </row>
    <row r="55" spans="1:72" s="112" customFormat="1" ht="11.25" x14ac:dyDescent="0.3">
      <c r="A55" s="248" t="s">
        <v>356</v>
      </c>
      <c r="B55" s="144" t="s">
        <v>57</v>
      </c>
      <c r="C55" s="184">
        <v>1.0804900139096849</v>
      </c>
      <c r="D55" s="185">
        <v>1.0804900139096849</v>
      </c>
      <c r="E55" s="185">
        <v>1.0804900139096849</v>
      </c>
      <c r="F55" s="56"/>
      <c r="G55" s="23" t="s">
        <v>355</v>
      </c>
      <c r="H55" s="184"/>
      <c r="I55" s="185"/>
      <c r="J55" s="185"/>
      <c r="K55" s="56"/>
      <c r="L55" s="57"/>
      <c r="M55" s="113"/>
      <c r="N55" s="56"/>
      <c r="O55" s="56"/>
      <c r="P55" s="56"/>
      <c r="Q55" s="23"/>
      <c r="R55" s="113"/>
      <c r="S55" s="56"/>
      <c r="T55" s="56"/>
      <c r="U55" s="56"/>
      <c r="V55" s="57"/>
      <c r="W55" s="113">
        <f t="shared" si="0"/>
        <v>1.0804900139096849</v>
      </c>
      <c r="X55" s="56">
        <f t="shared" si="0"/>
        <v>1.0804900139096849</v>
      </c>
      <c r="Y55" s="56">
        <f t="shared" si="0"/>
        <v>1.0804900139096849</v>
      </c>
      <c r="Z55" s="56"/>
      <c r="AA55" s="23" t="s">
        <v>355</v>
      </c>
      <c r="AB55" s="113"/>
      <c r="AC55" s="56"/>
      <c r="AD55" s="56"/>
      <c r="AE55" s="56"/>
      <c r="AF55" s="57"/>
      <c r="AG55" s="113">
        <v>1.6446107348458439</v>
      </c>
      <c r="AH55" s="56">
        <v>1.6446107348458439</v>
      </c>
      <c r="AI55" s="56">
        <v>1.6446107348458439</v>
      </c>
      <c r="AJ55" s="56"/>
      <c r="AK55" s="23" t="s">
        <v>355</v>
      </c>
      <c r="AL55" s="113"/>
      <c r="AM55" s="56"/>
      <c r="AN55" s="56"/>
      <c r="AO55" s="56"/>
      <c r="AP55" s="57"/>
      <c r="AQ55" s="113"/>
      <c r="AR55" s="56"/>
      <c r="AS55" s="56"/>
      <c r="AT55" s="56"/>
      <c r="AU55" s="23"/>
      <c r="AV55" s="113">
        <f t="shared" si="1"/>
        <v>1.6446107348458439</v>
      </c>
      <c r="AW55" s="56">
        <f t="shared" si="1"/>
        <v>1.6446107348458439</v>
      </c>
      <c r="AX55" s="56">
        <f t="shared" si="1"/>
        <v>1.6446107348458439</v>
      </c>
      <c r="AY55" s="56"/>
      <c r="AZ55" s="57" t="s">
        <v>355</v>
      </c>
      <c r="BA55" s="113"/>
      <c r="BB55" s="56"/>
      <c r="BC55" s="56"/>
      <c r="BD55" s="56"/>
      <c r="BE55" s="23"/>
      <c r="BF55" s="113"/>
      <c r="BG55" s="56"/>
      <c r="BH55" s="56"/>
      <c r="BI55" s="56"/>
      <c r="BJ55" s="57"/>
      <c r="BK55" s="113"/>
      <c r="BL55" s="56"/>
      <c r="BM55" s="56"/>
      <c r="BN55" s="56"/>
      <c r="BO55" s="23"/>
      <c r="BP55" s="113"/>
      <c r="BQ55" s="56"/>
      <c r="BR55" s="56"/>
      <c r="BS55" s="56"/>
      <c r="BT55" s="57"/>
    </row>
    <row r="56" spans="1:72" s="112" customFormat="1" ht="11.25" x14ac:dyDescent="0.3">
      <c r="A56" s="249" t="s">
        <v>357</v>
      </c>
      <c r="B56" s="142" t="s">
        <v>57</v>
      </c>
      <c r="C56" s="176">
        <v>2.956209661049702E-5</v>
      </c>
      <c r="D56" s="177">
        <v>2.956209661049702E-5</v>
      </c>
      <c r="E56" s="177">
        <v>2.956209661049702E-5</v>
      </c>
      <c r="F56" s="22"/>
      <c r="G56" s="20" t="s">
        <v>355</v>
      </c>
      <c r="H56" s="176"/>
      <c r="I56" s="177"/>
      <c r="J56" s="177"/>
      <c r="K56" s="22"/>
      <c r="L56" s="59"/>
      <c r="M56" s="21"/>
      <c r="N56" s="22"/>
      <c r="O56" s="22"/>
      <c r="P56" s="22"/>
      <c r="Q56" s="20"/>
      <c r="R56" s="21"/>
      <c r="S56" s="22"/>
      <c r="T56" s="22"/>
      <c r="U56" s="22"/>
      <c r="V56" s="59"/>
      <c r="W56" s="21">
        <f t="shared" si="0"/>
        <v>2.956209661049702E-5</v>
      </c>
      <c r="X56" s="22">
        <f t="shared" si="0"/>
        <v>2.956209661049702E-5</v>
      </c>
      <c r="Y56" s="22">
        <f t="shared" si="0"/>
        <v>2.956209661049702E-5</v>
      </c>
      <c r="Z56" s="22"/>
      <c r="AA56" s="20" t="s">
        <v>355</v>
      </c>
      <c r="AB56" s="21"/>
      <c r="AC56" s="22"/>
      <c r="AD56" s="22"/>
      <c r="AE56" s="22"/>
      <c r="AF56" s="59"/>
      <c r="AG56" s="21">
        <v>1.9242545026056401E-5</v>
      </c>
      <c r="AH56" s="22">
        <v>1.9242545026056401E-5</v>
      </c>
      <c r="AI56" s="22">
        <v>1.9242545026056401E-5</v>
      </c>
      <c r="AJ56" s="22"/>
      <c r="AK56" s="20" t="s">
        <v>355</v>
      </c>
      <c r="AL56" s="21"/>
      <c r="AM56" s="22"/>
      <c r="AN56" s="22"/>
      <c r="AO56" s="22"/>
      <c r="AP56" s="59"/>
      <c r="AQ56" s="21"/>
      <c r="AR56" s="22"/>
      <c r="AS56" s="22"/>
      <c r="AT56" s="22"/>
      <c r="AU56" s="20"/>
      <c r="AV56" s="21">
        <f t="shared" si="1"/>
        <v>1.9242545026056401E-5</v>
      </c>
      <c r="AW56" s="22">
        <f t="shared" si="1"/>
        <v>1.9242545026056401E-5</v>
      </c>
      <c r="AX56" s="22">
        <f t="shared" si="1"/>
        <v>1.9242545026056401E-5</v>
      </c>
      <c r="AY56" s="22"/>
      <c r="AZ56" s="59" t="s">
        <v>355</v>
      </c>
      <c r="BA56" s="21"/>
      <c r="BB56" s="22"/>
      <c r="BC56" s="22"/>
      <c r="BD56" s="22"/>
      <c r="BE56" s="20"/>
      <c r="BF56" s="21"/>
      <c r="BG56" s="22"/>
      <c r="BH56" s="22"/>
      <c r="BI56" s="22"/>
      <c r="BJ56" s="59"/>
      <c r="BK56" s="21"/>
      <c r="BL56" s="22"/>
      <c r="BM56" s="22"/>
      <c r="BN56" s="22"/>
      <c r="BO56" s="20"/>
      <c r="BP56" s="21"/>
      <c r="BQ56" s="22"/>
      <c r="BR56" s="22"/>
      <c r="BS56" s="22"/>
      <c r="BT56" s="59"/>
    </row>
    <row r="57" spans="1:72" s="112" customFormat="1" ht="11.25" x14ac:dyDescent="0.3">
      <c r="A57" s="248" t="s">
        <v>358</v>
      </c>
      <c r="B57" s="144" t="s">
        <v>57</v>
      </c>
      <c r="C57" s="184">
        <v>6.7044026962523366</v>
      </c>
      <c r="D57" s="185">
        <v>6.7044026962523366</v>
      </c>
      <c r="E57" s="185">
        <v>6.7044026962523366</v>
      </c>
      <c r="F57" s="56"/>
      <c r="G57" s="23" t="s">
        <v>355</v>
      </c>
      <c r="H57" s="184"/>
      <c r="I57" s="185"/>
      <c r="J57" s="185"/>
      <c r="K57" s="56"/>
      <c r="L57" s="57"/>
      <c r="M57" s="113"/>
      <c r="N57" s="56"/>
      <c r="O57" s="56"/>
      <c r="P57" s="56"/>
      <c r="Q57" s="23"/>
      <c r="R57" s="113"/>
      <c r="S57" s="56"/>
      <c r="T57" s="56"/>
      <c r="U57" s="56"/>
      <c r="V57" s="57"/>
      <c r="W57" s="113">
        <f t="shared" si="0"/>
        <v>6.7044026962523366</v>
      </c>
      <c r="X57" s="56">
        <f t="shared" si="0"/>
        <v>6.7044026962523366</v>
      </c>
      <c r="Y57" s="56">
        <f t="shared" si="0"/>
        <v>6.7044026962523366</v>
      </c>
      <c r="Z57" s="56"/>
      <c r="AA57" s="23" t="s">
        <v>355</v>
      </c>
      <c r="AB57" s="113"/>
      <c r="AC57" s="56"/>
      <c r="AD57" s="56"/>
      <c r="AE57" s="56"/>
      <c r="AF57" s="57"/>
      <c r="AG57" s="113">
        <v>8.1010207961580782</v>
      </c>
      <c r="AH57" s="56">
        <v>8.1010207961580782</v>
      </c>
      <c r="AI57" s="56">
        <v>8.1010207961580782</v>
      </c>
      <c r="AJ57" s="56"/>
      <c r="AK57" s="23" t="s">
        <v>355</v>
      </c>
      <c r="AL57" s="113"/>
      <c r="AM57" s="56"/>
      <c r="AN57" s="56"/>
      <c r="AO57" s="56"/>
      <c r="AP57" s="57"/>
      <c r="AQ57" s="113"/>
      <c r="AR57" s="56"/>
      <c r="AS57" s="56"/>
      <c r="AT57" s="56"/>
      <c r="AU57" s="23"/>
      <c r="AV57" s="113">
        <f t="shared" si="1"/>
        <v>8.1010207961580782</v>
      </c>
      <c r="AW57" s="56">
        <f t="shared" si="1"/>
        <v>8.1010207961580782</v>
      </c>
      <c r="AX57" s="56">
        <f t="shared" si="1"/>
        <v>8.1010207961580782</v>
      </c>
      <c r="AY57" s="56"/>
      <c r="AZ57" s="57" t="s">
        <v>355</v>
      </c>
      <c r="BA57" s="113"/>
      <c r="BB57" s="56"/>
      <c r="BC57" s="56"/>
      <c r="BD57" s="56"/>
      <c r="BE57" s="23"/>
      <c r="BF57" s="113"/>
      <c r="BG57" s="56"/>
      <c r="BH57" s="56"/>
      <c r="BI57" s="56"/>
      <c r="BJ57" s="57"/>
      <c r="BK57" s="113"/>
      <c r="BL57" s="56"/>
      <c r="BM57" s="56"/>
      <c r="BN57" s="56"/>
      <c r="BO57" s="23"/>
      <c r="BP57" s="113"/>
      <c r="BQ57" s="56"/>
      <c r="BR57" s="56"/>
      <c r="BS57" s="56"/>
      <c r="BT57" s="57"/>
    </row>
    <row r="58" spans="1:72" s="112" customFormat="1" ht="11.25" x14ac:dyDescent="0.3">
      <c r="A58" s="58" t="s">
        <v>359</v>
      </c>
      <c r="B58" s="142" t="s">
        <v>57</v>
      </c>
      <c r="C58" s="176"/>
      <c r="D58" s="177"/>
      <c r="E58" s="177"/>
      <c r="F58" s="22"/>
      <c r="G58" s="20"/>
      <c r="H58" s="176"/>
      <c r="I58" s="177"/>
      <c r="J58" s="177"/>
      <c r="K58" s="22"/>
      <c r="L58" s="59"/>
      <c r="M58" s="21"/>
      <c r="N58" s="22"/>
      <c r="O58" s="22"/>
      <c r="P58" s="22"/>
      <c r="Q58" s="20"/>
      <c r="R58" s="21"/>
      <c r="S58" s="22"/>
      <c r="T58" s="22"/>
      <c r="U58" s="22"/>
      <c r="V58" s="59"/>
      <c r="W58" s="21"/>
      <c r="X58" s="22"/>
      <c r="Y58" s="22"/>
      <c r="Z58" s="22"/>
      <c r="AA58" s="20"/>
      <c r="AB58" s="21"/>
      <c r="AC58" s="22"/>
      <c r="AD58" s="22"/>
      <c r="AE58" s="22"/>
      <c r="AF58" s="59"/>
      <c r="AG58" s="21"/>
      <c r="AH58" s="22"/>
      <c r="AI58" s="22"/>
      <c r="AJ58" s="22"/>
      <c r="AK58" s="20"/>
      <c r="AL58" s="21"/>
      <c r="AM58" s="22"/>
      <c r="AN58" s="22"/>
      <c r="AO58" s="22"/>
      <c r="AP58" s="59"/>
      <c r="AQ58" s="21"/>
      <c r="AR58" s="22"/>
      <c r="AS58" s="22"/>
      <c r="AT58" s="22"/>
      <c r="AU58" s="20"/>
      <c r="AV58" s="21"/>
      <c r="AW58" s="22"/>
      <c r="AX58" s="22"/>
      <c r="AY58" s="22"/>
      <c r="AZ58" s="59"/>
      <c r="BA58" s="21"/>
      <c r="BB58" s="22"/>
      <c r="BC58" s="22"/>
      <c r="BD58" s="22"/>
      <c r="BE58" s="20"/>
      <c r="BF58" s="21"/>
      <c r="BG58" s="22"/>
      <c r="BH58" s="22"/>
      <c r="BI58" s="22"/>
      <c r="BJ58" s="59"/>
      <c r="BK58" s="21"/>
      <c r="BL58" s="22"/>
      <c r="BM58" s="22"/>
      <c r="BN58" s="22"/>
      <c r="BO58" s="20"/>
      <c r="BP58" s="21"/>
      <c r="BQ58" s="22"/>
      <c r="BR58" s="22"/>
      <c r="BS58" s="22"/>
      <c r="BT58" s="59"/>
    </row>
    <row r="59" spans="1:72" s="112" customFormat="1" ht="11.25" x14ac:dyDescent="0.3">
      <c r="A59" s="248" t="s">
        <v>354</v>
      </c>
      <c r="B59" s="144" t="s">
        <v>57</v>
      </c>
      <c r="C59" s="184">
        <v>9.0392681371826239E-2</v>
      </c>
      <c r="D59" s="185">
        <v>9.0392681371826239E-2</v>
      </c>
      <c r="E59" s="185">
        <v>9.0392681371826239E-2</v>
      </c>
      <c r="F59" s="56"/>
      <c r="G59" s="23" t="s">
        <v>355</v>
      </c>
      <c r="H59" s="184"/>
      <c r="I59" s="185"/>
      <c r="J59" s="185"/>
      <c r="K59" s="56"/>
      <c r="L59" s="57"/>
      <c r="M59" s="113"/>
      <c r="N59" s="56"/>
      <c r="O59" s="56"/>
      <c r="P59" s="56"/>
      <c r="Q59" s="23"/>
      <c r="R59" s="113"/>
      <c r="S59" s="56"/>
      <c r="T59" s="56"/>
      <c r="U59" s="56"/>
      <c r="V59" s="57"/>
      <c r="W59" s="113">
        <f t="shared" ref="W59:Y62" si="2">C59</f>
        <v>9.0392681371826239E-2</v>
      </c>
      <c r="X59" s="56">
        <f t="shared" si="2"/>
        <v>9.0392681371826239E-2</v>
      </c>
      <c r="Y59" s="56">
        <f t="shared" si="2"/>
        <v>9.0392681371826239E-2</v>
      </c>
      <c r="Z59" s="56"/>
      <c r="AA59" s="23" t="s">
        <v>355</v>
      </c>
      <c r="AB59" s="113"/>
      <c r="AC59" s="56"/>
      <c r="AD59" s="56"/>
      <c r="AE59" s="56"/>
      <c r="AF59" s="57"/>
      <c r="AG59" s="113">
        <v>0.11525448895356077</v>
      </c>
      <c r="AH59" s="56">
        <v>0.11525448895356077</v>
      </c>
      <c r="AI59" s="56">
        <v>0.11525448895356077</v>
      </c>
      <c r="AJ59" s="56"/>
      <c r="AK59" s="23" t="s">
        <v>355</v>
      </c>
      <c r="AL59" s="113"/>
      <c r="AM59" s="56"/>
      <c r="AN59" s="56"/>
      <c r="AO59" s="56"/>
      <c r="AP59" s="57"/>
      <c r="AQ59" s="113"/>
      <c r="AR59" s="56"/>
      <c r="AS59" s="56"/>
      <c r="AT59" s="56"/>
      <c r="AU59" s="23"/>
      <c r="AV59" s="113">
        <f t="shared" ref="AV59:AX63" si="3">AG59</f>
        <v>0.11525448895356077</v>
      </c>
      <c r="AW59" s="56">
        <f t="shared" si="3"/>
        <v>0.11525448895356077</v>
      </c>
      <c r="AX59" s="56">
        <f t="shared" si="3"/>
        <v>0.11525448895356077</v>
      </c>
      <c r="AY59" s="56"/>
      <c r="AZ59" s="57" t="s">
        <v>355</v>
      </c>
      <c r="BA59" s="113"/>
      <c r="BB59" s="56"/>
      <c r="BC59" s="56"/>
      <c r="BD59" s="56"/>
      <c r="BE59" s="23"/>
      <c r="BF59" s="113"/>
      <c r="BG59" s="56"/>
      <c r="BH59" s="56"/>
      <c r="BI59" s="56"/>
      <c r="BJ59" s="57"/>
      <c r="BK59" s="113"/>
      <c r="BL59" s="56"/>
      <c r="BM59" s="56"/>
      <c r="BN59" s="56"/>
      <c r="BO59" s="23"/>
      <c r="BP59" s="113"/>
      <c r="BQ59" s="56"/>
      <c r="BR59" s="56"/>
      <c r="BS59" s="56"/>
      <c r="BT59" s="57"/>
    </row>
    <row r="60" spans="1:72" s="112" customFormat="1" ht="11.25" x14ac:dyDescent="0.3">
      <c r="A60" s="249" t="s">
        <v>356</v>
      </c>
      <c r="B60" s="142" t="s">
        <v>57</v>
      </c>
      <c r="C60" s="176">
        <v>0.98499428186677918</v>
      </c>
      <c r="D60" s="177">
        <v>0.98499428186677918</v>
      </c>
      <c r="E60" s="177">
        <v>0.98499428186677918</v>
      </c>
      <c r="F60" s="22"/>
      <c r="G60" s="20" t="s">
        <v>355</v>
      </c>
      <c r="H60" s="176"/>
      <c r="I60" s="177"/>
      <c r="J60" s="177"/>
      <c r="K60" s="22"/>
      <c r="L60" s="59"/>
      <c r="M60" s="21"/>
      <c r="N60" s="22"/>
      <c r="O60" s="22"/>
      <c r="P60" s="22"/>
      <c r="Q60" s="20"/>
      <c r="R60" s="21"/>
      <c r="S60" s="22"/>
      <c r="T60" s="22"/>
      <c r="U60" s="22"/>
      <c r="V60" s="59"/>
      <c r="W60" s="21">
        <f t="shared" si="2"/>
        <v>0.98499428186677918</v>
      </c>
      <c r="X60" s="22">
        <f t="shared" si="2"/>
        <v>0.98499428186677918</v>
      </c>
      <c r="Y60" s="22">
        <f t="shared" si="2"/>
        <v>0.98499428186677918</v>
      </c>
      <c r="Z60" s="22"/>
      <c r="AA60" s="20" t="s">
        <v>355</v>
      </c>
      <c r="AB60" s="21"/>
      <c r="AC60" s="22"/>
      <c r="AD60" s="22"/>
      <c r="AE60" s="22"/>
      <c r="AF60" s="59"/>
      <c r="AG60" s="21">
        <v>1.327058111970443</v>
      </c>
      <c r="AH60" s="22">
        <v>1.327058111970443</v>
      </c>
      <c r="AI60" s="22">
        <v>1.327058111970443</v>
      </c>
      <c r="AJ60" s="22"/>
      <c r="AK60" s="20" t="s">
        <v>355</v>
      </c>
      <c r="AL60" s="21"/>
      <c r="AM60" s="22"/>
      <c r="AN60" s="22"/>
      <c r="AO60" s="22"/>
      <c r="AP60" s="59"/>
      <c r="AQ60" s="21"/>
      <c r="AR60" s="22"/>
      <c r="AS60" s="22"/>
      <c r="AT60" s="22"/>
      <c r="AU60" s="20"/>
      <c r="AV60" s="21">
        <f t="shared" si="3"/>
        <v>1.327058111970443</v>
      </c>
      <c r="AW60" s="22">
        <f t="shared" si="3"/>
        <v>1.327058111970443</v>
      </c>
      <c r="AX60" s="22">
        <f t="shared" si="3"/>
        <v>1.327058111970443</v>
      </c>
      <c r="AY60" s="22"/>
      <c r="AZ60" s="59" t="s">
        <v>355</v>
      </c>
      <c r="BA60" s="21"/>
      <c r="BB60" s="22"/>
      <c r="BC60" s="22"/>
      <c r="BD60" s="22"/>
      <c r="BE60" s="20"/>
      <c r="BF60" s="21"/>
      <c r="BG60" s="22"/>
      <c r="BH60" s="22"/>
      <c r="BI60" s="22"/>
      <c r="BJ60" s="59"/>
      <c r="BK60" s="21"/>
      <c r="BL60" s="22"/>
      <c r="BM60" s="22"/>
      <c r="BN60" s="22"/>
      <c r="BO60" s="20"/>
      <c r="BP60" s="21"/>
      <c r="BQ60" s="22"/>
      <c r="BR60" s="22"/>
      <c r="BS60" s="22"/>
      <c r="BT60" s="59"/>
    </row>
    <row r="61" spans="1:72" s="112" customFormat="1" ht="11.25" x14ac:dyDescent="0.3">
      <c r="A61" s="248" t="s">
        <v>357</v>
      </c>
      <c r="B61" s="144" t="s">
        <v>57</v>
      </c>
      <c r="C61" s="184">
        <v>4.1621178679518867E-5</v>
      </c>
      <c r="D61" s="185">
        <v>4.1621178679518867E-5</v>
      </c>
      <c r="E61" s="185">
        <v>4.1621178679518867E-5</v>
      </c>
      <c r="F61" s="56"/>
      <c r="G61" s="23" t="s">
        <v>355</v>
      </c>
      <c r="H61" s="184"/>
      <c r="I61" s="185"/>
      <c r="J61" s="185"/>
      <c r="K61" s="56"/>
      <c r="L61" s="57"/>
      <c r="M61" s="113"/>
      <c r="N61" s="56"/>
      <c r="O61" s="56"/>
      <c r="P61" s="56"/>
      <c r="Q61" s="23"/>
      <c r="R61" s="113"/>
      <c r="S61" s="56"/>
      <c r="T61" s="56"/>
      <c r="U61" s="56"/>
      <c r="V61" s="57"/>
      <c r="W61" s="113">
        <f t="shared" si="2"/>
        <v>4.1621178679518867E-5</v>
      </c>
      <c r="X61" s="56">
        <f t="shared" si="2"/>
        <v>4.1621178679518867E-5</v>
      </c>
      <c r="Y61" s="56">
        <f t="shared" si="2"/>
        <v>4.1621178679518867E-5</v>
      </c>
      <c r="Z61" s="56"/>
      <c r="AA61" s="23" t="s">
        <v>355</v>
      </c>
      <c r="AB61" s="113"/>
      <c r="AC61" s="56"/>
      <c r="AD61" s="56"/>
      <c r="AE61" s="56"/>
      <c r="AF61" s="57"/>
      <c r="AG61" s="113">
        <v>4.7120467052146886E-5</v>
      </c>
      <c r="AH61" s="56">
        <v>4.7120467052146886E-5</v>
      </c>
      <c r="AI61" s="56">
        <v>4.7120467052146886E-5</v>
      </c>
      <c r="AJ61" s="56"/>
      <c r="AK61" s="23" t="s">
        <v>355</v>
      </c>
      <c r="AL61" s="113"/>
      <c r="AM61" s="56"/>
      <c r="AN61" s="56"/>
      <c r="AO61" s="56"/>
      <c r="AP61" s="57"/>
      <c r="AQ61" s="113"/>
      <c r="AR61" s="56"/>
      <c r="AS61" s="56"/>
      <c r="AT61" s="56"/>
      <c r="AU61" s="23"/>
      <c r="AV61" s="113">
        <f t="shared" si="3"/>
        <v>4.7120467052146886E-5</v>
      </c>
      <c r="AW61" s="56">
        <f t="shared" si="3"/>
        <v>4.7120467052146886E-5</v>
      </c>
      <c r="AX61" s="56">
        <f t="shared" si="3"/>
        <v>4.7120467052146886E-5</v>
      </c>
      <c r="AY61" s="56"/>
      <c r="AZ61" s="57" t="s">
        <v>355</v>
      </c>
      <c r="BA61" s="113"/>
      <c r="BB61" s="56"/>
      <c r="BC61" s="56"/>
      <c r="BD61" s="56"/>
      <c r="BE61" s="23"/>
      <c r="BF61" s="113"/>
      <c r="BG61" s="56"/>
      <c r="BH61" s="56"/>
      <c r="BI61" s="56"/>
      <c r="BJ61" s="57"/>
      <c r="BK61" s="113"/>
      <c r="BL61" s="56"/>
      <c r="BM61" s="56"/>
      <c r="BN61" s="56"/>
      <c r="BO61" s="23"/>
      <c r="BP61" s="113"/>
      <c r="BQ61" s="56"/>
      <c r="BR61" s="56"/>
      <c r="BS61" s="56"/>
      <c r="BT61" s="57"/>
    </row>
    <row r="62" spans="1:72" s="112" customFormat="1" ht="11.25" x14ac:dyDescent="0.3">
      <c r="A62" s="249" t="s">
        <v>358</v>
      </c>
      <c r="B62" s="142" t="s">
        <v>57</v>
      </c>
      <c r="C62" s="176">
        <v>18.955618768960335</v>
      </c>
      <c r="D62" s="177">
        <v>18.955618768960335</v>
      </c>
      <c r="E62" s="177">
        <v>18.955618768960335</v>
      </c>
      <c r="F62" s="22"/>
      <c r="G62" s="20" t="s">
        <v>355</v>
      </c>
      <c r="H62" s="176"/>
      <c r="I62" s="177"/>
      <c r="J62" s="177"/>
      <c r="K62" s="22"/>
      <c r="L62" s="59"/>
      <c r="M62" s="21"/>
      <c r="N62" s="22"/>
      <c r="O62" s="22"/>
      <c r="P62" s="22"/>
      <c r="Q62" s="20"/>
      <c r="R62" s="21"/>
      <c r="S62" s="22"/>
      <c r="T62" s="22"/>
      <c r="U62" s="22"/>
      <c r="V62" s="59"/>
      <c r="W62" s="21">
        <f t="shared" si="2"/>
        <v>18.955618768960335</v>
      </c>
      <c r="X62" s="22">
        <f t="shared" si="2"/>
        <v>18.955618768960335</v>
      </c>
      <c r="Y62" s="22">
        <f t="shared" si="2"/>
        <v>18.955618768960335</v>
      </c>
      <c r="Z62" s="22"/>
      <c r="AA62" s="20" t="s">
        <v>355</v>
      </c>
      <c r="AB62" s="21"/>
      <c r="AC62" s="22"/>
      <c r="AD62" s="22"/>
      <c r="AE62" s="22"/>
      <c r="AF62" s="59"/>
      <c r="AG62" s="21">
        <v>23.036574745145639</v>
      </c>
      <c r="AH62" s="22">
        <v>23.036574745145639</v>
      </c>
      <c r="AI62" s="22">
        <v>23.036574745145639</v>
      </c>
      <c r="AJ62" s="22"/>
      <c r="AK62" s="20" t="s">
        <v>355</v>
      </c>
      <c r="AL62" s="21"/>
      <c r="AM62" s="22"/>
      <c r="AN62" s="22"/>
      <c r="AO62" s="22"/>
      <c r="AP62" s="59"/>
      <c r="AQ62" s="21"/>
      <c r="AR62" s="22"/>
      <c r="AS62" s="22"/>
      <c r="AT62" s="22"/>
      <c r="AU62" s="20"/>
      <c r="AV62" s="21">
        <f t="shared" si="3"/>
        <v>23.036574745145639</v>
      </c>
      <c r="AW62" s="22">
        <f t="shared" si="3"/>
        <v>23.036574745145639</v>
      </c>
      <c r="AX62" s="22">
        <f t="shared" si="3"/>
        <v>23.036574745145639</v>
      </c>
      <c r="AY62" s="22"/>
      <c r="AZ62" s="59" t="s">
        <v>355</v>
      </c>
      <c r="BA62" s="21"/>
      <c r="BB62" s="22"/>
      <c r="BC62" s="22"/>
      <c r="BD62" s="22"/>
      <c r="BE62" s="20"/>
      <c r="BF62" s="21"/>
      <c r="BG62" s="22"/>
      <c r="BH62" s="22"/>
      <c r="BI62" s="22"/>
      <c r="BJ62" s="59"/>
      <c r="BK62" s="21"/>
      <c r="BL62" s="22"/>
      <c r="BM62" s="22"/>
      <c r="BN62" s="22"/>
      <c r="BO62" s="20"/>
      <c r="BP62" s="21"/>
      <c r="BQ62" s="22"/>
      <c r="BR62" s="22"/>
      <c r="BS62" s="22"/>
      <c r="BT62" s="59"/>
    </row>
    <row r="63" spans="1:72" s="129" customFormat="1" ht="11.25" x14ac:dyDescent="0.3">
      <c r="A63" s="252" t="s">
        <v>360</v>
      </c>
      <c r="B63" s="140" t="s">
        <v>57</v>
      </c>
      <c r="C63" s="178"/>
      <c r="D63" s="179"/>
      <c r="E63" s="179"/>
      <c r="F63" s="25"/>
      <c r="G63" s="26"/>
      <c r="H63" s="178"/>
      <c r="I63" s="179"/>
      <c r="J63" s="179"/>
      <c r="K63" s="25"/>
      <c r="L63" s="54"/>
      <c r="M63" s="24"/>
      <c r="N63" s="25"/>
      <c r="O63" s="25"/>
      <c r="P63" s="25"/>
      <c r="Q63" s="26"/>
      <c r="R63" s="24"/>
      <c r="S63" s="25"/>
      <c r="T63" s="25"/>
      <c r="U63" s="25"/>
      <c r="V63" s="54"/>
      <c r="W63" s="24"/>
      <c r="X63" s="25"/>
      <c r="Y63" s="25"/>
      <c r="Z63" s="25"/>
      <c r="AA63" s="26"/>
      <c r="AB63" s="24"/>
      <c r="AC63" s="25"/>
      <c r="AD63" s="25"/>
      <c r="AE63" s="25"/>
      <c r="AF63" s="54"/>
      <c r="AG63" s="24">
        <v>22.975704937147288</v>
      </c>
      <c r="AH63" s="25">
        <v>22.975704937147288</v>
      </c>
      <c r="AI63" s="25">
        <v>22.975704937147288</v>
      </c>
      <c r="AJ63" s="25"/>
      <c r="AK63" s="26" t="s">
        <v>355</v>
      </c>
      <c r="AL63" s="24"/>
      <c r="AM63" s="25"/>
      <c r="AN63" s="25"/>
      <c r="AO63" s="25"/>
      <c r="AP63" s="54"/>
      <c r="AQ63" s="24"/>
      <c r="AR63" s="25"/>
      <c r="AS63" s="25"/>
      <c r="AT63" s="25"/>
      <c r="AU63" s="26"/>
      <c r="AV63" s="24">
        <f t="shared" si="3"/>
        <v>22.975704937147288</v>
      </c>
      <c r="AW63" s="25">
        <f t="shared" si="3"/>
        <v>22.975704937147288</v>
      </c>
      <c r="AX63" s="25">
        <f t="shared" si="3"/>
        <v>22.975704937147288</v>
      </c>
      <c r="AY63" s="25"/>
      <c r="AZ63" s="54" t="s">
        <v>355</v>
      </c>
      <c r="BA63" s="24"/>
      <c r="BB63" s="25"/>
      <c r="BC63" s="25"/>
      <c r="BD63" s="25"/>
      <c r="BE63" s="26"/>
      <c r="BF63" s="24"/>
      <c r="BG63" s="25"/>
      <c r="BH63" s="25"/>
      <c r="BI63" s="25"/>
      <c r="BJ63" s="54"/>
      <c r="BK63" s="24"/>
      <c r="BL63" s="25"/>
      <c r="BM63" s="25"/>
      <c r="BN63" s="25"/>
      <c r="BO63" s="26"/>
      <c r="BP63" s="24"/>
      <c r="BQ63" s="25"/>
      <c r="BR63" s="25"/>
      <c r="BS63" s="25"/>
      <c r="BT63" s="54"/>
    </row>
    <row r="64" spans="1:72" s="112" customFormat="1" ht="11.25" x14ac:dyDescent="0.3">
      <c r="A64" s="58" t="s">
        <v>361</v>
      </c>
      <c r="B64" s="142"/>
      <c r="C64" s="176"/>
      <c r="D64" s="177"/>
      <c r="E64" s="177"/>
      <c r="F64" s="22"/>
      <c r="G64" s="20"/>
      <c r="H64" s="176"/>
      <c r="I64" s="177"/>
      <c r="J64" s="177"/>
      <c r="K64" s="22"/>
      <c r="L64" s="59"/>
      <c r="M64" s="21"/>
      <c r="N64" s="22"/>
      <c r="O64" s="22"/>
      <c r="P64" s="22"/>
      <c r="Q64" s="20"/>
      <c r="R64" s="21"/>
      <c r="S64" s="22"/>
      <c r="T64" s="22"/>
      <c r="U64" s="22"/>
      <c r="V64" s="59"/>
      <c r="W64" s="21"/>
      <c r="X64" s="22"/>
      <c r="Y64" s="22"/>
      <c r="Z64" s="22"/>
      <c r="AA64" s="20"/>
      <c r="AB64" s="21"/>
      <c r="AC64" s="22"/>
      <c r="AD64" s="22"/>
      <c r="AE64" s="22"/>
      <c r="AF64" s="59"/>
      <c r="AG64" s="21"/>
      <c r="AH64" s="22"/>
      <c r="AI64" s="22"/>
      <c r="AJ64" s="22"/>
      <c r="AK64" s="20"/>
      <c r="AL64" s="21"/>
      <c r="AM64" s="22"/>
      <c r="AN64" s="22"/>
      <c r="AO64" s="22"/>
      <c r="AP64" s="59"/>
      <c r="AQ64" s="21"/>
      <c r="AR64" s="22"/>
      <c r="AS64" s="22"/>
      <c r="AT64" s="22"/>
      <c r="AU64" s="20"/>
      <c r="AV64" s="21"/>
      <c r="AW64" s="22"/>
      <c r="AX64" s="22"/>
      <c r="AY64" s="22"/>
      <c r="AZ64" s="59"/>
      <c r="BA64" s="21"/>
      <c r="BB64" s="22"/>
      <c r="BC64" s="22"/>
      <c r="BD64" s="22"/>
      <c r="BE64" s="20"/>
      <c r="BF64" s="21"/>
      <c r="BG64" s="22"/>
      <c r="BH64" s="22"/>
      <c r="BI64" s="22"/>
      <c r="BJ64" s="59"/>
      <c r="BK64" s="21"/>
      <c r="BL64" s="22"/>
      <c r="BM64" s="22"/>
      <c r="BN64" s="22"/>
      <c r="BO64" s="20"/>
      <c r="BP64" s="21"/>
      <c r="BQ64" s="22"/>
      <c r="BR64" s="22"/>
      <c r="BS64" s="22"/>
      <c r="BT64" s="59"/>
    </row>
    <row r="65" spans="1:73" s="129" customFormat="1" ht="11.25" x14ac:dyDescent="0.3">
      <c r="A65" s="252" t="s">
        <v>362</v>
      </c>
      <c r="B65" s="140" t="s">
        <v>57</v>
      </c>
      <c r="C65" s="178">
        <v>780000</v>
      </c>
      <c r="D65" s="179">
        <v>780000</v>
      </c>
      <c r="E65" s="179">
        <v>780000</v>
      </c>
      <c r="F65" s="25"/>
      <c r="G65" s="26" t="s">
        <v>119</v>
      </c>
      <c r="H65" s="178">
        <v>223000</v>
      </c>
      <c r="I65" s="179">
        <v>223000</v>
      </c>
      <c r="J65" s="179">
        <v>223000</v>
      </c>
      <c r="K65" s="25"/>
      <c r="L65" s="54" t="s">
        <v>119</v>
      </c>
      <c r="M65" s="24">
        <v>223000</v>
      </c>
      <c r="N65" s="25">
        <v>223000</v>
      </c>
      <c r="O65" s="25">
        <v>223000</v>
      </c>
      <c r="P65" s="25"/>
      <c r="Q65" s="26" t="s">
        <v>119</v>
      </c>
      <c r="R65" s="24">
        <v>223000</v>
      </c>
      <c r="S65" s="25">
        <v>223000</v>
      </c>
      <c r="T65" s="25">
        <v>223000</v>
      </c>
      <c r="U65" s="25"/>
      <c r="V65" s="54" t="s">
        <v>119</v>
      </c>
      <c r="W65" s="24">
        <v>500000</v>
      </c>
      <c r="X65" s="25">
        <v>500000</v>
      </c>
      <c r="Y65" s="25">
        <v>500000</v>
      </c>
      <c r="Z65" s="25"/>
      <c r="AA65" s="26" t="s">
        <v>119</v>
      </c>
      <c r="AB65" s="24"/>
      <c r="AC65" s="25"/>
      <c r="AD65" s="25"/>
      <c r="AE65" s="25"/>
      <c r="AF65" s="54"/>
      <c r="AG65" s="24">
        <v>10100000</v>
      </c>
      <c r="AH65" s="25">
        <v>10100000</v>
      </c>
      <c r="AI65" s="25">
        <v>10100000</v>
      </c>
      <c r="AJ65" s="25"/>
      <c r="AK65" s="26" t="s">
        <v>119</v>
      </c>
      <c r="AL65" s="24">
        <v>130000</v>
      </c>
      <c r="AM65" s="25">
        <v>130000</v>
      </c>
      <c r="AN65" s="25">
        <v>130000</v>
      </c>
      <c r="AO65" s="25"/>
      <c r="AP65" s="54" t="s">
        <v>119</v>
      </c>
      <c r="AQ65" s="24">
        <v>130000</v>
      </c>
      <c r="AR65" s="25">
        <v>130000</v>
      </c>
      <c r="AS65" s="25">
        <v>130000</v>
      </c>
      <c r="AT65" s="25"/>
      <c r="AU65" s="26" t="s">
        <v>119</v>
      </c>
      <c r="AV65" s="24">
        <v>450000</v>
      </c>
      <c r="AW65" s="25">
        <v>450000</v>
      </c>
      <c r="AX65" s="25">
        <v>450000</v>
      </c>
      <c r="AY65" s="25"/>
      <c r="AZ65" s="54" t="s">
        <v>119</v>
      </c>
      <c r="BA65" s="24">
        <v>223000</v>
      </c>
      <c r="BB65" s="25">
        <v>223000</v>
      </c>
      <c r="BC65" s="25">
        <v>223000</v>
      </c>
      <c r="BD65" s="25"/>
      <c r="BE65" s="26" t="s">
        <v>119</v>
      </c>
      <c r="BF65" s="24">
        <v>223000</v>
      </c>
      <c r="BG65" s="25">
        <v>223000</v>
      </c>
      <c r="BH65" s="25">
        <v>223000</v>
      </c>
      <c r="BI65" s="25"/>
      <c r="BJ65" s="54" t="s">
        <v>119</v>
      </c>
      <c r="BK65" s="24">
        <v>130000</v>
      </c>
      <c r="BL65" s="25">
        <v>130000</v>
      </c>
      <c r="BM65" s="25">
        <v>130000</v>
      </c>
      <c r="BN65" s="25"/>
      <c r="BO65" s="26" t="s">
        <v>119</v>
      </c>
      <c r="BP65" s="24">
        <v>130000</v>
      </c>
      <c r="BQ65" s="25">
        <v>130000</v>
      </c>
      <c r="BR65" s="25">
        <v>130000</v>
      </c>
      <c r="BS65" s="25"/>
      <c r="BT65" s="54" t="s">
        <v>119</v>
      </c>
    </row>
    <row r="66" spans="1:73" s="112" customFormat="1" ht="11.25" x14ac:dyDescent="0.3">
      <c r="A66" s="58" t="s">
        <v>942</v>
      </c>
      <c r="B66" s="142"/>
      <c r="C66" s="176"/>
      <c r="D66" s="177"/>
      <c r="E66" s="177"/>
      <c r="F66" s="22"/>
      <c r="G66" s="20"/>
      <c r="H66" s="176"/>
      <c r="I66" s="177"/>
      <c r="J66" s="177"/>
      <c r="K66" s="22"/>
      <c r="L66" s="59"/>
      <c r="M66" s="21"/>
      <c r="N66" s="22"/>
      <c r="O66" s="22"/>
      <c r="P66" s="22"/>
      <c r="Q66" s="20"/>
      <c r="R66" s="21"/>
      <c r="S66" s="22"/>
      <c r="T66" s="22"/>
      <c r="U66" s="22"/>
      <c r="V66" s="59"/>
      <c r="W66" s="21"/>
      <c r="X66" s="22"/>
      <c r="Y66" s="22"/>
      <c r="Z66" s="22"/>
      <c r="AA66" s="20"/>
      <c r="AB66" s="21"/>
      <c r="AC66" s="22"/>
      <c r="AD66" s="22"/>
      <c r="AE66" s="22"/>
      <c r="AF66" s="59"/>
      <c r="AG66" s="21"/>
      <c r="AH66" s="22"/>
      <c r="AI66" s="22"/>
      <c r="AJ66" s="22"/>
      <c r="AK66" s="20"/>
      <c r="AL66" s="21"/>
      <c r="AM66" s="22"/>
      <c r="AN66" s="22"/>
      <c r="AO66" s="22"/>
      <c r="AP66" s="59"/>
      <c r="AQ66" s="21"/>
      <c r="AR66" s="22"/>
      <c r="AS66" s="22"/>
      <c r="AT66" s="22"/>
      <c r="AU66" s="20"/>
      <c r="AV66" s="21"/>
      <c r="AW66" s="22"/>
      <c r="AX66" s="22"/>
      <c r="AY66" s="22"/>
      <c r="AZ66" s="59"/>
      <c r="BA66" s="21"/>
      <c r="BB66" s="22"/>
      <c r="BC66" s="22"/>
      <c r="BD66" s="22"/>
      <c r="BE66" s="20"/>
      <c r="BF66" s="21"/>
      <c r="BG66" s="22"/>
      <c r="BH66" s="22"/>
      <c r="BI66" s="22"/>
      <c r="BJ66" s="59"/>
      <c r="BK66" s="21"/>
      <c r="BL66" s="22"/>
      <c r="BM66" s="22"/>
      <c r="BN66" s="22"/>
      <c r="BO66" s="20"/>
      <c r="BP66" s="21"/>
      <c r="BQ66" s="22"/>
      <c r="BR66" s="22"/>
      <c r="BS66" s="22"/>
      <c r="BT66" s="59"/>
    </row>
    <row r="67" spans="1:73" s="129" customFormat="1" ht="11.25" x14ac:dyDescent="0.3">
      <c r="A67" s="252" t="s">
        <v>363</v>
      </c>
      <c r="B67" s="140" t="s">
        <v>57</v>
      </c>
      <c r="C67" s="178">
        <v>8775.2218351517076</v>
      </c>
      <c r="D67" s="179">
        <f>C67</f>
        <v>8775.2218351517076</v>
      </c>
      <c r="E67" s="179">
        <f>C67</f>
        <v>8775.2218351517076</v>
      </c>
      <c r="F67" s="25"/>
      <c r="G67" s="26" t="s">
        <v>355</v>
      </c>
      <c r="H67" s="178"/>
      <c r="I67" s="179"/>
      <c r="J67" s="179"/>
      <c r="K67" s="25"/>
      <c r="L67" s="54"/>
      <c r="M67" s="24"/>
      <c r="N67" s="25"/>
      <c r="O67" s="25"/>
      <c r="P67" s="25"/>
      <c r="Q67" s="26"/>
      <c r="R67" s="24"/>
      <c r="S67" s="25"/>
      <c r="T67" s="25"/>
      <c r="U67" s="25"/>
      <c r="V67" s="54"/>
      <c r="W67" s="24">
        <f t="shared" ref="W67:Y68" si="4">C67</f>
        <v>8775.2218351517076</v>
      </c>
      <c r="X67" s="25">
        <f t="shared" si="4"/>
        <v>8775.2218351517076</v>
      </c>
      <c r="Y67" s="25">
        <f t="shared" si="4"/>
        <v>8775.2218351517076</v>
      </c>
      <c r="Z67" s="25"/>
      <c r="AA67" s="26" t="s">
        <v>355</v>
      </c>
      <c r="AB67" s="24"/>
      <c r="AC67" s="25"/>
      <c r="AD67" s="25"/>
      <c r="AE67" s="25"/>
      <c r="AF67" s="54"/>
      <c r="AG67" s="24">
        <v>8775.2218351517058</v>
      </c>
      <c r="AH67" s="25">
        <f>AG67</f>
        <v>8775.2218351517058</v>
      </c>
      <c r="AI67" s="25">
        <f>AG67</f>
        <v>8775.2218351517058</v>
      </c>
      <c r="AJ67" s="25"/>
      <c r="AK67" s="26" t="s">
        <v>355</v>
      </c>
      <c r="AL67" s="24"/>
      <c r="AM67" s="25"/>
      <c r="AN67" s="25"/>
      <c r="AO67" s="25"/>
      <c r="AP67" s="54"/>
      <c r="AQ67" s="24"/>
      <c r="AR67" s="25"/>
      <c r="AS67" s="25"/>
      <c r="AT67" s="25"/>
      <c r="AU67" s="26"/>
      <c r="AV67" s="24">
        <f t="shared" ref="AV67:AX68" si="5">AG67</f>
        <v>8775.2218351517058</v>
      </c>
      <c r="AW67" s="25">
        <f t="shared" si="5"/>
        <v>8775.2218351517058</v>
      </c>
      <c r="AX67" s="25">
        <f t="shared" si="5"/>
        <v>8775.2218351517058</v>
      </c>
      <c r="AY67" s="25"/>
      <c r="AZ67" s="54" t="s">
        <v>355</v>
      </c>
      <c r="BA67" s="24"/>
      <c r="BB67" s="25"/>
      <c r="BC67" s="25"/>
      <c r="BD67" s="25"/>
      <c r="BE67" s="26"/>
      <c r="BF67" s="24"/>
      <c r="BG67" s="25"/>
      <c r="BH67" s="25"/>
      <c r="BI67" s="25"/>
      <c r="BJ67" s="54"/>
      <c r="BK67" s="24"/>
      <c r="BL67" s="25"/>
      <c r="BM67" s="25"/>
      <c r="BN67" s="25"/>
      <c r="BO67" s="26"/>
      <c r="BP67" s="24"/>
      <c r="BQ67" s="25"/>
      <c r="BR67" s="25"/>
      <c r="BS67" s="25"/>
      <c r="BT67" s="54"/>
    </row>
    <row r="68" spans="1:73" s="129" customFormat="1" ht="11.25" x14ac:dyDescent="0.3">
      <c r="A68" s="250" t="s">
        <v>364</v>
      </c>
      <c r="B68" s="141" t="s">
        <v>57</v>
      </c>
      <c r="C68" s="180">
        <v>47563.397123867871</v>
      </c>
      <c r="D68" s="181">
        <f>C68</f>
        <v>47563.397123867871</v>
      </c>
      <c r="E68" s="181">
        <f>C68</f>
        <v>47563.397123867871</v>
      </c>
      <c r="F68" s="28"/>
      <c r="G68" s="29" t="s">
        <v>355</v>
      </c>
      <c r="H68" s="180"/>
      <c r="I68" s="181"/>
      <c r="J68" s="181"/>
      <c r="K68" s="28"/>
      <c r="L68" s="52"/>
      <c r="M68" s="27"/>
      <c r="N68" s="28"/>
      <c r="O68" s="28"/>
      <c r="P68" s="28"/>
      <c r="Q68" s="29"/>
      <c r="R68" s="27"/>
      <c r="S68" s="28"/>
      <c r="T68" s="28"/>
      <c r="U68" s="28"/>
      <c r="V68" s="52"/>
      <c r="W68" s="27">
        <f t="shared" si="4"/>
        <v>47563.397123867871</v>
      </c>
      <c r="X68" s="28">
        <f t="shared" si="4"/>
        <v>47563.397123867871</v>
      </c>
      <c r="Y68" s="28">
        <f t="shared" si="4"/>
        <v>47563.397123867871</v>
      </c>
      <c r="Z68" s="28"/>
      <c r="AA68" s="29" t="s">
        <v>355</v>
      </c>
      <c r="AB68" s="27"/>
      <c r="AC68" s="28"/>
      <c r="AD68" s="28"/>
      <c r="AE68" s="28"/>
      <c r="AF68" s="52"/>
      <c r="AG68" s="27">
        <v>47565.075363802433</v>
      </c>
      <c r="AH68" s="28">
        <f>AG68</f>
        <v>47565.075363802433</v>
      </c>
      <c r="AI68" s="28">
        <f>AG68</f>
        <v>47565.075363802433</v>
      </c>
      <c r="AJ68" s="28"/>
      <c r="AK68" s="29" t="s">
        <v>355</v>
      </c>
      <c r="AL68" s="27"/>
      <c r="AM68" s="28"/>
      <c r="AN68" s="28"/>
      <c r="AO68" s="28"/>
      <c r="AP68" s="52"/>
      <c r="AQ68" s="27"/>
      <c r="AR68" s="28"/>
      <c r="AS68" s="28"/>
      <c r="AT68" s="28"/>
      <c r="AU68" s="29"/>
      <c r="AV68" s="27">
        <f t="shared" si="5"/>
        <v>47565.075363802433</v>
      </c>
      <c r="AW68" s="28">
        <f t="shared" si="5"/>
        <v>47565.075363802433</v>
      </c>
      <c r="AX68" s="28">
        <f t="shared" si="5"/>
        <v>47565.075363802433</v>
      </c>
      <c r="AY68" s="28"/>
      <c r="AZ68" s="52" t="s">
        <v>355</v>
      </c>
      <c r="BA68" s="27"/>
      <c r="BB68" s="28"/>
      <c r="BC68" s="28"/>
      <c r="BD68" s="28"/>
      <c r="BE68" s="29"/>
      <c r="BF68" s="27"/>
      <c r="BG68" s="28"/>
      <c r="BH68" s="28"/>
      <c r="BI68" s="28"/>
      <c r="BJ68" s="52"/>
      <c r="BK68" s="27"/>
      <c r="BL68" s="28"/>
      <c r="BM68" s="28"/>
      <c r="BN68" s="28"/>
      <c r="BO68" s="29"/>
      <c r="BP68" s="27"/>
      <c r="BQ68" s="28"/>
      <c r="BR68" s="28"/>
      <c r="BS68" s="28"/>
      <c r="BT68" s="52"/>
    </row>
    <row r="69" spans="1:73" s="128" customFormat="1" ht="11.25" x14ac:dyDescent="0.3">
      <c r="A69" s="84" t="s">
        <v>894</v>
      </c>
      <c r="B69" s="147" t="s">
        <v>2</v>
      </c>
      <c r="C69" s="84" t="s">
        <v>3</v>
      </c>
      <c r="D69" s="84">
        <v>2030</v>
      </c>
      <c r="E69" s="84">
        <v>2050</v>
      </c>
      <c r="F69" s="84"/>
      <c r="G69" s="85"/>
      <c r="H69" s="84" t="s">
        <v>3</v>
      </c>
      <c r="I69" s="84">
        <v>2030</v>
      </c>
      <c r="J69" s="84">
        <v>2050</v>
      </c>
      <c r="K69" s="84"/>
      <c r="L69" s="85"/>
      <c r="M69" s="85" t="s">
        <v>3</v>
      </c>
      <c r="N69" s="85">
        <v>2030</v>
      </c>
      <c r="O69" s="85">
        <v>2050</v>
      </c>
      <c r="P69" s="84"/>
      <c r="Q69" s="85"/>
      <c r="R69" s="85" t="s">
        <v>3</v>
      </c>
      <c r="S69" s="85">
        <v>2030</v>
      </c>
      <c r="T69" s="85">
        <v>2050</v>
      </c>
      <c r="U69" s="84"/>
      <c r="V69" s="85"/>
      <c r="W69" s="85" t="s">
        <v>3</v>
      </c>
      <c r="X69" s="85">
        <v>2030</v>
      </c>
      <c r="Y69" s="85">
        <v>2050</v>
      </c>
      <c r="Z69" s="84"/>
      <c r="AA69" s="85"/>
      <c r="AB69" s="85" t="s">
        <v>3</v>
      </c>
      <c r="AC69" s="85">
        <v>2030</v>
      </c>
      <c r="AD69" s="85">
        <v>2050</v>
      </c>
      <c r="AE69" s="84"/>
      <c r="AF69" s="85"/>
      <c r="AG69" s="85" t="s">
        <v>3</v>
      </c>
      <c r="AH69" s="85">
        <v>2030</v>
      </c>
      <c r="AI69" s="85">
        <v>2050</v>
      </c>
      <c r="AJ69" s="84"/>
      <c r="AK69" s="85"/>
      <c r="AL69" s="85" t="s">
        <v>3</v>
      </c>
      <c r="AM69" s="85">
        <v>2030</v>
      </c>
      <c r="AN69" s="85">
        <v>2050</v>
      </c>
      <c r="AO69" s="84"/>
      <c r="AP69" s="86"/>
      <c r="AQ69" s="85" t="s">
        <v>3</v>
      </c>
      <c r="AR69" s="85">
        <v>2030</v>
      </c>
      <c r="AS69" s="85">
        <v>2050</v>
      </c>
      <c r="AT69" s="84"/>
      <c r="AU69" s="85"/>
      <c r="AV69" s="85" t="s">
        <v>3</v>
      </c>
      <c r="AW69" s="85">
        <v>2030</v>
      </c>
      <c r="AX69" s="85">
        <v>2050</v>
      </c>
      <c r="AY69" s="84"/>
      <c r="AZ69" s="86"/>
      <c r="BA69" s="85" t="s">
        <v>3</v>
      </c>
      <c r="BB69" s="85">
        <v>2030</v>
      </c>
      <c r="BC69" s="85">
        <v>2050</v>
      </c>
      <c r="BD69" s="84"/>
      <c r="BE69" s="85"/>
      <c r="BF69" s="85" t="s">
        <v>3</v>
      </c>
      <c r="BG69" s="85">
        <v>2030</v>
      </c>
      <c r="BH69" s="85">
        <v>2050</v>
      </c>
      <c r="BI69" s="84"/>
      <c r="BJ69" s="86"/>
      <c r="BK69" s="85" t="s">
        <v>3</v>
      </c>
      <c r="BL69" s="85">
        <v>2030</v>
      </c>
      <c r="BM69" s="85">
        <v>2050</v>
      </c>
      <c r="BN69" s="84"/>
      <c r="BO69" s="85"/>
      <c r="BP69" s="85" t="s">
        <v>3</v>
      </c>
      <c r="BQ69" s="85">
        <v>2030</v>
      </c>
      <c r="BR69" s="85">
        <v>2050</v>
      </c>
      <c r="BS69" s="84"/>
      <c r="BT69" s="86"/>
      <c r="BU69" s="87"/>
    </row>
    <row r="70" spans="1:73" s="129" customFormat="1" ht="11.25" x14ac:dyDescent="0.3">
      <c r="A70" s="51" t="s">
        <v>895</v>
      </c>
      <c r="B70" s="141"/>
      <c r="C70" s="180"/>
      <c r="D70" s="181"/>
      <c r="E70" s="181"/>
      <c r="F70" s="28"/>
      <c r="G70" s="29"/>
      <c r="H70" s="180"/>
      <c r="I70" s="181"/>
      <c r="J70" s="181"/>
      <c r="K70" s="28"/>
      <c r="L70" s="52"/>
      <c r="M70" s="27"/>
      <c r="N70" s="28"/>
      <c r="O70" s="28"/>
      <c r="P70" s="28"/>
      <c r="Q70" s="29"/>
      <c r="R70" s="27"/>
      <c r="S70" s="28"/>
      <c r="T70" s="28"/>
      <c r="U70" s="28"/>
      <c r="V70" s="52"/>
      <c r="W70" s="27"/>
      <c r="X70" s="28"/>
      <c r="Y70" s="28"/>
      <c r="Z70" s="28"/>
      <c r="AA70" s="29"/>
      <c r="AB70" s="27"/>
      <c r="AC70" s="28"/>
      <c r="AD70" s="28"/>
      <c r="AE70" s="28"/>
      <c r="AF70" s="52"/>
      <c r="AG70" s="27"/>
      <c r="AH70" s="28"/>
      <c r="AI70" s="28"/>
      <c r="AJ70" s="28"/>
      <c r="AK70" s="29"/>
      <c r="AL70" s="27"/>
      <c r="AM70" s="28"/>
      <c r="AN70" s="28"/>
      <c r="AO70" s="28"/>
      <c r="AP70" s="52"/>
      <c r="AQ70" s="27"/>
      <c r="AR70" s="28"/>
      <c r="AS70" s="28"/>
      <c r="AT70" s="28"/>
      <c r="AU70" s="29"/>
      <c r="AV70" s="27"/>
      <c r="AW70" s="28"/>
      <c r="AX70" s="28"/>
      <c r="AY70" s="28"/>
      <c r="AZ70" s="52"/>
      <c r="BA70" s="27"/>
      <c r="BB70" s="28"/>
      <c r="BC70" s="28"/>
      <c r="BD70" s="28"/>
      <c r="BE70" s="29"/>
      <c r="BF70" s="27"/>
      <c r="BG70" s="28"/>
      <c r="BH70" s="28"/>
      <c r="BI70" s="28"/>
      <c r="BJ70" s="52"/>
      <c r="BK70" s="27"/>
      <c r="BL70" s="28"/>
      <c r="BM70" s="28"/>
      <c r="BN70" s="28"/>
      <c r="BO70" s="29"/>
      <c r="BP70" s="27"/>
      <c r="BQ70" s="28"/>
      <c r="BR70" s="28"/>
      <c r="BS70" s="28"/>
      <c r="BT70" s="52"/>
    </row>
    <row r="71" spans="1:73" s="129" customFormat="1" ht="22.5" x14ac:dyDescent="0.3">
      <c r="A71" s="252" t="s">
        <v>64</v>
      </c>
      <c r="B71" s="140" t="s">
        <v>63</v>
      </c>
      <c r="C71" s="184">
        <f>C38/50000</f>
        <v>0.46</v>
      </c>
      <c r="D71" s="184">
        <f>D38/50000</f>
        <v>0.46</v>
      </c>
      <c r="E71" s="184">
        <f>E38/50000</f>
        <v>0.46</v>
      </c>
      <c r="F71" s="25" t="s">
        <v>365</v>
      </c>
      <c r="G71" s="26" t="s">
        <v>296</v>
      </c>
      <c r="H71" s="184">
        <f>H38/50000</f>
        <v>1.2884</v>
      </c>
      <c r="I71" s="184">
        <f>I38/50000</f>
        <v>1.2884</v>
      </c>
      <c r="J71" s="184">
        <f>J38/50000</f>
        <v>1.2884</v>
      </c>
      <c r="K71" s="25" t="s">
        <v>365</v>
      </c>
      <c r="L71" s="26" t="s">
        <v>296</v>
      </c>
      <c r="M71" s="184">
        <f>M38/50000</f>
        <v>1.2884</v>
      </c>
      <c r="N71" s="184">
        <f>N38/50000</f>
        <v>1.2884</v>
      </c>
      <c r="O71" s="184">
        <f>O38/50000</f>
        <v>1.2884</v>
      </c>
      <c r="P71" s="25" t="s">
        <v>365</v>
      </c>
      <c r="Q71" s="26" t="s">
        <v>296</v>
      </c>
      <c r="R71" s="184">
        <f>R38/50000</f>
        <v>1.2884</v>
      </c>
      <c r="S71" s="184">
        <f>S38/50000</f>
        <v>1.2884</v>
      </c>
      <c r="T71" s="184">
        <f>T38/50000</f>
        <v>1.2884</v>
      </c>
      <c r="U71" s="25" t="s">
        <v>365</v>
      </c>
      <c r="V71" s="26" t="s">
        <v>296</v>
      </c>
      <c r="W71" s="184">
        <f>W38/50000</f>
        <v>1.742</v>
      </c>
      <c r="X71" s="184">
        <f>X38/50000</f>
        <v>1.742</v>
      </c>
      <c r="Y71" s="184">
        <f>Y38/50000</f>
        <v>1.742</v>
      </c>
      <c r="Z71" s="25" t="s">
        <v>365</v>
      </c>
      <c r="AA71" s="26" t="s">
        <v>296</v>
      </c>
      <c r="AB71" s="184"/>
      <c r="AC71" s="184"/>
      <c r="AD71" s="184"/>
      <c r="AE71" s="25"/>
      <c r="AF71" s="54"/>
      <c r="AG71" s="184">
        <f>AG40/50000</f>
        <v>1.2</v>
      </c>
      <c r="AH71" s="184">
        <f>AH40/50000</f>
        <v>1.2</v>
      </c>
      <c r="AI71" s="184">
        <f>AI40/50000</f>
        <v>1.2</v>
      </c>
      <c r="AJ71" s="25" t="s">
        <v>365</v>
      </c>
      <c r="AK71" s="26" t="s">
        <v>296</v>
      </c>
      <c r="AL71" s="184">
        <f>AL40/50000</f>
        <v>3</v>
      </c>
      <c r="AM71" s="184">
        <f>AM40/50000</f>
        <v>3</v>
      </c>
      <c r="AN71" s="184">
        <f>AN40/50000</f>
        <v>3</v>
      </c>
      <c r="AO71" s="25" t="s">
        <v>365</v>
      </c>
      <c r="AP71" s="26" t="s">
        <v>296</v>
      </c>
      <c r="AQ71" s="184">
        <f>AQ40/50000</f>
        <v>3</v>
      </c>
      <c r="AR71" s="184">
        <f>AR40/50000</f>
        <v>3</v>
      </c>
      <c r="AS71" s="184">
        <f>AS40/50000</f>
        <v>3</v>
      </c>
      <c r="AT71" s="25" t="s">
        <v>365</v>
      </c>
      <c r="AU71" s="26" t="s">
        <v>296</v>
      </c>
      <c r="AV71" s="184">
        <f>AV40/50000</f>
        <v>3.4</v>
      </c>
      <c r="AW71" s="184">
        <f>AW40/50000</f>
        <v>3.4</v>
      </c>
      <c r="AX71" s="184">
        <f>AX40/50000</f>
        <v>3.4</v>
      </c>
      <c r="AY71" s="25" t="s">
        <v>365</v>
      </c>
      <c r="AZ71" s="26" t="s">
        <v>296</v>
      </c>
      <c r="BA71" s="184">
        <f>BA38/50000</f>
        <v>1.2884</v>
      </c>
      <c r="BB71" s="184">
        <f>BB38/50000</f>
        <v>1.2884</v>
      </c>
      <c r="BC71" s="184">
        <f>BC38/50000</f>
        <v>1.2884</v>
      </c>
      <c r="BD71" s="25" t="s">
        <v>365</v>
      </c>
      <c r="BE71" s="26" t="s">
        <v>296</v>
      </c>
      <c r="BF71" s="184">
        <f>BF38/50000</f>
        <v>1.2884</v>
      </c>
      <c r="BG71" s="184">
        <f>BG38/50000</f>
        <v>1.2884</v>
      </c>
      <c r="BH71" s="184">
        <f>BH38/50000</f>
        <v>1.2884</v>
      </c>
      <c r="BI71" s="25" t="s">
        <v>365</v>
      </c>
      <c r="BJ71" s="26" t="s">
        <v>296</v>
      </c>
      <c r="BK71" s="184">
        <f>BK40/50000</f>
        <v>3</v>
      </c>
      <c r="BL71" s="184">
        <f>BL40/50000</f>
        <v>3</v>
      </c>
      <c r="BM71" s="184">
        <f>BM40/50000</f>
        <v>3</v>
      </c>
      <c r="BN71" s="25" t="s">
        <v>365</v>
      </c>
      <c r="BO71" s="26" t="s">
        <v>296</v>
      </c>
      <c r="BP71" s="184">
        <f>BP40/50000</f>
        <v>3</v>
      </c>
      <c r="BQ71" s="184">
        <f>BQ40/50000</f>
        <v>3</v>
      </c>
      <c r="BR71" s="184">
        <f>BR40/50000</f>
        <v>3</v>
      </c>
      <c r="BS71" s="25" t="s">
        <v>365</v>
      </c>
      <c r="BT71" s="26" t="s">
        <v>296</v>
      </c>
    </row>
    <row r="72" spans="1:73" s="129" customFormat="1" ht="22.5" x14ac:dyDescent="0.3">
      <c r="A72" s="250" t="s">
        <v>366</v>
      </c>
      <c r="B72" s="141" t="s">
        <v>63</v>
      </c>
      <c r="C72" s="180"/>
      <c r="D72" s="181"/>
      <c r="E72" s="181"/>
      <c r="F72" s="28"/>
      <c r="G72" s="29"/>
      <c r="H72" s="180"/>
      <c r="I72" s="181"/>
      <c r="J72" s="181"/>
      <c r="K72" s="28"/>
      <c r="L72" s="52"/>
      <c r="M72" s="27"/>
      <c r="N72" s="28"/>
      <c r="O72" s="28"/>
      <c r="P72" s="28"/>
      <c r="Q72" s="29"/>
      <c r="R72" s="27"/>
      <c r="S72" s="28"/>
      <c r="T72" s="28"/>
      <c r="U72" s="28"/>
      <c r="V72" s="52"/>
      <c r="W72" s="27"/>
      <c r="X72" s="28"/>
      <c r="Y72" s="28"/>
      <c r="Z72" s="28"/>
      <c r="AA72" s="29"/>
      <c r="AB72" s="21">
        <f>(AB39/20900)^0.66</f>
        <v>0.22630931000657378</v>
      </c>
      <c r="AC72" s="21">
        <f>(AC39/20900)^0.66</f>
        <v>0.22630931000657378</v>
      </c>
      <c r="AD72" s="21">
        <f>(AD39/20900)^0.66</f>
        <v>0.22630931000657378</v>
      </c>
      <c r="AE72" s="28" t="s">
        <v>367</v>
      </c>
      <c r="AF72" s="263" t="s">
        <v>296</v>
      </c>
      <c r="AG72" s="27"/>
      <c r="AH72" s="28"/>
      <c r="AI72" s="28"/>
      <c r="AJ72" s="28"/>
      <c r="AK72" s="29"/>
      <c r="AL72" s="27"/>
      <c r="AM72" s="28"/>
      <c r="AN72" s="28"/>
      <c r="AO72" s="28"/>
      <c r="AP72" s="52"/>
      <c r="AQ72" s="27"/>
      <c r="AR72" s="28"/>
      <c r="AS72" s="28"/>
      <c r="AT72" s="28"/>
      <c r="AU72" s="29"/>
      <c r="AV72" s="27"/>
      <c r="AW72" s="28"/>
      <c r="AX72" s="28"/>
      <c r="AY72" s="28"/>
      <c r="AZ72" s="52"/>
      <c r="BA72" s="27"/>
      <c r="BB72" s="28"/>
      <c r="BC72" s="28"/>
      <c r="BD72" s="28"/>
      <c r="BE72" s="29"/>
      <c r="BF72" s="27"/>
      <c r="BG72" s="28"/>
      <c r="BH72" s="28"/>
      <c r="BI72" s="28"/>
      <c r="BJ72" s="52"/>
      <c r="BK72" s="27"/>
      <c r="BL72" s="28"/>
      <c r="BM72" s="28"/>
      <c r="BN72" s="28"/>
      <c r="BO72" s="29"/>
      <c r="BP72" s="27"/>
      <c r="BQ72" s="28"/>
      <c r="BR72" s="28"/>
      <c r="BS72" s="28"/>
      <c r="BT72" s="52"/>
    </row>
    <row r="73" spans="1:73" s="128" customFormat="1" ht="11.25" x14ac:dyDescent="0.3">
      <c r="A73" s="84" t="s">
        <v>896</v>
      </c>
      <c r="B73" s="147"/>
      <c r="C73" s="84" t="s">
        <v>3</v>
      </c>
      <c r="D73" s="84">
        <v>2030</v>
      </c>
      <c r="E73" s="84">
        <v>2050</v>
      </c>
      <c r="F73" s="84"/>
      <c r="G73" s="85"/>
      <c r="H73" s="84" t="s">
        <v>3</v>
      </c>
      <c r="I73" s="84">
        <v>2030</v>
      </c>
      <c r="J73" s="84">
        <v>2050</v>
      </c>
      <c r="K73" s="84"/>
      <c r="L73" s="85"/>
      <c r="M73" s="85" t="s">
        <v>3</v>
      </c>
      <c r="N73" s="85">
        <v>2030</v>
      </c>
      <c r="O73" s="85">
        <v>2050</v>
      </c>
      <c r="P73" s="84"/>
      <c r="Q73" s="85"/>
      <c r="R73" s="85" t="s">
        <v>3</v>
      </c>
      <c r="S73" s="85">
        <v>2030</v>
      </c>
      <c r="T73" s="85">
        <v>2050</v>
      </c>
      <c r="U73" s="84"/>
      <c r="V73" s="85"/>
      <c r="W73" s="85" t="s">
        <v>3</v>
      </c>
      <c r="X73" s="85">
        <v>2030</v>
      </c>
      <c r="Y73" s="85">
        <v>2050</v>
      </c>
      <c r="Z73" s="84"/>
      <c r="AA73" s="85"/>
      <c r="AB73" s="85" t="s">
        <v>3</v>
      </c>
      <c r="AC73" s="85">
        <v>2030</v>
      </c>
      <c r="AD73" s="85">
        <v>2050</v>
      </c>
      <c r="AE73" s="84"/>
      <c r="AF73" s="85"/>
      <c r="AG73" s="85" t="s">
        <v>3</v>
      </c>
      <c r="AH73" s="85">
        <v>2030</v>
      </c>
      <c r="AI73" s="85">
        <v>2050</v>
      </c>
      <c r="AJ73" s="84"/>
      <c r="AK73" s="85"/>
      <c r="AL73" s="85" t="s">
        <v>3</v>
      </c>
      <c r="AM73" s="85">
        <v>2030</v>
      </c>
      <c r="AN73" s="85">
        <v>2050</v>
      </c>
      <c r="AO73" s="84"/>
      <c r="AP73" s="86"/>
      <c r="AQ73" s="85" t="s">
        <v>3</v>
      </c>
      <c r="AR73" s="85">
        <v>2030</v>
      </c>
      <c r="AS73" s="85">
        <v>2050</v>
      </c>
      <c r="AT73" s="84"/>
      <c r="AU73" s="85"/>
      <c r="AV73" s="85" t="s">
        <v>3</v>
      </c>
      <c r="AW73" s="85">
        <v>2030</v>
      </c>
      <c r="AX73" s="85">
        <v>2050</v>
      </c>
      <c r="AY73" s="84"/>
      <c r="AZ73" s="86"/>
      <c r="BA73" s="85" t="s">
        <v>3</v>
      </c>
      <c r="BB73" s="85">
        <v>2030</v>
      </c>
      <c r="BC73" s="85">
        <v>2050</v>
      </c>
      <c r="BD73" s="84"/>
      <c r="BE73" s="85"/>
      <c r="BF73" s="85" t="s">
        <v>3</v>
      </c>
      <c r="BG73" s="85">
        <v>2030</v>
      </c>
      <c r="BH73" s="85">
        <v>2050</v>
      </c>
      <c r="BI73" s="84"/>
      <c r="BJ73" s="86"/>
      <c r="BK73" s="85" t="s">
        <v>3</v>
      </c>
      <c r="BL73" s="85">
        <v>2030</v>
      </c>
      <c r="BM73" s="85">
        <v>2050</v>
      </c>
      <c r="BN73" s="84"/>
      <c r="BO73" s="85"/>
      <c r="BP73" s="85" t="s">
        <v>3</v>
      </c>
      <c r="BQ73" s="85">
        <v>2030</v>
      </c>
      <c r="BR73" s="85">
        <v>2050</v>
      </c>
      <c r="BS73" s="84"/>
      <c r="BT73" s="86"/>
      <c r="BU73" s="87"/>
    </row>
    <row r="74" spans="1:73" s="130" customFormat="1" ht="11.25" x14ac:dyDescent="0.3">
      <c r="A74" s="89" t="s">
        <v>368</v>
      </c>
      <c r="B74" s="148"/>
      <c r="C74" s="182"/>
      <c r="D74" s="183"/>
      <c r="E74" s="183"/>
      <c r="F74" s="90"/>
      <c r="G74" s="91"/>
      <c r="H74" s="182"/>
      <c r="I74" s="183"/>
      <c r="J74" s="183"/>
      <c r="K74" s="90"/>
      <c r="L74" s="92"/>
      <c r="M74" s="110"/>
      <c r="N74" s="90"/>
      <c r="O74" s="90"/>
      <c r="P74" s="90"/>
      <c r="Q74" s="91"/>
      <c r="R74" s="110"/>
      <c r="S74" s="90"/>
      <c r="T74" s="90"/>
      <c r="U74" s="90"/>
      <c r="V74" s="92"/>
      <c r="W74" s="110"/>
      <c r="X74" s="90"/>
      <c r="Y74" s="90"/>
      <c r="Z74" s="90"/>
      <c r="AA74" s="91"/>
      <c r="AB74" s="110"/>
      <c r="AC74" s="90"/>
      <c r="AD74" s="90"/>
      <c r="AE74" s="90"/>
      <c r="AF74" s="92"/>
      <c r="AG74" s="110"/>
      <c r="AH74" s="90"/>
      <c r="AI74" s="90"/>
      <c r="AJ74" s="90"/>
      <c r="AK74" s="91"/>
      <c r="AL74" s="110"/>
      <c r="AM74" s="90"/>
      <c r="AN74" s="90"/>
      <c r="AO74" s="90"/>
      <c r="AP74" s="92"/>
      <c r="AQ74" s="110"/>
      <c r="AR74" s="90"/>
      <c r="AS74" s="90"/>
      <c r="AT74" s="90"/>
      <c r="AU74" s="91"/>
      <c r="AV74" s="110"/>
      <c r="AW74" s="90"/>
      <c r="AX74" s="90"/>
      <c r="AY74" s="90"/>
      <c r="AZ74" s="92"/>
      <c r="BA74" s="110"/>
      <c r="BB74" s="90"/>
      <c r="BC74" s="90"/>
      <c r="BD74" s="90"/>
      <c r="BE74" s="91"/>
      <c r="BF74" s="110"/>
      <c r="BG74" s="90"/>
      <c r="BH74" s="90"/>
      <c r="BI74" s="90"/>
      <c r="BJ74" s="92"/>
      <c r="BK74" s="110"/>
      <c r="BL74" s="90"/>
      <c r="BM74" s="90"/>
      <c r="BN74" s="90"/>
      <c r="BO74" s="91"/>
      <c r="BP74" s="110"/>
      <c r="BQ74" s="90"/>
      <c r="BR74" s="90"/>
      <c r="BS74" s="90"/>
      <c r="BT74" s="92"/>
    </row>
    <row r="75" spans="1:73" s="129" customFormat="1" ht="22.5" x14ac:dyDescent="0.3">
      <c r="A75" s="51" t="s">
        <v>66</v>
      </c>
      <c r="B75" s="141" t="s">
        <v>369</v>
      </c>
      <c r="C75" s="180"/>
      <c r="D75" s="181"/>
      <c r="E75" s="181"/>
      <c r="F75" s="28" t="s">
        <v>963</v>
      </c>
      <c r="G75" s="29" t="s">
        <v>188</v>
      </c>
      <c r="H75" s="180"/>
      <c r="I75" s="181"/>
      <c r="J75" s="181"/>
      <c r="K75" s="28" t="s">
        <v>964</v>
      </c>
      <c r="L75" s="52" t="s">
        <v>188</v>
      </c>
      <c r="M75" s="27"/>
      <c r="N75" s="28"/>
      <c r="O75" s="28"/>
      <c r="P75" s="28" t="s">
        <v>965</v>
      </c>
      <c r="Q75" s="29" t="s">
        <v>188</v>
      </c>
      <c r="R75" s="27"/>
      <c r="S75" s="28"/>
      <c r="T75" s="28"/>
      <c r="U75" s="28" t="s">
        <v>966</v>
      </c>
      <c r="V75" s="52" t="s">
        <v>188</v>
      </c>
      <c r="W75" s="27"/>
      <c r="X75" s="28"/>
      <c r="Y75" s="28"/>
      <c r="Z75" s="28" t="s">
        <v>967</v>
      </c>
      <c r="AA75" s="29" t="s">
        <v>188</v>
      </c>
      <c r="AB75" s="27"/>
      <c r="AC75" s="28"/>
      <c r="AD75" s="28"/>
      <c r="AE75" s="28"/>
      <c r="AF75" s="52"/>
      <c r="AG75" s="27"/>
      <c r="AH75" s="28"/>
      <c r="AI75" s="28"/>
      <c r="AJ75" s="28" t="s">
        <v>968</v>
      </c>
      <c r="AK75" s="29" t="s">
        <v>188</v>
      </c>
      <c r="AL75" s="27"/>
      <c r="AM75" s="28"/>
      <c r="AN75" s="28"/>
      <c r="AO75" s="28" t="s">
        <v>969</v>
      </c>
      <c r="AP75" s="52" t="s">
        <v>188</v>
      </c>
      <c r="AQ75" s="27"/>
      <c r="AR75" s="28"/>
      <c r="AS75" s="28"/>
      <c r="AT75" s="28" t="s">
        <v>969</v>
      </c>
      <c r="AU75" s="29" t="s">
        <v>188</v>
      </c>
      <c r="AV75" s="27"/>
      <c r="AW75" s="28"/>
      <c r="AX75" s="28"/>
      <c r="AY75" s="28" t="s">
        <v>971</v>
      </c>
      <c r="AZ75" s="52" t="s">
        <v>188</v>
      </c>
      <c r="BA75" s="27"/>
      <c r="BB75" s="28"/>
      <c r="BC75" s="28"/>
      <c r="BD75" s="28" t="s">
        <v>964</v>
      </c>
      <c r="BE75" s="29" t="s">
        <v>188</v>
      </c>
      <c r="BF75" s="27"/>
      <c r="BG75" s="28"/>
      <c r="BH75" s="28"/>
      <c r="BI75" s="28" t="s">
        <v>966</v>
      </c>
      <c r="BJ75" s="52" t="s">
        <v>188</v>
      </c>
      <c r="BK75" s="27"/>
      <c r="BL75" s="28"/>
      <c r="BM75" s="28"/>
      <c r="BN75" s="28" t="s">
        <v>969</v>
      </c>
      <c r="BO75" s="29" t="s">
        <v>188</v>
      </c>
      <c r="BP75" s="27"/>
      <c r="BQ75" s="28"/>
      <c r="BR75" s="28"/>
      <c r="BS75" s="28" t="s">
        <v>969</v>
      </c>
      <c r="BT75" s="52" t="s">
        <v>188</v>
      </c>
    </row>
    <row r="76" spans="1:73" s="129" customFormat="1" ht="22.5" x14ac:dyDescent="0.3">
      <c r="A76" s="53" t="s">
        <v>68</v>
      </c>
      <c r="B76" s="140" t="s">
        <v>370</v>
      </c>
      <c r="C76" s="178">
        <v>50000000</v>
      </c>
      <c r="D76" s="179">
        <v>50000000</v>
      </c>
      <c r="E76" s="179">
        <v>50000000</v>
      </c>
      <c r="F76" s="25" t="s">
        <v>371</v>
      </c>
      <c r="G76" s="26" t="s">
        <v>188</v>
      </c>
      <c r="H76" s="178">
        <v>36100000</v>
      </c>
      <c r="I76" s="179">
        <v>36100000</v>
      </c>
      <c r="J76" s="179">
        <v>36100000</v>
      </c>
      <c r="K76" s="25" t="s">
        <v>371</v>
      </c>
      <c r="L76" s="54" t="s">
        <v>188</v>
      </c>
      <c r="M76" s="24">
        <v>34300000</v>
      </c>
      <c r="N76" s="25">
        <v>34300000</v>
      </c>
      <c r="O76" s="25">
        <v>34300000</v>
      </c>
      <c r="P76" s="25" t="s">
        <v>372</v>
      </c>
      <c r="Q76" s="26" t="s">
        <v>188</v>
      </c>
      <c r="R76" s="24">
        <v>34300000</v>
      </c>
      <c r="S76" s="25">
        <v>34300000</v>
      </c>
      <c r="T76" s="25">
        <v>34300000</v>
      </c>
      <c r="U76" s="25" t="s">
        <v>373</v>
      </c>
      <c r="V76" s="54" t="s">
        <v>188</v>
      </c>
      <c r="W76" s="24">
        <v>50000000</v>
      </c>
      <c r="X76" s="25">
        <v>50000000</v>
      </c>
      <c r="Y76" s="25">
        <v>50000000</v>
      </c>
      <c r="Z76" s="25" t="s">
        <v>374</v>
      </c>
      <c r="AA76" s="26" t="s">
        <v>188</v>
      </c>
      <c r="AB76" s="24"/>
      <c r="AC76" s="25"/>
      <c r="AD76" s="25"/>
      <c r="AE76" s="25"/>
      <c r="AF76" s="54"/>
      <c r="AG76" s="24">
        <v>35000000</v>
      </c>
      <c r="AH76" s="25">
        <v>35000000</v>
      </c>
      <c r="AI76" s="25">
        <v>35000000</v>
      </c>
      <c r="AJ76" s="25" t="s">
        <v>371</v>
      </c>
      <c r="AK76" s="26" t="s">
        <v>188</v>
      </c>
      <c r="AL76" s="24">
        <v>26000000</v>
      </c>
      <c r="AM76" s="25">
        <v>26000000</v>
      </c>
      <c r="AN76" s="25">
        <v>26000000</v>
      </c>
      <c r="AO76" s="25" t="s">
        <v>371</v>
      </c>
      <c r="AP76" s="54" t="s">
        <v>188</v>
      </c>
      <c r="AQ76" s="24">
        <v>26000000</v>
      </c>
      <c r="AR76" s="25">
        <v>26000000</v>
      </c>
      <c r="AS76" s="25">
        <v>26000000</v>
      </c>
      <c r="AT76" s="25" t="s">
        <v>371</v>
      </c>
      <c r="AU76" s="26" t="s">
        <v>188</v>
      </c>
      <c r="AV76" s="24">
        <v>48000000</v>
      </c>
      <c r="AW76" s="25">
        <v>48000000</v>
      </c>
      <c r="AX76" s="25">
        <v>48000000</v>
      </c>
      <c r="AY76" s="25" t="s">
        <v>972</v>
      </c>
      <c r="AZ76" s="54" t="s">
        <v>188</v>
      </c>
      <c r="BA76" s="24">
        <v>36100000</v>
      </c>
      <c r="BB76" s="25">
        <v>36100000</v>
      </c>
      <c r="BC76" s="25">
        <v>36100000</v>
      </c>
      <c r="BD76" s="25" t="s">
        <v>371</v>
      </c>
      <c r="BE76" s="26" t="s">
        <v>188</v>
      </c>
      <c r="BF76" s="24">
        <v>34300000</v>
      </c>
      <c r="BG76" s="25">
        <v>34300000</v>
      </c>
      <c r="BH76" s="25">
        <v>34300000</v>
      </c>
      <c r="BI76" s="25" t="s">
        <v>973</v>
      </c>
      <c r="BJ76" s="54" t="s">
        <v>188</v>
      </c>
      <c r="BK76" s="24">
        <v>26000000</v>
      </c>
      <c r="BL76" s="25">
        <v>26000000</v>
      </c>
      <c r="BM76" s="25">
        <v>26000000</v>
      </c>
      <c r="BN76" s="25" t="s">
        <v>371</v>
      </c>
      <c r="BO76" s="26" t="s">
        <v>188</v>
      </c>
      <c r="BP76" s="24">
        <v>26000000</v>
      </c>
      <c r="BQ76" s="25">
        <v>26000000</v>
      </c>
      <c r="BR76" s="25">
        <v>26000000</v>
      </c>
      <c r="BS76" s="25" t="s">
        <v>371</v>
      </c>
      <c r="BT76" s="54" t="s">
        <v>188</v>
      </c>
    </row>
    <row r="77" spans="1:73" s="130" customFormat="1" ht="11.25" x14ac:dyDescent="0.3">
      <c r="A77" s="67" t="s">
        <v>375</v>
      </c>
      <c r="B77" s="143" t="s">
        <v>25</v>
      </c>
      <c r="C77" s="187">
        <v>7</v>
      </c>
      <c r="D77" s="188">
        <v>7</v>
      </c>
      <c r="E77" s="188">
        <v>7</v>
      </c>
      <c r="F77" s="68"/>
      <c r="G77" s="69"/>
      <c r="H77" s="187">
        <v>7</v>
      </c>
      <c r="I77" s="188">
        <v>7</v>
      </c>
      <c r="J77" s="188">
        <v>7</v>
      </c>
      <c r="K77" s="68"/>
      <c r="L77" s="70"/>
      <c r="M77" s="131">
        <v>7</v>
      </c>
      <c r="N77" s="68">
        <v>7</v>
      </c>
      <c r="O77" s="68">
        <v>7</v>
      </c>
      <c r="P77" s="68"/>
      <c r="Q77" s="69"/>
      <c r="R77" s="131">
        <v>7</v>
      </c>
      <c r="S77" s="68">
        <v>7</v>
      </c>
      <c r="T77" s="68">
        <v>7</v>
      </c>
      <c r="U77" s="68"/>
      <c r="V77" s="70"/>
      <c r="W77" s="131">
        <v>7</v>
      </c>
      <c r="X77" s="68">
        <v>7</v>
      </c>
      <c r="Y77" s="68">
        <v>7</v>
      </c>
      <c r="Z77" s="68"/>
      <c r="AA77" s="69"/>
      <c r="AB77" s="131"/>
      <c r="AC77" s="68"/>
      <c r="AD77" s="68"/>
      <c r="AE77" s="68"/>
      <c r="AF77" s="70"/>
      <c r="AG77" s="131">
        <v>7</v>
      </c>
      <c r="AH77" s="68">
        <v>7</v>
      </c>
      <c r="AI77" s="68">
        <v>7</v>
      </c>
      <c r="AJ77" s="68"/>
      <c r="AK77" s="69"/>
      <c r="AL77" s="131">
        <v>7</v>
      </c>
      <c r="AM77" s="68">
        <v>7</v>
      </c>
      <c r="AN77" s="68">
        <v>7</v>
      </c>
      <c r="AO77" s="68"/>
      <c r="AP77" s="70"/>
      <c r="AQ77" s="131">
        <v>7</v>
      </c>
      <c r="AR77" s="68">
        <v>7</v>
      </c>
      <c r="AS77" s="68">
        <v>7</v>
      </c>
      <c r="AT77" s="68"/>
      <c r="AU77" s="69"/>
      <c r="AV77" s="131">
        <v>7</v>
      </c>
      <c r="AW77" s="68">
        <v>7</v>
      </c>
      <c r="AX77" s="68">
        <v>7</v>
      </c>
      <c r="AY77" s="68"/>
      <c r="AZ77" s="70"/>
      <c r="BA77" s="131">
        <v>7</v>
      </c>
      <c r="BB77" s="68">
        <v>7</v>
      </c>
      <c r="BC77" s="68">
        <v>7</v>
      </c>
      <c r="BD77" s="68"/>
      <c r="BE77" s="69"/>
      <c r="BF77" s="131">
        <v>7</v>
      </c>
      <c r="BG77" s="68">
        <v>7</v>
      </c>
      <c r="BH77" s="68">
        <v>7</v>
      </c>
      <c r="BI77" s="68"/>
      <c r="BJ77" s="70"/>
      <c r="BK77" s="131">
        <v>7</v>
      </c>
      <c r="BL77" s="68">
        <v>7</v>
      </c>
      <c r="BM77" s="68">
        <v>7</v>
      </c>
      <c r="BN77" s="68"/>
      <c r="BO77" s="69"/>
      <c r="BP77" s="131">
        <v>7</v>
      </c>
      <c r="BQ77" s="68">
        <v>7</v>
      </c>
      <c r="BR77" s="68">
        <v>7</v>
      </c>
      <c r="BS77" s="68"/>
      <c r="BT77" s="70"/>
    </row>
    <row r="78" spans="1:73" s="128" customFormat="1" ht="11.25" x14ac:dyDescent="0.3">
      <c r="A78" s="84" t="s">
        <v>956</v>
      </c>
      <c r="B78" s="147"/>
      <c r="C78" s="84" t="s">
        <v>3</v>
      </c>
      <c r="D78" s="84">
        <v>2030</v>
      </c>
      <c r="E78" s="84">
        <v>2050</v>
      </c>
      <c r="F78" s="84"/>
      <c r="G78" s="85"/>
      <c r="H78" s="84" t="s">
        <v>3</v>
      </c>
      <c r="I78" s="84">
        <v>2030</v>
      </c>
      <c r="J78" s="84">
        <v>2050</v>
      </c>
      <c r="K78" s="84" t="s">
        <v>324</v>
      </c>
      <c r="L78" s="85"/>
      <c r="M78" s="85" t="s">
        <v>3</v>
      </c>
      <c r="N78" s="85">
        <v>2030</v>
      </c>
      <c r="O78" s="85">
        <v>2050</v>
      </c>
      <c r="P78" s="84" t="s">
        <v>324</v>
      </c>
      <c r="Q78" s="85"/>
      <c r="R78" s="85" t="s">
        <v>3</v>
      </c>
      <c r="S78" s="85">
        <v>2030</v>
      </c>
      <c r="T78" s="85">
        <v>2050</v>
      </c>
      <c r="U78" s="84" t="s">
        <v>324</v>
      </c>
      <c r="V78" s="85"/>
      <c r="W78" s="85" t="s">
        <v>3</v>
      </c>
      <c r="X78" s="85">
        <v>2030</v>
      </c>
      <c r="Y78" s="85">
        <v>2050</v>
      </c>
      <c r="Z78" s="84" t="s">
        <v>324</v>
      </c>
      <c r="AA78" s="85"/>
      <c r="AB78" s="85" t="s">
        <v>3</v>
      </c>
      <c r="AC78" s="85">
        <v>2030</v>
      </c>
      <c r="AD78" s="85">
        <v>2050</v>
      </c>
      <c r="AE78" s="84"/>
      <c r="AF78" s="85"/>
      <c r="AG78" s="85" t="s">
        <v>3</v>
      </c>
      <c r="AH78" s="85">
        <v>2030</v>
      </c>
      <c r="AI78" s="85">
        <v>2050</v>
      </c>
      <c r="AJ78" s="84"/>
      <c r="AK78" s="85"/>
      <c r="AL78" s="85" t="s">
        <v>3</v>
      </c>
      <c r="AM78" s="85">
        <v>2030</v>
      </c>
      <c r="AN78" s="85">
        <v>2050</v>
      </c>
      <c r="AO78" s="84"/>
      <c r="AP78" s="86"/>
      <c r="AQ78" s="85" t="s">
        <v>3</v>
      </c>
      <c r="AR78" s="85">
        <v>2030</v>
      </c>
      <c r="AS78" s="85">
        <v>2050</v>
      </c>
      <c r="AT78" s="84"/>
      <c r="AU78" s="85"/>
      <c r="AV78" s="85" t="s">
        <v>3</v>
      </c>
      <c r="AW78" s="85">
        <v>2030</v>
      </c>
      <c r="AX78" s="85">
        <v>2050</v>
      </c>
      <c r="AY78" s="84" t="s">
        <v>324</v>
      </c>
      <c r="AZ78" s="86"/>
      <c r="BA78" s="85" t="s">
        <v>3</v>
      </c>
      <c r="BB78" s="85">
        <v>2030</v>
      </c>
      <c r="BC78" s="85">
        <v>2050</v>
      </c>
      <c r="BD78" s="84" t="s">
        <v>324</v>
      </c>
      <c r="BE78" s="85"/>
      <c r="BF78" s="85" t="s">
        <v>3</v>
      </c>
      <c r="BG78" s="85">
        <v>2030</v>
      </c>
      <c r="BH78" s="85">
        <v>2050</v>
      </c>
      <c r="BI78" s="84" t="s">
        <v>324</v>
      </c>
      <c r="BJ78" s="86"/>
      <c r="BK78" s="85" t="s">
        <v>3</v>
      </c>
      <c r="BL78" s="85">
        <v>2030</v>
      </c>
      <c r="BM78" s="85">
        <v>2050</v>
      </c>
      <c r="BN78" s="84"/>
      <c r="BO78" s="85"/>
      <c r="BP78" s="85" t="s">
        <v>3</v>
      </c>
      <c r="BQ78" s="85">
        <v>2030</v>
      </c>
      <c r="BR78" s="85">
        <v>2050</v>
      </c>
      <c r="BS78" s="84"/>
      <c r="BT78" s="86"/>
      <c r="BU78" s="87"/>
    </row>
    <row r="79" spans="1:73" s="112" customFormat="1" ht="11.25" x14ac:dyDescent="0.3">
      <c r="A79" s="58" t="s">
        <v>957</v>
      </c>
      <c r="B79" s="142"/>
      <c r="C79" s="176">
        <v>200</v>
      </c>
      <c r="D79" s="177">
        <v>200</v>
      </c>
      <c r="E79" s="177">
        <v>200</v>
      </c>
      <c r="F79" s="22" t="s">
        <v>376</v>
      </c>
      <c r="G79" s="20" t="s">
        <v>188</v>
      </c>
      <c r="H79" s="176"/>
      <c r="I79" s="177"/>
      <c r="J79" s="177"/>
      <c r="K79" s="22"/>
      <c r="L79" s="59"/>
      <c r="M79" s="21"/>
      <c r="N79" s="22"/>
      <c r="O79" s="22"/>
      <c r="P79" s="22"/>
      <c r="Q79" s="20"/>
      <c r="R79" s="21"/>
      <c r="S79" s="22"/>
      <c r="T79" s="22"/>
      <c r="U79" s="22"/>
      <c r="V79" s="59"/>
      <c r="W79" s="21">
        <v>200</v>
      </c>
      <c r="X79" s="22">
        <v>200</v>
      </c>
      <c r="Y79" s="22">
        <v>200</v>
      </c>
      <c r="Z79" s="22" t="s">
        <v>376</v>
      </c>
      <c r="AA79" s="20" t="s">
        <v>188</v>
      </c>
      <c r="AB79" s="21"/>
      <c r="AC79" s="22"/>
      <c r="AD79" s="22"/>
      <c r="AE79" s="22"/>
      <c r="AF79" s="59"/>
      <c r="AG79" s="21">
        <v>200</v>
      </c>
      <c r="AH79" s="22">
        <v>200</v>
      </c>
      <c r="AI79" s="22">
        <v>200</v>
      </c>
      <c r="AJ79" s="22" t="s">
        <v>377</v>
      </c>
      <c r="AK79" s="20" t="s">
        <v>188</v>
      </c>
      <c r="AL79" s="21"/>
      <c r="AM79" s="22"/>
      <c r="AN79" s="22"/>
      <c r="AO79" s="22"/>
      <c r="AP79" s="59"/>
      <c r="AQ79" s="21"/>
      <c r="AR79" s="22"/>
      <c r="AS79" s="22"/>
      <c r="AT79" s="22"/>
      <c r="AU79" s="20"/>
      <c r="AV79" s="21">
        <v>200</v>
      </c>
      <c r="AW79" s="22">
        <v>200</v>
      </c>
      <c r="AX79" s="22">
        <v>200</v>
      </c>
      <c r="AY79" s="22" t="s">
        <v>377</v>
      </c>
      <c r="AZ79" s="59" t="s">
        <v>188</v>
      </c>
      <c r="BA79" s="21"/>
      <c r="BB79" s="22"/>
      <c r="BC79" s="22"/>
      <c r="BD79" s="22"/>
      <c r="BE79" s="20"/>
      <c r="BF79" s="21"/>
      <c r="BG79" s="22"/>
      <c r="BH79" s="22"/>
      <c r="BI79" s="22"/>
      <c r="BJ79" s="59"/>
      <c r="BK79" s="21"/>
      <c r="BL79" s="22"/>
      <c r="BM79" s="22"/>
      <c r="BN79" s="22"/>
      <c r="BO79" s="20"/>
      <c r="BP79" s="21"/>
      <c r="BQ79" s="22"/>
      <c r="BR79" s="22"/>
      <c r="BS79" s="22"/>
      <c r="BT79" s="59"/>
    </row>
    <row r="80" spans="1:73" s="129" customFormat="1" ht="11.25" x14ac:dyDescent="0.3">
      <c r="A80" s="53" t="s">
        <v>378</v>
      </c>
      <c r="B80" s="140"/>
      <c r="C80" s="178">
        <v>80</v>
      </c>
      <c r="D80" s="179">
        <v>80</v>
      </c>
      <c r="E80" s="179">
        <v>80</v>
      </c>
      <c r="F80" s="25" t="s">
        <v>376</v>
      </c>
      <c r="G80" s="26" t="s">
        <v>188</v>
      </c>
      <c r="H80" s="178"/>
      <c r="I80" s="179"/>
      <c r="J80" s="179"/>
      <c r="K80" s="25"/>
      <c r="L80" s="54"/>
      <c r="M80" s="24"/>
      <c r="N80" s="25"/>
      <c r="O80" s="25"/>
      <c r="P80" s="25"/>
      <c r="Q80" s="26"/>
      <c r="R80" s="24"/>
      <c r="S80" s="25"/>
      <c r="T80" s="25"/>
      <c r="U80" s="25"/>
      <c r="V80" s="54"/>
      <c r="W80" s="24">
        <v>80</v>
      </c>
      <c r="X80" s="25">
        <v>80</v>
      </c>
      <c r="Y80" s="25">
        <v>80</v>
      </c>
      <c r="Z80" s="25" t="s">
        <v>376</v>
      </c>
      <c r="AA80" s="26" t="s">
        <v>188</v>
      </c>
      <c r="AB80" s="24"/>
      <c r="AC80" s="25"/>
      <c r="AD80" s="25"/>
      <c r="AE80" s="25"/>
      <c r="AF80" s="54"/>
      <c r="AG80" s="24">
        <v>40</v>
      </c>
      <c r="AH80" s="25">
        <v>40</v>
      </c>
      <c r="AI80" s="25">
        <v>40</v>
      </c>
      <c r="AJ80" s="25" t="s">
        <v>377</v>
      </c>
      <c r="AK80" s="26" t="s">
        <v>188</v>
      </c>
      <c r="AL80" s="24"/>
      <c r="AM80" s="25"/>
      <c r="AN80" s="25"/>
      <c r="AO80" s="25"/>
      <c r="AP80" s="54"/>
      <c r="AQ80" s="24"/>
      <c r="AR80" s="25"/>
      <c r="AS80" s="25"/>
      <c r="AT80" s="25"/>
      <c r="AU80" s="26"/>
      <c r="AV80" s="24"/>
      <c r="AW80" s="25"/>
      <c r="AX80" s="25"/>
      <c r="AY80" s="25"/>
      <c r="AZ80" s="54"/>
      <c r="BA80" s="24"/>
      <c r="BB80" s="25"/>
      <c r="BC80" s="25"/>
      <c r="BD80" s="25"/>
      <c r="BE80" s="26"/>
      <c r="BF80" s="24"/>
      <c r="BG80" s="25"/>
      <c r="BH80" s="25"/>
      <c r="BI80" s="25"/>
      <c r="BJ80" s="54"/>
      <c r="BK80" s="24"/>
      <c r="BL80" s="25"/>
      <c r="BM80" s="25"/>
      <c r="BN80" s="25"/>
      <c r="BO80" s="26"/>
      <c r="BP80" s="24"/>
      <c r="BQ80" s="25"/>
      <c r="BR80" s="25"/>
      <c r="BS80" s="25"/>
      <c r="BT80" s="54"/>
    </row>
    <row r="81" spans="1:72" s="129" customFormat="1" ht="11.25" x14ac:dyDescent="0.3">
      <c r="A81" s="51" t="s">
        <v>379</v>
      </c>
      <c r="B81" s="141"/>
      <c r="C81" s="180">
        <v>60</v>
      </c>
      <c r="D81" s="181">
        <v>60</v>
      </c>
      <c r="E81" s="181">
        <v>60</v>
      </c>
      <c r="F81" s="28" t="s">
        <v>376</v>
      </c>
      <c r="G81" s="29" t="s">
        <v>188</v>
      </c>
      <c r="H81" s="180"/>
      <c r="I81" s="181"/>
      <c r="J81" s="181"/>
      <c r="K81" s="28"/>
      <c r="L81" s="52"/>
      <c r="M81" s="27"/>
      <c r="N81" s="28"/>
      <c r="O81" s="28"/>
      <c r="P81" s="28"/>
      <c r="Q81" s="29"/>
      <c r="R81" s="27"/>
      <c r="S81" s="28"/>
      <c r="T81" s="28"/>
      <c r="U81" s="28"/>
      <c r="V81" s="52"/>
      <c r="W81" s="27">
        <v>60</v>
      </c>
      <c r="X81" s="28">
        <v>60</v>
      </c>
      <c r="Y81" s="28">
        <v>60</v>
      </c>
      <c r="Z81" s="28" t="s">
        <v>376</v>
      </c>
      <c r="AA81" s="29" t="s">
        <v>188</v>
      </c>
      <c r="AB81" s="27"/>
      <c r="AC81" s="28"/>
      <c r="AD81" s="28"/>
      <c r="AE81" s="28"/>
      <c r="AF81" s="52"/>
      <c r="AG81" s="27">
        <v>20</v>
      </c>
      <c r="AH81" s="28">
        <v>20</v>
      </c>
      <c r="AI81" s="28">
        <v>20</v>
      </c>
      <c r="AJ81" s="28" t="s">
        <v>377</v>
      </c>
      <c r="AK81" s="29" t="s">
        <v>188</v>
      </c>
      <c r="AL81" s="27">
        <v>20</v>
      </c>
      <c r="AM81" s="28">
        <v>20</v>
      </c>
      <c r="AN81" s="28">
        <v>20</v>
      </c>
      <c r="AO81" s="28" t="s">
        <v>377</v>
      </c>
      <c r="AP81" s="52" t="s">
        <v>188</v>
      </c>
      <c r="AQ81" s="27">
        <v>20</v>
      </c>
      <c r="AR81" s="28">
        <v>20</v>
      </c>
      <c r="AS81" s="28">
        <v>20</v>
      </c>
      <c r="AT81" s="28" t="s">
        <v>377</v>
      </c>
      <c r="AU81" s="29" t="s">
        <v>188</v>
      </c>
      <c r="AV81" s="27">
        <v>20</v>
      </c>
      <c r="AW81" s="28">
        <v>20</v>
      </c>
      <c r="AX81" s="28">
        <v>20</v>
      </c>
      <c r="AY81" s="28" t="s">
        <v>377</v>
      </c>
      <c r="AZ81" s="52" t="s">
        <v>188</v>
      </c>
      <c r="BA81" s="27"/>
      <c r="BB81" s="28"/>
      <c r="BC81" s="28"/>
      <c r="BD81" s="28"/>
      <c r="BE81" s="29"/>
      <c r="BF81" s="27"/>
      <c r="BG81" s="28"/>
      <c r="BH81" s="28"/>
      <c r="BI81" s="28"/>
      <c r="BJ81" s="52"/>
      <c r="BK81" s="27">
        <v>20</v>
      </c>
      <c r="BL81" s="28">
        <v>20</v>
      </c>
      <c r="BM81" s="28">
        <v>20</v>
      </c>
      <c r="BN81" s="28" t="s">
        <v>377</v>
      </c>
      <c r="BO81" s="29" t="s">
        <v>188</v>
      </c>
      <c r="BP81" s="27">
        <v>20</v>
      </c>
      <c r="BQ81" s="28">
        <v>20</v>
      </c>
      <c r="BR81" s="28">
        <v>20</v>
      </c>
      <c r="BS81" s="28" t="s">
        <v>377</v>
      </c>
      <c r="BT81" s="52" t="s">
        <v>188</v>
      </c>
    </row>
    <row r="82" spans="1:72" s="129" customFormat="1" ht="11.25" x14ac:dyDescent="0.3">
      <c r="A82" s="53" t="s">
        <v>380</v>
      </c>
      <c r="B82" s="140"/>
      <c r="C82" s="178">
        <v>32</v>
      </c>
      <c r="D82" s="179">
        <v>32</v>
      </c>
      <c r="E82" s="179">
        <v>32</v>
      </c>
      <c r="F82" s="25" t="s">
        <v>376</v>
      </c>
      <c r="G82" s="26" t="s">
        <v>188</v>
      </c>
      <c r="H82" s="178"/>
      <c r="I82" s="179"/>
      <c r="J82" s="179"/>
      <c r="K82" s="25"/>
      <c r="L82" s="54"/>
      <c r="M82" s="24"/>
      <c r="N82" s="25"/>
      <c r="O82" s="25"/>
      <c r="P82" s="25"/>
      <c r="Q82" s="26"/>
      <c r="R82" s="24"/>
      <c r="S82" s="25"/>
      <c r="T82" s="25"/>
      <c r="U82" s="25"/>
      <c r="V82" s="54"/>
      <c r="W82" s="24"/>
      <c r="X82" s="25"/>
      <c r="Y82" s="25"/>
      <c r="Z82" s="25"/>
      <c r="AA82" s="26"/>
      <c r="AB82" s="24"/>
      <c r="AC82" s="25"/>
      <c r="AD82" s="25"/>
      <c r="AE82" s="25"/>
      <c r="AF82" s="54"/>
      <c r="AG82" s="24"/>
      <c r="AH82" s="25"/>
      <c r="AI82" s="25"/>
      <c r="AJ82" s="25"/>
      <c r="AK82" s="26"/>
      <c r="AL82" s="24">
        <v>10</v>
      </c>
      <c r="AM82" s="25">
        <v>10</v>
      </c>
      <c r="AN82" s="25">
        <v>10</v>
      </c>
      <c r="AO82" s="25" t="s">
        <v>377</v>
      </c>
      <c r="AP82" s="54" t="s">
        <v>188</v>
      </c>
      <c r="AQ82" s="24">
        <v>10</v>
      </c>
      <c r="AR82" s="25">
        <v>10</v>
      </c>
      <c r="AS82" s="25">
        <v>10</v>
      </c>
      <c r="AT82" s="25" t="s">
        <v>377</v>
      </c>
      <c r="AU82" s="26" t="s">
        <v>188</v>
      </c>
      <c r="AV82" s="24">
        <v>10</v>
      </c>
      <c r="AW82" s="25">
        <v>10</v>
      </c>
      <c r="AX82" s="25">
        <v>10</v>
      </c>
      <c r="AY82" s="25" t="s">
        <v>377</v>
      </c>
      <c r="AZ82" s="54" t="s">
        <v>188</v>
      </c>
      <c r="BA82" s="24"/>
      <c r="BB82" s="25"/>
      <c r="BC82" s="25"/>
      <c r="BD82" s="25"/>
      <c r="BE82" s="26"/>
      <c r="BF82" s="24"/>
      <c r="BG82" s="25"/>
      <c r="BH82" s="25"/>
      <c r="BI82" s="25"/>
      <c r="BJ82" s="54"/>
      <c r="BK82" s="24">
        <v>10</v>
      </c>
      <c r="BL82" s="25">
        <v>10</v>
      </c>
      <c r="BM82" s="25">
        <v>10</v>
      </c>
      <c r="BN82" s="25" t="s">
        <v>377</v>
      </c>
      <c r="BO82" s="26" t="s">
        <v>188</v>
      </c>
      <c r="BP82" s="24">
        <v>10</v>
      </c>
      <c r="BQ82" s="25">
        <v>10</v>
      </c>
      <c r="BR82" s="25">
        <v>10</v>
      </c>
      <c r="BS82" s="25" t="s">
        <v>377</v>
      </c>
      <c r="BT82" s="54" t="s">
        <v>188</v>
      </c>
    </row>
    <row r="83" spans="1:72" s="112" customFormat="1" ht="11.25" x14ac:dyDescent="0.3">
      <c r="A83" s="58" t="s">
        <v>381</v>
      </c>
      <c r="B83" s="142"/>
      <c r="C83" s="176">
        <v>93</v>
      </c>
      <c r="D83" s="177">
        <v>93</v>
      </c>
      <c r="E83" s="177">
        <v>93</v>
      </c>
      <c r="F83" s="22" t="s">
        <v>376</v>
      </c>
      <c r="G83" s="20" t="s">
        <v>188</v>
      </c>
      <c r="H83" s="176">
        <v>224</v>
      </c>
      <c r="I83" s="177">
        <v>224</v>
      </c>
      <c r="J83" s="177">
        <v>224</v>
      </c>
      <c r="K83" s="22" t="s">
        <v>376</v>
      </c>
      <c r="L83" s="59" t="s">
        <v>188</v>
      </c>
      <c r="M83" s="21">
        <v>224</v>
      </c>
      <c r="N83" s="22">
        <v>224</v>
      </c>
      <c r="O83" s="22">
        <v>224</v>
      </c>
      <c r="P83" s="22" t="s">
        <v>376</v>
      </c>
      <c r="Q83" s="20" t="s">
        <v>188</v>
      </c>
      <c r="R83" s="21">
        <v>224</v>
      </c>
      <c r="S83" s="22">
        <v>224</v>
      </c>
      <c r="T83" s="22">
        <v>224</v>
      </c>
      <c r="U83" s="22" t="s">
        <v>376</v>
      </c>
      <c r="V83" s="59" t="s">
        <v>188</v>
      </c>
      <c r="W83" s="21">
        <v>224</v>
      </c>
      <c r="X83" s="22">
        <v>224</v>
      </c>
      <c r="Y83" s="22">
        <v>224</v>
      </c>
      <c r="Z83" s="22" t="s">
        <v>376</v>
      </c>
      <c r="AA83" s="20" t="s">
        <v>188</v>
      </c>
      <c r="AB83" s="21"/>
      <c r="AC83" s="22"/>
      <c r="AD83" s="22"/>
      <c r="AE83" s="22"/>
      <c r="AF83" s="59"/>
      <c r="AG83" s="21"/>
      <c r="AH83" s="22"/>
      <c r="AI83" s="22"/>
      <c r="AJ83" s="22"/>
      <c r="AK83" s="20"/>
      <c r="AL83" s="21"/>
      <c r="AM83" s="22"/>
      <c r="AN83" s="22"/>
      <c r="AO83" s="22"/>
      <c r="AP83" s="59"/>
      <c r="AQ83" s="21"/>
      <c r="AR83" s="22"/>
      <c r="AS83" s="22"/>
      <c r="AT83" s="22"/>
      <c r="AU83" s="20"/>
      <c r="AV83" s="21"/>
      <c r="AW83" s="22"/>
      <c r="AX83" s="22"/>
      <c r="AY83" s="22"/>
      <c r="AZ83" s="59"/>
      <c r="BA83" s="21">
        <v>224</v>
      </c>
      <c r="BB83" s="22">
        <v>224</v>
      </c>
      <c r="BC83" s="22">
        <v>224</v>
      </c>
      <c r="BD83" s="22" t="s">
        <v>376</v>
      </c>
      <c r="BE83" s="20" t="s">
        <v>188</v>
      </c>
      <c r="BF83" s="21">
        <v>224</v>
      </c>
      <c r="BG83" s="22">
        <v>224</v>
      </c>
      <c r="BH83" s="22">
        <v>224</v>
      </c>
      <c r="BI83" s="22" t="s">
        <v>376</v>
      </c>
      <c r="BJ83" s="59" t="s">
        <v>188</v>
      </c>
      <c r="BK83" s="21"/>
      <c r="BL83" s="22"/>
      <c r="BM83" s="22"/>
      <c r="BN83" s="22"/>
      <c r="BO83" s="20"/>
      <c r="BP83" s="21"/>
      <c r="BQ83" s="22"/>
      <c r="BR83" s="22"/>
      <c r="BS83" s="22"/>
      <c r="BT83" s="59"/>
    </row>
    <row r="84" spans="1:72" s="130" customFormat="1" ht="11.25" x14ac:dyDescent="0.3">
      <c r="A84" s="89" t="s">
        <v>382</v>
      </c>
      <c r="B84" s="148"/>
      <c r="C84" s="182">
        <v>37</v>
      </c>
      <c r="D84" s="183">
        <v>37</v>
      </c>
      <c r="E84" s="183">
        <v>37</v>
      </c>
      <c r="F84" s="90" t="s">
        <v>376</v>
      </c>
      <c r="G84" s="91" t="s">
        <v>188</v>
      </c>
      <c r="H84" s="182">
        <v>67</v>
      </c>
      <c r="I84" s="183">
        <v>67</v>
      </c>
      <c r="J84" s="183">
        <v>67</v>
      </c>
      <c r="K84" s="90" t="s">
        <v>376</v>
      </c>
      <c r="L84" s="92" t="s">
        <v>188</v>
      </c>
      <c r="M84" s="110">
        <v>67</v>
      </c>
      <c r="N84" s="90">
        <v>67</v>
      </c>
      <c r="O84" s="90">
        <v>67</v>
      </c>
      <c r="P84" s="90" t="s">
        <v>376</v>
      </c>
      <c r="Q84" s="91" t="s">
        <v>188</v>
      </c>
      <c r="R84" s="110">
        <v>67</v>
      </c>
      <c r="S84" s="90">
        <v>67</v>
      </c>
      <c r="T84" s="90">
        <v>67</v>
      </c>
      <c r="U84" s="90" t="s">
        <v>376</v>
      </c>
      <c r="V84" s="92" t="s">
        <v>188</v>
      </c>
      <c r="W84" s="110">
        <v>67</v>
      </c>
      <c r="X84" s="90">
        <v>67</v>
      </c>
      <c r="Y84" s="90">
        <v>67</v>
      </c>
      <c r="Z84" s="90" t="s">
        <v>376</v>
      </c>
      <c r="AA84" s="91" t="s">
        <v>188</v>
      </c>
      <c r="AB84" s="110"/>
      <c r="AC84" s="90"/>
      <c r="AD84" s="90"/>
      <c r="AE84" s="90"/>
      <c r="AF84" s="92"/>
      <c r="AG84" s="110"/>
      <c r="AH84" s="90"/>
      <c r="AI84" s="90"/>
      <c r="AJ84" s="90"/>
      <c r="AK84" s="91"/>
      <c r="AL84" s="110"/>
      <c r="AM84" s="90"/>
      <c r="AN84" s="90"/>
      <c r="AO84" s="90"/>
      <c r="AP84" s="92"/>
      <c r="AQ84" s="110"/>
      <c r="AR84" s="90"/>
      <c r="AS84" s="90"/>
      <c r="AT84" s="90"/>
      <c r="AU84" s="91"/>
      <c r="AV84" s="110"/>
      <c r="AW84" s="90"/>
      <c r="AX84" s="90"/>
      <c r="AY84" s="90"/>
      <c r="AZ84" s="92"/>
      <c r="BA84" s="110">
        <v>67</v>
      </c>
      <c r="BB84" s="90">
        <v>67</v>
      </c>
      <c r="BC84" s="90">
        <v>67</v>
      </c>
      <c r="BD84" s="90" t="s">
        <v>376</v>
      </c>
      <c r="BE84" s="91" t="s">
        <v>188</v>
      </c>
      <c r="BF84" s="110">
        <v>67</v>
      </c>
      <c r="BG84" s="90">
        <v>67</v>
      </c>
      <c r="BH84" s="90">
        <v>67</v>
      </c>
      <c r="BI84" s="90" t="s">
        <v>376</v>
      </c>
      <c r="BJ84" s="92" t="s">
        <v>188</v>
      </c>
      <c r="BK84" s="110"/>
      <c r="BL84" s="90"/>
      <c r="BM84" s="90"/>
      <c r="BN84" s="90"/>
      <c r="BO84" s="91"/>
      <c r="BP84" s="110"/>
      <c r="BQ84" s="90"/>
      <c r="BR84" s="90"/>
      <c r="BS84" s="90"/>
      <c r="BT84" s="92"/>
    </row>
    <row r="85" spans="1:72" s="112" customFormat="1" ht="11.25" x14ac:dyDescent="0.3">
      <c r="A85" s="58" t="s">
        <v>383</v>
      </c>
      <c r="B85" s="142"/>
      <c r="C85" s="176"/>
      <c r="D85" s="177"/>
      <c r="E85" s="177"/>
      <c r="F85" s="22" t="s">
        <v>376</v>
      </c>
      <c r="G85" s="20" t="s">
        <v>188</v>
      </c>
      <c r="H85" s="176">
        <v>7</v>
      </c>
      <c r="I85" s="177">
        <v>7</v>
      </c>
      <c r="J85" s="177">
        <v>7</v>
      </c>
      <c r="K85" s="22" t="s">
        <v>376</v>
      </c>
      <c r="L85" s="59" t="s">
        <v>188</v>
      </c>
      <c r="M85" s="21">
        <v>7</v>
      </c>
      <c r="N85" s="22">
        <v>7</v>
      </c>
      <c r="O85" s="22">
        <v>7</v>
      </c>
      <c r="P85" s="22" t="s">
        <v>376</v>
      </c>
      <c r="Q85" s="20" t="s">
        <v>188</v>
      </c>
      <c r="R85" s="21">
        <v>7</v>
      </c>
      <c r="S85" s="22">
        <v>7</v>
      </c>
      <c r="T85" s="22">
        <v>7</v>
      </c>
      <c r="U85" s="22" t="s">
        <v>376</v>
      </c>
      <c r="V85" s="59" t="s">
        <v>188</v>
      </c>
      <c r="W85" s="21">
        <v>7</v>
      </c>
      <c r="X85" s="22">
        <v>7</v>
      </c>
      <c r="Y85" s="22">
        <v>7</v>
      </c>
      <c r="Z85" s="22" t="s">
        <v>376</v>
      </c>
      <c r="AA85" s="20" t="s">
        <v>188</v>
      </c>
      <c r="AB85" s="21"/>
      <c r="AC85" s="22"/>
      <c r="AD85" s="22"/>
      <c r="AE85" s="22"/>
      <c r="AF85" s="59"/>
      <c r="AG85" s="21">
        <v>5</v>
      </c>
      <c r="AH85" s="22">
        <v>5</v>
      </c>
      <c r="AI85" s="22">
        <v>5</v>
      </c>
      <c r="AJ85" s="22" t="s">
        <v>377</v>
      </c>
      <c r="AK85" s="20" t="s">
        <v>188</v>
      </c>
      <c r="AL85" s="21">
        <v>5</v>
      </c>
      <c r="AM85" s="22">
        <v>5</v>
      </c>
      <c r="AN85" s="22">
        <v>5</v>
      </c>
      <c r="AO85" s="22" t="s">
        <v>377</v>
      </c>
      <c r="AP85" s="59" t="s">
        <v>188</v>
      </c>
      <c r="AQ85" s="21">
        <v>5</v>
      </c>
      <c r="AR85" s="22">
        <v>5</v>
      </c>
      <c r="AS85" s="22">
        <v>5</v>
      </c>
      <c r="AT85" s="22" t="s">
        <v>377</v>
      </c>
      <c r="AU85" s="20" t="s">
        <v>188</v>
      </c>
      <c r="AV85" s="21">
        <v>5</v>
      </c>
      <c r="AW85" s="22">
        <v>5</v>
      </c>
      <c r="AX85" s="22">
        <v>5</v>
      </c>
      <c r="AY85" s="22" t="s">
        <v>377</v>
      </c>
      <c r="AZ85" s="59" t="s">
        <v>188</v>
      </c>
      <c r="BA85" s="21">
        <v>7</v>
      </c>
      <c r="BB85" s="22">
        <v>7</v>
      </c>
      <c r="BC85" s="22">
        <v>7</v>
      </c>
      <c r="BD85" s="22" t="s">
        <v>376</v>
      </c>
      <c r="BE85" s="20" t="s">
        <v>188</v>
      </c>
      <c r="BF85" s="21">
        <v>7</v>
      </c>
      <c r="BG85" s="22">
        <v>7</v>
      </c>
      <c r="BH85" s="22">
        <v>7</v>
      </c>
      <c r="BI85" s="22" t="s">
        <v>376</v>
      </c>
      <c r="BJ85" s="59" t="s">
        <v>188</v>
      </c>
      <c r="BK85" s="21">
        <v>5</v>
      </c>
      <c r="BL85" s="22">
        <v>5</v>
      </c>
      <c r="BM85" s="22">
        <v>5</v>
      </c>
      <c r="BN85" s="22" t="s">
        <v>377</v>
      </c>
      <c r="BO85" s="20" t="s">
        <v>188</v>
      </c>
      <c r="BP85" s="21">
        <v>5</v>
      </c>
      <c r="BQ85" s="22">
        <v>5</v>
      </c>
      <c r="BR85" s="22">
        <v>5</v>
      </c>
      <c r="BS85" s="22" t="s">
        <v>377</v>
      </c>
      <c r="BT85" s="59" t="s">
        <v>188</v>
      </c>
    </row>
    <row r="86" spans="1:72" s="129" customFormat="1" ht="11.25" x14ac:dyDescent="0.3">
      <c r="A86" s="53" t="s">
        <v>384</v>
      </c>
      <c r="B86" s="140"/>
      <c r="C86" s="178">
        <v>12.5</v>
      </c>
      <c r="D86" s="179">
        <v>12.5</v>
      </c>
      <c r="E86" s="179">
        <v>12.5</v>
      </c>
      <c r="F86" s="25" t="s">
        <v>376</v>
      </c>
      <c r="G86" s="26" t="s">
        <v>188</v>
      </c>
      <c r="H86" s="178">
        <v>8</v>
      </c>
      <c r="I86" s="179">
        <v>8</v>
      </c>
      <c r="J86" s="179">
        <v>8</v>
      </c>
      <c r="K86" s="25" t="s">
        <v>376</v>
      </c>
      <c r="L86" s="54" t="s">
        <v>188</v>
      </c>
      <c r="M86" s="24">
        <v>8</v>
      </c>
      <c r="N86" s="25">
        <v>8</v>
      </c>
      <c r="O86" s="25">
        <v>8</v>
      </c>
      <c r="P86" s="25" t="s">
        <v>376</v>
      </c>
      <c r="Q86" s="26" t="s">
        <v>188</v>
      </c>
      <c r="R86" s="24">
        <v>8</v>
      </c>
      <c r="S86" s="25">
        <v>8</v>
      </c>
      <c r="T86" s="25">
        <v>8</v>
      </c>
      <c r="U86" s="25" t="s">
        <v>376</v>
      </c>
      <c r="V86" s="54" t="s">
        <v>188</v>
      </c>
      <c r="W86" s="24">
        <v>8</v>
      </c>
      <c r="X86" s="25">
        <v>8</v>
      </c>
      <c r="Y86" s="25">
        <v>8</v>
      </c>
      <c r="Z86" s="25" t="s">
        <v>376</v>
      </c>
      <c r="AA86" s="26" t="s">
        <v>188</v>
      </c>
      <c r="AB86" s="24"/>
      <c r="AC86" s="25"/>
      <c r="AD86" s="25"/>
      <c r="AE86" s="25"/>
      <c r="AF86" s="54"/>
      <c r="AG86" s="24">
        <v>13</v>
      </c>
      <c r="AH86" s="25">
        <v>13</v>
      </c>
      <c r="AI86" s="25">
        <v>13</v>
      </c>
      <c r="AJ86" s="25" t="s">
        <v>377</v>
      </c>
      <c r="AK86" s="26" t="s">
        <v>188</v>
      </c>
      <c r="AL86" s="24">
        <v>50</v>
      </c>
      <c r="AM86" s="25">
        <v>50</v>
      </c>
      <c r="AN86" s="25">
        <v>50</v>
      </c>
      <c r="AO86" s="25" t="s">
        <v>377</v>
      </c>
      <c r="AP86" s="54" t="s">
        <v>188</v>
      </c>
      <c r="AQ86" s="24">
        <v>50</v>
      </c>
      <c r="AR86" s="25">
        <v>50</v>
      </c>
      <c r="AS86" s="25">
        <v>50</v>
      </c>
      <c r="AT86" s="25" t="s">
        <v>377</v>
      </c>
      <c r="AU86" s="26" t="s">
        <v>188</v>
      </c>
      <c r="AV86" s="24">
        <v>40</v>
      </c>
      <c r="AW86" s="25">
        <v>40</v>
      </c>
      <c r="AX86" s="25">
        <v>40</v>
      </c>
      <c r="AY86" s="25" t="s">
        <v>377</v>
      </c>
      <c r="AZ86" s="54" t="s">
        <v>188</v>
      </c>
      <c r="BA86" s="24">
        <v>8</v>
      </c>
      <c r="BB86" s="25">
        <v>8</v>
      </c>
      <c r="BC86" s="25">
        <v>8</v>
      </c>
      <c r="BD86" s="25" t="s">
        <v>376</v>
      </c>
      <c r="BE86" s="26" t="s">
        <v>188</v>
      </c>
      <c r="BF86" s="110">
        <v>8</v>
      </c>
      <c r="BG86" s="90">
        <v>8</v>
      </c>
      <c r="BH86" s="90">
        <v>8</v>
      </c>
      <c r="BI86" s="25" t="s">
        <v>376</v>
      </c>
      <c r="BJ86" s="54" t="s">
        <v>188</v>
      </c>
      <c r="BK86" s="24">
        <v>50</v>
      </c>
      <c r="BL86" s="25">
        <v>50</v>
      </c>
      <c r="BM86" s="25">
        <v>50</v>
      </c>
      <c r="BN86" s="25" t="s">
        <v>377</v>
      </c>
      <c r="BO86" s="26" t="s">
        <v>188</v>
      </c>
      <c r="BP86" s="24">
        <v>50</v>
      </c>
      <c r="BQ86" s="25">
        <v>50</v>
      </c>
      <c r="BR86" s="25">
        <v>50</v>
      </c>
      <c r="BS86" s="25" t="s">
        <v>377</v>
      </c>
      <c r="BT86" s="54" t="s">
        <v>188</v>
      </c>
    </row>
    <row r="87" spans="1:72" s="129" customFormat="1" ht="11.25" x14ac:dyDescent="0.3">
      <c r="A87" s="51" t="s">
        <v>385</v>
      </c>
      <c r="B87" s="141"/>
      <c r="C87" s="180">
        <v>11</v>
      </c>
      <c r="D87" s="181">
        <v>11</v>
      </c>
      <c r="E87" s="181">
        <v>11</v>
      </c>
      <c r="F87" s="28" t="s">
        <v>376</v>
      </c>
      <c r="G87" s="29" t="s">
        <v>188</v>
      </c>
      <c r="H87" s="180">
        <v>10</v>
      </c>
      <c r="I87" s="181">
        <v>10</v>
      </c>
      <c r="J87" s="181">
        <v>10</v>
      </c>
      <c r="K87" s="28" t="s">
        <v>376</v>
      </c>
      <c r="L87" s="52" t="s">
        <v>188</v>
      </c>
      <c r="M87" s="27">
        <v>10</v>
      </c>
      <c r="N87" s="28">
        <v>10</v>
      </c>
      <c r="O87" s="28">
        <v>10</v>
      </c>
      <c r="P87" s="28" t="s">
        <v>376</v>
      </c>
      <c r="Q87" s="29" t="s">
        <v>188</v>
      </c>
      <c r="R87" s="27">
        <v>10</v>
      </c>
      <c r="S87" s="28">
        <v>10</v>
      </c>
      <c r="T87" s="28">
        <v>10</v>
      </c>
      <c r="U87" s="28" t="s">
        <v>376</v>
      </c>
      <c r="V87" s="52" t="s">
        <v>188</v>
      </c>
      <c r="W87" s="27">
        <v>10</v>
      </c>
      <c r="X87" s="28">
        <v>10</v>
      </c>
      <c r="Y87" s="28">
        <v>10</v>
      </c>
      <c r="Z87" s="28" t="s">
        <v>376</v>
      </c>
      <c r="AA87" s="29" t="s">
        <v>188</v>
      </c>
      <c r="AB87" s="27"/>
      <c r="AC87" s="28"/>
      <c r="AD87" s="28"/>
      <c r="AE87" s="28"/>
      <c r="AF87" s="52"/>
      <c r="AG87" s="27">
        <v>1</v>
      </c>
      <c r="AH87" s="28">
        <v>1</v>
      </c>
      <c r="AI87" s="28">
        <v>1</v>
      </c>
      <c r="AJ87" s="28" t="s">
        <v>377</v>
      </c>
      <c r="AK87" s="29" t="s">
        <v>188</v>
      </c>
      <c r="AL87" s="27">
        <v>130</v>
      </c>
      <c r="AM87" s="28">
        <v>130</v>
      </c>
      <c r="AN87" s="28">
        <v>130</v>
      </c>
      <c r="AO87" s="28" t="s">
        <v>377</v>
      </c>
      <c r="AP87" s="52" t="s">
        <v>188</v>
      </c>
      <c r="AQ87" s="27">
        <v>130</v>
      </c>
      <c r="AR87" s="28">
        <v>130</v>
      </c>
      <c r="AS87" s="28">
        <v>130</v>
      </c>
      <c r="AT87" s="28" t="s">
        <v>377</v>
      </c>
      <c r="AU87" s="29" t="s">
        <v>188</v>
      </c>
      <c r="AV87" s="27">
        <v>110</v>
      </c>
      <c r="AW87" s="28">
        <v>110</v>
      </c>
      <c r="AX87" s="28">
        <v>110</v>
      </c>
      <c r="AY87" s="28" t="s">
        <v>377</v>
      </c>
      <c r="AZ87" s="52" t="s">
        <v>188</v>
      </c>
      <c r="BA87" s="27">
        <v>10</v>
      </c>
      <c r="BB87" s="28">
        <v>10</v>
      </c>
      <c r="BC87" s="28">
        <v>10</v>
      </c>
      <c r="BD87" s="28" t="s">
        <v>376</v>
      </c>
      <c r="BE87" s="29" t="s">
        <v>188</v>
      </c>
      <c r="BF87" s="131">
        <v>10</v>
      </c>
      <c r="BG87" s="68">
        <v>10</v>
      </c>
      <c r="BH87" s="68">
        <v>10</v>
      </c>
      <c r="BI87" s="28" t="s">
        <v>376</v>
      </c>
      <c r="BJ87" s="52" t="s">
        <v>188</v>
      </c>
      <c r="BK87" s="27">
        <v>130</v>
      </c>
      <c r="BL87" s="28">
        <v>130</v>
      </c>
      <c r="BM87" s="28">
        <v>130</v>
      </c>
      <c r="BN87" s="28" t="s">
        <v>377</v>
      </c>
      <c r="BO87" s="29" t="s">
        <v>188</v>
      </c>
      <c r="BP87" s="27">
        <v>130</v>
      </c>
      <c r="BQ87" s="28">
        <v>130</v>
      </c>
      <c r="BR87" s="28">
        <v>130</v>
      </c>
      <c r="BS87" s="28" t="s">
        <v>377</v>
      </c>
      <c r="BT87" s="52" t="s">
        <v>188</v>
      </c>
    </row>
    <row r="88" spans="1:72" s="129" customFormat="1" ht="11.25" x14ac:dyDescent="0.3">
      <c r="A88" s="53" t="s">
        <v>958</v>
      </c>
      <c r="B88" s="140"/>
      <c r="C88" s="178">
        <v>45</v>
      </c>
      <c r="D88" s="179">
        <v>45</v>
      </c>
      <c r="E88" s="179">
        <v>45</v>
      </c>
      <c r="F88" s="25" t="s">
        <v>376</v>
      </c>
      <c r="G88" s="26" t="s">
        <v>188</v>
      </c>
      <c r="H88" s="178"/>
      <c r="I88" s="179"/>
      <c r="J88" s="179"/>
      <c r="K88" s="25"/>
      <c r="L88" s="54"/>
      <c r="M88" s="24"/>
      <c r="N88" s="25"/>
      <c r="O88" s="25"/>
      <c r="P88" s="25"/>
      <c r="Q88" s="26"/>
      <c r="R88" s="24"/>
      <c r="S88" s="25"/>
      <c r="T88" s="25"/>
      <c r="U88" s="25"/>
      <c r="V88" s="54"/>
      <c r="W88" s="24">
        <v>45</v>
      </c>
      <c r="X88" s="25">
        <v>45</v>
      </c>
      <c r="Y88" s="25">
        <v>45</v>
      </c>
      <c r="Z88" s="25" t="s">
        <v>376</v>
      </c>
      <c r="AA88" s="26" t="s">
        <v>188</v>
      </c>
      <c r="AB88" s="24"/>
      <c r="AC88" s="25"/>
      <c r="AD88" s="25"/>
      <c r="AE88" s="25"/>
      <c r="AF88" s="54"/>
      <c r="AG88" s="24">
        <v>45</v>
      </c>
      <c r="AH88" s="25">
        <v>45</v>
      </c>
      <c r="AI88" s="25">
        <v>45</v>
      </c>
      <c r="AJ88" s="25" t="s">
        <v>377</v>
      </c>
      <c r="AK88" s="26" t="s">
        <v>188</v>
      </c>
      <c r="AL88" s="24"/>
      <c r="AM88" s="25"/>
      <c r="AN88" s="25"/>
      <c r="AO88" s="25"/>
      <c r="AP88" s="54"/>
      <c r="AQ88" s="24"/>
      <c r="AR88" s="25"/>
      <c r="AS88" s="25"/>
      <c r="AT88" s="25"/>
      <c r="AU88" s="26"/>
      <c r="AV88" s="24">
        <v>45</v>
      </c>
      <c r="AW88" s="25">
        <v>45</v>
      </c>
      <c r="AX88" s="25">
        <v>45</v>
      </c>
      <c r="AY88" s="25" t="s">
        <v>377</v>
      </c>
      <c r="AZ88" s="54" t="s">
        <v>188</v>
      </c>
      <c r="BA88" s="24"/>
      <c r="BB88" s="25"/>
      <c r="BC88" s="25"/>
      <c r="BD88" s="25"/>
      <c r="BE88" s="26"/>
      <c r="BF88" s="24"/>
      <c r="BG88" s="25"/>
      <c r="BH88" s="25"/>
      <c r="BI88" s="25"/>
      <c r="BJ88" s="54"/>
      <c r="BK88" s="24"/>
      <c r="BL88" s="25"/>
      <c r="BM88" s="25"/>
      <c r="BN88" s="25"/>
      <c r="BO88" s="26"/>
      <c r="BP88" s="24"/>
      <c r="BQ88" s="25"/>
      <c r="BR88" s="25"/>
      <c r="BS88" s="25"/>
      <c r="BT88" s="54"/>
    </row>
    <row r="89" spans="1:72" s="129" customFormat="1" ht="11.25" x14ac:dyDescent="0.3">
      <c r="A89" s="51" t="s">
        <v>961</v>
      </c>
      <c r="B89" s="141"/>
      <c r="C89" s="180">
        <v>12</v>
      </c>
      <c r="D89" s="181">
        <v>12</v>
      </c>
      <c r="E89" s="181">
        <v>12</v>
      </c>
      <c r="F89" s="28" t="s">
        <v>376</v>
      </c>
      <c r="G89" s="29" t="s">
        <v>188</v>
      </c>
      <c r="H89" s="180"/>
      <c r="I89" s="181"/>
      <c r="J89" s="181"/>
      <c r="K89" s="28"/>
      <c r="L89" s="52"/>
      <c r="M89" s="27"/>
      <c r="N89" s="28"/>
      <c r="O89" s="28"/>
      <c r="P89" s="28"/>
      <c r="Q89" s="29"/>
      <c r="R89" s="27"/>
      <c r="S89" s="28"/>
      <c r="T89" s="28"/>
      <c r="U89" s="28"/>
      <c r="V89" s="52"/>
      <c r="W89" s="27"/>
      <c r="X89" s="28"/>
      <c r="Y89" s="28"/>
      <c r="Z89" s="28"/>
      <c r="AA89" s="29"/>
      <c r="AB89" s="27"/>
      <c r="AC89" s="28"/>
      <c r="AD89" s="28"/>
      <c r="AE89" s="28"/>
      <c r="AF89" s="52"/>
      <c r="AG89" s="27"/>
      <c r="AH89" s="28"/>
      <c r="AI89" s="28"/>
      <c r="AJ89" s="28"/>
      <c r="AK89" s="29"/>
      <c r="AL89" s="27"/>
      <c r="AM89" s="28"/>
      <c r="AN89" s="28"/>
      <c r="AO89" s="28"/>
      <c r="AP89" s="52"/>
      <c r="AQ89" s="27"/>
      <c r="AR89" s="28"/>
      <c r="AS89" s="28"/>
      <c r="AT89" s="28"/>
      <c r="AU89" s="29"/>
      <c r="AV89" s="27"/>
      <c r="AW89" s="28"/>
      <c r="AX89" s="28"/>
      <c r="AY89" s="28"/>
      <c r="AZ89" s="52"/>
      <c r="BA89" s="27"/>
      <c r="BB89" s="28"/>
      <c r="BC89" s="28"/>
      <c r="BD89" s="28"/>
      <c r="BE89" s="29"/>
      <c r="BF89" s="27"/>
      <c r="BG89" s="28"/>
      <c r="BH89" s="28"/>
      <c r="BI89" s="28"/>
      <c r="BJ89" s="52"/>
      <c r="BK89" s="27"/>
      <c r="BL89" s="28"/>
      <c r="BM89" s="28"/>
      <c r="BN89" s="28"/>
      <c r="BO89" s="29"/>
      <c r="BP89" s="27"/>
      <c r="BQ89" s="28"/>
      <c r="BR89" s="28"/>
      <c r="BS89" s="28"/>
      <c r="BT89" s="52"/>
    </row>
    <row r="90" spans="1:72" s="129" customFormat="1" ht="11.25" x14ac:dyDescent="0.3">
      <c r="A90" s="53" t="s">
        <v>959</v>
      </c>
      <c r="B90" s="140"/>
      <c r="C90" s="178"/>
      <c r="D90" s="179"/>
      <c r="E90" s="179"/>
      <c r="F90" s="25"/>
      <c r="G90" s="26"/>
      <c r="H90" s="178">
        <v>48</v>
      </c>
      <c r="I90" s="179">
        <v>48</v>
      </c>
      <c r="J90" s="179">
        <v>48</v>
      </c>
      <c r="K90" s="25" t="s">
        <v>376</v>
      </c>
      <c r="L90" s="54" t="s">
        <v>188</v>
      </c>
      <c r="M90" s="24"/>
      <c r="N90" s="25"/>
      <c r="O90" s="25"/>
      <c r="P90" s="25"/>
      <c r="Q90" s="26"/>
      <c r="R90" s="24"/>
      <c r="S90" s="25"/>
      <c r="T90" s="25"/>
      <c r="U90" s="25"/>
      <c r="V90" s="54"/>
      <c r="W90" s="24"/>
      <c r="X90" s="25"/>
      <c r="Y90" s="25"/>
      <c r="Z90" s="25"/>
      <c r="AA90" s="26"/>
      <c r="AB90" s="24"/>
      <c r="AC90" s="25"/>
      <c r="AD90" s="25"/>
      <c r="AE90" s="25"/>
      <c r="AF90" s="54"/>
      <c r="AG90" s="24"/>
      <c r="AH90" s="25"/>
      <c r="AI90" s="25"/>
      <c r="AJ90" s="25"/>
      <c r="AK90" s="26"/>
      <c r="AL90" s="24"/>
      <c r="AM90" s="25"/>
      <c r="AN90" s="25"/>
      <c r="AO90" s="25"/>
      <c r="AP90" s="54"/>
      <c r="AQ90" s="24"/>
      <c r="AR90" s="25"/>
      <c r="AS90" s="25"/>
      <c r="AT90" s="25"/>
      <c r="AU90" s="26"/>
      <c r="AV90" s="24"/>
      <c r="AW90" s="25"/>
      <c r="AX90" s="25"/>
      <c r="AY90" s="25"/>
      <c r="AZ90" s="54"/>
      <c r="BA90" s="24">
        <v>48</v>
      </c>
      <c r="BB90" s="25">
        <v>48</v>
      </c>
      <c r="BC90" s="25">
        <v>48</v>
      </c>
      <c r="BD90" s="25" t="s">
        <v>376</v>
      </c>
      <c r="BE90" s="26" t="s">
        <v>188</v>
      </c>
      <c r="BF90" s="24"/>
      <c r="BG90" s="25"/>
      <c r="BH90" s="25"/>
      <c r="BI90" s="25"/>
      <c r="BJ90" s="54"/>
      <c r="BK90" s="24"/>
      <c r="BL90" s="25"/>
      <c r="BM90" s="25"/>
      <c r="BN90" s="25"/>
      <c r="BO90" s="26"/>
      <c r="BP90" s="24"/>
      <c r="BQ90" s="25"/>
      <c r="BR90" s="25"/>
      <c r="BS90" s="25"/>
      <c r="BT90" s="54"/>
    </row>
    <row r="91" spans="1:72" s="112" customFormat="1" ht="11.25" x14ac:dyDescent="0.3">
      <c r="A91" s="58" t="s">
        <v>386</v>
      </c>
      <c r="B91" s="142"/>
      <c r="C91" s="176"/>
      <c r="D91" s="177"/>
      <c r="E91" s="177"/>
      <c r="F91" s="22"/>
      <c r="G91" s="20"/>
      <c r="H91" s="176"/>
      <c r="I91" s="177"/>
      <c r="J91" s="177"/>
      <c r="K91" s="22"/>
      <c r="L91" s="59"/>
      <c r="M91" s="21">
        <v>28</v>
      </c>
      <c r="N91" s="22">
        <v>28</v>
      </c>
      <c r="O91" s="22">
        <v>28</v>
      </c>
      <c r="P91" s="22" t="s">
        <v>376</v>
      </c>
      <c r="Q91" s="20" t="s">
        <v>188</v>
      </c>
      <c r="R91" s="21">
        <v>28</v>
      </c>
      <c r="S91" s="22">
        <v>28</v>
      </c>
      <c r="T91" s="22">
        <v>28</v>
      </c>
      <c r="U91" s="22" t="s">
        <v>376</v>
      </c>
      <c r="V91" s="59" t="s">
        <v>188</v>
      </c>
      <c r="W91" s="21">
        <v>28</v>
      </c>
      <c r="X91" s="22">
        <v>28</v>
      </c>
      <c r="Y91" s="22">
        <v>28</v>
      </c>
      <c r="Z91" s="22" t="s">
        <v>376</v>
      </c>
      <c r="AA91" s="20" t="s">
        <v>188</v>
      </c>
      <c r="AB91" s="21"/>
      <c r="AC91" s="22"/>
      <c r="AD91" s="22"/>
      <c r="AE91" s="22"/>
      <c r="AF91" s="59"/>
      <c r="AG91" s="21"/>
      <c r="AH91" s="22"/>
      <c r="AI91" s="22"/>
      <c r="AJ91" s="22"/>
      <c r="AK91" s="20"/>
      <c r="AL91" s="21"/>
      <c r="AM91" s="22"/>
      <c r="AN91" s="22"/>
      <c r="AO91" s="22"/>
      <c r="AP91" s="59"/>
      <c r="AQ91" s="21"/>
      <c r="AR91" s="22"/>
      <c r="AS91" s="22"/>
      <c r="AT91" s="22"/>
      <c r="AU91" s="20"/>
      <c r="AV91" s="21"/>
      <c r="AW91" s="22"/>
      <c r="AX91" s="22"/>
      <c r="AY91" s="22"/>
      <c r="AZ91" s="59"/>
      <c r="BA91" s="21"/>
      <c r="BB91" s="22"/>
      <c r="BC91" s="22"/>
      <c r="BD91" s="22"/>
      <c r="BE91" s="20"/>
      <c r="BF91" s="21">
        <v>28</v>
      </c>
      <c r="BG91" s="22">
        <v>28</v>
      </c>
      <c r="BH91" s="22">
        <v>28</v>
      </c>
      <c r="BI91" s="22" t="s">
        <v>376</v>
      </c>
      <c r="BJ91" s="59" t="s">
        <v>188</v>
      </c>
      <c r="BK91" s="21"/>
      <c r="BL91" s="22"/>
      <c r="BM91" s="22"/>
      <c r="BN91" s="22"/>
      <c r="BO91" s="20"/>
      <c r="BP91" s="21"/>
      <c r="BQ91" s="22"/>
      <c r="BR91" s="22"/>
      <c r="BS91" s="22"/>
      <c r="BT91" s="59"/>
    </row>
    <row r="92" spans="1:72" s="129" customFormat="1" ht="11.25" x14ac:dyDescent="0.3">
      <c r="A92" s="53" t="s">
        <v>387</v>
      </c>
      <c r="B92" s="140"/>
      <c r="C92" s="178"/>
      <c r="D92" s="179"/>
      <c r="E92" s="179"/>
      <c r="F92" s="25"/>
      <c r="G92" s="26"/>
      <c r="H92" s="178"/>
      <c r="I92" s="179"/>
      <c r="J92" s="179"/>
      <c r="K92" s="25"/>
      <c r="L92" s="54"/>
      <c r="M92" s="24"/>
      <c r="N92" s="25"/>
      <c r="O92" s="25"/>
      <c r="P92" s="25"/>
      <c r="Q92" s="26"/>
      <c r="R92" s="24"/>
      <c r="S92" s="25"/>
      <c r="T92" s="25"/>
      <c r="U92" s="25"/>
      <c r="V92" s="54"/>
      <c r="W92" s="24"/>
      <c r="X92" s="25"/>
      <c r="Y92" s="25"/>
      <c r="Z92" s="25"/>
      <c r="AA92" s="26"/>
      <c r="AB92" s="24"/>
      <c r="AC92" s="25"/>
      <c r="AD92" s="25"/>
      <c r="AE92" s="25"/>
      <c r="AF92" s="54"/>
      <c r="AG92" s="24">
        <v>32</v>
      </c>
      <c r="AH92" s="25">
        <v>32</v>
      </c>
      <c r="AI92" s="25">
        <v>32</v>
      </c>
      <c r="AJ92" s="25" t="s">
        <v>377</v>
      </c>
      <c r="AK92" s="26" t="s">
        <v>188</v>
      </c>
      <c r="AL92" s="24">
        <v>70</v>
      </c>
      <c r="AM92" s="25">
        <v>70</v>
      </c>
      <c r="AN92" s="25">
        <v>70</v>
      </c>
      <c r="AO92" s="25" t="s">
        <v>377</v>
      </c>
      <c r="AP92" s="54" t="s">
        <v>188</v>
      </c>
      <c r="AQ92" s="24">
        <v>70</v>
      </c>
      <c r="AR92" s="25">
        <v>70</v>
      </c>
      <c r="AS92" s="25">
        <v>70</v>
      </c>
      <c r="AT92" s="25" t="s">
        <v>377</v>
      </c>
      <c r="AU92" s="26" t="s">
        <v>188</v>
      </c>
      <c r="AV92" s="24">
        <v>50</v>
      </c>
      <c r="AW92" s="25">
        <v>50</v>
      </c>
      <c r="AX92" s="25">
        <v>50</v>
      </c>
      <c r="AY92" s="25" t="s">
        <v>377</v>
      </c>
      <c r="AZ92" s="54" t="s">
        <v>188</v>
      </c>
      <c r="BA92" s="24"/>
      <c r="BB92" s="25"/>
      <c r="BC92" s="25"/>
      <c r="BD92" s="25"/>
      <c r="BE92" s="26"/>
      <c r="BF92" s="24"/>
      <c r="BG92" s="25"/>
      <c r="BH92" s="25"/>
      <c r="BI92" s="25"/>
      <c r="BJ92" s="54"/>
      <c r="BK92" s="24">
        <v>70</v>
      </c>
      <c r="BL92" s="25">
        <v>70</v>
      </c>
      <c r="BM92" s="25">
        <v>70</v>
      </c>
      <c r="BN92" s="25" t="s">
        <v>377</v>
      </c>
      <c r="BO92" s="26" t="s">
        <v>188</v>
      </c>
      <c r="BP92" s="24">
        <v>70</v>
      </c>
      <c r="BQ92" s="25">
        <v>70</v>
      </c>
      <c r="BR92" s="25">
        <v>70</v>
      </c>
      <c r="BS92" s="25" t="s">
        <v>377</v>
      </c>
      <c r="BT92" s="54" t="s">
        <v>188</v>
      </c>
    </row>
    <row r="93" spans="1:72" s="129" customFormat="1" ht="11.25" x14ac:dyDescent="0.3">
      <c r="A93" s="51" t="s">
        <v>388</v>
      </c>
      <c r="B93" s="141"/>
      <c r="C93" s="180"/>
      <c r="D93" s="181"/>
      <c r="E93" s="181"/>
      <c r="F93" s="28"/>
      <c r="G93" s="29"/>
      <c r="H93" s="180"/>
      <c r="I93" s="181"/>
      <c r="J93" s="181"/>
      <c r="K93" s="28"/>
      <c r="L93" s="52"/>
      <c r="M93" s="27"/>
      <c r="N93" s="28"/>
      <c r="O93" s="28"/>
      <c r="P93" s="28"/>
      <c r="Q93" s="29"/>
      <c r="R93" s="27"/>
      <c r="S93" s="28"/>
      <c r="T93" s="28"/>
      <c r="U93" s="28"/>
      <c r="V93" s="52"/>
      <c r="W93" s="27"/>
      <c r="X93" s="28"/>
      <c r="Y93" s="28"/>
      <c r="Z93" s="28"/>
      <c r="AA93" s="29"/>
      <c r="AB93" s="27"/>
      <c r="AC93" s="28"/>
      <c r="AD93" s="28"/>
      <c r="AE93" s="28"/>
      <c r="AF93" s="52"/>
      <c r="AG93" s="27">
        <v>25</v>
      </c>
      <c r="AH93" s="28">
        <v>25</v>
      </c>
      <c r="AI93" s="28">
        <v>25</v>
      </c>
      <c r="AJ93" s="28" t="s">
        <v>377</v>
      </c>
      <c r="AK93" s="29" t="s">
        <v>188</v>
      </c>
      <c r="AL93" s="27"/>
      <c r="AM93" s="28"/>
      <c r="AN93" s="28"/>
      <c r="AO93" s="28"/>
      <c r="AP93" s="52"/>
      <c r="AQ93" s="27"/>
      <c r="AR93" s="28"/>
      <c r="AS93" s="28"/>
      <c r="AT93" s="28"/>
      <c r="AU93" s="29"/>
      <c r="AV93" s="27"/>
      <c r="AW93" s="28"/>
      <c r="AX93" s="28"/>
      <c r="AY93" s="28"/>
      <c r="AZ93" s="52"/>
      <c r="BA93" s="27"/>
      <c r="BB93" s="28"/>
      <c r="BC93" s="28"/>
      <c r="BD93" s="28"/>
      <c r="BE93" s="29"/>
      <c r="BF93" s="27"/>
      <c r="BG93" s="28"/>
      <c r="BH93" s="28"/>
      <c r="BI93" s="28"/>
      <c r="BJ93" s="52"/>
      <c r="BK93" s="27"/>
      <c r="BL93" s="28"/>
      <c r="BM93" s="28"/>
      <c r="BN93" s="28"/>
      <c r="BO93" s="29"/>
      <c r="BP93" s="27"/>
      <c r="BQ93" s="28"/>
      <c r="BR93" s="28"/>
      <c r="BS93" s="28"/>
      <c r="BT93" s="52"/>
    </row>
    <row r="94" spans="1:72" s="129" customFormat="1" ht="11.25" x14ac:dyDescent="0.3">
      <c r="A94" s="53" t="s">
        <v>960</v>
      </c>
      <c r="B94" s="140"/>
      <c r="C94" s="178"/>
      <c r="D94" s="179"/>
      <c r="E94" s="179"/>
      <c r="F94" s="25"/>
      <c r="G94" s="26"/>
      <c r="H94" s="178"/>
      <c r="I94" s="179"/>
      <c r="J94" s="179"/>
      <c r="K94" s="25"/>
      <c r="L94" s="54"/>
      <c r="M94" s="24"/>
      <c r="N94" s="25"/>
      <c r="O94" s="25"/>
      <c r="P94" s="25"/>
      <c r="Q94" s="26"/>
      <c r="R94" s="24"/>
      <c r="S94" s="25"/>
      <c r="T94" s="25"/>
      <c r="U94" s="25"/>
      <c r="V94" s="54"/>
      <c r="W94" s="24"/>
      <c r="X94" s="25"/>
      <c r="Y94" s="25"/>
      <c r="Z94" s="25"/>
      <c r="AA94" s="26"/>
      <c r="AB94" s="24"/>
      <c r="AC94" s="25"/>
      <c r="AD94" s="25"/>
      <c r="AE94" s="25"/>
      <c r="AF94" s="54"/>
      <c r="AG94" s="24"/>
      <c r="AH94" s="25"/>
      <c r="AI94" s="25"/>
      <c r="AJ94" s="25"/>
      <c r="AK94" s="26"/>
      <c r="AL94" s="24">
        <v>40</v>
      </c>
      <c r="AM94" s="25">
        <v>40</v>
      </c>
      <c r="AN94" s="25">
        <v>40</v>
      </c>
      <c r="AO94" s="25" t="s">
        <v>377</v>
      </c>
      <c r="AP94" s="54" t="s">
        <v>188</v>
      </c>
      <c r="AQ94" s="24">
        <v>40</v>
      </c>
      <c r="AR94" s="25">
        <v>40</v>
      </c>
      <c r="AS94" s="25">
        <v>40</v>
      </c>
      <c r="AT94" s="25" t="s">
        <v>377</v>
      </c>
      <c r="AU94" s="26" t="s">
        <v>188</v>
      </c>
      <c r="AV94" s="24">
        <v>30</v>
      </c>
      <c r="AW94" s="25">
        <v>30</v>
      </c>
      <c r="AX94" s="25">
        <v>30</v>
      </c>
      <c r="AY94" s="25" t="s">
        <v>377</v>
      </c>
      <c r="AZ94" s="54" t="s">
        <v>188</v>
      </c>
      <c r="BA94" s="24"/>
      <c r="BB94" s="25"/>
      <c r="BC94" s="25"/>
      <c r="BD94" s="25"/>
      <c r="BE94" s="26"/>
      <c r="BF94" s="24"/>
      <c r="BG94" s="25"/>
      <c r="BH94" s="25"/>
      <c r="BI94" s="25"/>
      <c r="BJ94" s="54"/>
      <c r="BK94" s="24">
        <v>40</v>
      </c>
      <c r="BL94" s="25">
        <v>40</v>
      </c>
      <c r="BM94" s="25">
        <v>40</v>
      </c>
      <c r="BN94" s="25" t="s">
        <v>377</v>
      </c>
      <c r="BO94" s="26" t="s">
        <v>188</v>
      </c>
      <c r="BP94" s="24">
        <v>40</v>
      </c>
      <c r="BQ94" s="25">
        <v>40</v>
      </c>
      <c r="BR94" s="25">
        <v>40</v>
      </c>
      <c r="BS94" s="25" t="s">
        <v>377</v>
      </c>
      <c r="BT94" s="54" t="s">
        <v>188</v>
      </c>
    </row>
    <row r="95" spans="1:72" s="112" customFormat="1" ht="11.25" x14ac:dyDescent="0.3">
      <c r="A95" s="58" t="s">
        <v>389</v>
      </c>
      <c r="B95" s="142"/>
      <c r="C95" s="176"/>
      <c r="D95" s="177"/>
      <c r="E95" s="177"/>
      <c r="F95" s="22"/>
      <c r="G95" s="20"/>
      <c r="H95" s="176"/>
      <c r="I95" s="177"/>
      <c r="J95" s="177"/>
      <c r="K95" s="22"/>
      <c r="L95" s="59"/>
      <c r="M95" s="21"/>
      <c r="N95" s="22"/>
      <c r="O95" s="22"/>
      <c r="P95" s="22"/>
      <c r="Q95" s="20"/>
      <c r="R95" s="21"/>
      <c r="S95" s="22"/>
      <c r="T95" s="22"/>
      <c r="U95" s="22"/>
      <c r="V95" s="59"/>
      <c r="W95" s="21"/>
      <c r="X95" s="22"/>
      <c r="Y95" s="22"/>
      <c r="Z95" s="22"/>
      <c r="AA95" s="20"/>
      <c r="AB95" s="21"/>
      <c r="AC95" s="22"/>
      <c r="AD95" s="22"/>
      <c r="AE95" s="22"/>
      <c r="AF95" s="59"/>
      <c r="AG95" s="21">
        <v>2</v>
      </c>
      <c r="AH95" s="22">
        <v>2</v>
      </c>
      <c r="AI95" s="22">
        <v>2</v>
      </c>
      <c r="AJ95" s="22" t="s">
        <v>377</v>
      </c>
      <c r="AK95" s="20" t="s">
        <v>188</v>
      </c>
      <c r="AL95" s="21"/>
      <c r="AM95" s="22"/>
      <c r="AN95" s="22"/>
      <c r="AO95" s="22"/>
      <c r="AP95" s="59"/>
      <c r="AQ95" s="21"/>
      <c r="AR95" s="22"/>
      <c r="AS95" s="22"/>
      <c r="AT95" s="22"/>
      <c r="AU95" s="20"/>
      <c r="AV95" s="21"/>
      <c r="AW95" s="22"/>
      <c r="AX95" s="22"/>
      <c r="AY95" s="22"/>
      <c r="AZ95" s="59"/>
      <c r="BA95" s="21"/>
      <c r="BB95" s="22"/>
      <c r="BC95" s="22"/>
      <c r="BD95" s="22"/>
      <c r="BE95" s="20"/>
      <c r="BF95" s="21"/>
      <c r="BG95" s="22"/>
      <c r="BH95" s="22"/>
      <c r="BI95" s="22"/>
      <c r="BJ95" s="59"/>
      <c r="BK95" s="21"/>
      <c r="BL95" s="22"/>
      <c r="BM95" s="22"/>
      <c r="BN95" s="22"/>
      <c r="BO95" s="20"/>
      <c r="BP95" s="21"/>
      <c r="BQ95" s="22"/>
      <c r="BR95" s="22"/>
      <c r="BS95" s="22"/>
      <c r="BT95" s="59"/>
    </row>
  </sheetData>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8" tint="0.59999389629810485"/>
  </sheetPr>
  <dimension ref="A1:BA526"/>
  <sheetViews>
    <sheetView zoomScale="102" zoomScaleNormal="102" workbookViewId="0">
      <pane xSplit="2" ySplit="1" topLeftCell="C17" activePane="bottomRight" state="frozen"/>
      <selection pane="topRight" activeCell="C1" sqref="C1"/>
      <selection pane="bottomLeft" activeCell="A2" sqref="A2"/>
      <selection pane="bottomRight"/>
    </sheetView>
  </sheetViews>
  <sheetFormatPr baseColWidth="10" defaultColWidth="11.3984375" defaultRowHeight="11.25" outlineLevelCol="2" x14ac:dyDescent="0.3"/>
  <cols>
    <col min="1" max="1" width="45.59765625" style="111" customWidth="1"/>
    <col min="2" max="2" width="12.73046875" style="149" bestFit="1" customWidth="1"/>
    <col min="3" max="3" width="11.1328125" style="114" customWidth="1"/>
    <col min="4" max="5" width="7.265625" style="111" hidden="1" customWidth="1" outlineLevel="1"/>
    <col min="6" max="6" width="22.265625" style="111" hidden="1" customWidth="1" outlineLevel="2"/>
    <col min="7" max="7" width="13.59765625" style="111" hidden="1" customWidth="1" outlineLevel="2"/>
    <col min="8" max="8" width="11.265625" style="114" customWidth="1" collapsed="1"/>
    <col min="9" max="10" width="7.265625" style="111" hidden="1" customWidth="1" outlineLevel="1"/>
    <col min="11" max="11" width="26.86328125" style="111" hidden="1" customWidth="1" outlineLevel="2"/>
    <col min="12" max="12" width="13.59765625" style="111" hidden="1" customWidth="1" outlineLevel="2"/>
    <col min="13" max="13" width="12.86328125" style="114" customWidth="1" collapsed="1"/>
    <col min="14" max="15" width="7.73046875" style="111" hidden="1" customWidth="1" outlineLevel="1"/>
    <col min="16" max="16" width="38.1328125" style="111" hidden="1" customWidth="1" outlineLevel="2"/>
    <col min="17" max="17" width="13.59765625" style="111" hidden="1" customWidth="1" outlineLevel="2"/>
    <col min="18" max="18" width="11.3984375" style="114" customWidth="1" collapsed="1"/>
    <col min="19" max="19" width="8.265625" style="111" hidden="1" customWidth="1" outlineLevel="1"/>
    <col min="20" max="20" width="8" style="111" hidden="1" customWidth="1" outlineLevel="1"/>
    <col min="21" max="21" width="21.1328125" style="111" hidden="1" customWidth="1" outlineLevel="2"/>
    <col min="22" max="22" width="14.1328125" style="111" hidden="1" customWidth="1" outlineLevel="2"/>
    <col min="23" max="23" width="15.3984375" style="109" bestFit="1" customWidth="1" collapsed="1"/>
    <col min="24" max="24" width="12.1328125" style="111" hidden="1" customWidth="1" outlineLevel="1"/>
    <col min="25" max="25" width="12.265625" style="111" hidden="1" customWidth="1" outlineLevel="1"/>
    <col min="26" max="26" width="19" style="111" hidden="1" customWidth="1" outlineLevel="2"/>
    <col min="27" max="27" width="16.265625" style="111" hidden="1" customWidth="1" outlineLevel="2"/>
    <col min="28" max="28" width="26" style="109" bestFit="1" customWidth="1" collapsed="1"/>
    <col min="29" max="29" width="8.265625" style="111" hidden="1" customWidth="1" outlineLevel="1"/>
    <col min="30" max="30" width="7.265625" style="111" hidden="1" customWidth="1" outlineLevel="1"/>
    <col min="31" max="31" width="22" style="111" hidden="1" customWidth="1" outlineLevel="2"/>
    <col min="32" max="32" width="20.265625" style="111" hidden="1" customWidth="1" outlineLevel="2"/>
    <col min="33" max="33" width="21" style="109" bestFit="1" customWidth="1" collapsed="1"/>
    <col min="34" max="35" width="6.3984375" style="111" hidden="1" customWidth="1" outlineLevel="1"/>
    <col min="36" max="36" width="34.73046875" style="111" hidden="1" customWidth="1" outlineLevel="2"/>
    <col min="37" max="37" width="21.265625" style="111" hidden="1" customWidth="1" outlineLevel="2"/>
    <col min="38" max="38" width="16" style="109" bestFit="1" customWidth="1" collapsed="1"/>
    <col min="39" max="40" width="11.3984375" style="111" hidden="1" customWidth="1" outlineLevel="1"/>
    <col min="41" max="41" width="18.73046875" style="111" hidden="1" customWidth="1" outlineLevel="2"/>
    <col min="42" max="42" width="13.86328125" style="111" hidden="1" customWidth="1" outlineLevel="2"/>
    <col min="43" max="43" width="11.265625" style="109" customWidth="1" collapsed="1"/>
    <col min="44" max="44" width="17.1328125" style="111" hidden="1" customWidth="1" outlineLevel="1"/>
    <col min="45" max="45" width="7.73046875" style="111" hidden="1" customWidth="1" outlineLevel="1"/>
    <col min="46" max="46" width="35.3984375" style="111" hidden="1" customWidth="1" outlineLevel="2"/>
    <col min="47" max="47" width="22.265625" style="111" hidden="1" customWidth="1" outlineLevel="2"/>
    <col min="48" max="48" width="17" style="109" bestFit="1" customWidth="1" collapsed="1"/>
    <col min="49" max="49" width="7.73046875" style="111" hidden="1" customWidth="1" outlineLevel="1"/>
    <col min="50" max="50" width="5.86328125" style="111" hidden="1" customWidth="1" outlineLevel="1"/>
    <col min="51" max="51" width="20.1328125" style="111" hidden="1" customWidth="1" outlineLevel="2"/>
    <col min="52" max="52" width="22.1328125" style="111" hidden="1" customWidth="1" outlineLevel="2"/>
    <col min="53" max="53" width="11.3984375" style="111" collapsed="1"/>
    <col min="54" max="16384" width="11.3984375" style="111"/>
  </cols>
  <sheetData>
    <row r="1" spans="1:52" ht="60" x14ac:dyDescent="0.4">
      <c r="A1" s="98" t="s">
        <v>1057</v>
      </c>
      <c r="B1" s="146"/>
      <c r="C1" s="155" t="s">
        <v>390</v>
      </c>
      <c r="D1" s="175"/>
      <c r="E1" s="175"/>
      <c r="F1" s="100"/>
      <c r="G1" s="100"/>
      <c r="H1" s="173" t="s">
        <v>391</v>
      </c>
      <c r="I1" s="186"/>
      <c r="J1" s="186"/>
      <c r="K1" s="102"/>
      <c r="L1" s="103"/>
      <c r="M1" s="83" t="s">
        <v>392</v>
      </c>
      <c r="N1" s="99"/>
      <c r="O1" s="99"/>
      <c r="P1" s="100"/>
      <c r="Q1" s="100"/>
      <c r="R1" s="79" t="s">
        <v>393</v>
      </c>
      <c r="S1" s="101"/>
      <c r="T1" s="101"/>
      <c r="U1" s="102"/>
      <c r="V1" s="103"/>
      <c r="W1" s="83" t="s">
        <v>394</v>
      </c>
      <c r="X1" s="99"/>
      <c r="Y1" s="99"/>
      <c r="Z1" s="100"/>
      <c r="AA1" s="100"/>
      <c r="AB1" s="79" t="s">
        <v>395</v>
      </c>
      <c r="AC1" s="101"/>
      <c r="AD1" s="101"/>
      <c r="AE1" s="102"/>
      <c r="AF1" s="103"/>
      <c r="AG1" s="83" t="s">
        <v>396</v>
      </c>
      <c r="AH1" s="99"/>
      <c r="AI1" s="99"/>
      <c r="AJ1" s="100"/>
      <c r="AK1" s="100"/>
      <c r="AL1" s="79" t="s">
        <v>1043</v>
      </c>
      <c r="AM1" s="101"/>
      <c r="AN1" s="101"/>
      <c r="AO1" s="102"/>
      <c r="AP1" s="103"/>
      <c r="AQ1" s="83" t="s">
        <v>1044</v>
      </c>
      <c r="AR1" s="99"/>
      <c r="AS1" s="99"/>
      <c r="AT1" s="100"/>
      <c r="AU1" s="100"/>
      <c r="AV1" s="79" t="s">
        <v>397</v>
      </c>
      <c r="AW1" s="101"/>
      <c r="AX1" s="101"/>
      <c r="AY1" s="102"/>
      <c r="AZ1" s="103"/>
    </row>
    <row r="2" spans="1:52" x14ac:dyDescent="0.3">
      <c r="A2" s="84" t="s">
        <v>1</v>
      </c>
      <c r="B2" s="147" t="s">
        <v>2</v>
      </c>
      <c r="C2" s="84" t="s">
        <v>3</v>
      </c>
      <c r="D2" s="84">
        <v>2030</v>
      </c>
      <c r="E2" s="84">
        <v>2050</v>
      </c>
      <c r="F2" s="84" t="s">
        <v>4</v>
      </c>
      <c r="G2" s="85" t="s">
        <v>5</v>
      </c>
      <c r="H2" s="84" t="s">
        <v>3</v>
      </c>
      <c r="I2" s="84">
        <v>2030</v>
      </c>
      <c r="J2" s="84">
        <v>2050</v>
      </c>
      <c r="K2" s="84" t="s">
        <v>4</v>
      </c>
      <c r="L2" s="85" t="s">
        <v>5</v>
      </c>
      <c r="M2" s="85" t="s">
        <v>3</v>
      </c>
      <c r="N2" s="85">
        <v>2030</v>
      </c>
      <c r="O2" s="85">
        <v>2050</v>
      </c>
      <c r="P2" s="84" t="s">
        <v>4</v>
      </c>
      <c r="Q2" s="85" t="s">
        <v>5</v>
      </c>
      <c r="R2" s="85" t="s">
        <v>3</v>
      </c>
      <c r="S2" s="85">
        <v>2030</v>
      </c>
      <c r="T2" s="85">
        <v>2050</v>
      </c>
      <c r="U2" s="84" t="s">
        <v>4</v>
      </c>
      <c r="V2" s="85" t="s">
        <v>5</v>
      </c>
      <c r="W2" s="85" t="s">
        <v>3</v>
      </c>
      <c r="X2" s="85">
        <v>2030</v>
      </c>
      <c r="Y2" s="85">
        <v>2050</v>
      </c>
      <c r="Z2" s="84" t="s">
        <v>4</v>
      </c>
      <c r="AA2" s="85" t="s">
        <v>5</v>
      </c>
      <c r="AB2" s="85" t="s">
        <v>3</v>
      </c>
      <c r="AC2" s="85">
        <v>2030</v>
      </c>
      <c r="AD2" s="85">
        <v>2050</v>
      </c>
      <c r="AE2" s="84" t="s">
        <v>4</v>
      </c>
      <c r="AF2" s="85" t="s">
        <v>5</v>
      </c>
      <c r="AG2" s="85" t="s">
        <v>3</v>
      </c>
      <c r="AH2" s="85">
        <v>2030</v>
      </c>
      <c r="AI2" s="85">
        <v>2050</v>
      </c>
      <c r="AJ2" s="84" t="s">
        <v>4</v>
      </c>
      <c r="AK2" s="85" t="s">
        <v>5</v>
      </c>
      <c r="AL2" s="85" t="s">
        <v>3</v>
      </c>
      <c r="AM2" s="85">
        <v>2030</v>
      </c>
      <c r="AN2" s="85">
        <v>2050</v>
      </c>
      <c r="AO2" s="84" t="s">
        <v>4</v>
      </c>
      <c r="AP2" s="86" t="s">
        <v>5</v>
      </c>
      <c r="AQ2" s="85" t="s">
        <v>3</v>
      </c>
      <c r="AR2" s="85">
        <v>2030</v>
      </c>
      <c r="AS2" s="85">
        <v>2050</v>
      </c>
      <c r="AT2" s="84" t="s">
        <v>4</v>
      </c>
      <c r="AU2" s="85" t="s">
        <v>5</v>
      </c>
      <c r="AV2" s="85" t="s">
        <v>3</v>
      </c>
      <c r="AW2" s="85">
        <v>2030</v>
      </c>
      <c r="AX2" s="85">
        <v>2050</v>
      </c>
      <c r="AY2" s="84" t="s">
        <v>4</v>
      </c>
      <c r="AZ2" s="86" t="s">
        <v>5</v>
      </c>
    </row>
    <row r="3" spans="1:52" s="112" customFormat="1" x14ac:dyDescent="0.3">
      <c r="A3" s="58" t="s">
        <v>1062</v>
      </c>
      <c r="B3" s="142" t="s">
        <v>6</v>
      </c>
      <c r="C3" s="180">
        <v>100</v>
      </c>
      <c r="D3" s="181">
        <v>100</v>
      </c>
      <c r="E3" s="181">
        <v>100</v>
      </c>
      <c r="F3" s="28"/>
      <c r="G3" s="29"/>
      <c r="H3" s="180">
        <v>100</v>
      </c>
      <c r="I3" s="181">
        <v>100</v>
      </c>
      <c r="J3" s="181">
        <v>100</v>
      </c>
      <c r="K3" s="28"/>
      <c r="L3" s="52"/>
      <c r="M3" s="27">
        <v>100</v>
      </c>
      <c r="N3" s="28">
        <v>100</v>
      </c>
      <c r="O3" s="28">
        <v>100</v>
      </c>
      <c r="P3" s="28"/>
      <c r="Q3" s="29"/>
      <c r="R3" s="27">
        <v>100</v>
      </c>
      <c r="S3" s="28">
        <v>100</v>
      </c>
      <c r="T3" s="28">
        <v>100</v>
      </c>
      <c r="U3" s="28"/>
      <c r="V3" s="52"/>
      <c r="W3" s="27">
        <v>303</v>
      </c>
      <c r="X3" s="28">
        <v>303</v>
      </c>
      <c r="Y3" s="28">
        <v>303</v>
      </c>
      <c r="Z3" s="22" t="s">
        <v>398</v>
      </c>
      <c r="AA3" s="20" t="s">
        <v>399</v>
      </c>
      <c r="AB3" s="219">
        <v>5.0000000000000001E-3</v>
      </c>
      <c r="AC3" s="97">
        <v>5.0000000000000001E-3</v>
      </c>
      <c r="AD3" s="97">
        <v>5.0000000000000001E-3</v>
      </c>
      <c r="AE3" s="22" t="s">
        <v>400</v>
      </c>
      <c r="AF3" s="59" t="s">
        <v>401</v>
      </c>
      <c r="AG3" s="131">
        <v>5</v>
      </c>
      <c r="AH3" s="68">
        <v>5</v>
      </c>
      <c r="AI3" s="68">
        <v>5</v>
      </c>
      <c r="AJ3" s="68"/>
      <c r="AK3" s="69" t="s">
        <v>402</v>
      </c>
      <c r="AL3" s="131">
        <v>10</v>
      </c>
      <c r="AM3" s="68">
        <v>10</v>
      </c>
      <c r="AN3" s="68">
        <v>10</v>
      </c>
      <c r="AO3" s="68" t="s">
        <v>403</v>
      </c>
      <c r="AP3" s="70" t="s">
        <v>404</v>
      </c>
      <c r="AQ3" s="131">
        <v>2.9</v>
      </c>
      <c r="AR3" s="68">
        <v>3.8</v>
      </c>
      <c r="AS3" s="68">
        <v>6</v>
      </c>
      <c r="AT3" s="22" t="s">
        <v>979</v>
      </c>
      <c r="AU3" s="20" t="s">
        <v>405</v>
      </c>
      <c r="AV3" s="21">
        <v>4.1500000000000004</v>
      </c>
      <c r="AW3" s="22">
        <v>8.5</v>
      </c>
      <c r="AX3" s="22">
        <v>15</v>
      </c>
      <c r="AY3" s="22" t="s">
        <v>406</v>
      </c>
      <c r="AZ3" s="59" t="s">
        <v>405</v>
      </c>
    </row>
    <row r="4" spans="1:52" x14ac:dyDescent="0.3">
      <c r="A4" s="53" t="s">
        <v>12</v>
      </c>
      <c r="B4" s="140" t="s">
        <v>13</v>
      </c>
      <c r="C4" s="178">
        <v>4080</v>
      </c>
      <c r="D4" s="179">
        <v>4190</v>
      </c>
      <c r="E4" s="179">
        <v>4230</v>
      </c>
      <c r="F4" s="25" t="s">
        <v>407</v>
      </c>
      <c r="G4" s="26" t="s">
        <v>408</v>
      </c>
      <c r="H4" s="178">
        <v>4480</v>
      </c>
      <c r="I4" s="179">
        <v>4610</v>
      </c>
      <c r="J4" s="179">
        <v>4650</v>
      </c>
      <c r="K4" s="25" t="s">
        <v>407</v>
      </c>
      <c r="L4" s="54" t="s">
        <v>408</v>
      </c>
      <c r="M4" s="24">
        <v>6420</v>
      </c>
      <c r="N4" s="25">
        <v>6600</v>
      </c>
      <c r="O4" s="25">
        <v>6670</v>
      </c>
      <c r="P4" s="25" t="s">
        <v>407</v>
      </c>
      <c r="Q4" s="26" t="s">
        <v>408</v>
      </c>
      <c r="R4" s="24">
        <v>6890</v>
      </c>
      <c r="S4" s="25">
        <v>7090</v>
      </c>
      <c r="T4" s="25">
        <v>7160</v>
      </c>
      <c r="U4" s="25" t="s">
        <v>407</v>
      </c>
      <c r="V4" s="54" t="s">
        <v>408</v>
      </c>
      <c r="W4" s="24">
        <v>7620</v>
      </c>
      <c r="X4" s="25">
        <v>7620</v>
      </c>
      <c r="Y4" s="25">
        <v>7620</v>
      </c>
      <c r="Z4" s="25"/>
      <c r="AA4" s="26" t="s">
        <v>399</v>
      </c>
      <c r="AB4" s="24">
        <v>1050</v>
      </c>
      <c r="AC4" s="25">
        <v>1050</v>
      </c>
      <c r="AD4" s="25">
        <v>1050</v>
      </c>
      <c r="AE4" s="25" t="s">
        <v>401</v>
      </c>
      <c r="AF4" s="54" t="s">
        <v>402</v>
      </c>
      <c r="AG4" s="24">
        <v>1050</v>
      </c>
      <c r="AH4" s="25">
        <v>1050</v>
      </c>
      <c r="AI4" s="25">
        <v>1050</v>
      </c>
      <c r="AJ4" s="25" t="s">
        <v>978</v>
      </c>
      <c r="AK4" s="26" t="s">
        <v>402</v>
      </c>
      <c r="AL4" s="24">
        <v>5000</v>
      </c>
      <c r="AM4" s="25">
        <v>5000</v>
      </c>
      <c r="AN4" s="25">
        <v>5000</v>
      </c>
      <c r="AO4" s="25"/>
      <c r="AP4" s="54" t="s">
        <v>409</v>
      </c>
      <c r="AQ4" s="24">
        <v>3200</v>
      </c>
      <c r="AR4" s="25">
        <v>3650</v>
      </c>
      <c r="AS4" s="25">
        <v>4100</v>
      </c>
      <c r="AT4" s="25"/>
      <c r="AU4" s="26" t="s">
        <v>405</v>
      </c>
      <c r="AV4" s="24">
        <v>3888</v>
      </c>
      <c r="AW4" s="25">
        <v>3952</v>
      </c>
      <c r="AX4" s="25">
        <v>4000</v>
      </c>
      <c r="AY4" s="25" t="s">
        <v>410</v>
      </c>
      <c r="AZ4" s="54" t="s">
        <v>405</v>
      </c>
    </row>
    <row r="5" spans="1:52" x14ac:dyDescent="0.3">
      <c r="A5" s="51" t="s">
        <v>212</v>
      </c>
      <c r="B5" s="141" t="s">
        <v>25</v>
      </c>
      <c r="C5" s="180">
        <v>37.200000000000003</v>
      </c>
      <c r="D5" s="181">
        <v>42.6</v>
      </c>
      <c r="E5" s="181">
        <v>43.4</v>
      </c>
      <c r="F5" s="28" t="s">
        <v>411</v>
      </c>
      <c r="G5" s="29" t="s">
        <v>408</v>
      </c>
      <c r="H5" s="180">
        <v>42.1</v>
      </c>
      <c r="I5" s="181">
        <v>43.7</v>
      </c>
      <c r="J5" s="181">
        <v>44.5</v>
      </c>
      <c r="K5" s="28" t="s">
        <v>411</v>
      </c>
      <c r="L5" s="52" t="s">
        <v>408</v>
      </c>
      <c r="M5" s="27">
        <v>37.200000000000003</v>
      </c>
      <c r="N5" s="28">
        <v>42.6</v>
      </c>
      <c r="O5" s="28">
        <v>43.4</v>
      </c>
      <c r="P5" s="28" t="s">
        <v>411</v>
      </c>
      <c r="Q5" s="29" t="s">
        <v>408</v>
      </c>
      <c r="R5" s="27">
        <v>42.1</v>
      </c>
      <c r="S5" s="28">
        <v>43.7</v>
      </c>
      <c r="T5" s="28">
        <v>44.5</v>
      </c>
      <c r="U5" s="28" t="s">
        <v>411</v>
      </c>
      <c r="V5" s="52" t="s">
        <v>408</v>
      </c>
      <c r="W5" s="27">
        <v>17</v>
      </c>
      <c r="X5" s="28">
        <v>17</v>
      </c>
      <c r="Y5" s="28">
        <v>17</v>
      </c>
      <c r="Z5" s="28"/>
      <c r="AA5" s="29" t="s">
        <v>399</v>
      </c>
      <c r="AB5" s="27">
        <v>18</v>
      </c>
      <c r="AC5" s="28">
        <v>19</v>
      </c>
      <c r="AD5" s="28">
        <v>20</v>
      </c>
      <c r="AE5" s="28" t="s">
        <v>412</v>
      </c>
      <c r="AF5" s="52" t="s">
        <v>413</v>
      </c>
      <c r="AG5" s="27">
        <v>16</v>
      </c>
      <c r="AH5" s="28">
        <v>18</v>
      </c>
      <c r="AI5" s="28">
        <v>20</v>
      </c>
      <c r="AJ5" s="28" t="s">
        <v>412</v>
      </c>
      <c r="AK5" s="29" t="s">
        <v>414</v>
      </c>
      <c r="AL5" s="27">
        <v>95</v>
      </c>
      <c r="AM5" s="28">
        <v>95</v>
      </c>
      <c r="AN5" s="28">
        <v>95</v>
      </c>
      <c r="AO5" s="28"/>
      <c r="AP5" s="52" t="s">
        <v>415</v>
      </c>
      <c r="AQ5" s="27"/>
      <c r="AR5" s="28"/>
      <c r="AS5" s="28"/>
      <c r="AT5" s="28"/>
      <c r="AU5" s="29"/>
      <c r="AV5" s="27"/>
      <c r="AW5" s="28"/>
      <c r="AX5" s="28"/>
      <c r="AY5" s="28"/>
      <c r="AZ5" s="52"/>
    </row>
    <row r="6" spans="1:52" x14ac:dyDescent="0.3">
      <c r="A6" s="53" t="s">
        <v>125</v>
      </c>
      <c r="B6" s="140" t="s">
        <v>25</v>
      </c>
      <c r="C6" s="178"/>
      <c r="D6" s="179"/>
      <c r="E6" s="179"/>
      <c r="F6" s="25"/>
      <c r="G6" s="26"/>
      <c r="H6" s="178"/>
      <c r="I6" s="179"/>
      <c r="J6" s="179"/>
      <c r="K6" s="25"/>
      <c r="L6" s="54"/>
      <c r="M6" s="24"/>
      <c r="N6" s="25"/>
      <c r="O6" s="25"/>
      <c r="P6" s="25"/>
      <c r="Q6" s="26"/>
      <c r="R6" s="24"/>
      <c r="S6" s="25"/>
      <c r="T6" s="25"/>
      <c r="U6" s="25"/>
      <c r="V6" s="54"/>
      <c r="W6" s="24">
        <v>51</v>
      </c>
      <c r="X6" s="25">
        <v>51</v>
      </c>
      <c r="Y6" s="25">
        <v>51</v>
      </c>
      <c r="Z6" s="25"/>
      <c r="AA6" s="26" t="s">
        <v>399</v>
      </c>
      <c r="AB6" s="24"/>
      <c r="AC6" s="25"/>
      <c r="AD6" s="25"/>
      <c r="AE6" s="25"/>
      <c r="AF6" s="54"/>
      <c r="AG6" s="24"/>
      <c r="AH6" s="25"/>
      <c r="AI6" s="25"/>
      <c r="AJ6" s="25"/>
      <c r="AK6" s="26"/>
      <c r="AL6" s="24"/>
      <c r="AM6" s="25"/>
      <c r="AN6" s="25"/>
      <c r="AO6" s="25"/>
      <c r="AP6" s="54"/>
      <c r="AQ6" s="24"/>
      <c r="AR6" s="25"/>
      <c r="AS6" s="25"/>
      <c r="AT6" s="25"/>
      <c r="AU6" s="26"/>
      <c r="AV6" s="24"/>
      <c r="AW6" s="25"/>
      <c r="AX6" s="25"/>
      <c r="AY6" s="25"/>
      <c r="AZ6" s="54"/>
    </row>
    <row r="7" spans="1:52" x14ac:dyDescent="0.3">
      <c r="A7" s="51" t="s">
        <v>416</v>
      </c>
      <c r="B7" s="141" t="s">
        <v>25</v>
      </c>
      <c r="C7" s="180">
        <v>28.1</v>
      </c>
      <c r="D7" s="181">
        <v>29.5</v>
      </c>
      <c r="E7" s="181">
        <v>29.8</v>
      </c>
      <c r="F7" s="28" t="s">
        <v>417</v>
      </c>
      <c r="G7" s="29" t="s">
        <v>408</v>
      </c>
      <c r="H7" s="180">
        <v>23.4</v>
      </c>
      <c r="I7" s="181">
        <v>26.4</v>
      </c>
      <c r="J7" s="181">
        <v>28</v>
      </c>
      <c r="K7" s="28" t="s">
        <v>417</v>
      </c>
      <c r="L7" s="52" t="s">
        <v>408</v>
      </c>
      <c r="M7" s="27">
        <v>28.1</v>
      </c>
      <c r="N7" s="28">
        <v>29.5</v>
      </c>
      <c r="O7" s="28">
        <v>29.8</v>
      </c>
      <c r="P7" s="28" t="s">
        <v>417</v>
      </c>
      <c r="Q7" s="29" t="s">
        <v>408</v>
      </c>
      <c r="R7" s="27">
        <v>23.4</v>
      </c>
      <c r="S7" s="28">
        <v>26.4</v>
      </c>
      <c r="T7" s="28">
        <v>28</v>
      </c>
      <c r="U7" s="28" t="s">
        <v>417</v>
      </c>
      <c r="V7" s="52" t="s">
        <v>408</v>
      </c>
      <c r="W7" s="27"/>
      <c r="X7" s="28"/>
      <c r="Y7" s="28"/>
      <c r="Z7" s="28"/>
      <c r="AA7" s="29"/>
      <c r="AB7" s="27"/>
      <c r="AC7" s="28"/>
      <c r="AD7" s="28"/>
      <c r="AE7" s="28"/>
      <c r="AF7" s="52"/>
      <c r="AG7" s="27"/>
      <c r="AH7" s="28"/>
      <c r="AI7" s="28"/>
      <c r="AJ7" s="28"/>
      <c r="AK7" s="29"/>
      <c r="AL7" s="27"/>
      <c r="AM7" s="28"/>
      <c r="AN7" s="28"/>
      <c r="AO7" s="28"/>
      <c r="AP7" s="52"/>
      <c r="AQ7" s="27"/>
      <c r="AR7" s="28"/>
      <c r="AS7" s="28"/>
      <c r="AT7" s="28"/>
      <c r="AU7" s="29"/>
      <c r="AV7" s="27"/>
      <c r="AW7" s="28"/>
      <c r="AX7" s="28"/>
      <c r="AY7" s="28"/>
      <c r="AZ7" s="52"/>
    </row>
    <row r="8" spans="1:52" x14ac:dyDescent="0.3">
      <c r="A8" s="53" t="s">
        <v>418</v>
      </c>
      <c r="B8" s="140" t="s">
        <v>25</v>
      </c>
      <c r="C8" s="178">
        <v>17.2</v>
      </c>
      <c r="D8" s="179">
        <v>18.899999999999999</v>
      </c>
      <c r="E8" s="179">
        <v>19.3</v>
      </c>
      <c r="F8" s="25" t="s">
        <v>419</v>
      </c>
      <c r="G8" s="26" t="s">
        <v>408</v>
      </c>
      <c r="H8" s="178">
        <v>12.2</v>
      </c>
      <c r="I8" s="179">
        <v>14.6</v>
      </c>
      <c r="J8" s="179">
        <v>15.9</v>
      </c>
      <c r="K8" s="25" t="s">
        <v>419</v>
      </c>
      <c r="L8" s="54" t="s">
        <v>408</v>
      </c>
      <c r="M8" s="24">
        <v>17.2</v>
      </c>
      <c r="N8" s="25">
        <v>18.899999999999999</v>
      </c>
      <c r="O8" s="25">
        <v>19.3</v>
      </c>
      <c r="P8" s="25" t="s">
        <v>419</v>
      </c>
      <c r="Q8" s="26" t="s">
        <v>408</v>
      </c>
      <c r="R8" s="24">
        <v>12.2</v>
      </c>
      <c r="S8" s="25">
        <v>14.6</v>
      </c>
      <c r="T8" s="25">
        <v>15.9</v>
      </c>
      <c r="U8" s="25" t="s">
        <v>419</v>
      </c>
      <c r="V8" s="54" t="s">
        <v>408</v>
      </c>
      <c r="W8" s="24"/>
      <c r="X8" s="25"/>
      <c r="Y8" s="25"/>
      <c r="Z8" s="25"/>
      <c r="AA8" s="26"/>
      <c r="AB8" s="24"/>
      <c r="AC8" s="25"/>
      <c r="AD8" s="25"/>
      <c r="AE8" s="25"/>
      <c r="AF8" s="54"/>
      <c r="AG8" s="24"/>
      <c r="AH8" s="25"/>
      <c r="AI8" s="25"/>
      <c r="AJ8" s="25"/>
      <c r="AK8" s="26"/>
      <c r="AL8" s="24"/>
      <c r="AM8" s="25"/>
      <c r="AN8" s="25"/>
      <c r="AO8" s="25"/>
      <c r="AP8" s="54"/>
      <c r="AQ8" s="24"/>
      <c r="AR8" s="25"/>
      <c r="AS8" s="25"/>
      <c r="AT8" s="25"/>
      <c r="AU8" s="26"/>
      <c r="AV8" s="24"/>
      <c r="AW8" s="25"/>
      <c r="AX8" s="25"/>
      <c r="AY8" s="25"/>
      <c r="AZ8" s="54"/>
    </row>
    <row r="9" spans="1:52" x14ac:dyDescent="0.3">
      <c r="A9" s="58" t="s">
        <v>219</v>
      </c>
      <c r="B9" s="142"/>
      <c r="C9" s="176"/>
      <c r="D9" s="177"/>
      <c r="E9" s="177"/>
      <c r="F9" s="22"/>
      <c r="G9" s="20"/>
      <c r="H9" s="176"/>
      <c r="I9" s="177"/>
      <c r="J9" s="177"/>
      <c r="K9" s="22"/>
      <c r="L9" s="59"/>
      <c r="M9" s="21"/>
      <c r="N9" s="22"/>
      <c r="O9" s="22"/>
      <c r="P9" s="22"/>
      <c r="Q9" s="20"/>
      <c r="R9" s="21"/>
      <c r="S9" s="22"/>
      <c r="T9" s="22"/>
      <c r="U9" s="22"/>
      <c r="V9" s="59"/>
      <c r="W9" s="21"/>
      <c r="X9" s="22"/>
      <c r="Y9" s="22"/>
      <c r="Z9" s="22"/>
      <c r="AA9" s="20"/>
      <c r="AB9" s="21"/>
      <c r="AC9" s="22"/>
      <c r="AD9" s="22"/>
      <c r="AE9" s="22"/>
      <c r="AF9" s="59"/>
      <c r="AG9" s="21"/>
      <c r="AH9" s="22"/>
      <c r="AI9" s="22"/>
      <c r="AJ9" s="22"/>
      <c r="AK9" s="20"/>
      <c r="AL9" s="21"/>
      <c r="AM9" s="22"/>
      <c r="AN9" s="22"/>
      <c r="AO9" s="22" t="s">
        <v>420</v>
      </c>
      <c r="AP9" s="59" t="s">
        <v>409</v>
      </c>
      <c r="AQ9" s="21"/>
      <c r="AR9" s="22"/>
      <c r="AS9" s="22"/>
      <c r="AT9" s="22"/>
      <c r="AU9" s="20"/>
      <c r="AV9" s="21"/>
      <c r="AW9" s="22"/>
      <c r="AX9" s="22"/>
      <c r="AY9" s="22"/>
      <c r="AZ9" s="59"/>
    </row>
    <row r="10" spans="1:52" x14ac:dyDescent="0.3">
      <c r="A10" s="53" t="s">
        <v>421</v>
      </c>
      <c r="B10" s="140" t="s">
        <v>25</v>
      </c>
      <c r="C10" s="178">
        <v>20</v>
      </c>
      <c r="D10" s="179">
        <v>20</v>
      </c>
      <c r="E10" s="179">
        <v>20</v>
      </c>
      <c r="F10" s="25" t="s">
        <v>977</v>
      </c>
      <c r="G10" s="26" t="s">
        <v>408</v>
      </c>
      <c r="H10" s="178">
        <v>20</v>
      </c>
      <c r="I10" s="179">
        <v>20</v>
      </c>
      <c r="J10" s="179">
        <v>20</v>
      </c>
      <c r="K10" s="25" t="s">
        <v>977</v>
      </c>
      <c r="L10" s="54" t="s">
        <v>408</v>
      </c>
      <c r="M10" s="24">
        <v>20</v>
      </c>
      <c r="N10" s="25">
        <v>20</v>
      </c>
      <c r="O10" s="25">
        <v>20</v>
      </c>
      <c r="P10" s="25" t="s">
        <v>977</v>
      </c>
      <c r="Q10" s="26" t="s">
        <v>408</v>
      </c>
      <c r="R10" s="24">
        <v>20</v>
      </c>
      <c r="S10" s="25">
        <v>20</v>
      </c>
      <c r="T10" s="25">
        <v>20</v>
      </c>
      <c r="U10" s="25" t="s">
        <v>977</v>
      </c>
      <c r="V10" s="54" t="s">
        <v>408</v>
      </c>
      <c r="W10" s="24"/>
      <c r="X10" s="25"/>
      <c r="Y10" s="25"/>
      <c r="Z10" s="25"/>
      <c r="AA10" s="26"/>
      <c r="AB10" s="24"/>
      <c r="AC10" s="25"/>
      <c r="AD10" s="25"/>
      <c r="AE10" s="25"/>
      <c r="AF10" s="54"/>
      <c r="AG10" s="24"/>
      <c r="AH10" s="25"/>
      <c r="AI10" s="25"/>
      <c r="AJ10" s="25"/>
      <c r="AK10" s="26"/>
      <c r="AL10" s="24"/>
      <c r="AM10" s="25"/>
      <c r="AN10" s="25"/>
      <c r="AO10" s="25"/>
      <c r="AP10" s="54"/>
      <c r="AQ10" s="24"/>
      <c r="AR10" s="25"/>
      <c r="AS10" s="25"/>
      <c r="AT10" s="25"/>
      <c r="AU10" s="26"/>
      <c r="AV10" s="24"/>
      <c r="AW10" s="25"/>
      <c r="AX10" s="25"/>
      <c r="AY10" s="25"/>
      <c r="AZ10" s="54"/>
    </row>
    <row r="11" spans="1:52" s="130" customFormat="1" ht="22.5" x14ac:dyDescent="0.3">
      <c r="A11" s="67" t="s">
        <v>422</v>
      </c>
      <c r="B11" s="218" t="s">
        <v>423</v>
      </c>
      <c r="C11" s="187">
        <v>96</v>
      </c>
      <c r="D11" s="188">
        <v>97</v>
      </c>
      <c r="E11" s="188">
        <v>98</v>
      </c>
      <c r="F11" s="68"/>
      <c r="G11" s="69"/>
      <c r="H11" s="187">
        <v>96</v>
      </c>
      <c r="I11" s="188">
        <v>97</v>
      </c>
      <c r="J11" s="188">
        <v>98</v>
      </c>
      <c r="K11" s="68"/>
      <c r="L11" s="70"/>
      <c r="M11" s="131">
        <v>96</v>
      </c>
      <c r="N11" s="68">
        <v>97</v>
      </c>
      <c r="O11" s="68">
        <v>98</v>
      </c>
      <c r="P11" s="68"/>
      <c r="Q11" s="69"/>
      <c r="R11" s="131">
        <v>96</v>
      </c>
      <c r="S11" s="68">
        <v>97</v>
      </c>
      <c r="T11" s="68">
        <v>98</v>
      </c>
      <c r="U11" s="68"/>
      <c r="V11" s="70"/>
      <c r="W11" s="131"/>
      <c r="X11" s="68"/>
      <c r="Y11" s="68"/>
      <c r="Z11" s="68"/>
      <c r="AA11" s="69"/>
      <c r="AB11" s="216">
        <v>0.98</v>
      </c>
      <c r="AC11" s="217">
        <v>0.98</v>
      </c>
      <c r="AD11" s="217">
        <v>0.98</v>
      </c>
      <c r="AE11" s="68"/>
      <c r="AF11" s="70" t="s">
        <v>414</v>
      </c>
      <c r="AG11" s="216">
        <v>0.98</v>
      </c>
      <c r="AH11" s="217">
        <v>0.98</v>
      </c>
      <c r="AI11" s="217">
        <v>0.98</v>
      </c>
      <c r="AJ11" s="68"/>
      <c r="AK11" s="69" t="s">
        <v>414</v>
      </c>
      <c r="AL11" s="131"/>
      <c r="AM11" s="68"/>
      <c r="AN11" s="68"/>
      <c r="AO11" s="68"/>
      <c r="AP11" s="70"/>
      <c r="AQ11" s="235">
        <v>0.98</v>
      </c>
      <c r="AR11" s="236">
        <v>0.98</v>
      </c>
      <c r="AS11" s="236">
        <v>0.98</v>
      </c>
      <c r="AT11" s="68"/>
      <c r="AU11" s="69" t="s">
        <v>405</v>
      </c>
      <c r="AV11" s="131">
        <v>94.1</v>
      </c>
      <c r="AW11" s="68">
        <v>94.5</v>
      </c>
      <c r="AX11" s="68">
        <v>95</v>
      </c>
      <c r="AY11" s="68"/>
      <c r="AZ11" s="70" t="s">
        <v>424</v>
      </c>
    </row>
    <row r="12" spans="1:52" x14ac:dyDescent="0.3">
      <c r="A12" s="53" t="s">
        <v>20</v>
      </c>
      <c r="B12" s="140" t="s">
        <v>21</v>
      </c>
      <c r="C12" s="178">
        <v>293</v>
      </c>
      <c r="D12" s="179">
        <v>293</v>
      </c>
      <c r="E12" s="179">
        <v>293</v>
      </c>
      <c r="F12" s="25" t="s">
        <v>425</v>
      </c>
      <c r="G12" s="26" t="s">
        <v>408</v>
      </c>
      <c r="H12" s="178">
        <v>293</v>
      </c>
      <c r="I12" s="179">
        <v>293</v>
      </c>
      <c r="J12" s="179">
        <v>293</v>
      </c>
      <c r="K12" s="25" t="s">
        <v>425</v>
      </c>
      <c r="L12" s="54" t="s">
        <v>408</v>
      </c>
      <c r="M12" s="24">
        <v>293</v>
      </c>
      <c r="N12" s="25">
        <v>293</v>
      </c>
      <c r="O12" s="25">
        <v>293</v>
      </c>
      <c r="P12" s="25" t="s">
        <v>425</v>
      </c>
      <c r="Q12" s="26" t="s">
        <v>408</v>
      </c>
      <c r="R12" s="24">
        <v>293</v>
      </c>
      <c r="S12" s="25">
        <v>293</v>
      </c>
      <c r="T12" s="25">
        <v>293</v>
      </c>
      <c r="U12" s="25" t="s">
        <v>425</v>
      </c>
      <c r="V12" s="54" t="s">
        <v>408</v>
      </c>
      <c r="W12" s="24"/>
      <c r="X12" s="25"/>
      <c r="Y12" s="25"/>
      <c r="Z12" s="25"/>
      <c r="AA12" s="26" t="s">
        <v>426</v>
      </c>
      <c r="AB12" s="24"/>
      <c r="AC12" s="25"/>
      <c r="AD12" s="25"/>
      <c r="AE12" s="25"/>
      <c r="AF12" s="54"/>
      <c r="AG12" s="24"/>
      <c r="AH12" s="25"/>
      <c r="AI12" s="25"/>
      <c r="AJ12" s="25"/>
      <c r="AK12" s="26"/>
      <c r="AL12" s="24"/>
      <c r="AM12" s="25"/>
      <c r="AN12" s="25"/>
      <c r="AO12" s="25"/>
      <c r="AP12" s="54"/>
      <c r="AQ12" s="24"/>
      <c r="AR12" s="25"/>
      <c r="AS12" s="25"/>
      <c r="AT12" s="25"/>
      <c r="AU12" s="26"/>
      <c r="AV12" s="24"/>
      <c r="AW12" s="25"/>
      <c r="AX12" s="25"/>
      <c r="AY12" s="25"/>
      <c r="AZ12" s="54"/>
    </row>
    <row r="13" spans="1:52" s="129" customFormat="1" x14ac:dyDescent="0.3">
      <c r="A13" s="51" t="s">
        <v>23</v>
      </c>
      <c r="B13" s="141" t="s">
        <v>21</v>
      </c>
      <c r="C13" s="180">
        <v>393</v>
      </c>
      <c r="D13" s="181">
        <v>580</v>
      </c>
      <c r="E13" s="181">
        <v>600</v>
      </c>
      <c r="F13" s="28" t="s">
        <v>425</v>
      </c>
      <c r="G13" s="29" t="s">
        <v>408</v>
      </c>
      <c r="H13" s="180">
        <v>565</v>
      </c>
      <c r="I13" s="181">
        <v>580</v>
      </c>
      <c r="J13" s="181">
        <v>650</v>
      </c>
      <c r="K13" s="28" t="s">
        <v>425</v>
      </c>
      <c r="L13" s="52" t="s">
        <v>408</v>
      </c>
      <c r="M13" s="27">
        <v>393</v>
      </c>
      <c r="N13" s="28">
        <v>580</v>
      </c>
      <c r="O13" s="28">
        <v>600</v>
      </c>
      <c r="P13" s="28" t="s">
        <v>425</v>
      </c>
      <c r="Q13" s="29" t="s">
        <v>408</v>
      </c>
      <c r="R13" s="27">
        <v>565</v>
      </c>
      <c r="S13" s="28">
        <v>580</v>
      </c>
      <c r="T13" s="28">
        <v>650</v>
      </c>
      <c r="U13" s="28" t="s">
        <v>425</v>
      </c>
      <c r="V13" s="52" t="s">
        <v>408</v>
      </c>
      <c r="W13" s="27"/>
      <c r="X13" s="28"/>
      <c r="Y13" s="28"/>
      <c r="Z13" s="28"/>
      <c r="AA13" s="29" t="s">
        <v>399</v>
      </c>
      <c r="AB13" s="27"/>
      <c r="AC13" s="28"/>
      <c r="AD13" s="28"/>
      <c r="AE13" s="28"/>
      <c r="AF13" s="52"/>
      <c r="AG13" s="27"/>
      <c r="AH13" s="28"/>
      <c r="AI13" s="28"/>
      <c r="AJ13" s="28"/>
      <c r="AK13" s="29"/>
      <c r="AL13" s="27"/>
      <c r="AM13" s="28"/>
      <c r="AN13" s="28"/>
      <c r="AO13" s="28"/>
      <c r="AP13" s="52"/>
      <c r="AQ13" s="27"/>
      <c r="AR13" s="28"/>
      <c r="AS13" s="28"/>
      <c r="AT13" s="28"/>
      <c r="AU13" s="29"/>
      <c r="AV13" s="27"/>
      <c r="AW13" s="28"/>
      <c r="AX13" s="28"/>
      <c r="AY13" s="28"/>
      <c r="AZ13" s="52"/>
    </row>
    <row r="14" spans="1:52" s="129" customFormat="1" x14ac:dyDescent="0.3">
      <c r="A14" s="53" t="s">
        <v>24</v>
      </c>
      <c r="B14" s="140" t="s">
        <v>17</v>
      </c>
      <c r="C14" s="178">
        <v>25</v>
      </c>
      <c r="D14" s="179">
        <v>25</v>
      </c>
      <c r="E14" s="179">
        <v>25</v>
      </c>
      <c r="F14" s="25"/>
      <c r="G14" s="26" t="s">
        <v>408</v>
      </c>
      <c r="H14" s="178">
        <v>25</v>
      </c>
      <c r="I14" s="179">
        <v>25</v>
      </c>
      <c r="J14" s="179">
        <v>25</v>
      </c>
      <c r="K14" s="25"/>
      <c r="L14" s="54" t="s">
        <v>408</v>
      </c>
      <c r="M14" s="24">
        <v>25</v>
      </c>
      <c r="N14" s="25">
        <v>25</v>
      </c>
      <c r="O14" s="25">
        <v>25</v>
      </c>
      <c r="P14" s="25"/>
      <c r="Q14" s="26" t="s">
        <v>408</v>
      </c>
      <c r="R14" s="24">
        <v>25</v>
      </c>
      <c r="S14" s="25">
        <v>25</v>
      </c>
      <c r="T14" s="25">
        <v>25</v>
      </c>
      <c r="U14" s="25"/>
      <c r="V14" s="54" t="s">
        <v>408</v>
      </c>
      <c r="W14" s="24">
        <v>30</v>
      </c>
      <c r="X14" s="25">
        <v>30</v>
      </c>
      <c r="Y14" s="25">
        <v>30</v>
      </c>
      <c r="Z14" s="25"/>
      <c r="AA14" s="26" t="s">
        <v>399</v>
      </c>
      <c r="AB14" s="24">
        <v>20</v>
      </c>
      <c r="AC14" s="25">
        <v>25</v>
      </c>
      <c r="AD14" s="25">
        <v>30</v>
      </c>
      <c r="AE14" s="25"/>
      <c r="AF14" s="54" t="s">
        <v>402</v>
      </c>
      <c r="AG14" s="24">
        <v>20</v>
      </c>
      <c r="AH14" s="25">
        <v>25</v>
      </c>
      <c r="AI14" s="25">
        <v>30</v>
      </c>
      <c r="AJ14" s="25"/>
      <c r="AK14" s="26" t="s">
        <v>402</v>
      </c>
      <c r="AL14" s="24">
        <v>40</v>
      </c>
      <c r="AM14" s="25">
        <v>40</v>
      </c>
      <c r="AN14" s="25">
        <v>40</v>
      </c>
      <c r="AO14" s="25" t="s">
        <v>427</v>
      </c>
      <c r="AP14" s="54" t="s">
        <v>404</v>
      </c>
      <c r="AQ14" s="24">
        <v>20</v>
      </c>
      <c r="AR14" s="25"/>
      <c r="AS14" s="25"/>
      <c r="AT14" s="25"/>
      <c r="AU14" s="26"/>
      <c r="AV14" s="24">
        <v>20</v>
      </c>
      <c r="AW14" s="25">
        <v>25</v>
      </c>
      <c r="AX14" s="25">
        <v>25</v>
      </c>
      <c r="AY14" s="25"/>
      <c r="AZ14" s="54" t="s">
        <v>405</v>
      </c>
    </row>
    <row r="15" spans="1:52" s="112" customFormat="1" x14ac:dyDescent="0.3">
      <c r="A15" s="58" t="s">
        <v>88</v>
      </c>
      <c r="B15" s="142" t="s">
        <v>89</v>
      </c>
      <c r="C15" s="176">
        <v>0.5</v>
      </c>
      <c r="D15" s="177">
        <v>0.5</v>
      </c>
      <c r="E15" s="177">
        <v>0.5</v>
      </c>
      <c r="F15" s="22"/>
      <c r="G15" s="20" t="s">
        <v>408</v>
      </c>
      <c r="H15" s="176">
        <v>0.5</v>
      </c>
      <c r="I15" s="177">
        <v>0.5</v>
      </c>
      <c r="J15" s="177">
        <v>0.5</v>
      </c>
      <c r="K15" s="22"/>
      <c r="L15" s="59" t="s">
        <v>408</v>
      </c>
      <c r="M15" s="21">
        <v>0.5</v>
      </c>
      <c r="N15" s="22">
        <v>0.5</v>
      </c>
      <c r="O15" s="22">
        <v>0.5</v>
      </c>
      <c r="P15" s="22"/>
      <c r="Q15" s="20" t="s">
        <v>408</v>
      </c>
      <c r="R15" s="21">
        <v>0.5</v>
      </c>
      <c r="S15" s="22">
        <v>0.5</v>
      </c>
      <c r="T15" s="22">
        <v>0.5</v>
      </c>
      <c r="U15" s="22"/>
      <c r="V15" s="59" t="s">
        <v>408</v>
      </c>
      <c r="W15" s="21"/>
      <c r="X15" s="22"/>
      <c r="Y15" s="22"/>
      <c r="Z15" s="22"/>
      <c r="AA15" s="20"/>
      <c r="AB15" s="21">
        <v>0.4</v>
      </c>
      <c r="AC15" s="22">
        <v>0.4</v>
      </c>
      <c r="AD15" s="22">
        <v>0.4</v>
      </c>
      <c r="AE15" s="22"/>
      <c r="AF15" s="59" t="s">
        <v>402</v>
      </c>
      <c r="AG15" s="21">
        <v>0.4</v>
      </c>
      <c r="AH15" s="22">
        <v>0.4</v>
      </c>
      <c r="AI15" s="22">
        <v>0.4</v>
      </c>
      <c r="AJ15" s="22"/>
      <c r="AK15" s="20" t="s">
        <v>402</v>
      </c>
      <c r="AL15" s="21">
        <v>0.1</v>
      </c>
      <c r="AM15" s="22">
        <v>0.1</v>
      </c>
      <c r="AN15" s="22">
        <v>0.1</v>
      </c>
      <c r="AO15" s="22" t="s">
        <v>428</v>
      </c>
      <c r="AP15" s="59" t="s">
        <v>409</v>
      </c>
      <c r="AQ15" s="21"/>
      <c r="AR15" s="22"/>
      <c r="AS15" s="22"/>
      <c r="AT15" s="22"/>
      <c r="AU15" s="20"/>
      <c r="AV15" s="21"/>
      <c r="AW15" s="22"/>
      <c r="AX15" s="22"/>
      <c r="AY15" s="22"/>
      <c r="AZ15" s="59"/>
    </row>
    <row r="16" spans="1:52" s="129" customFormat="1" x14ac:dyDescent="0.3">
      <c r="A16" s="53" t="s">
        <v>134</v>
      </c>
      <c r="B16" s="140" t="s">
        <v>135</v>
      </c>
      <c r="C16" s="178">
        <v>103</v>
      </c>
      <c r="D16" s="179">
        <v>150</v>
      </c>
      <c r="E16" s="179">
        <v>250</v>
      </c>
      <c r="F16" s="25" t="s">
        <v>429</v>
      </c>
      <c r="G16" s="26" t="s">
        <v>408</v>
      </c>
      <c r="H16" s="178">
        <v>150</v>
      </c>
      <c r="I16" s="179">
        <v>250</v>
      </c>
      <c r="J16" s="179">
        <v>300</v>
      </c>
      <c r="K16" s="25" t="s">
        <v>429</v>
      </c>
      <c r="L16" s="54" t="s">
        <v>408</v>
      </c>
      <c r="M16" s="24">
        <v>103</v>
      </c>
      <c r="N16" s="25">
        <v>250</v>
      </c>
      <c r="O16" s="25">
        <v>250</v>
      </c>
      <c r="P16" s="25" t="s">
        <v>429</v>
      </c>
      <c r="Q16" s="26" t="s">
        <v>408</v>
      </c>
      <c r="R16" s="24">
        <v>150</v>
      </c>
      <c r="S16" s="25">
        <v>250</v>
      </c>
      <c r="T16" s="25">
        <v>300</v>
      </c>
      <c r="U16" s="25" t="s">
        <v>429</v>
      </c>
      <c r="V16" s="54" t="s">
        <v>408</v>
      </c>
      <c r="W16" s="24"/>
      <c r="X16" s="25"/>
      <c r="Y16" s="25"/>
      <c r="Z16" s="25"/>
      <c r="AA16" s="26"/>
      <c r="AB16" s="24"/>
      <c r="AC16" s="25"/>
      <c r="AD16" s="25"/>
      <c r="AE16" s="25"/>
      <c r="AF16" s="54"/>
      <c r="AG16" s="24"/>
      <c r="AH16" s="25"/>
      <c r="AI16" s="25"/>
      <c r="AJ16" s="25"/>
      <c r="AK16" s="26"/>
      <c r="AL16" s="24"/>
      <c r="AM16" s="25"/>
      <c r="AN16" s="25"/>
      <c r="AO16" s="25"/>
      <c r="AP16" s="54"/>
      <c r="AQ16" s="24"/>
      <c r="AR16" s="25"/>
      <c r="AS16" s="25"/>
      <c r="AT16" s="25"/>
      <c r="AU16" s="26"/>
      <c r="AV16" s="24"/>
      <c r="AW16" s="25"/>
      <c r="AX16" s="25"/>
      <c r="AY16" s="25"/>
      <c r="AZ16" s="54"/>
    </row>
    <row r="17" spans="1:52" x14ac:dyDescent="0.3">
      <c r="A17" s="51" t="s">
        <v>430</v>
      </c>
      <c r="B17" s="141" t="s">
        <v>239</v>
      </c>
      <c r="C17" s="180"/>
      <c r="D17" s="181"/>
      <c r="E17" s="181"/>
      <c r="F17" s="28"/>
      <c r="G17" s="29"/>
      <c r="H17" s="180"/>
      <c r="I17" s="181"/>
      <c r="J17" s="181"/>
      <c r="K17" s="28"/>
      <c r="L17" s="52"/>
      <c r="M17" s="27"/>
      <c r="N17" s="28"/>
      <c r="O17" s="28"/>
      <c r="P17" s="28"/>
      <c r="Q17" s="29"/>
      <c r="R17" s="27"/>
      <c r="S17" s="28"/>
      <c r="T17" s="28"/>
      <c r="U17" s="28"/>
      <c r="V17" s="52"/>
      <c r="W17" s="27"/>
      <c r="X17" s="28"/>
      <c r="Y17" s="28"/>
      <c r="Z17" s="28"/>
      <c r="AA17" s="29"/>
      <c r="AB17" s="27"/>
      <c r="AC17" s="28"/>
      <c r="AD17" s="28"/>
      <c r="AE17" s="28"/>
      <c r="AF17" s="52"/>
      <c r="AG17" s="27"/>
      <c r="AH17" s="28"/>
      <c r="AI17" s="28"/>
      <c r="AJ17" s="28"/>
      <c r="AK17" s="29"/>
      <c r="AL17" s="27"/>
      <c r="AM17" s="28"/>
      <c r="AN17" s="28"/>
      <c r="AO17" s="28"/>
      <c r="AP17" s="52"/>
      <c r="AQ17" s="27"/>
      <c r="AR17" s="28"/>
      <c r="AS17" s="28"/>
      <c r="AT17" s="28"/>
      <c r="AU17" s="29"/>
      <c r="AV17" s="27"/>
      <c r="AW17" s="28"/>
      <c r="AX17" s="28"/>
      <c r="AY17" s="28"/>
      <c r="AZ17" s="52"/>
    </row>
    <row r="18" spans="1:52" x14ac:dyDescent="0.3">
      <c r="A18" s="53" t="s">
        <v>431</v>
      </c>
      <c r="B18" s="140" t="s">
        <v>432</v>
      </c>
      <c r="C18" s="178"/>
      <c r="D18" s="179"/>
      <c r="E18" s="179"/>
      <c r="F18" s="25"/>
      <c r="G18" s="26"/>
      <c r="H18" s="178"/>
      <c r="I18" s="179"/>
      <c r="J18" s="179"/>
      <c r="K18" s="25"/>
      <c r="L18" s="54"/>
      <c r="M18" s="24"/>
      <c r="N18" s="25"/>
      <c r="O18" s="25"/>
      <c r="P18" s="25"/>
      <c r="Q18" s="26"/>
      <c r="R18" s="24"/>
      <c r="S18" s="25"/>
      <c r="T18" s="25"/>
      <c r="U18" s="25"/>
      <c r="V18" s="54"/>
      <c r="W18" s="24">
        <v>2220</v>
      </c>
      <c r="X18" s="25">
        <v>2220</v>
      </c>
      <c r="Y18" s="25">
        <v>2220</v>
      </c>
      <c r="Z18" s="25"/>
      <c r="AA18" s="26" t="s">
        <v>399</v>
      </c>
      <c r="AB18" s="24"/>
      <c r="AC18" s="25"/>
      <c r="AD18" s="25"/>
      <c r="AE18" s="25"/>
      <c r="AF18" s="54"/>
      <c r="AG18" s="24"/>
      <c r="AH18" s="25"/>
      <c r="AI18" s="25"/>
      <c r="AJ18" s="25"/>
      <c r="AK18" s="26"/>
      <c r="AL18" s="24"/>
      <c r="AM18" s="25"/>
      <c r="AN18" s="25"/>
      <c r="AO18" s="25"/>
      <c r="AP18" s="54"/>
      <c r="AQ18" s="24"/>
      <c r="AR18" s="25"/>
      <c r="AS18" s="25"/>
      <c r="AT18" s="25"/>
      <c r="AU18" s="26"/>
      <c r="AV18" s="24"/>
      <c r="AW18" s="25"/>
      <c r="AX18" s="25"/>
      <c r="AY18" s="25"/>
      <c r="AZ18" s="54"/>
    </row>
    <row r="19" spans="1:52" x14ac:dyDescent="0.3">
      <c r="A19" s="58" t="s">
        <v>433</v>
      </c>
      <c r="B19" s="142" t="s">
        <v>434</v>
      </c>
      <c r="C19" s="176"/>
      <c r="D19" s="177"/>
      <c r="E19" s="177"/>
      <c r="F19" s="22"/>
      <c r="G19" s="20"/>
      <c r="H19" s="176"/>
      <c r="I19" s="177"/>
      <c r="J19" s="177"/>
      <c r="K19" s="22"/>
      <c r="L19" s="59"/>
      <c r="M19" s="21"/>
      <c r="N19" s="22"/>
      <c r="O19" s="22"/>
      <c r="P19" s="22"/>
      <c r="Q19" s="20"/>
      <c r="R19" s="21"/>
      <c r="S19" s="22"/>
      <c r="T19" s="22"/>
      <c r="U19" s="22"/>
      <c r="V19" s="59"/>
      <c r="W19" s="21">
        <v>133</v>
      </c>
      <c r="X19" s="22">
        <v>133</v>
      </c>
      <c r="Y19" s="22">
        <v>133</v>
      </c>
      <c r="Z19" s="22"/>
      <c r="AA19" s="20" t="s">
        <v>399</v>
      </c>
      <c r="AB19" s="21"/>
      <c r="AC19" s="22"/>
      <c r="AD19" s="22"/>
      <c r="AE19" s="22"/>
      <c r="AF19" s="59"/>
      <c r="AG19" s="21"/>
      <c r="AH19" s="22"/>
      <c r="AI19" s="22"/>
      <c r="AJ19" s="22"/>
      <c r="AK19" s="20"/>
      <c r="AL19" s="21"/>
      <c r="AM19" s="22"/>
      <c r="AN19" s="22"/>
      <c r="AO19" s="22"/>
      <c r="AP19" s="59"/>
      <c r="AQ19" s="21"/>
      <c r="AR19" s="22"/>
      <c r="AS19" s="22"/>
      <c r="AT19" s="22"/>
      <c r="AU19" s="20"/>
      <c r="AV19" s="21"/>
      <c r="AW19" s="22"/>
      <c r="AX19" s="22"/>
      <c r="AY19" s="22"/>
      <c r="AZ19" s="59"/>
    </row>
    <row r="20" spans="1:52" ht="22.5" x14ac:dyDescent="0.3">
      <c r="A20" s="89" t="s">
        <v>435</v>
      </c>
      <c r="B20" s="148" t="s">
        <v>432</v>
      </c>
      <c r="C20" s="182"/>
      <c r="D20" s="183"/>
      <c r="E20" s="183"/>
      <c r="F20" s="90"/>
      <c r="G20" s="91"/>
      <c r="H20" s="182"/>
      <c r="I20" s="183"/>
      <c r="J20" s="183"/>
      <c r="K20" s="90"/>
      <c r="L20" s="92"/>
      <c r="M20" s="110"/>
      <c r="N20" s="90"/>
      <c r="O20" s="90"/>
      <c r="P20" s="90"/>
      <c r="Q20" s="91"/>
      <c r="R20" s="110"/>
      <c r="S20" s="90"/>
      <c r="T20" s="90"/>
      <c r="U20" s="90"/>
      <c r="V20" s="92"/>
      <c r="W20" s="110"/>
      <c r="X20" s="90"/>
      <c r="Y20" s="90"/>
      <c r="Z20" s="90"/>
      <c r="AA20" s="91"/>
      <c r="AB20" s="110"/>
      <c r="AC20" s="90"/>
      <c r="AD20" s="90"/>
      <c r="AE20" s="90"/>
      <c r="AF20" s="92"/>
      <c r="AG20" s="110"/>
      <c r="AH20" s="90"/>
      <c r="AI20" s="90"/>
      <c r="AJ20" s="90"/>
      <c r="AK20" s="91"/>
      <c r="AL20" s="110"/>
      <c r="AM20" s="90"/>
      <c r="AN20" s="90"/>
      <c r="AO20" s="90"/>
      <c r="AP20" s="92"/>
      <c r="AQ20" s="110">
        <v>100</v>
      </c>
      <c r="AR20" s="90">
        <v>115</v>
      </c>
      <c r="AS20" s="90">
        <v>140</v>
      </c>
      <c r="AT20" s="90"/>
      <c r="AU20" s="91" t="s">
        <v>405</v>
      </c>
      <c r="AV20" s="110">
        <v>90</v>
      </c>
      <c r="AW20" s="90">
        <v>112.5</v>
      </c>
      <c r="AX20" s="90">
        <v>165</v>
      </c>
      <c r="AY20" s="90"/>
      <c r="AZ20" s="92" t="s">
        <v>424</v>
      </c>
    </row>
    <row r="21" spans="1:52" ht="22.5" x14ac:dyDescent="0.3">
      <c r="A21" s="51" t="s">
        <v>436</v>
      </c>
      <c r="B21" s="141" t="s">
        <v>432</v>
      </c>
      <c r="C21" s="180"/>
      <c r="D21" s="181"/>
      <c r="E21" s="181"/>
      <c r="F21" s="28"/>
      <c r="G21" s="29"/>
      <c r="H21" s="180"/>
      <c r="I21" s="181"/>
      <c r="J21" s="181"/>
      <c r="K21" s="28"/>
      <c r="L21" s="52"/>
      <c r="M21" s="27"/>
      <c r="N21" s="28"/>
      <c r="O21" s="28"/>
      <c r="P21" s="28"/>
      <c r="Q21" s="29"/>
      <c r="R21" s="27"/>
      <c r="S21" s="28"/>
      <c r="T21" s="28"/>
      <c r="U21" s="28"/>
      <c r="V21" s="52"/>
      <c r="W21" s="27"/>
      <c r="X21" s="28"/>
      <c r="Y21" s="28"/>
      <c r="Z21" s="28"/>
      <c r="AA21" s="29"/>
      <c r="AB21" s="27"/>
      <c r="AC21" s="28"/>
      <c r="AD21" s="28"/>
      <c r="AE21" s="28"/>
      <c r="AF21" s="52"/>
      <c r="AG21" s="27"/>
      <c r="AH21" s="28"/>
      <c r="AI21" s="28"/>
      <c r="AJ21" s="28"/>
      <c r="AK21" s="29"/>
      <c r="AL21" s="27"/>
      <c r="AM21" s="28"/>
      <c r="AN21" s="28"/>
      <c r="AO21" s="28"/>
      <c r="AP21" s="52"/>
      <c r="AQ21" s="27">
        <v>101.27512966244164</v>
      </c>
      <c r="AR21" s="28">
        <v>123.99676003877855</v>
      </c>
      <c r="AS21" s="28">
        <v>168.20883480134401</v>
      </c>
      <c r="AT21" s="28"/>
      <c r="AU21" s="29" t="s">
        <v>405</v>
      </c>
      <c r="AV21" s="27">
        <v>120</v>
      </c>
      <c r="AW21" s="28">
        <v>172</v>
      </c>
      <c r="AX21" s="28">
        <v>235</v>
      </c>
      <c r="AY21" s="28"/>
      <c r="AZ21" s="52" t="s">
        <v>424</v>
      </c>
    </row>
    <row r="22" spans="1:52" x14ac:dyDescent="0.3">
      <c r="A22" s="53" t="s">
        <v>227</v>
      </c>
      <c r="B22" s="140"/>
      <c r="C22" s="178"/>
      <c r="D22" s="179"/>
      <c r="E22" s="179"/>
      <c r="F22" s="25"/>
      <c r="G22" s="26"/>
      <c r="H22" s="178"/>
      <c r="I22" s="179"/>
      <c r="J22" s="179"/>
      <c r="K22" s="25"/>
      <c r="L22" s="54"/>
      <c r="M22" s="24"/>
      <c r="N22" s="25"/>
      <c r="O22" s="25"/>
      <c r="P22" s="25"/>
      <c r="Q22" s="26"/>
      <c r="R22" s="24"/>
      <c r="S22" s="25"/>
      <c r="T22" s="25"/>
      <c r="U22" s="25"/>
      <c r="V22" s="54"/>
      <c r="W22" s="24"/>
      <c r="X22" s="25"/>
      <c r="Y22" s="25"/>
      <c r="Z22" s="25" t="s">
        <v>437</v>
      </c>
      <c r="AA22" s="26" t="s">
        <v>399</v>
      </c>
      <c r="AB22" s="24"/>
      <c r="AC22" s="25"/>
      <c r="AD22" s="25"/>
      <c r="AE22" s="25" t="s">
        <v>438</v>
      </c>
      <c r="AF22" s="54"/>
      <c r="AG22" s="24"/>
      <c r="AH22" s="25"/>
      <c r="AI22" s="25"/>
      <c r="AJ22" s="25"/>
      <c r="AK22" s="26"/>
      <c r="AL22" s="24"/>
      <c r="AM22" s="25"/>
      <c r="AN22" s="25"/>
      <c r="AO22" s="25"/>
      <c r="AP22" s="54"/>
      <c r="AQ22" s="24"/>
      <c r="AR22" s="25"/>
      <c r="AS22" s="25"/>
      <c r="AT22" s="25" t="s">
        <v>438</v>
      </c>
      <c r="AU22" s="26"/>
      <c r="AV22" s="24"/>
      <c r="AW22" s="25"/>
      <c r="AX22" s="25"/>
      <c r="AY22" s="25"/>
      <c r="AZ22" s="54"/>
    </row>
    <row r="23" spans="1:52" ht="22.5" x14ac:dyDescent="0.3">
      <c r="A23" s="51" t="s">
        <v>228</v>
      </c>
      <c r="B23" s="141" t="s">
        <v>229</v>
      </c>
      <c r="C23" s="180">
        <v>986000</v>
      </c>
      <c r="D23" s="181">
        <v>846000</v>
      </c>
      <c r="E23" s="181">
        <v>829000</v>
      </c>
      <c r="F23" s="28" t="s">
        <v>439</v>
      </c>
      <c r="G23" s="29"/>
      <c r="H23" s="180">
        <v>940000</v>
      </c>
      <c r="I23" s="181">
        <v>837000</v>
      </c>
      <c r="J23" s="181">
        <v>813000</v>
      </c>
      <c r="K23" s="28" t="s">
        <v>440</v>
      </c>
      <c r="L23" s="52"/>
      <c r="M23" s="27">
        <v>1530000</v>
      </c>
      <c r="N23" s="28">
        <v>1272000</v>
      </c>
      <c r="O23" s="28">
        <v>1247000</v>
      </c>
      <c r="P23" s="28" t="s">
        <v>439</v>
      </c>
      <c r="Q23" s="29"/>
      <c r="R23" s="27">
        <v>1448000</v>
      </c>
      <c r="S23" s="28">
        <v>1289000</v>
      </c>
      <c r="T23" s="28">
        <v>1251000</v>
      </c>
      <c r="U23" s="28" t="s">
        <v>440</v>
      </c>
      <c r="V23" s="52" t="s">
        <v>408</v>
      </c>
      <c r="W23" s="27"/>
      <c r="X23" s="28"/>
      <c r="Y23" s="28"/>
      <c r="Z23" s="28"/>
      <c r="AA23" s="29"/>
      <c r="AB23" s="27"/>
      <c r="AC23" s="28"/>
      <c r="AD23" s="28"/>
      <c r="AE23" s="28"/>
      <c r="AF23" s="52"/>
      <c r="AG23" s="27"/>
      <c r="AH23" s="28"/>
      <c r="AI23" s="28"/>
      <c r="AJ23" s="28"/>
      <c r="AK23" s="29"/>
      <c r="AL23" s="27"/>
      <c r="AM23" s="28"/>
      <c r="AN23" s="28"/>
      <c r="AO23" s="28"/>
      <c r="AP23" s="52"/>
      <c r="AQ23" s="27"/>
      <c r="AR23" s="28"/>
      <c r="AS23" s="28"/>
      <c r="AT23" s="28"/>
      <c r="AU23" s="29"/>
      <c r="AV23" s="27"/>
      <c r="AW23" s="28"/>
      <c r="AX23" s="28"/>
      <c r="AY23" s="28"/>
      <c r="AZ23" s="52"/>
    </row>
    <row r="24" spans="1:52" x14ac:dyDescent="0.3">
      <c r="A24" s="84" t="s">
        <v>27</v>
      </c>
      <c r="B24" s="147" t="s">
        <v>2</v>
      </c>
      <c r="C24" s="84" t="s">
        <v>3</v>
      </c>
      <c r="D24" s="84"/>
      <c r="E24" s="84">
        <v>2050</v>
      </c>
      <c r="F24" s="84"/>
      <c r="G24" s="85"/>
      <c r="H24" s="84" t="s">
        <v>3</v>
      </c>
      <c r="I24" s="84">
        <v>2030</v>
      </c>
      <c r="J24" s="84">
        <v>2050</v>
      </c>
      <c r="K24" s="84"/>
      <c r="L24" s="85"/>
      <c r="M24" s="85" t="s">
        <v>3</v>
      </c>
      <c r="N24" s="85"/>
      <c r="O24" s="85">
        <v>2050</v>
      </c>
      <c r="P24" s="84"/>
      <c r="Q24" s="85"/>
      <c r="R24" s="85" t="s">
        <v>3</v>
      </c>
      <c r="S24" s="85"/>
      <c r="T24" s="85">
        <v>2050</v>
      </c>
      <c r="U24" s="84"/>
      <c r="V24" s="85"/>
      <c r="W24" s="85" t="s">
        <v>3</v>
      </c>
      <c r="X24" s="85">
        <v>2030</v>
      </c>
      <c r="Y24" s="85">
        <v>2050</v>
      </c>
      <c r="Z24" s="84"/>
      <c r="AA24" s="85"/>
      <c r="AB24" s="85" t="s">
        <v>3</v>
      </c>
      <c r="AC24" s="85">
        <v>2030</v>
      </c>
      <c r="AD24" s="85">
        <v>2050</v>
      </c>
      <c r="AE24" s="84"/>
      <c r="AF24" s="85"/>
      <c r="AG24" s="85" t="s">
        <v>3</v>
      </c>
      <c r="AH24" s="85">
        <v>2030</v>
      </c>
      <c r="AI24" s="85">
        <v>2050</v>
      </c>
      <c r="AJ24" s="84"/>
      <c r="AK24" s="85"/>
      <c r="AL24" s="85" t="s">
        <v>3</v>
      </c>
      <c r="AM24" s="85">
        <v>2030</v>
      </c>
      <c r="AN24" s="85">
        <v>2050</v>
      </c>
      <c r="AO24" s="84"/>
      <c r="AP24" s="86"/>
      <c r="AQ24" s="85" t="s">
        <v>3</v>
      </c>
      <c r="AR24" s="85">
        <v>2030</v>
      </c>
      <c r="AS24" s="85">
        <v>2050</v>
      </c>
      <c r="AT24" s="84"/>
      <c r="AU24" s="85"/>
      <c r="AV24" s="85" t="s">
        <v>3</v>
      </c>
      <c r="AW24" s="85">
        <v>2030</v>
      </c>
      <c r="AX24" s="85">
        <v>2050</v>
      </c>
      <c r="AY24" s="84"/>
      <c r="AZ24" s="86"/>
    </row>
    <row r="25" spans="1:52" x14ac:dyDescent="0.3">
      <c r="A25" s="257" t="s">
        <v>28</v>
      </c>
      <c r="B25" s="142"/>
      <c r="C25" s="176"/>
      <c r="D25" s="177"/>
      <c r="E25" s="177"/>
      <c r="F25" s="22"/>
      <c r="G25" s="20"/>
      <c r="H25" s="176"/>
      <c r="I25" s="177"/>
      <c r="J25" s="177"/>
      <c r="K25" s="22"/>
      <c r="L25" s="59"/>
      <c r="M25" s="21"/>
      <c r="N25" s="22"/>
      <c r="O25" s="22"/>
      <c r="P25" s="22"/>
      <c r="Q25" s="20"/>
      <c r="R25" s="21"/>
      <c r="S25" s="22"/>
      <c r="T25" s="22"/>
      <c r="U25" s="22"/>
      <c r="V25" s="59"/>
      <c r="W25" s="21"/>
      <c r="X25" s="22"/>
      <c r="Y25" s="22"/>
      <c r="Z25" s="22"/>
      <c r="AA25" s="20"/>
      <c r="AB25" s="21"/>
      <c r="AC25" s="22"/>
      <c r="AD25" s="22"/>
      <c r="AE25" s="22"/>
      <c r="AF25" s="59"/>
      <c r="AG25" s="21"/>
      <c r="AH25" s="22"/>
      <c r="AI25" s="22"/>
      <c r="AJ25" s="22"/>
      <c r="AK25" s="20"/>
      <c r="AL25" s="21"/>
      <c r="AM25" s="22"/>
      <c r="AN25" s="22"/>
      <c r="AO25" s="22"/>
      <c r="AP25" s="59"/>
      <c r="AQ25" s="21"/>
      <c r="AR25" s="22"/>
      <c r="AS25" s="22"/>
      <c r="AT25" s="22"/>
      <c r="AU25" s="20"/>
      <c r="AV25" s="21"/>
      <c r="AW25" s="22"/>
      <c r="AX25" s="22"/>
      <c r="AY25" s="22"/>
      <c r="AZ25" s="59"/>
    </row>
    <row r="26" spans="1:52" x14ac:dyDescent="0.3">
      <c r="A26" s="89" t="s">
        <v>261</v>
      </c>
      <c r="B26" s="148"/>
      <c r="C26" s="182"/>
      <c r="D26" s="183"/>
      <c r="E26" s="183"/>
      <c r="F26" s="90"/>
      <c r="G26" s="91"/>
      <c r="H26" s="182"/>
      <c r="I26" s="183"/>
      <c r="J26" s="183"/>
      <c r="K26" s="90"/>
      <c r="L26" s="92"/>
      <c r="M26" s="110"/>
      <c r="N26" s="90"/>
      <c r="O26" s="90"/>
      <c r="P26" s="90"/>
      <c r="Q26" s="91"/>
      <c r="R26" s="110"/>
      <c r="S26" s="90"/>
      <c r="T26" s="90"/>
      <c r="U26" s="90"/>
      <c r="V26" s="92"/>
      <c r="W26" s="110"/>
      <c r="X26" s="90"/>
      <c r="Y26" s="90"/>
      <c r="Z26" s="90"/>
      <c r="AA26" s="91"/>
      <c r="AB26" s="110"/>
      <c r="AC26" s="90"/>
      <c r="AD26" s="90"/>
      <c r="AE26" s="90"/>
      <c r="AF26" s="92"/>
      <c r="AG26" s="110"/>
      <c r="AH26" s="90"/>
      <c r="AI26" s="90"/>
      <c r="AJ26" s="90"/>
      <c r="AK26" s="91"/>
      <c r="AL26" s="110"/>
      <c r="AM26" s="90"/>
      <c r="AN26" s="90"/>
      <c r="AO26" s="90"/>
      <c r="AP26" s="92"/>
      <c r="AQ26" s="110"/>
      <c r="AR26" s="90"/>
      <c r="AS26" s="90"/>
      <c r="AT26" s="90"/>
      <c r="AU26" s="91"/>
      <c r="AV26" s="110"/>
      <c r="AW26" s="90"/>
      <c r="AX26" s="90"/>
      <c r="AY26" s="90"/>
      <c r="AZ26" s="92"/>
    </row>
    <row r="27" spans="1:52" ht="22.5" x14ac:dyDescent="0.3">
      <c r="A27" s="250" t="s">
        <v>262</v>
      </c>
      <c r="B27" s="141" t="s">
        <v>441</v>
      </c>
      <c r="C27" s="180"/>
      <c r="D27" s="181"/>
      <c r="E27" s="181"/>
      <c r="F27" s="28"/>
      <c r="G27" s="29"/>
      <c r="H27" s="180"/>
      <c r="I27" s="181"/>
      <c r="J27" s="181"/>
      <c r="K27" s="28"/>
      <c r="L27" s="52"/>
      <c r="M27" s="27"/>
      <c r="N27" s="28"/>
      <c r="O27" s="28"/>
      <c r="P27" s="28"/>
      <c r="Q27" s="29"/>
      <c r="R27" s="27"/>
      <c r="S27" s="28"/>
      <c r="T27" s="28"/>
      <c r="U27" s="28"/>
      <c r="V27" s="52"/>
      <c r="W27" s="27">
        <v>28.8306</v>
      </c>
      <c r="X27" s="28">
        <v>28.8306</v>
      </c>
      <c r="Y27" s="28">
        <v>28.8306</v>
      </c>
      <c r="Z27" s="28" t="s">
        <v>442</v>
      </c>
      <c r="AA27" s="29" t="s">
        <v>399</v>
      </c>
      <c r="AB27" s="27"/>
      <c r="AC27" s="28"/>
      <c r="AD27" s="28"/>
      <c r="AE27" s="28"/>
      <c r="AF27" s="52"/>
      <c r="AG27" s="27"/>
      <c r="AH27" s="28"/>
      <c r="AI27" s="28"/>
      <c r="AJ27" s="28"/>
      <c r="AK27" s="29"/>
      <c r="AL27" s="27"/>
      <c r="AM27" s="28"/>
      <c r="AN27" s="28"/>
      <c r="AO27" s="28"/>
      <c r="AP27" s="52"/>
      <c r="AQ27" s="27"/>
      <c r="AR27" s="28"/>
      <c r="AS27" s="28"/>
      <c r="AT27" s="28"/>
      <c r="AU27" s="29"/>
      <c r="AV27" s="27"/>
      <c r="AW27" s="28"/>
      <c r="AX27" s="28"/>
      <c r="AY27" s="28"/>
      <c r="AZ27" s="52"/>
    </row>
    <row r="28" spans="1:52" x14ac:dyDescent="0.3">
      <c r="A28" s="252" t="s">
        <v>443</v>
      </c>
      <c r="B28" s="140" t="s">
        <v>441</v>
      </c>
      <c r="C28" s="178"/>
      <c r="D28" s="179"/>
      <c r="E28" s="179"/>
      <c r="F28" s="25"/>
      <c r="G28" s="26"/>
      <c r="H28" s="178"/>
      <c r="I28" s="179"/>
      <c r="J28" s="179"/>
      <c r="K28" s="25"/>
      <c r="L28" s="54"/>
      <c r="M28" s="24"/>
      <c r="N28" s="25"/>
      <c r="O28" s="25"/>
      <c r="P28" s="25"/>
      <c r="Q28" s="26"/>
      <c r="R28" s="24"/>
      <c r="S28" s="25"/>
      <c r="T28" s="25"/>
      <c r="U28" s="25"/>
      <c r="V28" s="54"/>
      <c r="W28" s="24">
        <v>8.2231000000000005</v>
      </c>
      <c r="X28" s="25">
        <v>8.2231000000000005</v>
      </c>
      <c r="Y28" s="25">
        <v>8.2231000000000005</v>
      </c>
      <c r="Z28" s="25" t="s">
        <v>444</v>
      </c>
      <c r="AA28" s="26" t="s">
        <v>399</v>
      </c>
      <c r="AB28" s="24"/>
      <c r="AC28" s="25"/>
      <c r="AD28" s="25"/>
      <c r="AE28" s="25"/>
      <c r="AF28" s="54"/>
      <c r="AG28" s="24"/>
      <c r="AH28" s="25"/>
      <c r="AI28" s="25"/>
      <c r="AJ28" s="25"/>
      <c r="AK28" s="26"/>
      <c r="AL28" s="24"/>
      <c r="AM28" s="25"/>
      <c r="AN28" s="25"/>
      <c r="AO28" s="25"/>
      <c r="AP28" s="54"/>
      <c r="AQ28" s="24"/>
      <c r="AR28" s="25"/>
      <c r="AS28" s="25"/>
      <c r="AT28" s="25"/>
      <c r="AU28" s="26"/>
      <c r="AV28" s="24"/>
      <c r="AW28" s="25"/>
      <c r="AX28" s="25"/>
      <c r="AY28" s="25"/>
      <c r="AZ28" s="54"/>
    </row>
    <row r="29" spans="1:52" x14ac:dyDescent="0.3">
      <c r="A29" s="250" t="s">
        <v>974</v>
      </c>
      <c r="B29" s="141" t="s">
        <v>445</v>
      </c>
      <c r="C29" s="180"/>
      <c r="D29" s="181"/>
      <c r="E29" s="181"/>
      <c r="F29" s="28"/>
      <c r="G29" s="29"/>
      <c r="H29" s="180"/>
      <c r="I29" s="181"/>
      <c r="J29" s="181"/>
      <c r="K29" s="28"/>
      <c r="L29" s="52"/>
      <c r="M29" s="27"/>
      <c r="N29" s="28"/>
      <c r="O29" s="28"/>
      <c r="P29" s="28"/>
      <c r="Q29" s="29"/>
      <c r="R29" s="27">
        <v>25</v>
      </c>
      <c r="S29" s="28">
        <v>25</v>
      </c>
      <c r="T29" s="28">
        <v>25</v>
      </c>
      <c r="U29" s="28"/>
      <c r="V29" s="52" t="s">
        <v>446</v>
      </c>
      <c r="W29" s="27"/>
      <c r="X29" s="28"/>
      <c r="Y29" s="28"/>
      <c r="Z29" s="28"/>
      <c r="AA29" s="29"/>
      <c r="AB29" s="27"/>
      <c r="AC29" s="28"/>
      <c r="AD29" s="28"/>
      <c r="AE29" s="28"/>
      <c r="AF29" s="52"/>
      <c r="AG29" s="27"/>
      <c r="AH29" s="28"/>
      <c r="AI29" s="28"/>
      <c r="AJ29" s="28"/>
      <c r="AK29" s="29"/>
      <c r="AL29" s="27"/>
      <c r="AM29" s="28"/>
      <c r="AN29" s="28"/>
      <c r="AO29" s="28"/>
      <c r="AP29" s="52"/>
      <c r="AQ29" s="27"/>
      <c r="AR29" s="28"/>
      <c r="AS29" s="28"/>
      <c r="AT29" s="28"/>
      <c r="AU29" s="29"/>
      <c r="AV29" s="27"/>
      <c r="AW29" s="28"/>
      <c r="AX29" s="28"/>
      <c r="AY29" s="28"/>
      <c r="AZ29" s="52"/>
    </row>
    <row r="30" spans="1:52" x14ac:dyDescent="0.3">
      <c r="A30" s="252" t="s">
        <v>447</v>
      </c>
      <c r="B30" s="140" t="s">
        <v>448</v>
      </c>
      <c r="C30" s="178"/>
      <c r="D30" s="179"/>
      <c r="E30" s="179"/>
      <c r="F30" s="25"/>
      <c r="G30" s="26"/>
      <c r="H30" s="178"/>
      <c r="I30" s="179"/>
      <c r="J30" s="179"/>
      <c r="K30" s="25"/>
      <c r="L30" s="54"/>
      <c r="M30" s="24"/>
      <c r="N30" s="25"/>
      <c r="O30" s="25"/>
      <c r="P30" s="25"/>
      <c r="Q30" s="26"/>
      <c r="R30" s="24">
        <v>3</v>
      </c>
      <c r="S30" s="25">
        <v>3</v>
      </c>
      <c r="T30" s="25">
        <v>3</v>
      </c>
      <c r="U30" s="25"/>
      <c r="V30" s="54" t="s">
        <v>446</v>
      </c>
      <c r="W30" s="24"/>
      <c r="X30" s="25"/>
      <c r="Y30" s="25"/>
      <c r="Z30" s="25"/>
      <c r="AA30" s="26"/>
      <c r="AB30" s="24"/>
      <c r="AC30" s="25"/>
      <c r="AD30" s="25"/>
      <c r="AE30" s="25"/>
      <c r="AF30" s="54"/>
      <c r="AG30" s="24"/>
      <c r="AH30" s="25"/>
      <c r="AI30" s="25"/>
      <c r="AJ30" s="25"/>
      <c r="AK30" s="26"/>
      <c r="AL30" s="24"/>
      <c r="AM30" s="25"/>
      <c r="AN30" s="25"/>
      <c r="AO30" s="25"/>
      <c r="AP30" s="54"/>
      <c r="AQ30" s="24"/>
      <c r="AR30" s="25"/>
      <c r="AS30" s="25"/>
      <c r="AT30" s="25"/>
      <c r="AU30" s="26"/>
      <c r="AV30" s="24"/>
      <c r="AW30" s="25"/>
      <c r="AX30" s="25"/>
      <c r="AY30" s="25"/>
      <c r="AZ30" s="54"/>
    </row>
    <row r="31" spans="1:52" x14ac:dyDescent="0.3">
      <c r="A31" s="249" t="s">
        <v>449</v>
      </c>
      <c r="B31" s="142" t="s">
        <v>448</v>
      </c>
      <c r="C31" s="176"/>
      <c r="D31" s="177"/>
      <c r="E31" s="177"/>
      <c r="F31" s="22"/>
      <c r="G31" s="20"/>
      <c r="H31" s="176"/>
      <c r="I31" s="177"/>
      <c r="J31" s="177"/>
      <c r="K31" s="22"/>
      <c r="L31" s="59"/>
      <c r="M31" s="21"/>
      <c r="N31" s="22"/>
      <c r="O31" s="22"/>
      <c r="P31" s="22"/>
      <c r="Q31" s="20"/>
      <c r="R31" s="21">
        <v>0.3</v>
      </c>
      <c r="S31" s="22">
        <v>0.3</v>
      </c>
      <c r="T31" s="22">
        <v>0.3</v>
      </c>
      <c r="U31" s="22"/>
      <c r="V31" s="59" t="s">
        <v>446</v>
      </c>
      <c r="W31" s="21"/>
      <c r="X31" s="22"/>
      <c r="Y31" s="22"/>
      <c r="Z31" s="22"/>
      <c r="AA31" s="20"/>
      <c r="AB31" s="21"/>
      <c r="AC31" s="22"/>
      <c r="AD31" s="22"/>
      <c r="AE31" s="22"/>
      <c r="AF31" s="59"/>
      <c r="AG31" s="21"/>
      <c r="AH31" s="22"/>
      <c r="AI31" s="22"/>
      <c r="AJ31" s="22"/>
      <c r="AK31" s="20"/>
      <c r="AL31" s="21"/>
      <c r="AM31" s="22"/>
      <c r="AN31" s="22"/>
      <c r="AO31" s="22"/>
      <c r="AP31" s="59"/>
      <c r="AQ31" s="21"/>
      <c r="AR31" s="22"/>
      <c r="AS31" s="22"/>
      <c r="AT31" s="22"/>
      <c r="AU31" s="20"/>
      <c r="AV31" s="21"/>
      <c r="AW31" s="22"/>
      <c r="AX31" s="22"/>
      <c r="AY31" s="22"/>
      <c r="AZ31" s="59"/>
    </row>
    <row r="32" spans="1:52" x14ac:dyDescent="0.3">
      <c r="A32" s="89" t="s">
        <v>45</v>
      </c>
      <c r="B32" s="148" t="s">
        <v>450</v>
      </c>
      <c r="C32" s="182"/>
      <c r="D32" s="183"/>
      <c r="E32" s="183"/>
      <c r="F32" s="90"/>
      <c r="G32" s="91"/>
      <c r="H32" s="182"/>
      <c r="I32" s="183"/>
      <c r="J32" s="183"/>
      <c r="K32" s="90"/>
      <c r="L32" s="92"/>
      <c r="M32" s="110"/>
      <c r="N32" s="90"/>
      <c r="O32" s="90"/>
      <c r="P32" s="90"/>
      <c r="Q32" s="91"/>
      <c r="R32" s="110"/>
      <c r="S32" s="90"/>
      <c r="T32" s="90"/>
      <c r="U32" s="90"/>
      <c r="V32" s="92"/>
      <c r="W32" s="110"/>
      <c r="X32" s="90"/>
      <c r="Y32" s="90"/>
      <c r="Z32" s="90"/>
      <c r="AA32" s="91"/>
      <c r="AB32" s="110"/>
      <c r="AC32" s="90"/>
      <c r="AD32" s="90"/>
      <c r="AE32" s="90"/>
      <c r="AF32" s="92"/>
      <c r="AG32" s="110"/>
      <c r="AH32" s="90"/>
      <c r="AI32" s="90"/>
      <c r="AJ32" s="90"/>
      <c r="AK32" s="91"/>
      <c r="AL32" s="110"/>
      <c r="AM32" s="90"/>
      <c r="AN32" s="90"/>
      <c r="AO32" s="90"/>
      <c r="AP32" s="92"/>
      <c r="AQ32" s="110"/>
      <c r="AR32" s="90"/>
      <c r="AS32" s="90"/>
      <c r="AT32" s="90"/>
      <c r="AU32" s="91"/>
      <c r="AV32" s="110"/>
      <c r="AW32" s="90"/>
      <c r="AX32" s="90"/>
      <c r="AY32" s="90"/>
      <c r="AZ32" s="92"/>
    </row>
    <row r="33" spans="1:52" x14ac:dyDescent="0.3">
      <c r="A33" s="250" t="s">
        <v>339</v>
      </c>
      <c r="B33" s="141" t="s">
        <v>450</v>
      </c>
      <c r="C33" s="180"/>
      <c r="D33" s="181"/>
      <c r="E33" s="181"/>
      <c r="F33" s="28"/>
      <c r="G33" s="29"/>
      <c r="H33" s="180"/>
      <c r="I33" s="181"/>
      <c r="J33" s="181"/>
      <c r="K33" s="28"/>
      <c r="L33" s="52"/>
      <c r="M33" s="27"/>
      <c r="N33" s="28"/>
      <c r="O33" s="28"/>
      <c r="P33" s="28"/>
      <c r="Q33" s="29"/>
      <c r="R33" s="27"/>
      <c r="S33" s="28"/>
      <c r="T33" s="28"/>
      <c r="U33" s="28"/>
      <c r="V33" s="52"/>
      <c r="W33" s="27">
        <v>144</v>
      </c>
      <c r="X33" s="28">
        <v>144</v>
      </c>
      <c r="Y33" s="28">
        <v>144</v>
      </c>
      <c r="Z33" s="28" t="s">
        <v>451</v>
      </c>
      <c r="AA33" s="29" t="s">
        <v>399</v>
      </c>
      <c r="AB33" s="27"/>
      <c r="AC33" s="28"/>
      <c r="AD33" s="28"/>
      <c r="AE33" s="28"/>
      <c r="AF33" s="52"/>
      <c r="AG33" s="27"/>
      <c r="AH33" s="28"/>
      <c r="AI33" s="28"/>
      <c r="AJ33" s="28"/>
      <c r="AK33" s="29"/>
      <c r="AL33" s="27"/>
      <c r="AM33" s="28"/>
      <c r="AN33" s="28"/>
      <c r="AO33" s="28"/>
      <c r="AP33" s="52"/>
      <c r="AQ33" s="27"/>
      <c r="AR33" s="28"/>
      <c r="AS33" s="28"/>
      <c r="AT33" s="28"/>
      <c r="AU33" s="29"/>
      <c r="AV33" s="27"/>
      <c r="AW33" s="28"/>
      <c r="AX33" s="28"/>
      <c r="AY33" s="28"/>
      <c r="AZ33" s="52"/>
    </row>
    <row r="34" spans="1:52" x14ac:dyDescent="0.3">
      <c r="A34" s="252" t="s">
        <v>1023</v>
      </c>
      <c r="B34" s="140" t="s">
        <v>450</v>
      </c>
      <c r="C34" s="178"/>
      <c r="D34" s="179"/>
      <c r="E34" s="179"/>
      <c r="F34" s="25"/>
      <c r="G34" s="26"/>
      <c r="H34" s="178"/>
      <c r="I34" s="179"/>
      <c r="J34" s="179"/>
      <c r="K34" s="25"/>
      <c r="L34" s="54"/>
      <c r="M34" s="24"/>
      <c r="N34" s="25"/>
      <c r="O34" s="25"/>
      <c r="P34" s="25"/>
      <c r="Q34" s="26"/>
      <c r="R34" s="24"/>
      <c r="S34" s="25"/>
      <c r="T34" s="25"/>
      <c r="U34" s="25"/>
      <c r="V34" s="54"/>
      <c r="W34" s="24">
        <v>21100</v>
      </c>
      <c r="X34" s="25">
        <v>21100</v>
      </c>
      <c r="Y34" s="25">
        <v>21100</v>
      </c>
      <c r="Z34" s="25"/>
      <c r="AA34" s="26" t="s">
        <v>399</v>
      </c>
      <c r="AB34" s="24"/>
      <c r="AC34" s="25"/>
      <c r="AD34" s="25"/>
      <c r="AE34" s="25"/>
      <c r="AF34" s="54"/>
      <c r="AG34" s="24"/>
      <c r="AH34" s="25"/>
      <c r="AI34" s="25"/>
      <c r="AJ34" s="25"/>
      <c r="AK34" s="26"/>
      <c r="AL34" s="24"/>
      <c r="AM34" s="25"/>
      <c r="AN34" s="25"/>
      <c r="AO34" s="25"/>
      <c r="AP34" s="54"/>
      <c r="AQ34" s="24"/>
      <c r="AR34" s="25"/>
      <c r="AS34" s="25"/>
      <c r="AT34" s="25"/>
      <c r="AU34" s="26"/>
      <c r="AV34" s="24"/>
      <c r="AW34" s="25"/>
      <c r="AX34" s="25"/>
      <c r="AY34" s="25"/>
      <c r="AZ34" s="54"/>
    </row>
    <row r="35" spans="1:52" x14ac:dyDescent="0.3">
      <c r="A35" s="51" t="s">
        <v>452</v>
      </c>
      <c r="B35" s="141"/>
      <c r="C35" s="180"/>
      <c r="D35" s="181"/>
      <c r="E35" s="181"/>
      <c r="F35" s="28"/>
      <c r="G35" s="29"/>
      <c r="H35" s="180"/>
      <c r="I35" s="181"/>
      <c r="J35" s="181"/>
      <c r="K35" s="28"/>
      <c r="L35" s="52"/>
      <c r="M35" s="27"/>
      <c r="N35" s="28"/>
      <c r="O35" s="28"/>
      <c r="P35" s="28"/>
      <c r="Q35" s="29"/>
      <c r="R35" s="27"/>
      <c r="S35" s="28"/>
      <c r="T35" s="28"/>
      <c r="U35" s="28"/>
      <c r="V35" s="52"/>
      <c r="W35" s="27"/>
      <c r="X35" s="28"/>
      <c r="Y35" s="28"/>
      <c r="Z35" s="28"/>
      <c r="AA35" s="29"/>
      <c r="AB35" s="27"/>
      <c r="AC35" s="28"/>
      <c r="AD35" s="28"/>
      <c r="AE35" s="28"/>
      <c r="AF35" s="52"/>
      <c r="AG35" s="27"/>
      <c r="AH35" s="28"/>
      <c r="AI35" s="28"/>
      <c r="AJ35" s="28"/>
      <c r="AK35" s="29"/>
      <c r="AL35" s="27"/>
      <c r="AM35" s="28"/>
      <c r="AN35" s="28"/>
      <c r="AO35" s="28"/>
      <c r="AP35" s="52"/>
      <c r="AQ35" s="27"/>
      <c r="AR35" s="28"/>
      <c r="AS35" s="28"/>
      <c r="AT35" s="28"/>
      <c r="AU35" s="29"/>
      <c r="AV35" s="27"/>
      <c r="AW35" s="28"/>
      <c r="AX35" s="28"/>
      <c r="AY35" s="28"/>
      <c r="AZ35" s="52"/>
    </row>
    <row r="36" spans="1:52" s="112" customFormat="1" x14ac:dyDescent="0.3">
      <c r="A36" s="248" t="s">
        <v>453</v>
      </c>
      <c r="B36" s="144" t="s">
        <v>450</v>
      </c>
      <c r="C36" s="184"/>
      <c r="D36" s="185"/>
      <c r="E36" s="185"/>
      <c r="F36" s="56"/>
      <c r="G36" s="23"/>
      <c r="H36" s="184"/>
      <c r="I36" s="185"/>
      <c r="J36" s="185"/>
      <c r="K36" s="56"/>
      <c r="L36" s="57"/>
      <c r="M36" s="113"/>
      <c r="N36" s="56"/>
      <c r="O36" s="56"/>
      <c r="P36" s="56"/>
      <c r="Q36" s="23"/>
      <c r="R36" s="113"/>
      <c r="S36" s="56"/>
      <c r="T36" s="56"/>
      <c r="U36" s="56"/>
      <c r="V36" s="57"/>
      <c r="W36" s="113">
        <v>1.2</v>
      </c>
      <c r="X36" s="56">
        <v>1.2</v>
      </c>
      <c r="Y36" s="56">
        <v>1.2</v>
      </c>
      <c r="Z36" s="56"/>
      <c r="AA36" s="23" t="s">
        <v>399</v>
      </c>
      <c r="AB36" s="113"/>
      <c r="AC36" s="56"/>
      <c r="AD36" s="56"/>
      <c r="AE36" s="56"/>
      <c r="AF36" s="57"/>
      <c r="AG36" s="113"/>
      <c r="AH36" s="56"/>
      <c r="AI36" s="56"/>
      <c r="AJ36" s="56"/>
      <c r="AK36" s="23"/>
      <c r="AL36" s="113"/>
      <c r="AM36" s="56"/>
      <c r="AN36" s="56"/>
      <c r="AO36" s="56"/>
      <c r="AP36" s="57"/>
      <c r="AQ36" s="113"/>
      <c r="AR36" s="56"/>
      <c r="AS36" s="56"/>
      <c r="AT36" s="56"/>
      <c r="AU36" s="23"/>
      <c r="AV36" s="113"/>
      <c r="AW36" s="56"/>
      <c r="AX36" s="56"/>
      <c r="AY36" s="56"/>
      <c r="AZ36" s="57"/>
    </row>
    <row r="37" spans="1:52" x14ac:dyDescent="0.3">
      <c r="A37" s="257" t="s">
        <v>50</v>
      </c>
      <c r="B37" s="142" t="s">
        <v>454</v>
      </c>
      <c r="C37" s="176"/>
      <c r="D37" s="177"/>
      <c r="E37" s="177"/>
      <c r="F37" s="22"/>
      <c r="G37" s="20"/>
      <c r="H37" s="176"/>
      <c r="I37" s="177"/>
      <c r="J37" s="177"/>
      <c r="K37" s="22"/>
      <c r="L37" s="59"/>
      <c r="M37" s="21"/>
      <c r="N37" s="22"/>
      <c r="O37" s="22"/>
      <c r="P37" s="22"/>
      <c r="Q37" s="20"/>
      <c r="R37" s="21"/>
      <c r="S37" s="22"/>
      <c r="T37" s="22"/>
      <c r="U37" s="22"/>
      <c r="V37" s="59"/>
      <c r="W37" s="21"/>
      <c r="X37" s="22"/>
      <c r="Y37" s="22"/>
      <c r="Z37" s="22"/>
      <c r="AA37" s="20"/>
      <c r="AB37" s="21"/>
      <c r="AC37" s="22"/>
      <c r="AD37" s="22"/>
      <c r="AE37" s="22"/>
      <c r="AF37" s="59"/>
      <c r="AG37" s="21"/>
      <c r="AH37" s="22"/>
      <c r="AI37" s="22"/>
      <c r="AJ37" s="22"/>
      <c r="AK37" s="20"/>
      <c r="AL37" s="21"/>
      <c r="AM37" s="22"/>
      <c r="AN37" s="22"/>
      <c r="AO37" s="22"/>
      <c r="AP37" s="59"/>
      <c r="AQ37" s="21"/>
      <c r="AR37" s="22"/>
      <c r="AS37" s="22"/>
      <c r="AT37" s="22"/>
      <c r="AU37" s="20"/>
      <c r="AV37" s="21"/>
      <c r="AW37" s="22"/>
      <c r="AX37" s="22"/>
      <c r="AY37" s="22"/>
      <c r="AZ37" s="59"/>
    </row>
    <row r="38" spans="1:52" x14ac:dyDescent="0.3">
      <c r="A38" s="89" t="s">
        <v>110</v>
      </c>
      <c r="B38" s="148"/>
      <c r="C38" s="182"/>
      <c r="D38" s="183"/>
      <c r="E38" s="183"/>
      <c r="F38" s="90"/>
      <c r="G38" s="91"/>
      <c r="H38" s="182"/>
      <c r="I38" s="183"/>
      <c r="J38" s="183"/>
      <c r="K38" s="90"/>
      <c r="L38" s="92"/>
      <c r="M38" s="110"/>
      <c r="N38" s="90"/>
      <c r="O38" s="90"/>
      <c r="P38" s="90"/>
      <c r="Q38" s="91"/>
      <c r="R38" s="110"/>
      <c r="S38" s="90"/>
      <c r="T38" s="90"/>
      <c r="U38" s="90"/>
      <c r="V38" s="92"/>
      <c r="W38" s="110"/>
      <c r="X38" s="90"/>
      <c r="Y38" s="90"/>
      <c r="Z38" s="90"/>
      <c r="AA38" s="91"/>
      <c r="AB38" s="110"/>
      <c r="AC38" s="90"/>
      <c r="AD38" s="90"/>
      <c r="AE38" s="90"/>
      <c r="AF38" s="92"/>
      <c r="AG38" s="110"/>
      <c r="AH38" s="90"/>
      <c r="AI38" s="90"/>
      <c r="AJ38" s="90"/>
      <c r="AK38" s="91"/>
      <c r="AL38" s="110"/>
      <c r="AM38" s="90"/>
      <c r="AN38" s="90"/>
      <c r="AO38" s="90"/>
      <c r="AP38" s="92"/>
      <c r="AQ38" s="110"/>
      <c r="AR38" s="90"/>
      <c r="AS38" s="90"/>
      <c r="AT38" s="90"/>
      <c r="AU38" s="91"/>
      <c r="AV38" s="110"/>
      <c r="AW38" s="90"/>
      <c r="AX38" s="90"/>
      <c r="AY38" s="90"/>
      <c r="AZ38" s="92"/>
    </row>
    <row r="39" spans="1:52" x14ac:dyDescent="0.3">
      <c r="A39" s="250" t="s">
        <v>1029</v>
      </c>
      <c r="B39" s="141" t="s">
        <v>51</v>
      </c>
      <c r="C39" s="180"/>
      <c r="D39" s="181"/>
      <c r="E39" s="181"/>
      <c r="F39" s="28"/>
      <c r="G39" s="29"/>
      <c r="H39" s="180"/>
      <c r="I39" s="181"/>
      <c r="J39" s="181"/>
      <c r="K39" s="28"/>
      <c r="L39" s="52"/>
      <c r="M39" s="27"/>
      <c r="N39" s="28"/>
      <c r="O39" s="28"/>
      <c r="P39" s="28"/>
      <c r="Q39" s="29"/>
      <c r="R39" s="27"/>
      <c r="S39" s="28"/>
      <c r="T39" s="28"/>
      <c r="U39" s="28"/>
      <c r="V39" s="52"/>
      <c r="W39" s="27"/>
      <c r="X39" s="28"/>
      <c r="Y39" s="28"/>
      <c r="Z39" s="28"/>
      <c r="AA39" s="29"/>
      <c r="AB39" s="27"/>
      <c r="AC39" s="28"/>
      <c r="AD39" s="28"/>
      <c r="AE39" s="28"/>
      <c r="AF39" s="52"/>
      <c r="AG39" s="27"/>
      <c r="AH39" s="28"/>
      <c r="AI39" s="28"/>
      <c r="AJ39" s="28"/>
      <c r="AK39" s="29"/>
      <c r="AL39" s="27"/>
      <c r="AM39" s="28"/>
      <c r="AN39" s="28"/>
      <c r="AO39" s="28"/>
      <c r="AP39" s="52"/>
      <c r="AQ39" s="27"/>
      <c r="AR39" s="28"/>
      <c r="AS39" s="28"/>
      <c r="AT39" s="28"/>
      <c r="AU39" s="29"/>
      <c r="AV39" s="27"/>
      <c r="AW39" s="28"/>
      <c r="AX39" s="28"/>
      <c r="AY39" s="28"/>
      <c r="AZ39" s="52"/>
    </row>
    <row r="40" spans="1:52" s="112" customFormat="1" x14ac:dyDescent="0.3">
      <c r="A40" s="248" t="s">
        <v>975</v>
      </c>
      <c r="B40" s="144" t="s">
        <v>455</v>
      </c>
      <c r="C40" s="184"/>
      <c r="D40" s="185"/>
      <c r="E40" s="185"/>
      <c r="F40" s="56"/>
      <c r="G40" s="23"/>
      <c r="H40" s="184"/>
      <c r="I40" s="185"/>
      <c r="J40" s="185"/>
      <c r="K40" s="56"/>
      <c r="L40" s="57"/>
      <c r="M40" s="113"/>
      <c r="N40" s="56"/>
      <c r="O40" s="56"/>
      <c r="P40" s="56"/>
      <c r="Q40" s="23"/>
      <c r="R40" s="113"/>
      <c r="S40" s="56"/>
      <c r="T40" s="56"/>
      <c r="U40" s="56"/>
      <c r="V40" s="57"/>
      <c r="W40" s="113">
        <v>0.51</v>
      </c>
      <c r="X40" s="56">
        <v>0.51</v>
      </c>
      <c r="Y40" s="56">
        <v>0.51</v>
      </c>
      <c r="Z40" s="56"/>
      <c r="AA40" s="23" t="s">
        <v>399</v>
      </c>
      <c r="AB40" s="113"/>
      <c r="AC40" s="56"/>
      <c r="AD40" s="56"/>
      <c r="AE40" s="56"/>
      <c r="AF40" s="57"/>
      <c r="AG40" s="113"/>
      <c r="AH40" s="56"/>
      <c r="AI40" s="56"/>
      <c r="AJ40" s="56"/>
      <c r="AK40" s="23"/>
      <c r="AL40" s="113"/>
      <c r="AM40" s="56"/>
      <c r="AN40" s="56"/>
      <c r="AO40" s="56"/>
      <c r="AP40" s="57"/>
      <c r="AQ40" s="113"/>
      <c r="AR40" s="56"/>
      <c r="AS40" s="56"/>
      <c r="AT40" s="56"/>
      <c r="AU40" s="23"/>
      <c r="AV40" s="113"/>
      <c r="AW40" s="56"/>
      <c r="AX40" s="56"/>
      <c r="AY40" s="56"/>
      <c r="AZ40" s="57"/>
    </row>
    <row r="41" spans="1:52" x14ac:dyDescent="0.3">
      <c r="A41" s="250" t="s">
        <v>456</v>
      </c>
      <c r="B41" s="141" t="s">
        <v>457</v>
      </c>
      <c r="C41" s="180"/>
      <c r="D41" s="181"/>
      <c r="E41" s="181"/>
      <c r="F41" s="28"/>
      <c r="G41" s="29"/>
      <c r="H41" s="180"/>
      <c r="I41" s="181"/>
      <c r="J41" s="181"/>
      <c r="K41" s="28"/>
      <c r="L41" s="52"/>
      <c r="M41" s="27"/>
      <c r="N41" s="28"/>
      <c r="O41" s="28"/>
      <c r="P41" s="28"/>
      <c r="Q41" s="29"/>
      <c r="R41" s="27"/>
      <c r="S41" s="28"/>
      <c r="T41" s="28"/>
      <c r="U41" s="28"/>
      <c r="V41" s="52"/>
      <c r="W41" s="27">
        <v>8311.8960000000006</v>
      </c>
      <c r="X41" s="28">
        <v>8311.8960000000006</v>
      </c>
      <c r="Y41" s="28">
        <v>8311.8960000000006</v>
      </c>
      <c r="Z41" s="28"/>
      <c r="AA41" s="29"/>
      <c r="AB41" s="27"/>
      <c r="AC41" s="28"/>
      <c r="AD41" s="28"/>
      <c r="AE41" s="28"/>
      <c r="AF41" s="52"/>
      <c r="AG41" s="27"/>
      <c r="AH41" s="28"/>
      <c r="AI41" s="28"/>
      <c r="AJ41" s="28"/>
      <c r="AK41" s="29"/>
      <c r="AL41" s="27"/>
      <c r="AM41" s="28"/>
      <c r="AN41" s="28"/>
      <c r="AO41" s="28"/>
      <c r="AP41" s="52"/>
      <c r="AQ41" s="27"/>
      <c r="AR41" s="28"/>
      <c r="AS41" s="28"/>
      <c r="AT41" s="28"/>
      <c r="AU41" s="29"/>
      <c r="AV41" s="27"/>
      <c r="AW41" s="28"/>
      <c r="AX41" s="28"/>
      <c r="AY41" s="28"/>
      <c r="AZ41" s="52"/>
    </row>
    <row r="42" spans="1:52" x14ac:dyDescent="0.3">
      <c r="A42" s="252" t="s">
        <v>456</v>
      </c>
      <c r="B42" s="140" t="s">
        <v>51</v>
      </c>
      <c r="C42" s="178"/>
      <c r="D42" s="179"/>
      <c r="E42" s="179"/>
      <c r="F42" s="25"/>
      <c r="G42" s="26"/>
      <c r="H42" s="178"/>
      <c r="I42" s="179"/>
      <c r="J42" s="179"/>
      <c r="K42" s="25"/>
      <c r="L42" s="54"/>
      <c r="M42" s="24"/>
      <c r="N42" s="25"/>
      <c r="O42" s="25"/>
      <c r="P42" s="25"/>
      <c r="Q42" s="26"/>
      <c r="R42" s="24"/>
      <c r="S42" s="25"/>
      <c r="T42" s="25"/>
      <c r="U42" s="25"/>
      <c r="V42" s="54"/>
      <c r="W42" s="24"/>
      <c r="X42" s="25"/>
      <c r="Y42" s="25"/>
      <c r="Z42" s="25"/>
      <c r="AA42" s="26"/>
      <c r="AB42" s="24">
        <v>18.900000000000002</v>
      </c>
      <c r="AC42" s="25"/>
      <c r="AD42" s="25"/>
      <c r="AE42" s="25"/>
      <c r="AF42" s="54"/>
      <c r="AG42" s="24">
        <v>18900</v>
      </c>
      <c r="AH42" s="25"/>
      <c r="AI42" s="25"/>
      <c r="AJ42" s="25"/>
      <c r="AK42" s="26"/>
      <c r="AL42" s="24"/>
      <c r="AM42" s="25"/>
      <c r="AN42" s="25"/>
      <c r="AO42" s="25"/>
      <c r="AP42" s="54"/>
      <c r="AQ42" s="24"/>
      <c r="AR42" s="25"/>
      <c r="AS42" s="25"/>
      <c r="AT42" s="25"/>
      <c r="AU42" s="26"/>
      <c r="AV42" s="24"/>
      <c r="AW42" s="25"/>
      <c r="AX42" s="25"/>
      <c r="AY42" s="25"/>
      <c r="AZ42" s="54"/>
    </row>
    <row r="43" spans="1:52" x14ac:dyDescent="0.3">
      <c r="A43" s="84" t="s">
        <v>894</v>
      </c>
      <c r="B43" s="147" t="s">
        <v>2</v>
      </c>
      <c r="C43" s="84" t="s">
        <v>3</v>
      </c>
      <c r="D43" s="84"/>
      <c r="E43" s="84">
        <v>2050</v>
      </c>
      <c r="F43" s="84"/>
      <c r="G43" s="85"/>
      <c r="H43" s="84" t="s">
        <v>3</v>
      </c>
      <c r="I43" s="84">
        <v>2030</v>
      </c>
      <c r="J43" s="84">
        <v>2050</v>
      </c>
      <c r="K43" s="84"/>
      <c r="L43" s="85"/>
      <c r="M43" s="85" t="s">
        <v>3</v>
      </c>
      <c r="N43" s="85"/>
      <c r="O43" s="85">
        <v>2050</v>
      </c>
      <c r="P43" s="84"/>
      <c r="Q43" s="85"/>
      <c r="R43" s="85" t="s">
        <v>3</v>
      </c>
      <c r="S43" s="85"/>
      <c r="T43" s="85">
        <v>2050</v>
      </c>
      <c r="U43" s="84"/>
      <c r="V43" s="85"/>
      <c r="W43" s="85" t="s">
        <v>3</v>
      </c>
      <c r="X43" s="85">
        <v>2030</v>
      </c>
      <c r="Y43" s="85">
        <v>2050</v>
      </c>
      <c r="Z43" s="84"/>
      <c r="AA43" s="85"/>
      <c r="AB43" s="85" t="s">
        <v>3</v>
      </c>
      <c r="AC43" s="85">
        <v>2030</v>
      </c>
      <c r="AD43" s="85">
        <v>2050</v>
      </c>
      <c r="AE43" s="84"/>
      <c r="AF43" s="85"/>
      <c r="AG43" s="85" t="s">
        <v>3</v>
      </c>
      <c r="AH43" s="85">
        <v>2030</v>
      </c>
      <c r="AI43" s="85">
        <v>2050</v>
      </c>
      <c r="AJ43" s="84"/>
      <c r="AK43" s="85"/>
      <c r="AL43" s="85" t="s">
        <v>3</v>
      </c>
      <c r="AM43" s="85">
        <v>2030</v>
      </c>
      <c r="AN43" s="85">
        <v>2050</v>
      </c>
      <c r="AO43" s="84"/>
      <c r="AP43" s="86"/>
      <c r="AQ43" s="85" t="s">
        <v>3</v>
      </c>
      <c r="AR43" s="85">
        <v>2030</v>
      </c>
      <c r="AS43" s="85">
        <v>2050</v>
      </c>
      <c r="AT43" s="84"/>
      <c r="AU43" s="85"/>
      <c r="AV43" s="85" t="s">
        <v>3</v>
      </c>
      <c r="AW43" s="85">
        <v>2030</v>
      </c>
      <c r="AX43" s="85">
        <v>2050</v>
      </c>
      <c r="AY43" s="84"/>
      <c r="AZ43" s="86"/>
    </row>
    <row r="44" spans="1:52" x14ac:dyDescent="0.3">
      <c r="A44" s="51" t="s">
        <v>895</v>
      </c>
      <c r="B44" s="141"/>
      <c r="C44" s="180"/>
      <c r="D44" s="181"/>
      <c r="E44" s="181"/>
      <c r="F44" s="28"/>
      <c r="G44" s="20"/>
      <c r="H44" s="180"/>
      <c r="I44" s="181"/>
      <c r="J44" s="181"/>
      <c r="K44" s="28"/>
      <c r="L44" s="20"/>
      <c r="M44" s="27"/>
      <c r="N44" s="28"/>
      <c r="O44" s="28"/>
      <c r="P44" s="28"/>
      <c r="Q44" s="20"/>
      <c r="R44" s="27"/>
      <c r="S44" s="28"/>
      <c r="T44" s="28"/>
      <c r="U44" s="28"/>
      <c r="V44" s="20"/>
      <c r="W44" s="27"/>
      <c r="X44" s="28"/>
      <c r="Y44" s="28"/>
      <c r="Z44" s="28"/>
      <c r="AA44" s="29"/>
      <c r="AB44" s="27"/>
      <c r="AC44" s="28"/>
      <c r="AD44" s="28"/>
      <c r="AE44" s="28"/>
      <c r="AF44" s="52"/>
      <c r="AG44" s="27"/>
      <c r="AH44" s="28"/>
      <c r="AI44" s="28"/>
      <c r="AJ44" s="28"/>
      <c r="AK44" s="29"/>
      <c r="AL44" s="27"/>
      <c r="AM44" s="28"/>
      <c r="AN44" s="28"/>
      <c r="AO44" s="28"/>
      <c r="AP44" s="52"/>
      <c r="AQ44" s="27"/>
      <c r="AR44" s="28"/>
      <c r="AS44" s="28"/>
      <c r="AT44" s="28"/>
      <c r="AU44" s="29"/>
      <c r="AV44" s="27"/>
      <c r="AW44" s="28"/>
      <c r="AX44" s="28"/>
      <c r="AY44" s="28"/>
      <c r="AZ44" s="52"/>
    </row>
    <row r="45" spans="1:52" ht="22.5" x14ac:dyDescent="0.3">
      <c r="A45" s="252" t="s">
        <v>300</v>
      </c>
      <c r="B45" s="140" t="s">
        <v>167</v>
      </c>
      <c r="C45" s="178"/>
      <c r="D45" s="179"/>
      <c r="E45" s="179"/>
      <c r="F45" s="25"/>
      <c r="G45" s="26"/>
      <c r="H45" s="178"/>
      <c r="I45" s="179"/>
      <c r="J45" s="179"/>
      <c r="K45" s="25"/>
      <c r="L45" s="54"/>
      <c r="M45" s="24"/>
      <c r="N45" s="25"/>
      <c r="O45" s="25"/>
      <c r="P45" s="25"/>
      <c r="Q45" s="26"/>
      <c r="R45" s="24"/>
      <c r="S45" s="25"/>
      <c r="T45" s="25"/>
      <c r="U45" s="25"/>
      <c r="V45" s="54"/>
      <c r="W45" s="24">
        <v>30015.179999999997</v>
      </c>
      <c r="X45" s="25">
        <v>30015.179999999997</v>
      </c>
      <c r="Y45" s="25">
        <v>30015.179999999997</v>
      </c>
      <c r="Z45" s="25"/>
      <c r="AA45" s="26" t="s">
        <v>399</v>
      </c>
      <c r="AB45" s="24"/>
      <c r="AC45" s="25"/>
      <c r="AD45" s="25"/>
      <c r="AE45" s="25"/>
      <c r="AF45" s="54"/>
      <c r="AG45" s="24"/>
      <c r="AH45" s="25"/>
      <c r="AI45" s="25"/>
      <c r="AJ45" s="25"/>
      <c r="AK45" s="26"/>
      <c r="AL45" s="24"/>
      <c r="AM45" s="25"/>
      <c r="AN45" s="25"/>
      <c r="AO45" s="25"/>
      <c r="AP45" s="54"/>
      <c r="AQ45" s="24"/>
      <c r="AR45" s="25"/>
      <c r="AS45" s="25"/>
      <c r="AT45" s="25"/>
      <c r="AU45" s="26"/>
      <c r="AV45" s="24"/>
      <c r="AW45" s="25"/>
      <c r="AX45" s="25"/>
      <c r="AY45" s="25"/>
      <c r="AZ45" s="54"/>
    </row>
    <row r="46" spans="1:52" x14ac:dyDescent="0.3">
      <c r="A46" s="250" t="s">
        <v>279</v>
      </c>
      <c r="B46" s="141" t="s">
        <v>167</v>
      </c>
      <c r="C46" s="180"/>
      <c r="D46" s="181"/>
      <c r="E46" s="181"/>
      <c r="F46" s="28"/>
      <c r="G46" s="29"/>
      <c r="H46" s="180"/>
      <c r="I46" s="181"/>
      <c r="J46" s="181"/>
      <c r="K46" s="28"/>
      <c r="L46" s="52"/>
      <c r="M46" s="27"/>
      <c r="N46" s="28"/>
      <c r="O46" s="28"/>
      <c r="P46" s="28"/>
      <c r="Q46" s="29"/>
      <c r="R46" s="27"/>
      <c r="S46" s="28"/>
      <c r="T46" s="28"/>
      <c r="U46" s="28"/>
      <c r="V46" s="52"/>
      <c r="W46" s="27">
        <v>1246784.3999999999</v>
      </c>
      <c r="X46" s="28">
        <v>1246784.3999999999</v>
      </c>
      <c r="Y46" s="28">
        <v>1246784.3999999999</v>
      </c>
      <c r="Z46" s="28"/>
      <c r="AA46" s="29" t="s">
        <v>399</v>
      </c>
      <c r="AB46" s="27"/>
      <c r="AC46" s="28"/>
      <c r="AD46" s="28"/>
      <c r="AE46" s="28"/>
      <c r="AF46" s="52"/>
      <c r="AG46" s="27"/>
      <c r="AH46" s="28"/>
      <c r="AI46" s="28"/>
      <c r="AJ46" s="28"/>
      <c r="AK46" s="29"/>
      <c r="AL46" s="27"/>
      <c r="AM46" s="28"/>
      <c r="AN46" s="28"/>
      <c r="AO46" s="28"/>
      <c r="AP46" s="52"/>
      <c r="AQ46" s="27"/>
      <c r="AR46" s="28"/>
      <c r="AS46" s="28"/>
      <c r="AT46" s="28"/>
      <c r="AU46" s="29"/>
      <c r="AV46" s="27"/>
      <c r="AW46" s="28"/>
      <c r="AX46" s="28"/>
      <c r="AY46" s="28"/>
      <c r="AZ46" s="52"/>
    </row>
    <row r="47" spans="1:52" x14ac:dyDescent="0.3">
      <c r="A47" s="252" t="s">
        <v>283</v>
      </c>
      <c r="B47" s="140" t="s">
        <v>167</v>
      </c>
      <c r="C47" s="178"/>
      <c r="D47" s="179"/>
      <c r="E47" s="179"/>
      <c r="F47" s="25"/>
      <c r="G47" s="26"/>
      <c r="H47" s="178"/>
      <c r="I47" s="179"/>
      <c r="J47" s="179"/>
      <c r="K47" s="25"/>
      <c r="L47" s="54"/>
      <c r="M47" s="24"/>
      <c r="N47" s="25"/>
      <c r="O47" s="25"/>
      <c r="P47" s="25"/>
      <c r="Q47" s="26"/>
      <c r="R47" s="24"/>
      <c r="S47" s="25"/>
      <c r="T47" s="25"/>
      <c r="U47" s="25"/>
      <c r="V47" s="54"/>
      <c r="W47" s="24">
        <v>5310.3779999999997</v>
      </c>
      <c r="X47" s="25">
        <v>5310.3779999999997</v>
      </c>
      <c r="Y47" s="25">
        <v>5310.3779999999997</v>
      </c>
      <c r="Z47" s="25"/>
      <c r="AA47" s="26" t="s">
        <v>399</v>
      </c>
      <c r="AB47" s="24"/>
      <c r="AC47" s="25"/>
      <c r="AD47" s="25"/>
      <c r="AE47" s="25"/>
      <c r="AF47" s="54"/>
      <c r="AG47" s="24"/>
      <c r="AH47" s="25"/>
      <c r="AI47" s="25"/>
      <c r="AJ47" s="25"/>
      <c r="AK47" s="26"/>
      <c r="AL47" s="24"/>
      <c r="AM47" s="25"/>
      <c r="AN47" s="25"/>
      <c r="AO47" s="25"/>
      <c r="AP47" s="54"/>
      <c r="AQ47" s="24"/>
      <c r="AR47" s="25"/>
      <c r="AS47" s="25"/>
      <c r="AT47" s="25"/>
      <c r="AU47" s="26"/>
      <c r="AV47" s="24"/>
      <c r="AW47" s="25"/>
      <c r="AX47" s="25"/>
      <c r="AY47" s="25"/>
      <c r="AZ47" s="54"/>
    </row>
    <row r="48" spans="1:52" ht="22.5" x14ac:dyDescent="0.3">
      <c r="A48" s="250" t="s">
        <v>458</v>
      </c>
      <c r="B48" s="141" t="s">
        <v>167</v>
      </c>
      <c r="C48" s="180"/>
      <c r="D48" s="181"/>
      <c r="E48" s="181"/>
      <c r="F48" s="28"/>
      <c r="G48" s="29"/>
      <c r="H48" s="180"/>
      <c r="I48" s="181"/>
      <c r="J48" s="181"/>
      <c r="K48" s="28"/>
      <c r="L48" s="52"/>
      <c r="M48" s="27"/>
      <c r="N48" s="28"/>
      <c r="O48" s="28"/>
      <c r="P48" s="28"/>
      <c r="Q48" s="29"/>
      <c r="R48" s="27"/>
      <c r="S48" s="28"/>
      <c r="T48" s="28"/>
      <c r="U48" s="28"/>
      <c r="V48" s="52"/>
      <c r="W48" s="27">
        <v>22395.942000000003</v>
      </c>
      <c r="X48" s="28">
        <v>22395.942000000003</v>
      </c>
      <c r="Y48" s="28">
        <v>22395.942000000003</v>
      </c>
      <c r="Z48" s="28"/>
      <c r="AA48" s="29" t="s">
        <v>399</v>
      </c>
      <c r="AB48" s="27"/>
      <c r="AC48" s="28"/>
      <c r="AD48" s="28"/>
      <c r="AE48" s="28"/>
      <c r="AF48" s="52"/>
      <c r="AG48" s="27"/>
      <c r="AH48" s="28"/>
      <c r="AI48" s="28"/>
      <c r="AJ48" s="28"/>
      <c r="AK48" s="29"/>
      <c r="AL48" s="27"/>
      <c r="AM48" s="28"/>
      <c r="AN48" s="28"/>
      <c r="AO48" s="28"/>
      <c r="AP48" s="52"/>
      <c r="AQ48" s="27"/>
      <c r="AR48" s="28"/>
      <c r="AS48" s="28"/>
      <c r="AT48" s="28"/>
      <c r="AU48" s="29"/>
      <c r="AV48" s="27"/>
      <c r="AW48" s="28"/>
      <c r="AX48" s="28"/>
      <c r="AY48" s="28"/>
      <c r="AZ48" s="52"/>
    </row>
    <row r="49" spans="1:52" x14ac:dyDescent="0.3">
      <c r="A49" s="252" t="s">
        <v>459</v>
      </c>
      <c r="B49" s="140" t="s">
        <v>167</v>
      </c>
      <c r="C49" s="178"/>
      <c r="D49" s="179"/>
      <c r="E49" s="179"/>
      <c r="F49" s="25"/>
      <c r="G49" s="26"/>
      <c r="H49" s="178"/>
      <c r="I49" s="179"/>
      <c r="J49" s="179"/>
      <c r="K49" s="25"/>
      <c r="L49" s="54"/>
      <c r="M49" s="24"/>
      <c r="N49" s="25"/>
      <c r="O49" s="25"/>
      <c r="P49" s="25"/>
      <c r="Q49" s="26"/>
      <c r="R49" s="24"/>
      <c r="S49" s="25"/>
      <c r="T49" s="25"/>
      <c r="U49" s="25"/>
      <c r="V49" s="54"/>
      <c r="W49" s="24">
        <v>692658</v>
      </c>
      <c r="X49" s="25">
        <v>692658</v>
      </c>
      <c r="Y49" s="25">
        <v>692658</v>
      </c>
      <c r="Z49" s="25"/>
      <c r="AA49" s="26" t="s">
        <v>399</v>
      </c>
      <c r="AB49" s="24"/>
      <c r="AC49" s="25"/>
      <c r="AD49" s="25"/>
      <c r="AE49" s="25"/>
      <c r="AF49" s="54"/>
      <c r="AG49" s="24"/>
      <c r="AH49" s="25"/>
      <c r="AI49" s="25"/>
      <c r="AJ49" s="25"/>
      <c r="AK49" s="26"/>
      <c r="AL49" s="24"/>
      <c r="AM49" s="25"/>
      <c r="AN49" s="25"/>
      <c r="AO49" s="25"/>
      <c r="AP49" s="54"/>
      <c r="AQ49" s="24"/>
      <c r="AR49" s="25"/>
      <c r="AS49" s="25"/>
      <c r="AT49" s="25"/>
      <c r="AU49" s="26"/>
      <c r="AV49" s="24"/>
      <c r="AW49" s="25"/>
      <c r="AX49" s="25"/>
      <c r="AY49" s="25"/>
      <c r="AZ49" s="54"/>
    </row>
    <row r="50" spans="1:52" x14ac:dyDescent="0.3">
      <c r="A50" s="250" t="s">
        <v>460</v>
      </c>
      <c r="B50" s="141" t="s">
        <v>167</v>
      </c>
      <c r="C50" s="180"/>
      <c r="D50" s="181"/>
      <c r="E50" s="181"/>
      <c r="F50" s="28"/>
      <c r="G50" s="29"/>
      <c r="H50" s="180"/>
      <c r="I50" s="181"/>
      <c r="J50" s="181"/>
      <c r="K50" s="28"/>
      <c r="L50" s="52"/>
      <c r="M50" s="27"/>
      <c r="N50" s="28"/>
      <c r="O50" s="28"/>
      <c r="P50" s="28"/>
      <c r="Q50" s="29"/>
      <c r="R50" s="27"/>
      <c r="S50" s="28"/>
      <c r="T50" s="28"/>
      <c r="U50" s="28"/>
      <c r="V50" s="52"/>
      <c r="W50" s="27">
        <v>80810.100000000006</v>
      </c>
      <c r="X50" s="28">
        <v>80810.100000000006</v>
      </c>
      <c r="Y50" s="28">
        <v>80810.100000000006</v>
      </c>
      <c r="Z50" s="28"/>
      <c r="AA50" s="29" t="s">
        <v>399</v>
      </c>
      <c r="AB50" s="27"/>
      <c r="AC50" s="28"/>
      <c r="AD50" s="28"/>
      <c r="AE50" s="28"/>
      <c r="AF50" s="52"/>
      <c r="AG50" s="27"/>
      <c r="AH50" s="28"/>
      <c r="AI50" s="28"/>
      <c r="AJ50" s="28"/>
      <c r="AK50" s="29"/>
      <c r="AL50" s="27"/>
      <c r="AM50" s="28"/>
      <c r="AN50" s="28"/>
      <c r="AO50" s="28"/>
      <c r="AP50" s="52"/>
      <c r="AQ50" s="27"/>
      <c r="AR50" s="28"/>
      <c r="AS50" s="28"/>
      <c r="AT50" s="28"/>
      <c r="AU50" s="29"/>
      <c r="AV50" s="27"/>
      <c r="AW50" s="28"/>
      <c r="AX50" s="28"/>
      <c r="AY50" s="28"/>
      <c r="AZ50" s="52"/>
    </row>
    <row r="51" spans="1:52" x14ac:dyDescent="0.3">
      <c r="A51" s="252" t="s">
        <v>461</v>
      </c>
      <c r="B51" s="140" t="s">
        <v>167</v>
      </c>
      <c r="C51" s="178"/>
      <c r="D51" s="179"/>
      <c r="E51" s="179"/>
      <c r="F51" s="25"/>
      <c r="G51" s="26"/>
      <c r="H51" s="178"/>
      <c r="I51" s="179"/>
      <c r="J51" s="179"/>
      <c r="K51" s="25"/>
      <c r="L51" s="54"/>
      <c r="M51" s="24"/>
      <c r="N51" s="25"/>
      <c r="O51" s="25"/>
      <c r="P51" s="25"/>
      <c r="Q51" s="26"/>
      <c r="R51" s="24"/>
      <c r="S51" s="25"/>
      <c r="T51" s="25"/>
      <c r="U51" s="25"/>
      <c r="V51" s="54"/>
      <c r="W51" s="24">
        <v>323240.40000000002</v>
      </c>
      <c r="X51" s="25">
        <v>323240.40000000002</v>
      </c>
      <c r="Y51" s="25">
        <v>323240.40000000002</v>
      </c>
      <c r="Z51" s="25"/>
      <c r="AA51" s="26" t="s">
        <v>399</v>
      </c>
      <c r="AB51" s="24"/>
      <c r="AC51" s="25"/>
      <c r="AD51" s="25"/>
      <c r="AE51" s="25"/>
      <c r="AF51" s="54"/>
      <c r="AG51" s="24"/>
      <c r="AH51" s="25"/>
      <c r="AI51" s="25"/>
      <c r="AJ51" s="25"/>
      <c r="AK51" s="26"/>
      <c r="AL51" s="24"/>
      <c r="AM51" s="25"/>
      <c r="AN51" s="25"/>
      <c r="AO51" s="25"/>
      <c r="AP51" s="54"/>
      <c r="AQ51" s="24"/>
      <c r="AR51" s="25"/>
      <c r="AS51" s="25"/>
      <c r="AT51" s="25"/>
      <c r="AU51" s="26"/>
      <c r="AV51" s="24"/>
      <c r="AW51" s="25"/>
      <c r="AX51" s="25"/>
      <c r="AY51" s="25"/>
      <c r="AZ51" s="54"/>
    </row>
    <row r="52" spans="1:52" ht="22.5" x14ac:dyDescent="0.3">
      <c r="A52" s="250" t="s">
        <v>462</v>
      </c>
      <c r="B52" s="141" t="s">
        <v>167</v>
      </c>
      <c r="C52" s="180"/>
      <c r="D52" s="181"/>
      <c r="E52" s="181"/>
      <c r="F52" s="28"/>
      <c r="G52" s="29"/>
      <c r="H52" s="180"/>
      <c r="I52" s="181"/>
      <c r="J52" s="181"/>
      <c r="K52" s="28"/>
      <c r="L52" s="52"/>
      <c r="M52" s="27"/>
      <c r="N52" s="28"/>
      <c r="O52" s="28"/>
      <c r="P52" s="28"/>
      <c r="Q52" s="29"/>
      <c r="R52" s="27"/>
      <c r="S52" s="28"/>
      <c r="T52" s="28"/>
      <c r="U52" s="28"/>
      <c r="V52" s="52"/>
      <c r="W52" s="27">
        <v>7157.4660000000003</v>
      </c>
      <c r="X52" s="28">
        <v>7157.4660000000003</v>
      </c>
      <c r="Y52" s="28">
        <v>7157.4660000000003</v>
      </c>
      <c r="Z52" s="28"/>
      <c r="AA52" s="29" t="s">
        <v>399</v>
      </c>
      <c r="AB52" s="27"/>
      <c r="AC52" s="28"/>
      <c r="AD52" s="28"/>
      <c r="AE52" s="28"/>
      <c r="AF52" s="52"/>
      <c r="AG52" s="27"/>
      <c r="AH52" s="28"/>
      <c r="AI52" s="28"/>
      <c r="AJ52" s="28"/>
      <c r="AK52" s="29"/>
      <c r="AL52" s="27"/>
      <c r="AM52" s="28"/>
      <c r="AN52" s="28"/>
      <c r="AO52" s="28"/>
      <c r="AP52" s="52"/>
      <c r="AQ52" s="27"/>
      <c r="AR52" s="28"/>
      <c r="AS52" s="28"/>
      <c r="AT52" s="28"/>
      <c r="AU52" s="29"/>
      <c r="AV52" s="27"/>
      <c r="AW52" s="28"/>
      <c r="AX52" s="28"/>
      <c r="AY52" s="28"/>
      <c r="AZ52" s="52"/>
    </row>
    <row r="53" spans="1:52" x14ac:dyDescent="0.3">
      <c r="A53" s="252" t="s">
        <v>463</v>
      </c>
      <c r="B53" s="140" t="s">
        <v>167</v>
      </c>
      <c r="C53" s="178"/>
      <c r="D53" s="179"/>
      <c r="E53" s="179"/>
      <c r="F53" s="25"/>
      <c r="G53" s="26"/>
      <c r="H53" s="178"/>
      <c r="I53" s="179"/>
      <c r="J53" s="179"/>
      <c r="K53" s="25"/>
      <c r="L53" s="54"/>
      <c r="M53" s="24"/>
      <c r="N53" s="25"/>
      <c r="O53" s="25"/>
      <c r="P53" s="25"/>
      <c r="Q53" s="26"/>
      <c r="R53" s="24"/>
      <c r="S53" s="25"/>
      <c r="T53" s="25"/>
      <c r="U53" s="25"/>
      <c r="V53" s="54"/>
      <c r="W53" s="24">
        <v>367108.73999999993</v>
      </c>
      <c r="X53" s="25">
        <v>367108.73999999993</v>
      </c>
      <c r="Y53" s="25">
        <v>367108.73999999993</v>
      </c>
      <c r="Z53" s="25"/>
      <c r="AA53" s="26" t="s">
        <v>399</v>
      </c>
      <c r="AB53" s="24"/>
      <c r="AC53" s="25"/>
      <c r="AD53" s="25"/>
      <c r="AE53" s="25"/>
      <c r="AF53" s="54"/>
      <c r="AG53" s="24"/>
      <c r="AH53" s="25"/>
      <c r="AI53" s="25"/>
      <c r="AJ53" s="25"/>
      <c r="AK53" s="26"/>
      <c r="AL53" s="24"/>
      <c r="AM53" s="25"/>
      <c r="AN53" s="25"/>
      <c r="AO53" s="25"/>
      <c r="AP53" s="54"/>
      <c r="AQ53" s="24"/>
      <c r="AR53" s="25"/>
      <c r="AS53" s="25"/>
      <c r="AT53" s="25"/>
      <c r="AU53" s="26"/>
      <c r="AV53" s="24"/>
      <c r="AW53" s="25"/>
      <c r="AX53" s="25"/>
      <c r="AY53" s="25"/>
      <c r="AZ53" s="54"/>
    </row>
    <row r="54" spans="1:52" x14ac:dyDescent="0.3">
      <c r="A54" s="250" t="s">
        <v>464</v>
      </c>
      <c r="B54" s="141" t="s">
        <v>178</v>
      </c>
      <c r="C54" s="180"/>
      <c r="D54" s="181"/>
      <c r="E54" s="181"/>
      <c r="F54" s="28"/>
      <c r="G54" s="29"/>
      <c r="H54" s="180"/>
      <c r="I54" s="181"/>
      <c r="J54" s="181"/>
      <c r="K54" s="28"/>
      <c r="L54" s="52"/>
      <c r="M54" s="27"/>
      <c r="N54" s="28"/>
      <c r="O54" s="28"/>
      <c r="P54" s="28"/>
      <c r="Q54" s="29"/>
      <c r="R54" s="27"/>
      <c r="S54" s="28"/>
      <c r="T54" s="28"/>
      <c r="U54" s="28"/>
      <c r="V54" s="52"/>
      <c r="W54" s="27">
        <v>9293161.5</v>
      </c>
      <c r="X54" s="28">
        <v>9293161.5</v>
      </c>
      <c r="Y54" s="28">
        <v>9293161.5</v>
      </c>
      <c r="Z54" s="28"/>
      <c r="AA54" s="29" t="s">
        <v>399</v>
      </c>
      <c r="AB54" s="27"/>
      <c r="AC54" s="28"/>
      <c r="AD54" s="28"/>
      <c r="AE54" s="28"/>
      <c r="AF54" s="52"/>
      <c r="AG54" s="27"/>
      <c r="AH54" s="28"/>
      <c r="AI54" s="28"/>
      <c r="AJ54" s="28"/>
      <c r="AK54" s="29"/>
      <c r="AL54" s="27"/>
      <c r="AM54" s="28"/>
      <c r="AN54" s="28"/>
      <c r="AO54" s="28"/>
      <c r="AP54" s="52"/>
      <c r="AQ54" s="27"/>
      <c r="AR54" s="28"/>
      <c r="AS54" s="28"/>
      <c r="AT54" s="28"/>
      <c r="AU54" s="29"/>
      <c r="AV54" s="27"/>
      <c r="AW54" s="28"/>
      <c r="AX54" s="28"/>
      <c r="AY54" s="28"/>
      <c r="AZ54" s="52"/>
    </row>
    <row r="55" spans="1:52" x14ac:dyDescent="0.3">
      <c r="A55" s="252" t="s">
        <v>465</v>
      </c>
      <c r="B55" s="140" t="s">
        <v>167</v>
      </c>
      <c r="C55" s="178"/>
      <c r="D55" s="179"/>
      <c r="E55" s="179"/>
      <c r="F55" s="25"/>
      <c r="G55" s="26"/>
      <c r="H55" s="178"/>
      <c r="I55" s="179"/>
      <c r="J55" s="179"/>
      <c r="K55" s="25"/>
      <c r="L55" s="54"/>
      <c r="M55" s="24"/>
      <c r="N55" s="25"/>
      <c r="O55" s="25"/>
      <c r="P55" s="25"/>
      <c r="Q55" s="26"/>
      <c r="R55" s="24"/>
      <c r="S55" s="25"/>
      <c r="T55" s="25"/>
      <c r="U55" s="25"/>
      <c r="V55" s="54"/>
      <c r="W55" s="24"/>
      <c r="X55" s="25"/>
      <c r="Y55" s="25"/>
      <c r="Z55" s="25"/>
      <c r="AA55" s="26"/>
      <c r="AB55" s="24"/>
      <c r="AC55" s="25"/>
      <c r="AD55" s="25"/>
      <c r="AE55" s="25"/>
      <c r="AF55" s="54"/>
      <c r="AG55" s="24"/>
      <c r="AH55" s="25"/>
      <c r="AI55" s="25"/>
      <c r="AJ55" s="25"/>
      <c r="AK55" s="26"/>
      <c r="AL55" s="24"/>
      <c r="AM55" s="25"/>
      <c r="AN55" s="25"/>
      <c r="AO55" s="25"/>
      <c r="AP55" s="54"/>
      <c r="AQ55" s="24"/>
      <c r="AR55" s="25"/>
      <c r="AS55" s="25"/>
      <c r="AT55" s="25"/>
      <c r="AU55" s="26"/>
      <c r="AV55" s="24"/>
      <c r="AW55" s="25"/>
      <c r="AX55" s="25"/>
      <c r="AY55" s="25"/>
      <c r="AZ55" s="54"/>
    </row>
    <row r="56" spans="1:52" x14ac:dyDescent="0.3">
      <c r="A56" s="250" t="s">
        <v>466</v>
      </c>
      <c r="B56" s="141" t="s">
        <v>167</v>
      </c>
      <c r="C56" s="180"/>
      <c r="D56" s="181"/>
      <c r="E56" s="181"/>
      <c r="F56" s="28"/>
      <c r="G56" s="29"/>
      <c r="H56" s="180"/>
      <c r="I56" s="181"/>
      <c r="J56" s="181"/>
      <c r="K56" s="28"/>
      <c r="L56" s="52"/>
      <c r="M56" s="27"/>
      <c r="N56" s="28"/>
      <c r="O56" s="28"/>
      <c r="P56" s="28"/>
      <c r="Q56" s="29"/>
      <c r="R56" s="27"/>
      <c r="S56" s="28"/>
      <c r="T56" s="28"/>
      <c r="U56" s="28"/>
      <c r="V56" s="52"/>
      <c r="W56" s="27"/>
      <c r="X56" s="28"/>
      <c r="Y56" s="28"/>
      <c r="Z56" s="28"/>
      <c r="AA56" s="29"/>
      <c r="AB56" s="27"/>
      <c r="AC56" s="28"/>
      <c r="AD56" s="28"/>
      <c r="AE56" s="28"/>
      <c r="AF56" s="52"/>
      <c r="AG56" s="27"/>
      <c r="AH56" s="28"/>
      <c r="AI56" s="28"/>
      <c r="AJ56" s="28"/>
      <c r="AK56" s="29"/>
      <c r="AL56" s="27"/>
      <c r="AM56" s="28"/>
      <c r="AN56" s="28"/>
      <c r="AO56" s="28"/>
      <c r="AP56" s="52"/>
      <c r="AQ56" s="27"/>
      <c r="AR56" s="28"/>
      <c r="AS56" s="28"/>
      <c r="AT56" s="28"/>
      <c r="AU56" s="29"/>
      <c r="AV56" s="27"/>
      <c r="AW56" s="28"/>
      <c r="AX56" s="28"/>
      <c r="AY56" s="28"/>
      <c r="AZ56" s="52"/>
    </row>
    <row r="57" spans="1:52" x14ac:dyDescent="0.3">
      <c r="A57" s="252" t="s">
        <v>180</v>
      </c>
      <c r="B57" s="140" t="s">
        <v>167</v>
      </c>
      <c r="C57" s="178"/>
      <c r="D57" s="179"/>
      <c r="E57" s="179"/>
      <c r="F57" s="25"/>
      <c r="G57" s="26"/>
      <c r="H57" s="178"/>
      <c r="I57" s="179"/>
      <c r="J57" s="179"/>
      <c r="K57" s="25"/>
      <c r="L57" s="54"/>
      <c r="M57" s="24"/>
      <c r="N57" s="25"/>
      <c r="O57" s="25"/>
      <c r="P57" s="25"/>
      <c r="Q57" s="26"/>
      <c r="R57" s="24"/>
      <c r="S57" s="25"/>
      <c r="T57" s="25"/>
      <c r="U57" s="25"/>
      <c r="V57" s="54"/>
      <c r="W57" s="24"/>
      <c r="X57" s="25"/>
      <c r="Y57" s="25"/>
      <c r="Z57" s="25"/>
      <c r="AA57" s="26"/>
      <c r="AB57" s="24"/>
      <c r="AC57" s="25"/>
      <c r="AD57" s="25"/>
      <c r="AE57" s="25"/>
      <c r="AF57" s="54"/>
      <c r="AG57" s="24"/>
      <c r="AH57" s="25"/>
      <c r="AI57" s="25"/>
      <c r="AJ57" s="25"/>
      <c r="AK57" s="26"/>
      <c r="AL57" s="24"/>
      <c r="AM57" s="25"/>
      <c r="AN57" s="25"/>
      <c r="AO57" s="25"/>
      <c r="AP57" s="54"/>
      <c r="AQ57" s="24"/>
      <c r="AR57" s="25"/>
      <c r="AS57" s="25"/>
      <c r="AT57" s="25"/>
      <c r="AU57" s="26"/>
      <c r="AV57" s="24"/>
      <c r="AW57" s="25"/>
      <c r="AX57" s="25"/>
      <c r="AY57" s="25"/>
      <c r="AZ57" s="54"/>
    </row>
    <row r="58" spans="1:52" x14ac:dyDescent="0.3">
      <c r="A58" s="250" t="s">
        <v>181</v>
      </c>
      <c r="B58" s="141" t="s">
        <v>167</v>
      </c>
      <c r="C58" s="180"/>
      <c r="D58" s="181"/>
      <c r="E58" s="181"/>
      <c r="F58" s="28"/>
      <c r="G58" s="29"/>
      <c r="H58" s="180"/>
      <c r="I58" s="181"/>
      <c r="J58" s="181"/>
      <c r="K58" s="28"/>
      <c r="L58" s="52"/>
      <c r="M58" s="27"/>
      <c r="N58" s="28"/>
      <c r="O58" s="28"/>
      <c r="P58" s="28"/>
      <c r="Q58" s="29"/>
      <c r="R58" s="27"/>
      <c r="S58" s="28"/>
      <c r="T58" s="28"/>
      <c r="U58" s="28"/>
      <c r="V58" s="52"/>
      <c r="W58" s="27"/>
      <c r="X58" s="28"/>
      <c r="Y58" s="28"/>
      <c r="Z58" s="28"/>
      <c r="AA58" s="29"/>
      <c r="AB58" s="27"/>
      <c r="AC58" s="28"/>
      <c r="AD58" s="28"/>
      <c r="AE58" s="28"/>
      <c r="AF58" s="52"/>
      <c r="AG58" s="27"/>
      <c r="AH58" s="28"/>
      <c r="AI58" s="28"/>
      <c r="AJ58" s="28"/>
      <c r="AK58" s="29"/>
      <c r="AL58" s="27"/>
      <c r="AM58" s="28"/>
      <c r="AN58" s="28"/>
      <c r="AO58" s="28"/>
      <c r="AP58" s="52"/>
      <c r="AQ58" s="27"/>
      <c r="AR58" s="28"/>
      <c r="AS58" s="28"/>
      <c r="AT58" s="28"/>
      <c r="AU58" s="29"/>
      <c r="AV58" s="27"/>
      <c r="AW58" s="28"/>
      <c r="AX58" s="28"/>
      <c r="AY58" s="28"/>
      <c r="AZ58" s="52"/>
    </row>
    <row r="59" spans="1:52" ht="22.5" x14ac:dyDescent="0.3">
      <c r="A59" s="252" t="s">
        <v>467</v>
      </c>
      <c r="B59" s="140" t="s">
        <v>455</v>
      </c>
      <c r="C59" s="178"/>
      <c r="D59" s="179"/>
      <c r="E59" s="179"/>
      <c r="F59" s="25"/>
      <c r="G59" s="26"/>
      <c r="H59" s="178"/>
      <c r="I59" s="179"/>
      <c r="J59" s="179"/>
      <c r="K59" s="25"/>
      <c r="L59" s="54"/>
      <c r="M59" s="24"/>
      <c r="N59" s="25"/>
      <c r="O59" s="25"/>
      <c r="P59" s="25"/>
      <c r="Q59" s="26"/>
      <c r="R59" s="24"/>
      <c r="S59" s="25"/>
      <c r="T59" s="25"/>
      <c r="U59" s="25"/>
      <c r="V59" s="54"/>
      <c r="W59" s="24"/>
      <c r="X59" s="25"/>
      <c r="Y59" s="25"/>
      <c r="Z59" s="25"/>
      <c r="AA59" s="26"/>
      <c r="AB59" s="24"/>
      <c r="AC59" s="25"/>
      <c r="AD59" s="25"/>
      <c r="AE59" s="25"/>
      <c r="AF59" s="54"/>
      <c r="AG59" s="24"/>
      <c r="AH59" s="25"/>
      <c r="AI59" s="25"/>
      <c r="AJ59" s="25"/>
      <c r="AK59" s="26"/>
      <c r="AL59" s="24">
        <v>1</v>
      </c>
      <c r="AM59" s="25"/>
      <c r="AN59" s="25"/>
      <c r="AO59" s="25"/>
      <c r="AP59" s="54" t="s">
        <v>468</v>
      </c>
      <c r="AQ59" s="24"/>
      <c r="AR59" s="25"/>
      <c r="AS59" s="25"/>
      <c r="AT59" s="25"/>
      <c r="AU59" s="26"/>
      <c r="AV59" s="24"/>
      <c r="AW59" s="25"/>
      <c r="AX59" s="25"/>
      <c r="AY59" s="25"/>
      <c r="AZ59" s="54"/>
    </row>
    <row r="60" spans="1:52" ht="101.25" x14ac:dyDescent="0.3">
      <c r="A60" s="51" t="s">
        <v>469</v>
      </c>
      <c r="B60" s="141"/>
      <c r="C60" s="180"/>
      <c r="D60" s="181"/>
      <c r="E60" s="181"/>
      <c r="F60" s="28" t="s">
        <v>470</v>
      </c>
      <c r="G60" s="29" t="s">
        <v>408</v>
      </c>
      <c r="H60" s="180"/>
      <c r="I60" s="181"/>
      <c r="J60" s="181"/>
      <c r="K60" s="28" t="s">
        <v>470</v>
      </c>
      <c r="L60" s="52" t="s">
        <v>408</v>
      </c>
      <c r="M60" s="27"/>
      <c r="N60" s="28"/>
      <c r="O60" s="28"/>
      <c r="P60" s="28" t="s">
        <v>470</v>
      </c>
      <c r="Q60" s="29" t="s">
        <v>408</v>
      </c>
      <c r="R60" s="27"/>
      <c r="S60" s="28"/>
      <c r="T60" s="28"/>
      <c r="U60" s="28" t="s">
        <v>470</v>
      </c>
      <c r="V60" s="52" t="s">
        <v>408</v>
      </c>
      <c r="W60" s="27"/>
      <c r="X60" s="28"/>
      <c r="Y60" s="28"/>
      <c r="Z60" s="28"/>
      <c r="AA60" s="29"/>
      <c r="AB60" s="27"/>
      <c r="AC60" s="28"/>
      <c r="AD60" s="28"/>
      <c r="AE60" s="28"/>
      <c r="AF60" s="52"/>
      <c r="AG60" s="27"/>
      <c r="AH60" s="28"/>
      <c r="AI60" s="28"/>
      <c r="AJ60" s="28"/>
      <c r="AK60" s="29"/>
      <c r="AL60" s="27"/>
      <c r="AM60" s="28"/>
      <c r="AN60" s="28"/>
      <c r="AO60" s="28"/>
      <c r="AP60" s="52"/>
      <c r="AQ60" s="27"/>
      <c r="AR60" s="28"/>
      <c r="AS60" s="28"/>
      <c r="AT60" s="28" t="s">
        <v>471</v>
      </c>
      <c r="AU60" s="29" t="s">
        <v>472</v>
      </c>
      <c r="AV60" s="27"/>
      <c r="AW60" s="28"/>
      <c r="AX60" s="28"/>
      <c r="AY60" s="28" t="s">
        <v>471</v>
      </c>
      <c r="AZ60" s="29" t="s">
        <v>472</v>
      </c>
    </row>
    <row r="61" spans="1:52" x14ac:dyDescent="0.3">
      <c r="A61" s="84" t="s">
        <v>896</v>
      </c>
      <c r="B61" s="147"/>
      <c r="C61" s="84" t="s">
        <v>3</v>
      </c>
      <c r="D61" s="84"/>
      <c r="E61" s="84">
        <v>2050</v>
      </c>
      <c r="F61" s="84"/>
      <c r="G61" s="85"/>
      <c r="H61" s="84" t="s">
        <v>3</v>
      </c>
      <c r="I61" s="84">
        <v>2030</v>
      </c>
      <c r="J61" s="84">
        <v>2050</v>
      </c>
      <c r="K61" s="84"/>
      <c r="L61" s="85"/>
      <c r="M61" s="85" t="s">
        <v>3</v>
      </c>
      <c r="N61" s="85"/>
      <c r="O61" s="85">
        <v>2050</v>
      </c>
      <c r="P61" s="84"/>
      <c r="Q61" s="85"/>
      <c r="R61" s="85" t="s">
        <v>3</v>
      </c>
      <c r="S61" s="85"/>
      <c r="T61" s="85">
        <v>2050</v>
      </c>
      <c r="U61" s="84"/>
      <c r="V61" s="85"/>
      <c r="W61" s="85" t="s">
        <v>3</v>
      </c>
      <c r="X61" s="85">
        <v>2030</v>
      </c>
      <c r="Y61" s="85">
        <v>2050</v>
      </c>
      <c r="Z61" s="84"/>
      <c r="AA61" s="85"/>
      <c r="AB61" s="85" t="s">
        <v>3</v>
      </c>
      <c r="AC61" s="85">
        <v>2030</v>
      </c>
      <c r="AD61" s="85">
        <v>2050</v>
      </c>
      <c r="AE61" s="84"/>
      <c r="AF61" s="85"/>
      <c r="AG61" s="85" t="s">
        <v>3</v>
      </c>
      <c r="AH61" s="85">
        <v>2030</v>
      </c>
      <c r="AI61" s="85">
        <v>2050</v>
      </c>
      <c r="AJ61" s="84"/>
      <c r="AK61" s="85"/>
      <c r="AL61" s="85" t="s">
        <v>3</v>
      </c>
      <c r="AM61" s="85">
        <v>2030</v>
      </c>
      <c r="AN61" s="85">
        <v>2050</v>
      </c>
      <c r="AO61" s="84"/>
      <c r="AP61" s="86"/>
      <c r="AQ61" s="85" t="s">
        <v>3</v>
      </c>
      <c r="AR61" s="85">
        <v>2030</v>
      </c>
      <c r="AS61" s="85">
        <v>2050</v>
      </c>
      <c r="AT61" s="84"/>
      <c r="AU61" s="85"/>
      <c r="AV61" s="85" t="s">
        <v>3</v>
      </c>
      <c r="AW61" s="85">
        <v>2030</v>
      </c>
      <c r="AX61" s="85">
        <v>2050</v>
      </c>
      <c r="AY61" s="84"/>
      <c r="AZ61" s="86"/>
    </row>
    <row r="62" spans="1:52" x14ac:dyDescent="0.3">
      <c r="A62" s="51" t="s">
        <v>368</v>
      </c>
      <c r="B62" s="141"/>
      <c r="C62" s="180"/>
      <c r="D62" s="181"/>
      <c r="E62" s="181"/>
      <c r="F62" s="28"/>
      <c r="G62" s="29"/>
      <c r="H62" s="180"/>
      <c r="I62" s="181"/>
      <c r="J62" s="181"/>
      <c r="K62" s="28"/>
      <c r="L62" s="52"/>
      <c r="M62" s="27"/>
      <c r="N62" s="28"/>
      <c r="O62" s="28"/>
      <c r="P62" s="28"/>
      <c r="Q62" s="29"/>
      <c r="R62" s="27"/>
      <c r="S62" s="28"/>
      <c r="T62" s="28"/>
      <c r="U62" s="28"/>
      <c r="V62" s="52"/>
      <c r="W62" s="27"/>
      <c r="X62" s="28"/>
      <c r="Y62" s="28"/>
      <c r="Z62" s="28"/>
      <c r="AA62" s="29"/>
      <c r="AB62" s="27"/>
      <c r="AC62" s="28"/>
      <c r="AD62" s="28"/>
      <c r="AE62" s="28"/>
      <c r="AF62" s="52"/>
      <c r="AG62" s="27"/>
      <c r="AH62" s="28"/>
      <c r="AI62" s="28"/>
      <c r="AJ62" s="28"/>
      <c r="AK62" s="29"/>
      <c r="AL62" s="27"/>
      <c r="AM62" s="28"/>
      <c r="AN62" s="28"/>
      <c r="AO62" s="28"/>
      <c r="AP62" s="52"/>
      <c r="AQ62" s="27"/>
      <c r="AR62" s="28"/>
      <c r="AS62" s="28"/>
      <c r="AT62" s="28"/>
      <c r="AU62" s="29"/>
      <c r="AV62" s="27"/>
      <c r="AW62" s="28"/>
      <c r="AX62" s="28"/>
      <c r="AY62" s="28"/>
      <c r="AZ62" s="52"/>
    </row>
    <row r="63" spans="1:52" x14ac:dyDescent="0.3">
      <c r="A63" s="53" t="s">
        <v>66</v>
      </c>
      <c r="B63" s="140" t="s">
        <v>369</v>
      </c>
      <c r="C63" s="178"/>
      <c r="D63" s="179"/>
      <c r="E63" s="179"/>
      <c r="F63" s="25" t="s">
        <v>473</v>
      </c>
      <c r="G63" s="26"/>
      <c r="H63" s="178"/>
      <c r="I63" s="179"/>
      <c r="J63" s="179"/>
      <c r="K63" s="25"/>
      <c r="L63" s="54"/>
      <c r="M63" s="24"/>
      <c r="N63" s="25"/>
      <c r="O63" s="25"/>
      <c r="P63" s="25" t="s">
        <v>473</v>
      </c>
      <c r="Q63" s="26"/>
      <c r="R63" s="24"/>
      <c r="S63" s="25"/>
      <c r="T63" s="25"/>
      <c r="U63" s="25" t="s">
        <v>473</v>
      </c>
      <c r="V63" s="54"/>
      <c r="W63" s="24"/>
      <c r="X63" s="25"/>
      <c r="Y63" s="25"/>
      <c r="Z63" s="25"/>
      <c r="AA63" s="26"/>
      <c r="AB63" s="24">
        <v>1160000</v>
      </c>
      <c r="AC63" s="25">
        <v>1025000</v>
      </c>
      <c r="AD63" s="25">
        <v>600000</v>
      </c>
      <c r="AE63" s="25"/>
      <c r="AF63" s="54" t="s">
        <v>402</v>
      </c>
      <c r="AG63" s="24">
        <v>790000</v>
      </c>
      <c r="AH63" s="25">
        <v>625000</v>
      </c>
      <c r="AI63" s="25">
        <v>450000</v>
      </c>
      <c r="AJ63" s="25"/>
      <c r="AK63" s="26" t="s">
        <v>402</v>
      </c>
      <c r="AL63" s="24">
        <v>5000000</v>
      </c>
      <c r="AM63" s="25">
        <v>5000000</v>
      </c>
      <c r="AN63" s="25">
        <v>5000000</v>
      </c>
      <c r="AO63" s="25"/>
      <c r="AP63" s="54" t="s">
        <v>414</v>
      </c>
      <c r="AQ63" s="24">
        <v>1440000</v>
      </c>
      <c r="AR63" s="25"/>
      <c r="AS63" s="25">
        <v>1225000</v>
      </c>
      <c r="AT63" s="25"/>
      <c r="AU63" s="26" t="s">
        <v>405</v>
      </c>
      <c r="AV63" s="24">
        <v>3753000</v>
      </c>
      <c r="AW63" s="25">
        <v>3417000</v>
      </c>
      <c r="AX63" s="25"/>
      <c r="AY63" s="25"/>
      <c r="AZ63" s="54" t="s">
        <v>405</v>
      </c>
    </row>
    <row r="64" spans="1:52" x14ac:dyDescent="0.3">
      <c r="A64" s="58" t="s">
        <v>68</v>
      </c>
      <c r="B64" s="142" t="s">
        <v>474</v>
      </c>
      <c r="C64" s="176">
        <v>2.2999999999999998</v>
      </c>
      <c r="D64" s="177"/>
      <c r="E64" s="177">
        <v>2.2999999999999998</v>
      </c>
      <c r="F64" s="22"/>
      <c r="G64" s="20"/>
      <c r="H64" s="176">
        <v>2</v>
      </c>
      <c r="I64" s="177"/>
      <c r="J64" s="177">
        <v>2</v>
      </c>
      <c r="K64" s="22" t="s">
        <v>473</v>
      </c>
      <c r="L64" s="59"/>
      <c r="M64" s="21">
        <v>2</v>
      </c>
      <c r="N64" s="22"/>
      <c r="O64" s="22">
        <v>2</v>
      </c>
      <c r="P64" s="22"/>
      <c r="Q64" s="20"/>
      <c r="R64" s="21"/>
      <c r="S64" s="22"/>
      <c r="T64" s="22"/>
      <c r="U64" s="22"/>
      <c r="V64" s="59"/>
      <c r="W64" s="21"/>
      <c r="X64" s="22"/>
      <c r="Y64" s="22"/>
      <c r="Z64" s="22"/>
      <c r="AA64" s="20"/>
      <c r="AB64" s="21">
        <v>20</v>
      </c>
      <c r="AC64" s="22">
        <v>16</v>
      </c>
      <c r="AD64" s="22">
        <v>10</v>
      </c>
      <c r="AE64" s="22"/>
      <c r="AF64" s="59" t="s">
        <v>402</v>
      </c>
      <c r="AG64" s="21">
        <v>15</v>
      </c>
      <c r="AH64" s="22">
        <v>14</v>
      </c>
      <c r="AI64" s="22">
        <v>10</v>
      </c>
      <c r="AJ64" s="22"/>
      <c r="AK64" s="20" t="s">
        <v>402</v>
      </c>
      <c r="AL64" s="21"/>
      <c r="AM64" s="22"/>
      <c r="AN64" s="22"/>
      <c r="AO64" s="22"/>
      <c r="AP64" s="59"/>
      <c r="AQ64" s="21">
        <v>1.7500000000000002E-2</v>
      </c>
      <c r="AR64" s="22">
        <v>1.5456000000000004E-2</v>
      </c>
      <c r="AS64" s="22">
        <v>1.2536876800000004E-2</v>
      </c>
      <c r="AT64" s="22"/>
      <c r="AU64" s="20" t="s">
        <v>475</v>
      </c>
      <c r="AV64" s="21">
        <v>112</v>
      </c>
      <c r="AW64" s="22">
        <v>96</v>
      </c>
      <c r="AX64" s="22"/>
      <c r="AY64" s="22"/>
      <c r="AZ64" s="59" t="s">
        <v>405</v>
      </c>
    </row>
    <row r="65" spans="1:52" x14ac:dyDescent="0.3">
      <c r="A65" s="89"/>
      <c r="B65" s="148" t="s">
        <v>476</v>
      </c>
      <c r="C65" s="182"/>
      <c r="D65" s="183"/>
      <c r="E65" s="183"/>
      <c r="F65" s="90"/>
      <c r="G65" s="91"/>
      <c r="H65" s="182"/>
      <c r="I65" s="183"/>
      <c r="J65" s="183"/>
      <c r="K65" s="90"/>
      <c r="L65" s="92"/>
      <c r="M65" s="110"/>
      <c r="N65" s="90"/>
      <c r="O65" s="90"/>
      <c r="P65" s="90"/>
      <c r="Q65" s="91"/>
      <c r="R65" s="110">
        <v>2</v>
      </c>
      <c r="S65" s="90"/>
      <c r="T65" s="90">
        <v>2</v>
      </c>
      <c r="U65" s="90"/>
      <c r="V65" s="92"/>
      <c r="W65" s="110"/>
      <c r="X65" s="90"/>
      <c r="Y65" s="90"/>
      <c r="Z65" s="90"/>
      <c r="AA65" s="91"/>
      <c r="AB65" s="110"/>
      <c r="AC65" s="90"/>
      <c r="AD65" s="90"/>
      <c r="AE65" s="90"/>
      <c r="AF65" s="92"/>
      <c r="AG65" s="110"/>
      <c r="AH65" s="90"/>
      <c r="AI65" s="90"/>
      <c r="AJ65" s="90"/>
      <c r="AK65" s="91"/>
      <c r="AL65" s="110"/>
      <c r="AM65" s="90"/>
      <c r="AN65" s="90"/>
      <c r="AO65" s="90"/>
      <c r="AP65" s="92"/>
      <c r="AQ65" s="110"/>
      <c r="AR65" s="90"/>
      <c r="AS65" s="90"/>
      <c r="AT65" s="90"/>
      <c r="AU65" s="91"/>
      <c r="AV65" s="110"/>
      <c r="AW65" s="90"/>
      <c r="AX65" s="90"/>
      <c r="AY65" s="90"/>
      <c r="AZ65" s="92"/>
    </row>
    <row r="66" spans="1:52" x14ac:dyDescent="0.3">
      <c r="A66" s="51" t="s">
        <v>976</v>
      </c>
      <c r="B66" s="141" t="s">
        <v>25</v>
      </c>
      <c r="C66" s="180" t="s">
        <v>477</v>
      </c>
      <c r="D66" s="181"/>
      <c r="E66" s="181" t="s">
        <v>477</v>
      </c>
      <c r="F66" s="28"/>
      <c r="G66" s="29"/>
      <c r="H66" s="180" t="s">
        <v>477</v>
      </c>
      <c r="I66" s="181"/>
      <c r="J66" s="181" t="s">
        <v>477</v>
      </c>
      <c r="K66" s="28"/>
      <c r="L66" s="52"/>
      <c r="M66" s="27" t="s">
        <v>477</v>
      </c>
      <c r="N66" s="28"/>
      <c r="O66" s="28" t="s">
        <v>477</v>
      </c>
      <c r="P66" s="28"/>
      <c r="Q66" s="29"/>
      <c r="R66" s="27" t="s">
        <v>477</v>
      </c>
      <c r="S66" s="28"/>
      <c r="T66" s="28" t="s">
        <v>477</v>
      </c>
      <c r="U66" s="28"/>
      <c r="V66" s="52"/>
      <c r="W66" s="27"/>
      <c r="X66" s="28"/>
      <c r="Y66" s="28"/>
      <c r="Z66" s="28"/>
      <c r="AA66" s="29"/>
      <c r="AB66" s="27"/>
      <c r="AC66" s="28"/>
      <c r="AD66" s="28"/>
      <c r="AE66" s="28"/>
      <c r="AF66" s="52"/>
      <c r="AG66" s="27"/>
      <c r="AH66" s="28"/>
      <c r="AI66" s="28"/>
      <c r="AJ66" s="28"/>
      <c r="AK66" s="29"/>
      <c r="AL66" s="27"/>
      <c r="AM66" s="28"/>
      <c r="AN66" s="28"/>
      <c r="AO66" s="28"/>
      <c r="AP66" s="52"/>
      <c r="AQ66" s="27"/>
      <c r="AR66" s="28"/>
      <c r="AS66" s="28"/>
      <c r="AT66" s="28"/>
      <c r="AU66" s="29"/>
      <c r="AV66" s="27"/>
      <c r="AW66" s="28"/>
      <c r="AX66" s="28"/>
      <c r="AY66" s="28"/>
      <c r="AZ66" s="52"/>
    </row>
    <row r="67" spans="1:52" x14ac:dyDescent="0.3">
      <c r="A67" s="53" t="s">
        <v>478</v>
      </c>
      <c r="B67" s="140" t="s">
        <v>25</v>
      </c>
      <c r="C67" s="178">
        <v>12</v>
      </c>
      <c r="D67" s="179"/>
      <c r="E67" s="179">
        <v>12</v>
      </c>
      <c r="F67" s="25"/>
      <c r="G67" s="26"/>
      <c r="H67" s="178">
        <v>12</v>
      </c>
      <c r="I67" s="179"/>
      <c r="J67" s="179">
        <v>12</v>
      </c>
      <c r="K67" s="25"/>
      <c r="L67" s="54"/>
      <c r="M67" s="24">
        <v>12</v>
      </c>
      <c r="N67" s="25"/>
      <c r="O67" s="25">
        <v>12</v>
      </c>
      <c r="P67" s="25"/>
      <c r="Q67" s="26"/>
      <c r="R67" s="24">
        <v>12</v>
      </c>
      <c r="S67" s="25"/>
      <c r="T67" s="25">
        <v>12</v>
      </c>
      <c r="U67" s="25"/>
      <c r="V67" s="54"/>
      <c r="W67" s="24"/>
      <c r="X67" s="25"/>
      <c r="Y67" s="25"/>
      <c r="Z67" s="25"/>
      <c r="AA67" s="26"/>
      <c r="AB67" s="24">
        <v>20</v>
      </c>
      <c r="AC67" s="25"/>
      <c r="AD67" s="25"/>
      <c r="AE67" s="25"/>
      <c r="AF67" s="54"/>
      <c r="AG67" s="24">
        <v>20</v>
      </c>
      <c r="AH67" s="25"/>
      <c r="AI67" s="25"/>
      <c r="AJ67" s="25"/>
      <c r="AK67" s="26" t="s">
        <v>479</v>
      </c>
      <c r="AL67" s="24"/>
      <c r="AM67" s="25"/>
      <c r="AN67" s="25"/>
      <c r="AO67" s="25"/>
      <c r="AP67" s="54"/>
      <c r="AQ67" s="24"/>
      <c r="AR67" s="25"/>
      <c r="AS67" s="25"/>
      <c r="AT67" s="25"/>
      <c r="AU67" s="26"/>
      <c r="AV67" s="24"/>
      <c r="AW67" s="25"/>
      <c r="AX67" s="25"/>
      <c r="AY67" s="25"/>
      <c r="AZ67" s="54"/>
    </row>
    <row r="68" spans="1:52" x14ac:dyDescent="0.3">
      <c r="A68" s="84" t="s">
        <v>956</v>
      </c>
      <c r="B68" s="147"/>
      <c r="C68" s="84" t="s">
        <v>3</v>
      </c>
      <c r="D68" s="84"/>
      <c r="E68" s="84">
        <v>2050</v>
      </c>
      <c r="F68" s="84"/>
      <c r="G68" s="85"/>
      <c r="H68" s="84" t="s">
        <v>3</v>
      </c>
      <c r="I68" s="84"/>
      <c r="J68" s="84">
        <v>2050</v>
      </c>
      <c r="K68" s="84"/>
      <c r="L68" s="85"/>
      <c r="M68" s="85" t="s">
        <v>3</v>
      </c>
      <c r="N68" s="85"/>
      <c r="O68" s="85">
        <v>2050</v>
      </c>
      <c r="P68" s="84"/>
      <c r="Q68" s="85"/>
      <c r="R68" s="85" t="s">
        <v>3</v>
      </c>
      <c r="S68" s="85"/>
      <c r="T68" s="85">
        <v>2050</v>
      </c>
      <c r="U68" s="84"/>
      <c r="V68" s="85"/>
      <c r="W68" s="85" t="s">
        <v>3</v>
      </c>
      <c r="X68" s="85">
        <v>2030</v>
      </c>
      <c r="Y68" s="85">
        <v>2050</v>
      </c>
      <c r="Z68" s="84"/>
      <c r="AA68" s="85"/>
      <c r="AB68" s="85" t="s">
        <v>3</v>
      </c>
      <c r="AC68" s="85">
        <v>2030</v>
      </c>
      <c r="AD68" s="85">
        <v>2050</v>
      </c>
      <c r="AE68" s="84"/>
      <c r="AF68" s="85"/>
      <c r="AG68" s="85" t="s">
        <v>3</v>
      </c>
      <c r="AH68" s="85">
        <v>2030</v>
      </c>
      <c r="AI68" s="85">
        <v>2050</v>
      </c>
      <c r="AJ68" s="84"/>
      <c r="AK68" s="85"/>
      <c r="AL68" s="85" t="s">
        <v>3</v>
      </c>
      <c r="AM68" s="85">
        <v>2030</v>
      </c>
      <c r="AN68" s="85">
        <v>2050</v>
      </c>
      <c r="AO68" s="84"/>
      <c r="AP68" s="86"/>
      <c r="AQ68" s="85" t="s">
        <v>3</v>
      </c>
      <c r="AR68" s="85">
        <v>2030</v>
      </c>
      <c r="AS68" s="85">
        <v>2050</v>
      </c>
      <c r="AT68" s="84"/>
      <c r="AU68" s="85"/>
      <c r="AV68" s="85" t="s">
        <v>3</v>
      </c>
      <c r="AW68" s="85">
        <v>2030</v>
      </c>
      <c r="AX68" s="85">
        <v>2050</v>
      </c>
      <c r="AY68" s="84"/>
      <c r="AZ68" s="86"/>
    </row>
    <row r="69" spans="1:52" x14ac:dyDescent="0.3">
      <c r="A69" s="53" t="s">
        <v>480</v>
      </c>
      <c r="B69" s="140"/>
      <c r="C69" s="178"/>
      <c r="D69" s="179"/>
      <c r="E69" s="179"/>
      <c r="F69" s="25"/>
      <c r="G69" s="26"/>
      <c r="H69" s="178"/>
      <c r="I69" s="179"/>
      <c r="J69" s="179"/>
      <c r="K69" s="25"/>
      <c r="L69" s="54"/>
      <c r="M69" s="24"/>
      <c r="N69" s="25"/>
      <c r="O69" s="25"/>
      <c r="P69" s="25"/>
      <c r="Q69" s="26"/>
      <c r="R69" s="24"/>
      <c r="S69" s="25"/>
      <c r="T69" s="25"/>
      <c r="U69" s="25"/>
      <c r="V69" s="54"/>
      <c r="W69" s="24"/>
      <c r="X69" s="25"/>
      <c r="Y69" s="25"/>
      <c r="Z69" s="25"/>
      <c r="AA69" s="26"/>
      <c r="AB69" s="24"/>
      <c r="AC69" s="25"/>
      <c r="AD69" s="25"/>
      <c r="AE69" s="25"/>
      <c r="AF69" s="54"/>
      <c r="AG69" s="24"/>
      <c r="AH69" s="25"/>
      <c r="AI69" s="25"/>
      <c r="AJ69" s="25"/>
      <c r="AK69" s="26"/>
      <c r="AL69" s="24"/>
      <c r="AM69" s="25"/>
      <c r="AN69" s="25"/>
      <c r="AO69" s="25"/>
      <c r="AP69" s="54"/>
      <c r="AQ69" s="24"/>
      <c r="AR69" s="25"/>
      <c r="AS69" s="25"/>
      <c r="AT69" s="25"/>
      <c r="AU69" s="26"/>
      <c r="AV69" s="24"/>
      <c r="AW69" s="25"/>
      <c r="AX69" s="25"/>
      <c r="AY69" s="25"/>
      <c r="AZ69" s="54"/>
    </row>
    <row r="70" spans="1:52" x14ac:dyDescent="0.3">
      <c r="A70" s="249" t="s">
        <v>66</v>
      </c>
      <c r="B70" s="142" t="s">
        <v>481</v>
      </c>
      <c r="C70" s="176">
        <v>220</v>
      </c>
      <c r="D70" s="177"/>
      <c r="E70" s="177">
        <v>105</v>
      </c>
      <c r="F70" s="22"/>
      <c r="G70" s="20"/>
      <c r="H70" s="176">
        <v>130</v>
      </c>
      <c r="I70" s="177"/>
      <c r="J70" s="177">
        <v>60</v>
      </c>
      <c r="K70" s="22"/>
      <c r="L70" s="59"/>
      <c r="M70" s="21">
        <v>220</v>
      </c>
      <c r="N70" s="22"/>
      <c r="O70" s="22">
        <v>105</v>
      </c>
      <c r="P70" s="22"/>
      <c r="Q70" s="20"/>
      <c r="R70" s="21">
        <v>130</v>
      </c>
      <c r="S70" s="22"/>
      <c r="T70" s="22">
        <v>60</v>
      </c>
      <c r="U70" s="22"/>
      <c r="V70" s="59"/>
      <c r="W70" s="21"/>
      <c r="X70" s="22"/>
      <c r="Y70" s="22"/>
      <c r="Z70" s="22"/>
      <c r="AA70" s="20"/>
      <c r="AB70" s="21"/>
      <c r="AC70" s="22"/>
      <c r="AD70" s="22"/>
      <c r="AE70" s="22"/>
      <c r="AF70" s="59"/>
      <c r="AG70" s="21"/>
      <c r="AH70" s="22"/>
      <c r="AI70" s="22"/>
      <c r="AJ70" s="22"/>
      <c r="AK70" s="20"/>
      <c r="AL70" s="21"/>
      <c r="AM70" s="22"/>
      <c r="AN70" s="22"/>
      <c r="AO70" s="22"/>
      <c r="AP70" s="59"/>
      <c r="AQ70" s="21"/>
      <c r="AR70" s="22"/>
      <c r="AS70" s="22"/>
      <c r="AT70" s="22"/>
      <c r="AU70" s="20"/>
      <c r="AV70" s="21"/>
      <c r="AW70" s="22"/>
      <c r="AX70" s="22"/>
      <c r="AY70" s="22"/>
      <c r="AZ70" s="59"/>
    </row>
    <row r="71" spans="1:52" x14ac:dyDescent="0.3">
      <c r="A71" s="89" t="s">
        <v>482</v>
      </c>
      <c r="B71" s="148"/>
      <c r="C71" s="182"/>
      <c r="D71" s="183"/>
      <c r="E71" s="183"/>
      <c r="F71" s="90"/>
      <c r="G71" s="91"/>
      <c r="H71" s="182"/>
      <c r="I71" s="183"/>
      <c r="J71" s="183"/>
      <c r="K71" s="90"/>
      <c r="L71" s="92"/>
      <c r="M71" s="110"/>
      <c r="N71" s="90"/>
      <c r="O71" s="90"/>
      <c r="P71" s="90"/>
      <c r="Q71" s="91"/>
      <c r="R71" s="110"/>
      <c r="S71" s="90"/>
      <c r="T71" s="90"/>
      <c r="U71" s="90"/>
      <c r="V71" s="92"/>
      <c r="W71" s="110"/>
      <c r="X71" s="90"/>
      <c r="Y71" s="90"/>
      <c r="Z71" s="90"/>
      <c r="AA71" s="91"/>
      <c r="AB71" s="110"/>
      <c r="AC71" s="90"/>
      <c r="AD71" s="90"/>
      <c r="AE71" s="90"/>
      <c r="AF71" s="92"/>
      <c r="AG71" s="110"/>
      <c r="AH71" s="90"/>
      <c r="AI71" s="90"/>
      <c r="AJ71" s="90"/>
      <c r="AK71" s="91"/>
      <c r="AL71" s="110"/>
      <c r="AM71" s="90"/>
      <c r="AN71" s="90"/>
      <c r="AO71" s="90"/>
      <c r="AP71" s="92"/>
      <c r="AQ71" s="110"/>
      <c r="AR71" s="90"/>
      <c r="AS71" s="90"/>
      <c r="AT71" s="90"/>
      <c r="AU71" s="91"/>
      <c r="AV71" s="110"/>
      <c r="AW71" s="90"/>
      <c r="AX71" s="90"/>
      <c r="AY71" s="90"/>
      <c r="AZ71" s="92"/>
    </row>
    <row r="72" spans="1:52" x14ac:dyDescent="0.3">
      <c r="A72" s="250" t="s">
        <v>66</v>
      </c>
      <c r="B72" s="141" t="s">
        <v>483</v>
      </c>
      <c r="C72" s="180">
        <v>40</v>
      </c>
      <c r="D72" s="181"/>
      <c r="E72" s="181">
        <v>22</v>
      </c>
      <c r="F72" s="28"/>
      <c r="G72" s="29"/>
      <c r="H72" s="180">
        <v>25</v>
      </c>
      <c r="I72" s="181"/>
      <c r="J72" s="181">
        <v>16</v>
      </c>
      <c r="K72" s="28"/>
      <c r="L72" s="52"/>
      <c r="M72" s="27">
        <v>40</v>
      </c>
      <c r="N72" s="28"/>
      <c r="O72" s="28">
        <v>22</v>
      </c>
      <c r="P72" s="28"/>
      <c r="Q72" s="29"/>
      <c r="R72" s="27">
        <v>25</v>
      </c>
      <c r="S72" s="28"/>
      <c r="T72" s="28">
        <v>16</v>
      </c>
      <c r="U72" s="28"/>
      <c r="V72" s="52"/>
      <c r="W72" s="27"/>
      <c r="X72" s="28"/>
      <c r="Y72" s="28"/>
      <c r="Z72" s="28"/>
      <c r="AA72" s="29"/>
      <c r="AB72" s="27"/>
      <c r="AC72" s="28"/>
      <c r="AD72" s="28"/>
      <c r="AE72" s="28"/>
      <c r="AF72" s="52"/>
      <c r="AG72" s="27"/>
      <c r="AH72" s="28"/>
      <c r="AI72" s="28"/>
      <c r="AJ72" s="28"/>
      <c r="AK72" s="29"/>
      <c r="AL72" s="27"/>
      <c r="AM72" s="28"/>
      <c r="AN72" s="28"/>
      <c r="AO72" s="28"/>
      <c r="AP72" s="52"/>
      <c r="AQ72" s="27"/>
      <c r="AR72" s="28"/>
      <c r="AS72" s="28"/>
      <c r="AT72" s="28"/>
      <c r="AU72" s="29"/>
      <c r="AV72" s="27"/>
      <c r="AW72" s="28"/>
      <c r="AX72" s="28"/>
      <c r="AY72" s="28"/>
      <c r="AZ72" s="52"/>
    </row>
    <row r="73" spans="1:52" x14ac:dyDescent="0.3">
      <c r="A73" s="53" t="s">
        <v>380</v>
      </c>
      <c r="B73" s="140"/>
      <c r="C73" s="178"/>
      <c r="D73" s="179"/>
      <c r="E73" s="179"/>
      <c r="F73" s="25"/>
      <c r="G73" s="26"/>
      <c r="H73" s="178"/>
      <c r="I73" s="179"/>
      <c r="J73" s="179"/>
      <c r="K73" s="25"/>
      <c r="L73" s="54"/>
      <c r="M73" s="24"/>
      <c r="N73" s="25"/>
      <c r="O73" s="25"/>
      <c r="P73" s="25"/>
      <c r="Q73" s="26"/>
      <c r="R73" s="24"/>
      <c r="S73" s="25"/>
      <c r="T73" s="25"/>
      <c r="U73" s="25"/>
      <c r="V73" s="54"/>
      <c r="W73" s="24"/>
      <c r="X73" s="25"/>
      <c r="Y73" s="25"/>
      <c r="Z73" s="25"/>
      <c r="AA73" s="26"/>
      <c r="AB73" s="24"/>
      <c r="AC73" s="25"/>
      <c r="AD73" s="25"/>
      <c r="AE73" s="25"/>
      <c r="AF73" s="54"/>
      <c r="AG73" s="24"/>
      <c r="AH73" s="25"/>
      <c r="AI73" s="25"/>
      <c r="AJ73" s="25"/>
      <c r="AK73" s="26"/>
      <c r="AL73" s="24"/>
      <c r="AM73" s="25"/>
      <c r="AN73" s="25"/>
      <c r="AO73" s="25"/>
      <c r="AP73" s="54"/>
      <c r="AQ73" s="24"/>
      <c r="AR73" s="25"/>
      <c r="AS73" s="25"/>
      <c r="AT73" s="25"/>
      <c r="AU73" s="26"/>
      <c r="AV73" s="24"/>
      <c r="AW73" s="25"/>
      <c r="AX73" s="25"/>
      <c r="AY73" s="25"/>
      <c r="AZ73" s="54"/>
    </row>
    <row r="74" spans="1:52" x14ac:dyDescent="0.3">
      <c r="A74" s="250" t="s">
        <v>66</v>
      </c>
      <c r="B74" s="141" t="s">
        <v>484</v>
      </c>
      <c r="C74" s="180">
        <v>1000</v>
      </c>
      <c r="D74" s="181"/>
      <c r="E74" s="181">
        <v>907</v>
      </c>
      <c r="F74" s="28"/>
      <c r="G74" s="29"/>
      <c r="H74" s="180">
        <v>1000</v>
      </c>
      <c r="I74" s="181"/>
      <c r="J74" s="181">
        <v>907</v>
      </c>
      <c r="K74" s="28"/>
      <c r="L74" s="52"/>
      <c r="M74" s="27">
        <v>1000</v>
      </c>
      <c r="N74" s="28"/>
      <c r="O74" s="28">
        <v>907</v>
      </c>
      <c r="P74" s="28"/>
      <c r="Q74" s="29"/>
      <c r="R74" s="27">
        <v>1000</v>
      </c>
      <c r="S74" s="28"/>
      <c r="T74" s="28">
        <v>907</v>
      </c>
      <c r="U74" s="28"/>
      <c r="V74" s="52"/>
      <c r="W74" s="27"/>
      <c r="X74" s="28"/>
      <c r="Y74" s="28"/>
      <c r="Z74" s="28"/>
      <c r="AA74" s="29"/>
      <c r="AB74" s="27"/>
      <c r="AC74" s="28"/>
      <c r="AD74" s="28"/>
      <c r="AE74" s="28"/>
      <c r="AF74" s="52"/>
      <c r="AG74" s="27"/>
      <c r="AH74" s="28"/>
      <c r="AI74" s="28"/>
      <c r="AJ74" s="28"/>
      <c r="AK74" s="29"/>
      <c r="AL74" s="27"/>
      <c r="AM74" s="28"/>
      <c r="AN74" s="28"/>
      <c r="AO74" s="28"/>
      <c r="AP74" s="52"/>
      <c r="AQ74" s="27"/>
      <c r="AR74" s="28"/>
      <c r="AS74" s="28"/>
      <c r="AT74" s="28"/>
      <c r="AU74" s="29"/>
      <c r="AV74" s="27"/>
      <c r="AW74" s="28"/>
      <c r="AX74" s="28"/>
      <c r="AY74" s="28"/>
      <c r="AZ74" s="52"/>
    </row>
    <row r="75" spans="1:52" x14ac:dyDescent="0.3">
      <c r="A75" s="53" t="s">
        <v>485</v>
      </c>
      <c r="B75" s="140"/>
      <c r="C75" s="178"/>
      <c r="D75" s="179"/>
      <c r="E75" s="179"/>
      <c r="F75" s="25"/>
      <c r="G75" s="26"/>
      <c r="H75" s="178"/>
      <c r="I75" s="179"/>
      <c r="J75" s="179"/>
      <c r="K75" s="25"/>
      <c r="L75" s="54"/>
      <c r="M75" s="24"/>
      <c r="N75" s="25"/>
      <c r="O75" s="25"/>
      <c r="P75" s="25"/>
      <c r="Q75" s="26"/>
      <c r="R75" s="24"/>
      <c r="S75" s="25"/>
      <c r="T75" s="25"/>
      <c r="U75" s="25"/>
      <c r="V75" s="54"/>
      <c r="W75" s="24"/>
      <c r="X75" s="25"/>
      <c r="Y75" s="25"/>
      <c r="Z75" s="25"/>
      <c r="AA75" s="26"/>
      <c r="AB75" s="24"/>
      <c r="AC75" s="25"/>
      <c r="AD75" s="25"/>
      <c r="AE75" s="25"/>
      <c r="AF75" s="54"/>
      <c r="AG75" s="24"/>
      <c r="AH75" s="25"/>
      <c r="AI75" s="25"/>
      <c r="AJ75" s="25"/>
      <c r="AK75" s="26"/>
      <c r="AL75" s="24"/>
      <c r="AM75" s="25"/>
      <c r="AN75" s="25"/>
      <c r="AO75" s="25"/>
      <c r="AP75" s="54"/>
      <c r="AQ75" s="24"/>
      <c r="AR75" s="25"/>
      <c r="AS75" s="25"/>
      <c r="AT75" s="25"/>
      <c r="AU75" s="26"/>
      <c r="AV75" s="24"/>
      <c r="AW75" s="25"/>
      <c r="AX75" s="25"/>
      <c r="AY75" s="25"/>
      <c r="AZ75" s="54"/>
    </row>
    <row r="76" spans="1:52" x14ac:dyDescent="0.3">
      <c r="A76" s="249" t="s">
        <v>66</v>
      </c>
      <c r="B76" s="142" t="s">
        <v>486</v>
      </c>
      <c r="C76" s="176" t="s">
        <v>487</v>
      </c>
      <c r="D76" s="177"/>
      <c r="E76" s="177" t="s">
        <v>487</v>
      </c>
      <c r="F76" s="22"/>
      <c r="G76" s="20"/>
      <c r="H76" s="176">
        <v>125</v>
      </c>
      <c r="I76" s="177"/>
      <c r="J76" s="177">
        <v>50</v>
      </c>
      <c r="K76" s="22"/>
      <c r="L76" s="59"/>
      <c r="M76" s="21" t="s">
        <v>487</v>
      </c>
      <c r="N76" s="22"/>
      <c r="O76" s="22" t="s">
        <v>487</v>
      </c>
      <c r="P76" s="22"/>
      <c r="Q76" s="20"/>
      <c r="R76" s="21">
        <v>125</v>
      </c>
      <c r="S76" s="22"/>
      <c r="T76" s="22">
        <v>50</v>
      </c>
      <c r="U76" s="22"/>
      <c r="V76" s="59"/>
      <c r="W76" s="21"/>
      <c r="X76" s="22"/>
      <c r="Y76" s="22"/>
      <c r="Z76" s="22"/>
      <c r="AA76" s="20"/>
      <c r="AB76" s="21"/>
      <c r="AC76" s="22"/>
      <c r="AD76" s="22"/>
      <c r="AE76" s="22"/>
      <c r="AF76" s="59"/>
      <c r="AG76" s="21"/>
      <c r="AH76" s="22"/>
      <c r="AI76" s="22"/>
      <c r="AJ76" s="22"/>
      <c r="AK76" s="20"/>
      <c r="AL76" s="21"/>
      <c r="AM76" s="22"/>
      <c r="AN76" s="22"/>
      <c r="AO76" s="22"/>
      <c r="AP76" s="59"/>
      <c r="AQ76" s="21"/>
      <c r="AR76" s="22"/>
      <c r="AS76" s="22"/>
      <c r="AT76" s="22"/>
      <c r="AU76" s="20"/>
      <c r="AV76" s="21"/>
      <c r="AW76" s="22"/>
      <c r="AX76" s="22"/>
      <c r="AY76" s="22"/>
      <c r="AZ76" s="59"/>
    </row>
    <row r="77" spans="1:52" x14ac:dyDescent="0.3">
      <c r="A77" s="89" t="s">
        <v>488</v>
      </c>
      <c r="B77" s="148"/>
      <c r="C77" s="182" t="s">
        <v>487</v>
      </c>
      <c r="D77" s="183"/>
      <c r="E77" s="183" t="s">
        <v>487</v>
      </c>
      <c r="F77" s="90"/>
      <c r="G77" s="91"/>
      <c r="H77" s="182"/>
      <c r="I77" s="183"/>
      <c r="J77" s="183"/>
      <c r="K77" s="90"/>
      <c r="L77" s="92"/>
      <c r="M77" s="110" t="s">
        <v>487</v>
      </c>
      <c r="N77" s="90"/>
      <c r="O77" s="90" t="s">
        <v>487</v>
      </c>
      <c r="P77" s="90"/>
      <c r="Q77" s="91"/>
      <c r="R77" s="110"/>
      <c r="S77" s="90"/>
      <c r="T77" s="90"/>
      <c r="U77" s="90"/>
      <c r="V77" s="92"/>
      <c r="W77" s="110"/>
      <c r="X77" s="90"/>
      <c r="Y77" s="90"/>
      <c r="Z77" s="90"/>
      <c r="AA77" s="91"/>
      <c r="AB77" s="110"/>
      <c r="AC77" s="90"/>
      <c r="AD77" s="90"/>
      <c r="AE77" s="90"/>
      <c r="AF77" s="92"/>
      <c r="AG77" s="110"/>
      <c r="AH77" s="90"/>
      <c r="AI77" s="90"/>
      <c r="AJ77" s="90"/>
      <c r="AK77" s="91"/>
      <c r="AL77" s="110"/>
      <c r="AM77" s="90"/>
      <c r="AN77" s="90"/>
      <c r="AO77" s="90"/>
      <c r="AP77" s="92"/>
      <c r="AQ77" s="110"/>
      <c r="AR77" s="90"/>
      <c r="AS77" s="90"/>
      <c r="AT77" s="90"/>
      <c r="AU77" s="91"/>
      <c r="AV77" s="110"/>
      <c r="AW77" s="90"/>
      <c r="AX77" s="90"/>
      <c r="AY77" s="90"/>
      <c r="AZ77" s="92"/>
    </row>
    <row r="78" spans="1:52" x14ac:dyDescent="0.3">
      <c r="A78" s="250" t="s">
        <v>66</v>
      </c>
      <c r="B78" s="141" t="s">
        <v>489</v>
      </c>
      <c r="C78" s="180"/>
      <c r="D78" s="181"/>
      <c r="E78" s="181"/>
      <c r="F78" s="28"/>
      <c r="G78" s="29"/>
      <c r="H78" s="180">
        <v>160</v>
      </c>
      <c r="I78" s="181"/>
      <c r="J78" s="181">
        <v>160</v>
      </c>
      <c r="K78" s="28"/>
      <c r="L78" s="52"/>
      <c r="M78" s="27"/>
      <c r="N78" s="28"/>
      <c r="O78" s="28"/>
      <c r="P78" s="28"/>
      <c r="Q78" s="29"/>
      <c r="R78" s="27">
        <v>160</v>
      </c>
      <c r="S78" s="28"/>
      <c r="T78" s="28">
        <v>160</v>
      </c>
      <c r="U78" s="28"/>
      <c r="V78" s="52"/>
      <c r="W78" s="27"/>
      <c r="X78" s="28"/>
      <c r="Y78" s="28"/>
      <c r="Z78" s="28"/>
      <c r="AA78" s="29"/>
      <c r="AB78" s="27"/>
      <c r="AC78" s="28"/>
      <c r="AD78" s="28"/>
      <c r="AE78" s="28"/>
      <c r="AF78" s="52"/>
      <c r="AG78" s="27"/>
      <c r="AH78" s="28"/>
      <c r="AI78" s="28"/>
      <c r="AJ78" s="28"/>
      <c r="AK78" s="29"/>
      <c r="AL78" s="27"/>
      <c r="AM78" s="28"/>
      <c r="AN78" s="28"/>
      <c r="AO78" s="28"/>
      <c r="AP78" s="52"/>
      <c r="AQ78" s="27"/>
      <c r="AR78" s="28"/>
      <c r="AS78" s="28"/>
      <c r="AT78" s="28"/>
      <c r="AU78" s="29"/>
      <c r="AV78" s="27"/>
      <c r="AW78" s="28"/>
      <c r="AX78" s="28"/>
      <c r="AY78" s="28"/>
      <c r="AZ78" s="52"/>
    </row>
    <row r="79" spans="1:52" x14ac:dyDescent="0.3">
      <c r="A79" s="53" t="s">
        <v>490</v>
      </c>
      <c r="B79" s="140"/>
      <c r="C79" s="178"/>
      <c r="D79" s="179"/>
      <c r="E79" s="179"/>
      <c r="F79" s="25"/>
      <c r="G79" s="26"/>
      <c r="H79" s="178"/>
      <c r="I79" s="179"/>
      <c r="J79" s="179"/>
      <c r="K79" s="25"/>
      <c r="L79" s="54"/>
      <c r="M79" s="24"/>
      <c r="N79" s="25"/>
      <c r="O79" s="25"/>
      <c r="P79" s="25"/>
      <c r="Q79" s="26"/>
      <c r="R79" s="24"/>
      <c r="S79" s="25"/>
      <c r="T79" s="25"/>
      <c r="U79" s="25"/>
      <c r="V79" s="54"/>
      <c r="W79" s="24"/>
      <c r="X79" s="25"/>
      <c r="Y79" s="25"/>
      <c r="Z79" s="25"/>
      <c r="AA79" s="26"/>
      <c r="AB79" s="24"/>
      <c r="AC79" s="25"/>
      <c r="AD79" s="25"/>
      <c r="AE79" s="25"/>
      <c r="AF79" s="54"/>
      <c r="AG79" s="24"/>
      <c r="AH79" s="25"/>
      <c r="AI79" s="25"/>
      <c r="AJ79" s="25"/>
      <c r="AK79" s="26"/>
      <c r="AL79" s="24"/>
      <c r="AM79" s="25"/>
      <c r="AN79" s="25"/>
      <c r="AO79" s="25"/>
      <c r="AP79" s="54"/>
      <c r="AQ79" s="24"/>
      <c r="AR79" s="25"/>
      <c r="AS79" s="25"/>
      <c r="AT79" s="25"/>
      <c r="AU79" s="26"/>
      <c r="AV79" s="24"/>
      <c r="AW79" s="25"/>
      <c r="AX79" s="25"/>
      <c r="AY79" s="25"/>
      <c r="AZ79" s="54"/>
    </row>
    <row r="80" spans="1:52" x14ac:dyDescent="0.3">
      <c r="A80" s="250" t="s">
        <v>66</v>
      </c>
      <c r="B80" s="141" t="s">
        <v>491</v>
      </c>
      <c r="C80" s="180">
        <v>27</v>
      </c>
      <c r="D80" s="181"/>
      <c r="E80" s="181">
        <v>16</v>
      </c>
      <c r="F80" s="28" t="s">
        <v>492</v>
      </c>
      <c r="G80" s="29"/>
      <c r="H80" s="180">
        <v>30</v>
      </c>
      <c r="I80" s="181"/>
      <c r="J80" s="181">
        <v>15</v>
      </c>
      <c r="K80" s="28" t="s">
        <v>492</v>
      </c>
      <c r="L80" s="52"/>
      <c r="M80" s="27">
        <v>27</v>
      </c>
      <c r="N80" s="28"/>
      <c r="O80" s="28">
        <v>16</v>
      </c>
      <c r="P80" s="28" t="s">
        <v>492</v>
      </c>
      <c r="Q80" s="29"/>
      <c r="R80" s="27">
        <v>30</v>
      </c>
      <c r="S80" s="28"/>
      <c r="T80" s="28">
        <v>15</v>
      </c>
      <c r="U80" s="28" t="s">
        <v>492</v>
      </c>
      <c r="V80" s="52"/>
      <c r="W80" s="27"/>
      <c r="X80" s="28"/>
      <c r="Y80" s="28"/>
      <c r="Z80" s="28"/>
      <c r="AA80" s="29"/>
      <c r="AB80" s="27"/>
      <c r="AC80" s="28"/>
      <c r="AD80" s="28"/>
      <c r="AE80" s="28"/>
      <c r="AF80" s="52"/>
      <c r="AG80" s="27"/>
      <c r="AH80" s="28"/>
      <c r="AI80" s="28"/>
      <c r="AJ80" s="28"/>
      <c r="AK80" s="29"/>
      <c r="AL80" s="27"/>
      <c r="AM80" s="28"/>
      <c r="AN80" s="28"/>
      <c r="AO80" s="28"/>
      <c r="AP80" s="52"/>
      <c r="AQ80" s="27"/>
      <c r="AR80" s="28"/>
      <c r="AS80" s="28"/>
      <c r="AT80" s="28"/>
      <c r="AU80" s="29"/>
      <c r="AV80" s="27"/>
      <c r="AW80" s="28"/>
      <c r="AX80" s="28"/>
      <c r="AY80" s="28"/>
      <c r="AZ80" s="52"/>
    </row>
    <row r="81" spans="1:52" ht="14.25" customHeight="1" x14ac:dyDescent="0.3">
      <c r="A81" s="53" t="s">
        <v>66</v>
      </c>
      <c r="B81" s="140" t="s">
        <v>67</v>
      </c>
      <c r="C81" s="178"/>
      <c r="D81" s="179"/>
      <c r="E81" s="179"/>
      <c r="F81" s="25"/>
      <c r="G81" s="26"/>
      <c r="H81" s="178"/>
      <c r="I81" s="179"/>
      <c r="J81" s="179"/>
      <c r="K81" s="25"/>
      <c r="L81" s="54"/>
      <c r="M81" s="24"/>
      <c r="N81" s="25"/>
      <c r="O81" s="25"/>
      <c r="P81" s="25"/>
      <c r="Q81" s="26"/>
      <c r="R81" s="24"/>
      <c r="S81" s="25"/>
      <c r="T81" s="25"/>
      <c r="U81" s="25"/>
      <c r="V81" s="54"/>
      <c r="W81" s="24">
        <v>764.77200000000005</v>
      </c>
      <c r="X81" s="25">
        <v>737.50199999999995</v>
      </c>
      <c r="Y81" s="25">
        <v>682.96199999999999</v>
      </c>
      <c r="Z81" s="25"/>
      <c r="AA81" s="26" t="s">
        <v>399</v>
      </c>
      <c r="AB81" s="133">
        <v>5.7999999999999996E-3</v>
      </c>
      <c r="AC81" s="94">
        <v>5.1250000000000002E-3</v>
      </c>
      <c r="AD81" s="94">
        <v>3.0000000000000001E-3</v>
      </c>
      <c r="AE81" s="25"/>
      <c r="AF81" s="281" t="s">
        <v>402</v>
      </c>
      <c r="AG81" s="24">
        <v>3.95</v>
      </c>
      <c r="AH81" s="25">
        <v>3.125</v>
      </c>
      <c r="AI81" s="25">
        <v>2.25</v>
      </c>
      <c r="AJ81" s="25"/>
      <c r="AK81" s="26" t="s">
        <v>402</v>
      </c>
      <c r="AL81" s="24">
        <v>50</v>
      </c>
      <c r="AM81" s="25">
        <v>50</v>
      </c>
      <c r="AN81" s="25">
        <v>50</v>
      </c>
      <c r="AO81" s="25"/>
      <c r="AP81" s="54" t="s">
        <v>414</v>
      </c>
      <c r="AQ81" s="24">
        <v>4.1760000000000002</v>
      </c>
      <c r="AR81" s="25">
        <v>5.0445000000000002</v>
      </c>
      <c r="AS81" s="25">
        <v>7.35</v>
      </c>
      <c r="AT81" s="25"/>
      <c r="AU81" s="54" t="s">
        <v>493</v>
      </c>
      <c r="AV81" s="24">
        <v>15.574950000000001</v>
      </c>
      <c r="AW81" s="25">
        <v>29.044499999999999</v>
      </c>
      <c r="AX81" s="25">
        <v>43.837616041063676</v>
      </c>
      <c r="AY81" s="25"/>
      <c r="AZ81" s="54" t="s">
        <v>493</v>
      </c>
    </row>
    <row r="82" spans="1:52" s="136" customFormat="1" ht="12.75" x14ac:dyDescent="0.35">
      <c r="B82" s="154"/>
    </row>
    <row r="83" spans="1:52" s="136" customFormat="1" ht="12.75" x14ac:dyDescent="0.35">
      <c r="B83" s="154"/>
    </row>
    <row r="84" spans="1:52" s="136" customFormat="1" ht="12.75" x14ac:dyDescent="0.35">
      <c r="B84" s="154"/>
    </row>
    <row r="85" spans="1:52" s="136" customFormat="1" ht="12.75" x14ac:dyDescent="0.35">
      <c r="B85" s="154"/>
    </row>
    <row r="86" spans="1:52" s="136" customFormat="1" ht="12.75" x14ac:dyDescent="0.35">
      <c r="B86" s="154"/>
    </row>
    <row r="87" spans="1:52" s="136" customFormat="1" ht="12.75" x14ac:dyDescent="0.35">
      <c r="B87" s="154"/>
    </row>
    <row r="88" spans="1:52" s="136" customFormat="1" ht="12.75" x14ac:dyDescent="0.35">
      <c r="B88" s="154"/>
    </row>
    <row r="89" spans="1:52" s="136" customFormat="1" ht="12.75" x14ac:dyDescent="0.35">
      <c r="B89" s="154"/>
    </row>
    <row r="90" spans="1:52" s="136" customFormat="1" ht="12.75" x14ac:dyDescent="0.35">
      <c r="B90" s="154"/>
    </row>
    <row r="91" spans="1:52" s="136" customFormat="1" ht="12.75" x14ac:dyDescent="0.35">
      <c r="B91" s="154"/>
    </row>
    <row r="92" spans="1:52" s="136" customFormat="1" ht="12.75" x14ac:dyDescent="0.35">
      <c r="B92" s="154"/>
    </row>
    <row r="93" spans="1:52" s="136" customFormat="1" ht="12.75" x14ac:dyDescent="0.35">
      <c r="B93" s="154"/>
    </row>
    <row r="94" spans="1:52" s="136" customFormat="1" ht="12.75" x14ac:dyDescent="0.35">
      <c r="B94" s="154"/>
    </row>
    <row r="95" spans="1:52" s="136" customFormat="1" ht="12.75" x14ac:dyDescent="0.35">
      <c r="B95" s="154"/>
    </row>
    <row r="96" spans="1:52" s="136" customFormat="1" ht="12.75" x14ac:dyDescent="0.35">
      <c r="B96" s="154"/>
      <c r="Z96" s="136" t="s">
        <v>494</v>
      </c>
    </row>
    <row r="97" spans="2:26" s="136" customFormat="1" ht="12.75" x14ac:dyDescent="0.35">
      <c r="B97" s="154"/>
      <c r="Z97" s="136" t="s">
        <v>494</v>
      </c>
    </row>
    <row r="98" spans="2:26" s="136" customFormat="1" ht="12.75" x14ac:dyDescent="0.35">
      <c r="B98" s="154"/>
      <c r="Z98" s="136" t="s">
        <v>494</v>
      </c>
    </row>
    <row r="99" spans="2:26" s="136" customFormat="1" ht="12.75" x14ac:dyDescent="0.35">
      <c r="B99" s="154"/>
    </row>
    <row r="100" spans="2:26" s="136" customFormat="1" ht="12.75" x14ac:dyDescent="0.35">
      <c r="B100" s="154"/>
    </row>
    <row r="101" spans="2:26" s="136" customFormat="1" ht="12.75" x14ac:dyDescent="0.35">
      <c r="B101" s="154"/>
    </row>
    <row r="102" spans="2:26" s="136" customFormat="1" ht="12.75" x14ac:dyDescent="0.35">
      <c r="B102" s="154"/>
    </row>
    <row r="103" spans="2:26" s="136" customFormat="1" ht="12.75" x14ac:dyDescent="0.35">
      <c r="B103" s="154"/>
    </row>
    <row r="104" spans="2:26" s="136" customFormat="1" ht="12.75" x14ac:dyDescent="0.35">
      <c r="B104" s="154"/>
    </row>
    <row r="105" spans="2:26" s="136" customFormat="1" ht="12.75" x14ac:dyDescent="0.35">
      <c r="B105" s="154"/>
    </row>
    <row r="106" spans="2:26" s="136" customFormat="1" ht="12.75" x14ac:dyDescent="0.35">
      <c r="B106" s="154"/>
    </row>
    <row r="107" spans="2:26" s="136" customFormat="1" ht="12.75" x14ac:dyDescent="0.35">
      <c r="B107" s="154"/>
    </row>
    <row r="108" spans="2:26" s="136" customFormat="1" ht="12.75" x14ac:dyDescent="0.35">
      <c r="B108" s="154"/>
    </row>
    <row r="109" spans="2:26" s="136" customFormat="1" ht="12.75" x14ac:dyDescent="0.35">
      <c r="B109" s="154"/>
    </row>
    <row r="110" spans="2:26" s="136" customFormat="1" ht="12.75" x14ac:dyDescent="0.35">
      <c r="B110" s="154"/>
    </row>
    <row r="111" spans="2:26" s="136" customFormat="1" ht="12.75" x14ac:dyDescent="0.35">
      <c r="B111" s="154"/>
    </row>
    <row r="112" spans="2:26" s="136" customFormat="1" ht="12.75" x14ac:dyDescent="0.35">
      <c r="B112" s="154"/>
    </row>
    <row r="113" spans="2:2" s="136" customFormat="1" ht="12.75" x14ac:dyDescent="0.35">
      <c r="B113" s="154"/>
    </row>
    <row r="114" spans="2:2" s="136" customFormat="1" ht="12.75" x14ac:dyDescent="0.35">
      <c r="B114" s="154"/>
    </row>
    <row r="115" spans="2:2" s="136" customFormat="1" ht="12.75" x14ac:dyDescent="0.35">
      <c r="B115" s="154"/>
    </row>
    <row r="116" spans="2:2" s="136" customFormat="1" ht="12.75" x14ac:dyDescent="0.35">
      <c r="B116" s="154"/>
    </row>
    <row r="117" spans="2:2" s="136" customFormat="1" ht="12.75" x14ac:dyDescent="0.35">
      <c r="B117" s="154"/>
    </row>
    <row r="118" spans="2:2" s="136" customFormat="1" ht="12.75" x14ac:dyDescent="0.35">
      <c r="B118" s="154"/>
    </row>
    <row r="119" spans="2:2" s="136" customFormat="1" ht="12.75" x14ac:dyDescent="0.35">
      <c r="B119" s="154"/>
    </row>
    <row r="120" spans="2:2" s="136" customFormat="1" ht="12.75" x14ac:dyDescent="0.35">
      <c r="B120" s="154"/>
    </row>
    <row r="121" spans="2:2" s="136" customFormat="1" ht="12.75" x14ac:dyDescent="0.35">
      <c r="B121" s="154"/>
    </row>
    <row r="122" spans="2:2" s="136" customFormat="1" ht="12.75" x14ac:dyDescent="0.35">
      <c r="B122" s="154"/>
    </row>
    <row r="123" spans="2:2" s="136" customFormat="1" ht="12.75" x14ac:dyDescent="0.35">
      <c r="B123" s="154"/>
    </row>
    <row r="124" spans="2:2" s="136" customFormat="1" ht="12.75" x14ac:dyDescent="0.35">
      <c r="B124" s="154"/>
    </row>
    <row r="125" spans="2:2" s="136" customFormat="1" ht="12.75" x14ac:dyDescent="0.35">
      <c r="B125" s="154"/>
    </row>
    <row r="126" spans="2:2" s="136" customFormat="1" ht="12.75" x14ac:dyDescent="0.35">
      <c r="B126" s="154"/>
    </row>
    <row r="127" spans="2:2" s="136" customFormat="1" ht="12.75" x14ac:dyDescent="0.35">
      <c r="B127" s="154"/>
    </row>
    <row r="128" spans="2:2" s="136" customFormat="1" ht="12.75" x14ac:dyDescent="0.35">
      <c r="B128" s="154"/>
    </row>
    <row r="129" spans="2:2" s="136" customFormat="1" ht="12.75" x14ac:dyDescent="0.35">
      <c r="B129" s="154"/>
    </row>
    <row r="130" spans="2:2" s="136" customFormat="1" ht="12.75" x14ac:dyDescent="0.35">
      <c r="B130" s="154"/>
    </row>
    <row r="131" spans="2:2" s="136" customFormat="1" ht="12.75" x14ac:dyDescent="0.35">
      <c r="B131" s="154"/>
    </row>
    <row r="132" spans="2:2" s="136" customFormat="1" ht="12.75" x14ac:dyDescent="0.35">
      <c r="B132" s="154"/>
    </row>
    <row r="133" spans="2:2" s="136" customFormat="1" ht="12.75" x14ac:dyDescent="0.35">
      <c r="B133" s="154"/>
    </row>
    <row r="134" spans="2:2" s="136" customFormat="1" ht="12.75" x14ac:dyDescent="0.35">
      <c r="B134" s="154"/>
    </row>
    <row r="135" spans="2:2" s="136" customFormat="1" ht="12.75" x14ac:dyDescent="0.35">
      <c r="B135" s="154"/>
    </row>
    <row r="136" spans="2:2" s="136" customFormat="1" ht="12.75" x14ac:dyDescent="0.35">
      <c r="B136" s="154"/>
    </row>
    <row r="137" spans="2:2" s="136" customFormat="1" ht="12.75" x14ac:dyDescent="0.35">
      <c r="B137" s="154"/>
    </row>
    <row r="138" spans="2:2" s="136" customFormat="1" ht="12.75" x14ac:dyDescent="0.35">
      <c r="B138" s="154"/>
    </row>
    <row r="139" spans="2:2" s="136" customFormat="1" ht="12.75" x14ac:dyDescent="0.35">
      <c r="B139" s="154"/>
    </row>
    <row r="140" spans="2:2" s="136" customFormat="1" ht="12.75" x14ac:dyDescent="0.35">
      <c r="B140" s="154"/>
    </row>
    <row r="141" spans="2:2" s="136" customFormat="1" ht="12.75" x14ac:dyDescent="0.35">
      <c r="B141" s="154"/>
    </row>
    <row r="142" spans="2:2" s="136" customFormat="1" ht="12.75" x14ac:dyDescent="0.35">
      <c r="B142" s="154"/>
    </row>
    <row r="143" spans="2:2" s="136" customFormat="1" ht="12.75" x14ac:dyDescent="0.35">
      <c r="B143" s="154"/>
    </row>
    <row r="144" spans="2:2" s="136" customFormat="1" ht="12.75" x14ac:dyDescent="0.35">
      <c r="B144" s="154"/>
    </row>
    <row r="145" spans="2:2" s="136" customFormat="1" ht="12.75" x14ac:dyDescent="0.35">
      <c r="B145" s="154"/>
    </row>
    <row r="146" spans="2:2" s="136" customFormat="1" ht="12.75" x14ac:dyDescent="0.35">
      <c r="B146" s="154"/>
    </row>
    <row r="147" spans="2:2" s="136" customFormat="1" ht="12.75" x14ac:dyDescent="0.35">
      <c r="B147" s="154"/>
    </row>
    <row r="148" spans="2:2" s="136" customFormat="1" ht="12.75" x14ac:dyDescent="0.35">
      <c r="B148" s="154"/>
    </row>
    <row r="149" spans="2:2" s="136" customFormat="1" ht="12.75" x14ac:dyDescent="0.35">
      <c r="B149" s="154"/>
    </row>
    <row r="150" spans="2:2" s="136" customFormat="1" ht="12.75" x14ac:dyDescent="0.35">
      <c r="B150" s="154"/>
    </row>
    <row r="151" spans="2:2" s="136" customFormat="1" ht="12.75" x14ac:dyDescent="0.35">
      <c r="B151" s="154"/>
    </row>
    <row r="152" spans="2:2" s="136" customFormat="1" ht="12.75" x14ac:dyDescent="0.35">
      <c r="B152" s="154"/>
    </row>
    <row r="153" spans="2:2" s="136" customFormat="1" ht="12.75" x14ac:dyDescent="0.35">
      <c r="B153" s="154"/>
    </row>
    <row r="154" spans="2:2" s="136" customFormat="1" ht="12.75" x14ac:dyDescent="0.35">
      <c r="B154" s="154"/>
    </row>
    <row r="155" spans="2:2" s="136" customFormat="1" ht="12.75" x14ac:dyDescent="0.35">
      <c r="B155" s="154"/>
    </row>
    <row r="156" spans="2:2" s="136" customFormat="1" ht="12.75" x14ac:dyDescent="0.35">
      <c r="B156" s="154"/>
    </row>
    <row r="157" spans="2:2" s="136" customFormat="1" ht="12.75" x14ac:dyDescent="0.35">
      <c r="B157" s="154"/>
    </row>
    <row r="158" spans="2:2" s="136" customFormat="1" ht="12.75" x14ac:dyDescent="0.35">
      <c r="B158" s="154"/>
    </row>
    <row r="159" spans="2:2" s="136" customFormat="1" ht="12.75" x14ac:dyDescent="0.35">
      <c r="B159" s="154"/>
    </row>
    <row r="160" spans="2:2" s="136" customFormat="1" ht="12.75" x14ac:dyDescent="0.35">
      <c r="B160" s="154"/>
    </row>
    <row r="161" spans="2:2" s="136" customFormat="1" ht="12.75" x14ac:dyDescent="0.35">
      <c r="B161" s="154"/>
    </row>
    <row r="162" spans="2:2" s="136" customFormat="1" ht="12.75" x14ac:dyDescent="0.35">
      <c r="B162" s="154"/>
    </row>
    <row r="163" spans="2:2" s="136" customFormat="1" ht="12.75" x14ac:dyDescent="0.35">
      <c r="B163" s="154"/>
    </row>
    <row r="164" spans="2:2" s="136" customFormat="1" ht="12.75" x14ac:dyDescent="0.35">
      <c r="B164" s="154"/>
    </row>
    <row r="165" spans="2:2" s="136" customFormat="1" ht="12.75" x14ac:dyDescent="0.35">
      <c r="B165" s="154"/>
    </row>
    <row r="166" spans="2:2" s="136" customFormat="1" ht="12.75" x14ac:dyDescent="0.35">
      <c r="B166" s="154"/>
    </row>
    <row r="167" spans="2:2" s="136" customFormat="1" ht="12.75" x14ac:dyDescent="0.35">
      <c r="B167" s="154"/>
    </row>
    <row r="168" spans="2:2" s="136" customFormat="1" ht="12.75" x14ac:dyDescent="0.35">
      <c r="B168" s="154"/>
    </row>
    <row r="169" spans="2:2" s="136" customFormat="1" ht="12.75" x14ac:dyDescent="0.35">
      <c r="B169" s="154"/>
    </row>
    <row r="170" spans="2:2" s="136" customFormat="1" ht="12.75" x14ac:dyDescent="0.35">
      <c r="B170" s="154"/>
    </row>
    <row r="171" spans="2:2" s="136" customFormat="1" ht="12.75" x14ac:dyDescent="0.35">
      <c r="B171" s="154"/>
    </row>
    <row r="172" spans="2:2" s="136" customFormat="1" ht="12.75" x14ac:dyDescent="0.35">
      <c r="B172" s="154"/>
    </row>
    <row r="173" spans="2:2" s="136" customFormat="1" ht="12.75" x14ac:dyDescent="0.35">
      <c r="B173" s="154"/>
    </row>
    <row r="174" spans="2:2" s="136" customFormat="1" ht="12.75" x14ac:dyDescent="0.35">
      <c r="B174" s="154"/>
    </row>
    <row r="175" spans="2:2" s="136" customFormat="1" ht="12.75" x14ac:dyDescent="0.35">
      <c r="B175" s="154"/>
    </row>
    <row r="176" spans="2:2" s="136" customFormat="1" ht="12.75" x14ac:dyDescent="0.35">
      <c r="B176" s="154"/>
    </row>
    <row r="177" spans="2:2" s="136" customFormat="1" ht="12.75" x14ac:dyDescent="0.35">
      <c r="B177" s="154"/>
    </row>
    <row r="178" spans="2:2" s="136" customFormat="1" ht="12.75" x14ac:dyDescent="0.35">
      <c r="B178" s="154"/>
    </row>
    <row r="179" spans="2:2" s="136" customFormat="1" ht="12.75" x14ac:dyDescent="0.35">
      <c r="B179" s="154"/>
    </row>
    <row r="180" spans="2:2" s="136" customFormat="1" ht="12.75" x14ac:dyDescent="0.35">
      <c r="B180" s="154"/>
    </row>
    <row r="181" spans="2:2" s="136" customFormat="1" ht="12.75" x14ac:dyDescent="0.35">
      <c r="B181" s="154"/>
    </row>
    <row r="182" spans="2:2" s="136" customFormat="1" ht="12.75" x14ac:dyDescent="0.35">
      <c r="B182" s="154"/>
    </row>
    <row r="183" spans="2:2" s="136" customFormat="1" ht="12.75" x14ac:dyDescent="0.35">
      <c r="B183" s="154"/>
    </row>
    <row r="184" spans="2:2" s="136" customFormat="1" ht="12.75" x14ac:dyDescent="0.35">
      <c r="B184" s="154"/>
    </row>
    <row r="185" spans="2:2" s="136" customFormat="1" ht="12.75" x14ac:dyDescent="0.35">
      <c r="B185" s="154"/>
    </row>
    <row r="186" spans="2:2" s="136" customFormat="1" ht="12.75" x14ac:dyDescent="0.35">
      <c r="B186" s="154"/>
    </row>
    <row r="187" spans="2:2" s="136" customFormat="1" ht="12.75" x14ac:dyDescent="0.35">
      <c r="B187" s="154"/>
    </row>
    <row r="188" spans="2:2" s="136" customFormat="1" ht="12.75" x14ac:dyDescent="0.35">
      <c r="B188" s="154"/>
    </row>
    <row r="189" spans="2:2" s="136" customFormat="1" ht="12.75" x14ac:dyDescent="0.35">
      <c r="B189" s="154"/>
    </row>
    <row r="190" spans="2:2" s="136" customFormat="1" ht="12.75" x14ac:dyDescent="0.35">
      <c r="B190" s="154"/>
    </row>
    <row r="191" spans="2:2" s="136" customFormat="1" ht="12.75" x14ac:dyDescent="0.35">
      <c r="B191" s="154"/>
    </row>
    <row r="192" spans="2:2" s="136" customFormat="1" ht="12.75" x14ac:dyDescent="0.35">
      <c r="B192" s="154"/>
    </row>
    <row r="193" spans="2:2" s="136" customFormat="1" ht="12.75" x14ac:dyDescent="0.35">
      <c r="B193" s="154"/>
    </row>
    <row r="194" spans="2:2" s="136" customFormat="1" ht="12.75" x14ac:dyDescent="0.35">
      <c r="B194" s="154"/>
    </row>
    <row r="195" spans="2:2" s="136" customFormat="1" ht="12.75" x14ac:dyDescent="0.35">
      <c r="B195" s="154"/>
    </row>
    <row r="196" spans="2:2" s="136" customFormat="1" ht="12.75" x14ac:dyDescent="0.35">
      <c r="B196" s="154"/>
    </row>
    <row r="197" spans="2:2" s="136" customFormat="1" ht="12.75" x14ac:dyDescent="0.35">
      <c r="B197" s="154"/>
    </row>
    <row r="198" spans="2:2" s="136" customFormat="1" ht="12.75" x14ac:dyDescent="0.35">
      <c r="B198" s="154"/>
    </row>
    <row r="199" spans="2:2" s="136" customFormat="1" ht="12.75" x14ac:dyDescent="0.35">
      <c r="B199" s="154"/>
    </row>
    <row r="200" spans="2:2" s="136" customFormat="1" ht="12.75" x14ac:dyDescent="0.35">
      <c r="B200" s="154"/>
    </row>
    <row r="201" spans="2:2" s="136" customFormat="1" ht="12.75" x14ac:dyDescent="0.35">
      <c r="B201" s="154"/>
    </row>
    <row r="202" spans="2:2" s="136" customFormat="1" ht="12.75" x14ac:dyDescent="0.35">
      <c r="B202" s="154"/>
    </row>
    <row r="203" spans="2:2" s="136" customFormat="1" ht="12.75" x14ac:dyDescent="0.35">
      <c r="B203" s="154"/>
    </row>
    <row r="204" spans="2:2" s="136" customFormat="1" ht="12.75" x14ac:dyDescent="0.35">
      <c r="B204" s="154"/>
    </row>
    <row r="205" spans="2:2" s="136" customFormat="1" ht="12.75" x14ac:dyDescent="0.35">
      <c r="B205" s="154"/>
    </row>
    <row r="206" spans="2:2" s="136" customFormat="1" ht="12.75" x14ac:dyDescent="0.35">
      <c r="B206" s="154"/>
    </row>
    <row r="207" spans="2:2" s="136" customFormat="1" ht="12.75" x14ac:dyDescent="0.35">
      <c r="B207" s="154"/>
    </row>
    <row r="208" spans="2:2" s="136" customFormat="1" ht="12.75" x14ac:dyDescent="0.35">
      <c r="B208" s="154"/>
    </row>
    <row r="209" spans="2:2" s="136" customFormat="1" ht="12.75" x14ac:dyDescent="0.35">
      <c r="B209" s="154"/>
    </row>
    <row r="210" spans="2:2" s="136" customFormat="1" ht="12.75" x14ac:dyDescent="0.35">
      <c r="B210" s="154"/>
    </row>
    <row r="211" spans="2:2" s="136" customFormat="1" ht="12.75" x14ac:dyDescent="0.35">
      <c r="B211" s="154"/>
    </row>
    <row r="212" spans="2:2" s="136" customFormat="1" ht="12.75" x14ac:dyDescent="0.35">
      <c r="B212" s="154"/>
    </row>
    <row r="213" spans="2:2" s="136" customFormat="1" ht="12.75" x14ac:dyDescent="0.35">
      <c r="B213" s="154"/>
    </row>
    <row r="214" spans="2:2" s="136" customFormat="1" ht="12.75" x14ac:dyDescent="0.35">
      <c r="B214" s="154"/>
    </row>
    <row r="215" spans="2:2" s="136" customFormat="1" ht="12.75" x14ac:dyDescent="0.35">
      <c r="B215" s="154"/>
    </row>
    <row r="216" spans="2:2" s="136" customFormat="1" ht="12.75" x14ac:dyDescent="0.35">
      <c r="B216" s="154"/>
    </row>
    <row r="217" spans="2:2" s="136" customFormat="1" ht="12.75" x14ac:dyDescent="0.35">
      <c r="B217" s="154"/>
    </row>
    <row r="218" spans="2:2" s="136" customFormat="1" ht="12.75" x14ac:dyDescent="0.35">
      <c r="B218" s="154"/>
    </row>
    <row r="219" spans="2:2" s="136" customFormat="1" ht="12.75" x14ac:dyDescent="0.35">
      <c r="B219" s="154"/>
    </row>
    <row r="220" spans="2:2" s="136" customFormat="1" ht="12.75" x14ac:dyDescent="0.35">
      <c r="B220" s="154"/>
    </row>
    <row r="221" spans="2:2" s="136" customFormat="1" ht="12.75" x14ac:dyDescent="0.35">
      <c r="B221" s="154"/>
    </row>
    <row r="222" spans="2:2" s="136" customFormat="1" ht="12.75" x14ac:dyDescent="0.35">
      <c r="B222" s="154"/>
    </row>
    <row r="223" spans="2:2" s="136" customFormat="1" ht="12.75" x14ac:dyDescent="0.35">
      <c r="B223" s="154"/>
    </row>
    <row r="224" spans="2:2" s="136" customFormat="1" ht="12.75" x14ac:dyDescent="0.35">
      <c r="B224" s="154"/>
    </row>
    <row r="225" spans="2:2" s="136" customFormat="1" ht="12.75" x14ac:dyDescent="0.35">
      <c r="B225" s="154"/>
    </row>
    <row r="226" spans="2:2" s="136" customFormat="1" ht="12.75" x14ac:dyDescent="0.35">
      <c r="B226" s="154"/>
    </row>
    <row r="227" spans="2:2" s="136" customFormat="1" ht="12.75" x14ac:dyDescent="0.35">
      <c r="B227" s="154"/>
    </row>
    <row r="228" spans="2:2" s="136" customFormat="1" ht="12.75" x14ac:dyDescent="0.35">
      <c r="B228" s="154"/>
    </row>
    <row r="229" spans="2:2" s="136" customFormat="1" ht="12.75" x14ac:dyDescent="0.35">
      <c r="B229" s="154"/>
    </row>
    <row r="230" spans="2:2" s="136" customFormat="1" ht="12.75" x14ac:dyDescent="0.35">
      <c r="B230" s="154"/>
    </row>
    <row r="231" spans="2:2" s="136" customFormat="1" ht="12.75" x14ac:dyDescent="0.35">
      <c r="B231" s="154"/>
    </row>
    <row r="232" spans="2:2" s="136" customFormat="1" ht="12.75" x14ac:dyDescent="0.35">
      <c r="B232" s="154"/>
    </row>
    <row r="233" spans="2:2" s="136" customFormat="1" ht="12.75" x14ac:dyDescent="0.35">
      <c r="B233" s="154"/>
    </row>
    <row r="234" spans="2:2" s="136" customFormat="1" ht="12.75" x14ac:dyDescent="0.35">
      <c r="B234" s="154"/>
    </row>
    <row r="235" spans="2:2" s="136" customFormat="1" ht="12.75" x14ac:dyDescent="0.35">
      <c r="B235" s="154"/>
    </row>
    <row r="236" spans="2:2" s="136" customFormat="1" ht="12.75" x14ac:dyDescent="0.35">
      <c r="B236" s="154"/>
    </row>
    <row r="237" spans="2:2" s="136" customFormat="1" ht="12.75" x14ac:dyDescent="0.35">
      <c r="B237" s="154"/>
    </row>
    <row r="238" spans="2:2" s="136" customFormat="1" ht="12.75" x14ac:dyDescent="0.35">
      <c r="B238" s="154"/>
    </row>
    <row r="239" spans="2:2" s="136" customFormat="1" ht="12.75" x14ac:dyDescent="0.35">
      <c r="B239" s="154"/>
    </row>
    <row r="240" spans="2:2" s="136" customFormat="1" ht="12.75" x14ac:dyDescent="0.35">
      <c r="B240" s="154"/>
    </row>
    <row r="241" spans="2:2" s="136" customFormat="1" ht="12.75" x14ac:dyDescent="0.35">
      <c r="B241" s="154"/>
    </row>
    <row r="242" spans="2:2" s="136" customFormat="1" ht="12.75" x14ac:dyDescent="0.35">
      <c r="B242" s="154"/>
    </row>
    <row r="243" spans="2:2" s="136" customFormat="1" ht="12.75" x14ac:dyDescent="0.35">
      <c r="B243" s="154"/>
    </row>
    <row r="244" spans="2:2" s="136" customFormat="1" ht="12.75" x14ac:dyDescent="0.35">
      <c r="B244" s="154"/>
    </row>
    <row r="245" spans="2:2" s="136" customFormat="1" ht="12.75" x14ac:dyDescent="0.35">
      <c r="B245" s="154"/>
    </row>
    <row r="246" spans="2:2" s="136" customFormat="1" ht="12.75" x14ac:dyDescent="0.35">
      <c r="B246" s="154"/>
    </row>
    <row r="247" spans="2:2" s="136" customFormat="1" ht="12.75" x14ac:dyDescent="0.35">
      <c r="B247" s="154"/>
    </row>
    <row r="248" spans="2:2" s="136" customFormat="1" ht="12.75" x14ac:dyDescent="0.35">
      <c r="B248" s="154"/>
    </row>
    <row r="249" spans="2:2" s="136" customFormat="1" ht="12.75" x14ac:dyDescent="0.35">
      <c r="B249" s="154"/>
    </row>
    <row r="250" spans="2:2" s="136" customFormat="1" ht="12.75" x14ac:dyDescent="0.35">
      <c r="B250" s="154"/>
    </row>
    <row r="251" spans="2:2" s="136" customFormat="1" ht="12.75" x14ac:dyDescent="0.35">
      <c r="B251" s="154"/>
    </row>
    <row r="252" spans="2:2" s="136" customFormat="1" ht="12.75" x14ac:dyDescent="0.35">
      <c r="B252" s="154"/>
    </row>
    <row r="253" spans="2:2" s="136" customFormat="1" ht="12.75" x14ac:dyDescent="0.35">
      <c r="B253" s="154"/>
    </row>
    <row r="254" spans="2:2" s="136" customFormat="1" ht="12.75" x14ac:dyDescent="0.35">
      <c r="B254" s="154"/>
    </row>
    <row r="255" spans="2:2" s="136" customFormat="1" ht="12.75" x14ac:dyDescent="0.35">
      <c r="B255" s="154"/>
    </row>
    <row r="256" spans="2:2" s="136" customFormat="1" ht="12.75" x14ac:dyDescent="0.35">
      <c r="B256" s="154"/>
    </row>
    <row r="257" spans="2:2" s="136" customFormat="1" ht="12.75" x14ac:dyDescent="0.35">
      <c r="B257" s="154"/>
    </row>
    <row r="258" spans="2:2" s="136" customFormat="1" ht="12.75" x14ac:dyDescent="0.35">
      <c r="B258" s="154"/>
    </row>
    <row r="259" spans="2:2" s="136" customFormat="1" ht="12.75" x14ac:dyDescent="0.35">
      <c r="B259" s="154"/>
    </row>
    <row r="260" spans="2:2" s="136" customFormat="1" ht="12.75" x14ac:dyDescent="0.35">
      <c r="B260" s="154"/>
    </row>
    <row r="261" spans="2:2" s="136" customFormat="1" ht="12.75" x14ac:dyDescent="0.35">
      <c r="B261" s="154"/>
    </row>
    <row r="262" spans="2:2" s="136" customFormat="1" ht="12.75" x14ac:dyDescent="0.35">
      <c r="B262" s="154"/>
    </row>
    <row r="263" spans="2:2" s="136" customFormat="1" ht="12.75" x14ac:dyDescent="0.35">
      <c r="B263" s="154"/>
    </row>
    <row r="264" spans="2:2" s="136" customFormat="1" ht="12.75" x14ac:dyDescent="0.35">
      <c r="B264" s="154"/>
    </row>
    <row r="265" spans="2:2" s="136" customFormat="1" ht="12.75" x14ac:dyDescent="0.35">
      <c r="B265" s="154"/>
    </row>
    <row r="266" spans="2:2" s="136" customFormat="1" ht="12.75" x14ac:dyDescent="0.35">
      <c r="B266" s="154"/>
    </row>
    <row r="267" spans="2:2" s="136" customFormat="1" ht="12.75" x14ac:dyDescent="0.35">
      <c r="B267" s="154"/>
    </row>
    <row r="268" spans="2:2" s="136" customFormat="1" ht="12.75" x14ac:dyDescent="0.35">
      <c r="B268" s="154"/>
    </row>
    <row r="269" spans="2:2" s="136" customFormat="1" ht="12.75" x14ac:dyDescent="0.35">
      <c r="B269" s="154"/>
    </row>
    <row r="270" spans="2:2" s="136" customFormat="1" ht="12.75" x14ac:dyDescent="0.35">
      <c r="B270" s="154"/>
    </row>
    <row r="271" spans="2:2" s="136" customFormat="1" ht="12.75" x14ac:dyDescent="0.35">
      <c r="B271" s="154"/>
    </row>
    <row r="272" spans="2:2" s="136" customFormat="1" ht="12.75" x14ac:dyDescent="0.35">
      <c r="B272" s="154"/>
    </row>
    <row r="273" spans="2:2" s="136" customFormat="1" ht="12.75" x14ac:dyDescent="0.35">
      <c r="B273" s="154"/>
    </row>
    <row r="274" spans="2:2" s="136" customFormat="1" ht="12.75" x14ac:dyDescent="0.35">
      <c r="B274" s="154"/>
    </row>
    <row r="275" spans="2:2" s="136" customFormat="1" ht="12.75" x14ac:dyDescent="0.35">
      <c r="B275" s="154"/>
    </row>
    <row r="276" spans="2:2" s="136" customFormat="1" ht="12.75" x14ac:dyDescent="0.35">
      <c r="B276" s="154"/>
    </row>
    <row r="277" spans="2:2" s="136" customFormat="1" ht="12.75" x14ac:dyDescent="0.35">
      <c r="B277" s="154"/>
    </row>
    <row r="278" spans="2:2" s="136" customFormat="1" ht="12.75" x14ac:dyDescent="0.35">
      <c r="B278" s="154"/>
    </row>
    <row r="279" spans="2:2" s="136" customFormat="1" ht="12.75" x14ac:dyDescent="0.35">
      <c r="B279" s="154"/>
    </row>
    <row r="280" spans="2:2" s="136" customFormat="1" ht="12.75" x14ac:dyDescent="0.35">
      <c r="B280" s="154"/>
    </row>
    <row r="281" spans="2:2" s="136" customFormat="1" ht="12.75" x14ac:dyDescent="0.35">
      <c r="B281" s="154"/>
    </row>
    <row r="282" spans="2:2" s="136" customFormat="1" ht="12.75" x14ac:dyDescent="0.35">
      <c r="B282" s="154"/>
    </row>
    <row r="283" spans="2:2" s="136" customFormat="1" ht="12.75" x14ac:dyDescent="0.35">
      <c r="B283" s="154"/>
    </row>
    <row r="284" spans="2:2" s="136" customFormat="1" ht="12.75" x14ac:dyDescent="0.35">
      <c r="B284" s="154"/>
    </row>
    <row r="285" spans="2:2" s="136" customFormat="1" ht="12.75" x14ac:dyDescent="0.35">
      <c r="B285" s="154"/>
    </row>
    <row r="286" spans="2:2" s="136" customFormat="1" ht="12.75" x14ac:dyDescent="0.35">
      <c r="B286" s="154"/>
    </row>
    <row r="287" spans="2:2" s="136" customFormat="1" ht="12.75" x14ac:dyDescent="0.35">
      <c r="B287" s="154"/>
    </row>
    <row r="288" spans="2:2" s="136" customFormat="1" ht="12.75" x14ac:dyDescent="0.35">
      <c r="B288" s="154"/>
    </row>
    <row r="289" spans="2:2" s="136" customFormat="1" ht="12.75" x14ac:dyDescent="0.35">
      <c r="B289" s="154"/>
    </row>
    <row r="290" spans="2:2" s="136" customFormat="1" ht="12.75" x14ac:dyDescent="0.35">
      <c r="B290" s="154"/>
    </row>
    <row r="291" spans="2:2" s="136" customFormat="1" ht="12.75" x14ac:dyDescent="0.35">
      <c r="B291" s="154"/>
    </row>
    <row r="292" spans="2:2" s="136" customFormat="1" ht="12.75" x14ac:dyDescent="0.35">
      <c r="B292" s="154"/>
    </row>
    <row r="293" spans="2:2" s="136" customFormat="1" ht="12.75" x14ac:dyDescent="0.35">
      <c r="B293" s="154"/>
    </row>
    <row r="294" spans="2:2" s="136" customFormat="1" ht="12.75" x14ac:dyDescent="0.35">
      <c r="B294" s="154"/>
    </row>
    <row r="295" spans="2:2" s="136" customFormat="1" ht="12.75" x14ac:dyDescent="0.35">
      <c r="B295" s="154"/>
    </row>
    <row r="296" spans="2:2" s="136" customFormat="1" ht="12.75" x14ac:dyDescent="0.35">
      <c r="B296" s="154"/>
    </row>
    <row r="297" spans="2:2" s="136" customFormat="1" ht="12.75" x14ac:dyDescent="0.35">
      <c r="B297" s="154"/>
    </row>
    <row r="298" spans="2:2" s="136" customFormat="1" ht="12.75" x14ac:dyDescent="0.35">
      <c r="B298" s="154"/>
    </row>
    <row r="299" spans="2:2" s="136" customFormat="1" ht="12.75" x14ac:dyDescent="0.35">
      <c r="B299" s="154"/>
    </row>
    <row r="300" spans="2:2" s="136" customFormat="1" ht="12.75" x14ac:dyDescent="0.35">
      <c r="B300" s="154"/>
    </row>
    <row r="301" spans="2:2" s="136" customFormat="1" ht="12.75" x14ac:dyDescent="0.35">
      <c r="B301" s="154"/>
    </row>
    <row r="302" spans="2:2" s="136" customFormat="1" ht="12.75" x14ac:dyDescent="0.35">
      <c r="B302" s="154"/>
    </row>
    <row r="303" spans="2:2" s="136" customFormat="1" ht="12.75" x14ac:dyDescent="0.35">
      <c r="B303" s="154"/>
    </row>
    <row r="304" spans="2:2" s="136" customFormat="1" ht="12.75" x14ac:dyDescent="0.35">
      <c r="B304" s="154"/>
    </row>
    <row r="305" spans="2:2" s="136" customFormat="1" ht="12.75" x14ac:dyDescent="0.35">
      <c r="B305" s="154"/>
    </row>
    <row r="306" spans="2:2" s="136" customFormat="1" ht="12.75" x14ac:dyDescent="0.35">
      <c r="B306" s="154"/>
    </row>
    <row r="307" spans="2:2" s="136" customFormat="1" ht="12.75" x14ac:dyDescent="0.35">
      <c r="B307" s="154"/>
    </row>
    <row r="308" spans="2:2" s="136" customFormat="1" ht="12.75" x14ac:dyDescent="0.35">
      <c r="B308" s="154"/>
    </row>
    <row r="309" spans="2:2" s="136" customFormat="1" ht="12.75" x14ac:dyDescent="0.35">
      <c r="B309" s="154"/>
    </row>
    <row r="310" spans="2:2" s="136" customFormat="1" ht="12.75" x14ac:dyDescent="0.35">
      <c r="B310" s="154"/>
    </row>
    <row r="311" spans="2:2" s="136" customFormat="1" ht="12.75" x14ac:dyDescent="0.35">
      <c r="B311" s="154"/>
    </row>
    <row r="312" spans="2:2" s="136" customFormat="1" ht="12.75" x14ac:dyDescent="0.35">
      <c r="B312" s="154"/>
    </row>
    <row r="313" spans="2:2" s="136" customFormat="1" ht="12.75" x14ac:dyDescent="0.35">
      <c r="B313" s="154"/>
    </row>
    <row r="314" spans="2:2" s="136" customFormat="1" ht="12.75" x14ac:dyDescent="0.35">
      <c r="B314" s="154"/>
    </row>
    <row r="315" spans="2:2" s="136" customFormat="1" ht="12.75" x14ac:dyDescent="0.35">
      <c r="B315" s="154"/>
    </row>
    <row r="316" spans="2:2" s="136" customFormat="1" ht="12.75" x14ac:dyDescent="0.35">
      <c r="B316" s="154"/>
    </row>
    <row r="317" spans="2:2" s="136" customFormat="1" ht="12.75" x14ac:dyDescent="0.35">
      <c r="B317" s="154"/>
    </row>
    <row r="318" spans="2:2" s="136" customFormat="1" ht="12.75" x14ac:dyDescent="0.35">
      <c r="B318" s="154"/>
    </row>
    <row r="319" spans="2:2" s="136" customFormat="1" ht="12.75" x14ac:dyDescent="0.35">
      <c r="B319" s="154"/>
    </row>
    <row r="320" spans="2:2" s="136" customFormat="1" ht="12.75" x14ac:dyDescent="0.35">
      <c r="B320" s="154"/>
    </row>
    <row r="321" spans="2:2" s="136" customFormat="1" ht="12.75" x14ac:dyDescent="0.35">
      <c r="B321" s="154"/>
    </row>
    <row r="322" spans="2:2" s="136" customFormat="1" ht="12.75" x14ac:dyDescent="0.35">
      <c r="B322" s="154"/>
    </row>
    <row r="323" spans="2:2" s="136" customFormat="1" ht="12.75" x14ac:dyDescent="0.35">
      <c r="B323" s="154"/>
    </row>
    <row r="324" spans="2:2" s="136" customFormat="1" ht="12.75" x14ac:dyDescent="0.35">
      <c r="B324" s="154"/>
    </row>
    <row r="325" spans="2:2" s="136" customFormat="1" ht="12.75" x14ac:dyDescent="0.35">
      <c r="B325" s="154"/>
    </row>
    <row r="326" spans="2:2" s="136" customFormat="1" ht="12.75" x14ac:dyDescent="0.35">
      <c r="B326" s="154"/>
    </row>
    <row r="327" spans="2:2" s="136" customFormat="1" ht="12.75" x14ac:dyDescent="0.35">
      <c r="B327" s="154"/>
    </row>
    <row r="328" spans="2:2" s="136" customFormat="1" ht="12.75" x14ac:dyDescent="0.35">
      <c r="B328" s="154"/>
    </row>
    <row r="329" spans="2:2" s="136" customFormat="1" ht="12.75" x14ac:dyDescent="0.35">
      <c r="B329" s="154"/>
    </row>
    <row r="330" spans="2:2" s="136" customFormat="1" ht="12.75" x14ac:dyDescent="0.35">
      <c r="B330" s="154"/>
    </row>
    <row r="331" spans="2:2" s="136" customFormat="1" ht="12.75" x14ac:dyDescent="0.35">
      <c r="B331" s="154"/>
    </row>
    <row r="332" spans="2:2" s="136" customFormat="1" ht="12.75" x14ac:dyDescent="0.35">
      <c r="B332" s="154"/>
    </row>
    <row r="333" spans="2:2" s="136" customFormat="1" ht="12.75" x14ac:dyDescent="0.35">
      <c r="B333" s="154"/>
    </row>
    <row r="334" spans="2:2" s="136" customFormat="1" ht="12.75" x14ac:dyDescent="0.35">
      <c r="B334" s="154"/>
    </row>
    <row r="335" spans="2:2" s="136" customFormat="1" ht="12.75" x14ac:dyDescent="0.35">
      <c r="B335" s="154"/>
    </row>
    <row r="336" spans="2:2" s="136" customFormat="1" ht="12.75" x14ac:dyDescent="0.35">
      <c r="B336" s="154"/>
    </row>
    <row r="337" spans="2:2" s="136" customFormat="1" ht="12.75" x14ac:dyDescent="0.35">
      <c r="B337" s="154"/>
    </row>
    <row r="338" spans="2:2" s="136" customFormat="1" ht="12.75" x14ac:dyDescent="0.35">
      <c r="B338" s="154"/>
    </row>
    <row r="339" spans="2:2" s="136" customFormat="1" ht="12.75" x14ac:dyDescent="0.35">
      <c r="B339" s="154"/>
    </row>
    <row r="340" spans="2:2" s="136" customFormat="1" ht="12.75" x14ac:dyDescent="0.35">
      <c r="B340" s="154"/>
    </row>
    <row r="341" spans="2:2" s="136" customFormat="1" ht="12.75" x14ac:dyDescent="0.35">
      <c r="B341" s="154"/>
    </row>
    <row r="342" spans="2:2" s="136" customFormat="1" ht="12.75" x14ac:dyDescent="0.35">
      <c r="B342" s="154"/>
    </row>
    <row r="343" spans="2:2" s="136" customFormat="1" ht="12.75" x14ac:dyDescent="0.35">
      <c r="B343" s="154"/>
    </row>
    <row r="344" spans="2:2" s="136" customFormat="1" ht="12.75" x14ac:dyDescent="0.35">
      <c r="B344" s="154"/>
    </row>
    <row r="345" spans="2:2" s="136" customFormat="1" ht="12.75" x14ac:dyDescent="0.35">
      <c r="B345" s="154"/>
    </row>
    <row r="346" spans="2:2" s="136" customFormat="1" ht="12.75" x14ac:dyDescent="0.35">
      <c r="B346" s="154"/>
    </row>
    <row r="347" spans="2:2" s="136" customFormat="1" ht="12.75" x14ac:dyDescent="0.35">
      <c r="B347" s="154"/>
    </row>
    <row r="348" spans="2:2" s="136" customFormat="1" ht="12.75" x14ac:dyDescent="0.35">
      <c r="B348" s="154"/>
    </row>
    <row r="349" spans="2:2" s="136" customFormat="1" ht="12.75" x14ac:dyDescent="0.35">
      <c r="B349" s="154"/>
    </row>
    <row r="350" spans="2:2" s="136" customFormat="1" ht="12.75" x14ac:dyDescent="0.35">
      <c r="B350" s="154"/>
    </row>
    <row r="351" spans="2:2" s="136" customFormat="1" ht="12.75" x14ac:dyDescent="0.35">
      <c r="B351" s="154"/>
    </row>
    <row r="352" spans="2:2" s="136" customFormat="1" ht="12.75" x14ac:dyDescent="0.35">
      <c r="B352" s="154"/>
    </row>
    <row r="353" spans="2:2" s="136" customFormat="1" ht="12.75" x14ac:dyDescent="0.35">
      <c r="B353" s="154"/>
    </row>
    <row r="354" spans="2:2" s="136" customFormat="1" ht="12.75" x14ac:dyDescent="0.35">
      <c r="B354" s="154"/>
    </row>
    <row r="355" spans="2:2" s="136" customFormat="1" ht="12.75" x14ac:dyDescent="0.35">
      <c r="B355" s="154"/>
    </row>
    <row r="356" spans="2:2" s="136" customFormat="1" ht="12.75" x14ac:dyDescent="0.35">
      <c r="B356" s="154"/>
    </row>
    <row r="357" spans="2:2" s="136" customFormat="1" ht="12.75" x14ac:dyDescent="0.35">
      <c r="B357" s="154"/>
    </row>
    <row r="358" spans="2:2" s="136" customFormat="1" ht="12.75" x14ac:dyDescent="0.35">
      <c r="B358" s="154"/>
    </row>
    <row r="359" spans="2:2" s="136" customFormat="1" ht="12.75" x14ac:dyDescent="0.35">
      <c r="B359" s="154"/>
    </row>
    <row r="360" spans="2:2" s="136" customFormat="1" ht="12.75" x14ac:dyDescent="0.35">
      <c r="B360" s="154"/>
    </row>
    <row r="361" spans="2:2" s="136" customFormat="1" ht="12.75" x14ac:dyDescent="0.35">
      <c r="B361" s="154"/>
    </row>
    <row r="362" spans="2:2" s="136" customFormat="1" ht="12.75" x14ac:dyDescent="0.35">
      <c r="B362" s="154"/>
    </row>
    <row r="363" spans="2:2" s="136" customFormat="1" ht="12.75" x14ac:dyDescent="0.35">
      <c r="B363" s="154"/>
    </row>
    <row r="364" spans="2:2" s="136" customFormat="1" ht="12.75" x14ac:dyDescent="0.35">
      <c r="B364" s="154"/>
    </row>
    <row r="365" spans="2:2" s="136" customFormat="1" ht="12.75" x14ac:dyDescent="0.35">
      <c r="B365" s="154"/>
    </row>
    <row r="366" spans="2:2" s="136" customFormat="1" ht="12.75" x14ac:dyDescent="0.35">
      <c r="B366" s="154"/>
    </row>
    <row r="367" spans="2:2" s="136" customFormat="1" ht="12.75" x14ac:dyDescent="0.35">
      <c r="B367" s="154"/>
    </row>
    <row r="368" spans="2:2" s="136" customFormat="1" ht="12.75" x14ac:dyDescent="0.35">
      <c r="B368" s="154"/>
    </row>
    <row r="369" spans="2:2" s="136" customFormat="1" ht="12.75" x14ac:dyDescent="0.35">
      <c r="B369" s="154"/>
    </row>
    <row r="370" spans="2:2" s="136" customFormat="1" ht="12.75" x14ac:dyDescent="0.35">
      <c r="B370" s="154"/>
    </row>
    <row r="371" spans="2:2" s="136" customFormat="1" ht="12.75" x14ac:dyDescent="0.35">
      <c r="B371" s="154"/>
    </row>
    <row r="372" spans="2:2" s="136" customFormat="1" ht="12.75" x14ac:dyDescent="0.35">
      <c r="B372" s="154"/>
    </row>
    <row r="373" spans="2:2" s="136" customFormat="1" ht="12.75" x14ac:dyDescent="0.35">
      <c r="B373" s="154"/>
    </row>
    <row r="374" spans="2:2" s="136" customFormat="1" ht="12.75" x14ac:dyDescent="0.35">
      <c r="B374" s="154"/>
    </row>
    <row r="375" spans="2:2" s="136" customFormat="1" ht="12.75" x14ac:dyDescent="0.35">
      <c r="B375" s="154"/>
    </row>
    <row r="376" spans="2:2" s="136" customFormat="1" ht="12.75" x14ac:dyDescent="0.35">
      <c r="B376" s="154"/>
    </row>
    <row r="377" spans="2:2" s="136" customFormat="1" ht="12.75" x14ac:dyDescent="0.35">
      <c r="B377" s="154"/>
    </row>
    <row r="378" spans="2:2" s="136" customFormat="1" ht="12.75" x14ac:dyDescent="0.35">
      <c r="B378" s="154"/>
    </row>
    <row r="379" spans="2:2" s="136" customFormat="1" ht="12.75" x14ac:dyDescent="0.35">
      <c r="B379" s="154"/>
    </row>
    <row r="380" spans="2:2" s="136" customFormat="1" ht="12.75" x14ac:dyDescent="0.35">
      <c r="B380" s="154"/>
    </row>
    <row r="381" spans="2:2" s="136" customFormat="1" ht="12.75" x14ac:dyDescent="0.35">
      <c r="B381" s="154"/>
    </row>
    <row r="382" spans="2:2" s="136" customFormat="1" ht="12.75" x14ac:dyDescent="0.35">
      <c r="B382" s="154"/>
    </row>
    <row r="383" spans="2:2" s="136" customFormat="1" ht="12.75" x14ac:dyDescent="0.35">
      <c r="B383" s="154"/>
    </row>
    <row r="384" spans="2:2" s="136" customFormat="1" ht="12.75" x14ac:dyDescent="0.35">
      <c r="B384" s="154"/>
    </row>
    <row r="385" spans="2:2" s="136" customFormat="1" ht="12.75" x14ac:dyDescent="0.35">
      <c r="B385" s="154"/>
    </row>
    <row r="386" spans="2:2" s="136" customFormat="1" ht="12.75" x14ac:dyDescent="0.35">
      <c r="B386" s="154"/>
    </row>
    <row r="387" spans="2:2" s="136" customFormat="1" ht="12.75" x14ac:dyDescent="0.35">
      <c r="B387" s="154"/>
    </row>
    <row r="388" spans="2:2" s="136" customFormat="1" ht="12.75" x14ac:dyDescent="0.35">
      <c r="B388" s="154"/>
    </row>
    <row r="389" spans="2:2" s="136" customFormat="1" ht="12.75" x14ac:dyDescent="0.35">
      <c r="B389" s="154"/>
    </row>
    <row r="390" spans="2:2" s="136" customFormat="1" ht="12.75" x14ac:dyDescent="0.35">
      <c r="B390" s="154"/>
    </row>
    <row r="391" spans="2:2" s="136" customFormat="1" ht="12.75" x14ac:dyDescent="0.35">
      <c r="B391" s="154"/>
    </row>
    <row r="392" spans="2:2" s="136" customFormat="1" ht="12.75" x14ac:dyDescent="0.35">
      <c r="B392" s="154"/>
    </row>
    <row r="393" spans="2:2" s="136" customFormat="1" ht="12.75" x14ac:dyDescent="0.35">
      <c r="B393" s="154"/>
    </row>
    <row r="394" spans="2:2" s="136" customFormat="1" ht="12.75" x14ac:dyDescent="0.35">
      <c r="B394" s="154"/>
    </row>
    <row r="395" spans="2:2" s="136" customFormat="1" ht="12.75" x14ac:dyDescent="0.35">
      <c r="B395" s="154"/>
    </row>
    <row r="396" spans="2:2" s="136" customFormat="1" ht="12.75" x14ac:dyDescent="0.35">
      <c r="B396" s="154"/>
    </row>
    <row r="397" spans="2:2" s="136" customFormat="1" ht="12.75" x14ac:dyDescent="0.35">
      <c r="B397" s="154"/>
    </row>
    <row r="398" spans="2:2" s="136" customFormat="1" ht="12.75" x14ac:dyDescent="0.35">
      <c r="B398" s="154"/>
    </row>
    <row r="399" spans="2:2" s="136" customFormat="1" ht="12.75" x14ac:dyDescent="0.35">
      <c r="B399" s="154"/>
    </row>
    <row r="400" spans="2:2" s="136" customFormat="1" ht="12.75" x14ac:dyDescent="0.35">
      <c r="B400" s="154"/>
    </row>
    <row r="401" spans="2:2" s="136" customFormat="1" ht="12.75" x14ac:dyDescent="0.35">
      <c r="B401" s="154"/>
    </row>
    <row r="402" spans="2:2" s="136" customFormat="1" ht="12.75" x14ac:dyDescent="0.35">
      <c r="B402" s="154"/>
    </row>
    <row r="403" spans="2:2" s="136" customFormat="1" ht="12.75" x14ac:dyDescent="0.35">
      <c r="B403" s="154"/>
    </row>
    <row r="404" spans="2:2" s="136" customFormat="1" ht="12.75" x14ac:dyDescent="0.35">
      <c r="B404" s="154"/>
    </row>
    <row r="405" spans="2:2" s="136" customFormat="1" ht="12.75" x14ac:dyDescent="0.35">
      <c r="B405" s="154"/>
    </row>
    <row r="406" spans="2:2" s="136" customFormat="1" ht="12.75" x14ac:dyDescent="0.35">
      <c r="B406" s="154"/>
    </row>
    <row r="407" spans="2:2" s="136" customFormat="1" ht="12.75" x14ac:dyDescent="0.35">
      <c r="B407" s="154"/>
    </row>
    <row r="408" spans="2:2" s="136" customFormat="1" ht="12.75" x14ac:dyDescent="0.35">
      <c r="B408" s="154"/>
    </row>
    <row r="409" spans="2:2" s="136" customFormat="1" ht="12.75" x14ac:dyDescent="0.35">
      <c r="B409" s="154"/>
    </row>
    <row r="410" spans="2:2" s="136" customFormat="1" ht="12.75" x14ac:dyDescent="0.35">
      <c r="B410" s="154"/>
    </row>
    <row r="411" spans="2:2" s="136" customFormat="1" ht="12.75" x14ac:dyDescent="0.35">
      <c r="B411" s="154"/>
    </row>
    <row r="412" spans="2:2" s="136" customFormat="1" ht="12.75" x14ac:dyDescent="0.35">
      <c r="B412" s="154"/>
    </row>
    <row r="413" spans="2:2" s="136" customFormat="1" ht="12.75" x14ac:dyDescent="0.35">
      <c r="B413" s="154"/>
    </row>
    <row r="414" spans="2:2" s="136" customFormat="1" ht="12.75" x14ac:dyDescent="0.35">
      <c r="B414" s="154"/>
    </row>
    <row r="415" spans="2:2" s="136" customFormat="1" ht="12.75" x14ac:dyDescent="0.35">
      <c r="B415" s="154"/>
    </row>
    <row r="416" spans="2:2" s="136" customFormat="1" ht="12.75" x14ac:dyDescent="0.35">
      <c r="B416" s="154"/>
    </row>
    <row r="417" spans="2:2" s="136" customFormat="1" ht="12.75" x14ac:dyDescent="0.35">
      <c r="B417" s="154"/>
    </row>
    <row r="418" spans="2:2" s="136" customFormat="1" ht="12.75" x14ac:dyDescent="0.35">
      <c r="B418" s="154"/>
    </row>
    <row r="419" spans="2:2" s="136" customFormat="1" ht="12.75" x14ac:dyDescent="0.35">
      <c r="B419" s="154"/>
    </row>
    <row r="420" spans="2:2" s="136" customFormat="1" ht="12.75" x14ac:dyDescent="0.35">
      <c r="B420" s="154"/>
    </row>
    <row r="421" spans="2:2" s="136" customFormat="1" ht="12.75" x14ac:dyDescent="0.35">
      <c r="B421" s="154"/>
    </row>
    <row r="422" spans="2:2" s="136" customFormat="1" ht="12.75" x14ac:dyDescent="0.35">
      <c r="B422" s="154"/>
    </row>
    <row r="423" spans="2:2" s="136" customFormat="1" ht="12.75" x14ac:dyDescent="0.35">
      <c r="B423" s="154"/>
    </row>
    <row r="424" spans="2:2" s="136" customFormat="1" ht="12.75" x14ac:dyDescent="0.35">
      <c r="B424" s="154"/>
    </row>
    <row r="425" spans="2:2" s="136" customFormat="1" ht="12.75" x14ac:dyDescent="0.35">
      <c r="B425" s="154"/>
    </row>
    <row r="426" spans="2:2" s="136" customFormat="1" ht="12.75" x14ac:dyDescent="0.35">
      <c r="B426" s="154"/>
    </row>
    <row r="427" spans="2:2" s="136" customFormat="1" ht="12.75" x14ac:dyDescent="0.35">
      <c r="B427" s="154"/>
    </row>
    <row r="428" spans="2:2" s="136" customFormat="1" ht="12.75" x14ac:dyDescent="0.35">
      <c r="B428" s="154"/>
    </row>
    <row r="429" spans="2:2" s="136" customFormat="1" ht="12.75" x14ac:dyDescent="0.35">
      <c r="B429" s="154"/>
    </row>
    <row r="430" spans="2:2" s="136" customFormat="1" ht="12.75" x14ac:dyDescent="0.35">
      <c r="B430" s="154"/>
    </row>
    <row r="431" spans="2:2" s="136" customFormat="1" ht="12.75" x14ac:dyDescent="0.35">
      <c r="B431" s="154"/>
    </row>
    <row r="432" spans="2:2" s="136" customFormat="1" ht="12.75" x14ac:dyDescent="0.35">
      <c r="B432" s="154"/>
    </row>
    <row r="433" spans="2:2" s="136" customFormat="1" ht="12.75" x14ac:dyDescent="0.35">
      <c r="B433" s="154"/>
    </row>
    <row r="434" spans="2:2" s="136" customFormat="1" ht="12.75" x14ac:dyDescent="0.35">
      <c r="B434" s="154"/>
    </row>
    <row r="435" spans="2:2" s="136" customFormat="1" ht="12.75" x14ac:dyDescent="0.35">
      <c r="B435" s="154"/>
    </row>
    <row r="436" spans="2:2" s="136" customFormat="1" ht="12.75" x14ac:dyDescent="0.35">
      <c r="B436" s="154"/>
    </row>
    <row r="437" spans="2:2" s="136" customFormat="1" ht="12.75" x14ac:dyDescent="0.35">
      <c r="B437" s="154"/>
    </row>
    <row r="438" spans="2:2" s="136" customFormat="1" ht="12.75" x14ac:dyDescent="0.35">
      <c r="B438" s="154"/>
    </row>
    <row r="439" spans="2:2" s="136" customFormat="1" ht="12.75" x14ac:dyDescent="0.35">
      <c r="B439" s="154"/>
    </row>
    <row r="440" spans="2:2" s="136" customFormat="1" ht="12.75" x14ac:dyDescent="0.35">
      <c r="B440" s="154"/>
    </row>
    <row r="441" spans="2:2" s="136" customFormat="1" ht="12.75" x14ac:dyDescent="0.35">
      <c r="B441" s="154"/>
    </row>
    <row r="442" spans="2:2" s="136" customFormat="1" ht="12.75" x14ac:dyDescent="0.35">
      <c r="B442" s="154"/>
    </row>
    <row r="443" spans="2:2" s="136" customFormat="1" ht="12.75" x14ac:dyDescent="0.35">
      <c r="B443" s="154"/>
    </row>
    <row r="444" spans="2:2" s="136" customFormat="1" ht="12.75" x14ac:dyDescent="0.35">
      <c r="B444" s="154"/>
    </row>
    <row r="445" spans="2:2" s="136" customFormat="1" ht="12.75" x14ac:dyDescent="0.35">
      <c r="B445" s="154"/>
    </row>
    <row r="446" spans="2:2" s="136" customFormat="1" ht="12.75" x14ac:dyDescent="0.35">
      <c r="B446" s="154"/>
    </row>
    <row r="447" spans="2:2" s="136" customFormat="1" ht="12.75" x14ac:dyDescent="0.35">
      <c r="B447" s="154"/>
    </row>
    <row r="448" spans="2:2" s="136" customFormat="1" ht="12.75" x14ac:dyDescent="0.35">
      <c r="B448" s="154"/>
    </row>
    <row r="449" spans="2:2" s="136" customFormat="1" ht="12.75" x14ac:dyDescent="0.35">
      <c r="B449" s="154"/>
    </row>
    <row r="450" spans="2:2" s="136" customFormat="1" ht="12.75" x14ac:dyDescent="0.35">
      <c r="B450" s="154"/>
    </row>
    <row r="451" spans="2:2" s="136" customFormat="1" ht="12.75" x14ac:dyDescent="0.35">
      <c r="B451" s="154"/>
    </row>
    <row r="452" spans="2:2" s="136" customFormat="1" ht="12.75" x14ac:dyDescent="0.35">
      <c r="B452" s="154"/>
    </row>
    <row r="453" spans="2:2" s="136" customFormat="1" ht="12.75" x14ac:dyDescent="0.35">
      <c r="B453" s="154"/>
    </row>
    <row r="454" spans="2:2" s="136" customFormat="1" ht="12.75" x14ac:dyDescent="0.35">
      <c r="B454" s="154"/>
    </row>
    <row r="455" spans="2:2" s="136" customFormat="1" ht="12.75" x14ac:dyDescent="0.35">
      <c r="B455" s="154"/>
    </row>
    <row r="456" spans="2:2" s="136" customFormat="1" ht="12.75" x14ac:dyDescent="0.35">
      <c r="B456" s="154"/>
    </row>
    <row r="457" spans="2:2" s="136" customFormat="1" ht="12.75" x14ac:dyDescent="0.35">
      <c r="B457" s="154"/>
    </row>
    <row r="458" spans="2:2" s="136" customFormat="1" ht="12.75" x14ac:dyDescent="0.35">
      <c r="B458" s="154"/>
    </row>
    <row r="459" spans="2:2" s="136" customFormat="1" ht="12.75" x14ac:dyDescent="0.35">
      <c r="B459" s="154"/>
    </row>
    <row r="460" spans="2:2" s="136" customFormat="1" ht="12.75" x14ac:dyDescent="0.35">
      <c r="B460" s="154"/>
    </row>
    <row r="461" spans="2:2" s="136" customFormat="1" ht="12.75" x14ac:dyDescent="0.35">
      <c r="B461" s="154"/>
    </row>
    <row r="462" spans="2:2" s="136" customFormat="1" ht="12.75" x14ac:dyDescent="0.35">
      <c r="B462" s="154"/>
    </row>
    <row r="463" spans="2:2" s="136" customFormat="1" ht="12.75" x14ac:dyDescent="0.35">
      <c r="B463" s="154"/>
    </row>
    <row r="464" spans="2:2" s="136" customFormat="1" ht="12.75" x14ac:dyDescent="0.35">
      <c r="B464" s="154"/>
    </row>
    <row r="465" spans="2:2" s="136" customFormat="1" ht="12.75" x14ac:dyDescent="0.35">
      <c r="B465" s="154"/>
    </row>
    <row r="466" spans="2:2" s="136" customFormat="1" ht="12.75" x14ac:dyDescent="0.35">
      <c r="B466" s="154"/>
    </row>
    <row r="467" spans="2:2" s="136" customFormat="1" ht="12.75" x14ac:dyDescent="0.35">
      <c r="B467" s="154"/>
    </row>
    <row r="468" spans="2:2" s="136" customFormat="1" ht="12.75" x14ac:dyDescent="0.35">
      <c r="B468" s="154"/>
    </row>
    <row r="469" spans="2:2" s="136" customFormat="1" ht="12.75" x14ac:dyDescent="0.35">
      <c r="B469" s="154"/>
    </row>
    <row r="470" spans="2:2" s="136" customFormat="1" ht="12.75" x14ac:dyDescent="0.35">
      <c r="B470" s="154"/>
    </row>
    <row r="471" spans="2:2" s="136" customFormat="1" ht="12.75" x14ac:dyDescent="0.35">
      <c r="B471" s="154"/>
    </row>
    <row r="472" spans="2:2" s="136" customFormat="1" ht="12.75" x14ac:dyDescent="0.35">
      <c r="B472" s="154"/>
    </row>
    <row r="473" spans="2:2" s="136" customFormat="1" ht="12.75" x14ac:dyDescent="0.35">
      <c r="B473" s="154"/>
    </row>
    <row r="474" spans="2:2" s="136" customFormat="1" ht="12.75" x14ac:dyDescent="0.35">
      <c r="B474" s="154"/>
    </row>
    <row r="475" spans="2:2" s="136" customFormat="1" ht="12.75" x14ac:dyDescent="0.35">
      <c r="B475" s="154"/>
    </row>
    <row r="476" spans="2:2" s="136" customFormat="1" ht="12.75" x14ac:dyDescent="0.35">
      <c r="B476" s="154"/>
    </row>
    <row r="477" spans="2:2" s="136" customFormat="1" ht="12.75" x14ac:dyDescent="0.35">
      <c r="B477" s="154"/>
    </row>
    <row r="478" spans="2:2" s="136" customFormat="1" ht="12.75" x14ac:dyDescent="0.35">
      <c r="B478" s="154"/>
    </row>
    <row r="479" spans="2:2" s="136" customFormat="1" ht="12.75" x14ac:dyDescent="0.35">
      <c r="B479" s="154"/>
    </row>
    <row r="480" spans="2:2" s="136" customFormat="1" ht="12.75" x14ac:dyDescent="0.35">
      <c r="B480" s="154"/>
    </row>
    <row r="481" spans="2:2" s="136" customFormat="1" ht="12.75" x14ac:dyDescent="0.35">
      <c r="B481" s="154"/>
    </row>
    <row r="482" spans="2:2" s="136" customFormat="1" ht="12.75" x14ac:dyDescent="0.35">
      <c r="B482" s="154"/>
    </row>
    <row r="483" spans="2:2" s="136" customFormat="1" ht="12.75" x14ac:dyDescent="0.35">
      <c r="B483" s="154"/>
    </row>
    <row r="484" spans="2:2" s="136" customFormat="1" ht="12.75" x14ac:dyDescent="0.35">
      <c r="B484" s="154"/>
    </row>
    <row r="485" spans="2:2" s="136" customFormat="1" ht="12.75" x14ac:dyDescent="0.35">
      <c r="B485" s="154"/>
    </row>
    <row r="486" spans="2:2" s="136" customFormat="1" ht="12.75" x14ac:dyDescent="0.35">
      <c r="B486" s="154"/>
    </row>
    <row r="487" spans="2:2" s="136" customFormat="1" ht="12.75" x14ac:dyDescent="0.35">
      <c r="B487" s="154"/>
    </row>
    <row r="488" spans="2:2" s="136" customFormat="1" ht="12.75" x14ac:dyDescent="0.35">
      <c r="B488" s="154"/>
    </row>
    <row r="489" spans="2:2" s="136" customFormat="1" ht="12.75" x14ac:dyDescent="0.35">
      <c r="B489" s="154"/>
    </row>
    <row r="490" spans="2:2" s="136" customFormat="1" ht="12.75" x14ac:dyDescent="0.35">
      <c r="B490" s="154"/>
    </row>
    <row r="491" spans="2:2" s="136" customFormat="1" ht="12.75" x14ac:dyDescent="0.35">
      <c r="B491" s="154"/>
    </row>
    <row r="492" spans="2:2" s="136" customFormat="1" ht="12.75" x14ac:dyDescent="0.35">
      <c r="B492" s="154"/>
    </row>
    <row r="493" spans="2:2" s="136" customFormat="1" ht="12.75" x14ac:dyDescent="0.35">
      <c r="B493" s="154"/>
    </row>
    <row r="494" spans="2:2" s="136" customFormat="1" ht="12.75" x14ac:dyDescent="0.35">
      <c r="B494" s="154"/>
    </row>
    <row r="495" spans="2:2" s="136" customFormat="1" ht="12.75" x14ac:dyDescent="0.35">
      <c r="B495" s="154"/>
    </row>
    <row r="496" spans="2:2" s="136" customFormat="1" ht="12.75" x14ac:dyDescent="0.35">
      <c r="B496" s="154"/>
    </row>
    <row r="497" spans="2:2" s="136" customFormat="1" ht="12.75" x14ac:dyDescent="0.35">
      <c r="B497" s="154"/>
    </row>
    <row r="498" spans="2:2" s="136" customFormat="1" ht="12.75" x14ac:dyDescent="0.35">
      <c r="B498" s="154"/>
    </row>
    <row r="499" spans="2:2" s="136" customFormat="1" ht="12.75" x14ac:dyDescent="0.35">
      <c r="B499" s="154"/>
    </row>
    <row r="500" spans="2:2" s="136" customFormat="1" ht="12.75" x14ac:dyDescent="0.35">
      <c r="B500" s="154"/>
    </row>
    <row r="501" spans="2:2" s="136" customFormat="1" ht="12.75" x14ac:dyDescent="0.35">
      <c r="B501" s="154"/>
    </row>
    <row r="502" spans="2:2" s="136" customFormat="1" ht="12.75" x14ac:dyDescent="0.35">
      <c r="B502" s="154"/>
    </row>
    <row r="503" spans="2:2" s="136" customFormat="1" ht="12.75" x14ac:dyDescent="0.35">
      <c r="B503" s="154"/>
    </row>
    <row r="504" spans="2:2" s="136" customFormat="1" ht="12.75" x14ac:dyDescent="0.35">
      <c r="B504" s="154"/>
    </row>
    <row r="505" spans="2:2" s="136" customFormat="1" ht="12.75" x14ac:dyDescent="0.35">
      <c r="B505" s="154"/>
    </row>
    <row r="506" spans="2:2" s="136" customFormat="1" ht="12.75" x14ac:dyDescent="0.35">
      <c r="B506" s="154"/>
    </row>
    <row r="507" spans="2:2" s="136" customFormat="1" ht="12.75" x14ac:dyDescent="0.35">
      <c r="B507" s="154"/>
    </row>
    <row r="508" spans="2:2" s="136" customFormat="1" ht="12.75" x14ac:dyDescent="0.35">
      <c r="B508" s="154"/>
    </row>
    <row r="509" spans="2:2" s="136" customFormat="1" ht="12.75" x14ac:dyDescent="0.35">
      <c r="B509" s="154"/>
    </row>
    <row r="510" spans="2:2" s="136" customFormat="1" ht="12.75" x14ac:dyDescent="0.35">
      <c r="B510" s="154"/>
    </row>
    <row r="511" spans="2:2" s="136" customFormat="1" ht="12.75" x14ac:dyDescent="0.35">
      <c r="B511" s="154"/>
    </row>
    <row r="512" spans="2:2" s="136" customFormat="1" ht="12.75" x14ac:dyDescent="0.35">
      <c r="B512" s="154"/>
    </row>
    <row r="513" spans="2:2" s="136" customFormat="1" ht="12.75" x14ac:dyDescent="0.35">
      <c r="B513" s="154"/>
    </row>
    <row r="514" spans="2:2" s="136" customFormat="1" ht="12.75" x14ac:dyDescent="0.35">
      <c r="B514" s="154"/>
    </row>
    <row r="515" spans="2:2" s="136" customFormat="1" ht="12.75" x14ac:dyDescent="0.35">
      <c r="B515" s="154"/>
    </row>
    <row r="516" spans="2:2" s="136" customFormat="1" ht="12.75" x14ac:dyDescent="0.35">
      <c r="B516" s="154"/>
    </row>
    <row r="517" spans="2:2" s="136" customFormat="1" ht="12.75" x14ac:dyDescent="0.35">
      <c r="B517" s="154"/>
    </row>
    <row r="518" spans="2:2" s="136" customFormat="1" ht="12.75" x14ac:dyDescent="0.35">
      <c r="B518" s="154"/>
    </row>
    <row r="519" spans="2:2" s="136" customFormat="1" ht="12.75" x14ac:dyDescent="0.35">
      <c r="B519" s="154"/>
    </row>
    <row r="520" spans="2:2" s="136" customFormat="1" ht="12.75" x14ac:dyDescent="0.35">
      <c r="B520" s="154"/>
    </row>
    <row r="521" spans="2:2" s="136" customFormat="1" ht="12.75" x14ac:dyDescent="0.35">
      <c r="B521" s="154"/>
    </row>
    <row r="522" spans="2:2" s="136" customFormat="1" ht="12.75" x14ac:dyDescent="0.35">
      <c r="B522" s="154"/>
    </row>
    <row r="523" spans="2:2" s="136" customFormat="1" ht="12.75" x14ac:dyDescent="0.35">
      <c r="B523" s="154"/>
    </row>
    <row r="524" spans="2:2" s="136" customFormat="1" ht="12.75" x14ac:dyDescent="0.35">
      <c r="B524" s="154"/>
    </row>
    <row r="525" spans="2:2" s="136" customFormat="1" ht="12.75" x14ac:dyDescent="0.35">
      <c r="B525" s="154"/>
    </row>
    <row r="526" spans="2:2" s="136" customFormat="1" ht="12.75" x14ac:dyDescent="0.35">
      <c r="B526" s="154"/>
    </row>
  </sheetData>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8" tint="0.59999389629810485"/>
  </sheetPr>
  <dimension ref="A1:BK85"/>
  <sheetViews>
    <sheetView zoomScaleNormal="100" workbookViewId="0">
      <pane xSplit="2" ySplit="1" topLeftCell="C2" activePane="bottomRight" state="frozen"/>
      <selection pane="topRight" activeCell="C1" sqref="C1"/>
      <selection pane="bottomLeft" activeCell="A2" sqref="A2"/>
      <selection pane="bottomRight"/>
    </sheetView>
  </sheetViews>
  <sheetFormatPr baseColWidth="10" defaultColWidth="11.3984375" defaultRowHeight="12.75" outlineLevelCol="1" x14ac:dyDescent="0.35"/>
  <cols>
    <col min="1" max="1" width="48.73046875" style="132" bestFit="1" customWidth="1"/>
    <col min="2" max="2" width="8.73046875" style="150" bestFit="1" customWidth="1"/>
    <col min="3" max="3" width="13.1328125" style="132" customWidth="1"/>
    <col min="4" max="4" width="7.59765625" style="132" hidden="1" customWidth="1" outlineLevel="1"/>
    <col min="5" max="5" width="7.73046875" style="132" hidden="1" customWidth="1" outlineLevel="1"/>
    <col min="6" max="6" width="16.265625" style="132" hidden="1" customWidth="1" outlineLevel="1"/>
    <col min="7" max="7" width="18.3984375" style="132" hidden="1" customWidth="1" outlineLevel="1"/>
    <col min="8" max="8" width="13.1328125" style="132" customWidth="1" collapsed="1"/>
    <col min="9" max="9" width="9.1328125" style="132" hidden="1" customWidth="1" outlineLevel="1"/>
    <col min="10" max="10" width="8.59765625" style="132" hidden="1" customWidth="1" outlineLevel="1"/>
    <col min="11" max="11" width="23.59765625" style="132" hidden="1" customWidth="1" outlineLevel="1"/>
    <col min="12" max="12" width="17.59765625" style="132" hidden="1" customWidth="1" outlineLevel="1"/>
    <col min="13" max="13" width="13.73046875" style="132" bestFit="1" customWidth="1" collapsed="1"/>
    <col min="14" max="14" width="9.265625" style="132" hidden="1" customWidth="1" outlineLevel="1"/>
    <col min="15" max="15" width="9.73046875" style="132" hidden="1" customWidth="1" outlineLevel="1"/>
    <col min="16" max="16" width="16.86328125" style="132" hidden="1" customWidth="1" outlineLevel="1"/>
    <col min="17" max="17" width="11.1328125" style="132" hidden="1" customWidth="1" outlineLevel="1"/>
    <col min="18" max="18" width="13.73046875" style="132" bestFit="1" customWidth="1" collapsed="1"/>
    <col min="19" max="20" width="7.73046875" style="132" hidden="1" customWidth="1" outlineLevel="1"/>
    <col min="21" max="21" width="24.1328125" style="132" hidden="1" customWidth="1" outlineLevel="1"/>
    <col min="22" max="22" width="16.73046875" style="132" hidden="1" customWidth="1" outlineLevel="1"/>
    <col min="23" max="23" width="12.73046875" style="132" bestFit="1" customWidth="1" collapsed="1"/>
    <col min="24" max="25" width="7.73046875" style="132" hidden="1" customWidth="1" outlineLevel="1"/>
    <col min="26" max="26" width="28.3984375" style="132" hidden="1" customWidth="1" outlineLevel="1"/>
    <col min="27" max="27" width="17.265625" style="132" hidden="1" customWidth="1" outlineLevel="1"/>
    <col min="28" max="28" width="11.86328125" style="132" bestFit="1" customWidth="1" collapsed="1"/>
    <col min="29" max="30" width="11.86328125" style="132" hidden="1" customWidth="1" outlineLevel="1"/>
    <col min="31" max="31" width="15.73046875" style="132" hidden="1" customWidth="1" outlineLevel="1"/>
    <col min="32" max="32" width="22.73046875" style="132" hidden="1" customWidth="1" outlineLevel="1"/>
    <col min="33" max="33" width="12.3984375" style="132" bestFit="1" customWidth="1" collapsed="1"/>
    <col min="34" max="35" width="12.3984375" style="132" hidden="1" customWidth="1" outlineLevel="1"/>
    <col min="36" max="36" width="15.73046875" style="132" hidden="1" customWidth="1" outlineLevel="1"/>
    <col min="37" max="37" width="10.73046875" style="132" hidden="1" customWidth="1" outlineLevel="1"/>
    <col min="38" max="38" width="12.3984375" style="132" bestFit="1" customWidth="1" collapsed="1"/>
    <col min="39" max="40" width="12.3984375" style="132" hidden="1" customWidth="1" outlineLevel="1"/>
    <col min="41" max="41" width="15.73046875" style="132" hidden="1" customWidth="1" outlineLevel="1"/>
    <col min="42" max="42" width="23" style="132" hidden="1" customWidth="1" outlineLevel="1"/>
    <col min="43" max="43" width="16.265625" style="132" bestFit="1" customWidth="1" collapsed="1"/>
    <col min="44" max="45" width="12.3984375" style="132" hidden="1" customWidth="1" outlineLevel="1"/>
    <col min="46" max="46" width="15.73046875" style="132" hidden="1" customWidth="1" outlineLevel="1"/>
    <col min="47" max="47" width="23" style="132" hidden="1" customWidth="1" outlineLevel="1"/>
    <col min="48" max="48" width="12.3984375" style="132" bestFit="1" customWidth="1" collapsed="1"/>
    <col min="49" max="50" width="12.3984375" style="132" hidden="1" customWidth="1" outlineLevel="1"/>
    <col min="51" max="51" width="15.73046875" style="132" hidden="1" customWidth="1" outlineLevel="1"/>
    <col min="52" max="52" width="10.73046875" style="132" hidden="1" customWidth="1" outlineLevel="1"/>
    <col min="53" max="53" width="12.86328125" style="132" bestFit="1" customWidth="1" collapsed="1"/>
    <col min="54" max="55" width="12.3984375" style="132" hidden="1" customWidth="1" outlineLevel="1"/>
    <col min="56" max="56" width="15.73046875" style="132" hidden="1" customWidth="1" outlineLevel="1"/>
    <col min="57" max="57" width="23.1328125" style="132" hidden="1" customWidth="1" outlineLevel="1"/>
    <col min="58" max="58" width="11.73046875" style="132" bestFit="1" customWidth="1" collapsed="1"/>
    <col min="59" max="60" width="7.86328125" style="132" hidden="1" customWidth="1" outlineLevel="1"/>
    <col min="61" max="61" width="26.59765625" style="132" hidden="1" customWidth="1" outlineLevel="1"/>
    <col min="62" max="62" width="18.59765625" style="132" hidden="1" customWidth="1" outlineLevel="1"/>
    <col min="63" max="63" width="11.3984375" style="127" collapsed="1"/>
    <col min="64" max="16384" width="11.3984375" style="127"/>
  </cols>
  <sheetData>
    <row r="1" spans="1:62" ht="45" x14ac:dyDescent="0.4">
      <c r="A1" s="98" t="s">
        <v>1056</v>
      </c>
      <c r="B1" s="146"/>
      <c r="C1" s="155" t="s">
        <v>495</v>
      </c>
      <c r="D1" s="175"/>
      <c r="E1" s="175"/>
      <c r="F1" s="100"/>
      <c r="G1" s="100"/>
      <c r="H1" s="173" t="s">
        <v>496</v>
      </c>
      <c r="I1" s="186"/>
      <c r="J1" s="186"/>
      <c r="K1" s="102"/>
      <c r="L1" s="103"/>
      <c r="M1" s="83" t="s">
        <v>497</v>
      </c>
      <c r="N1" s="99"/>
      <c r="O1" s="99"/>
      <c r="P1" s="100"/>
      <c r="Q1" s="100"/>
      <c r="R1" s="79" t="s">
        <v>498</v>
      </c>
      <c r="S1" s="101"/>
      <c r="T1" s="101"/>
      <c r="U1" s="102"/>
      <c r="V1" s="103"/>
      <c r="W1" s="83" t="s">
        <v>499</v>
      </c>
      <c r="X1" s="99"/>
      <c r="Y1" s="99"/>
      <c r="Z1" s="100"/>
      <c r="AA1" s="100"/>
      <c r="AB1" s="79" t="s">
        <v>1046</v>
      </c>
      <c r="AC1" s="101"/>
      <c r="AD1" s="101"/>
      <c r="AE1" s="102"/>
      <c r="AF1" s="103"/>
      <c r="AG1" s="83" t="s">
        <v>500</v>
      </c>
      <c r="AH1" s="99"/>
      <c r="AI1" s="99"/>
      <c r="AJ1" s="100"/>
      <c r="AK1" s="100"/>
      <c r="AL1" s="79" t="s">
        <v>501</v>
      </c>
      <c r="AM1" s="101"/>
      <c r="AN1" s="101"/>
      <c r="AO1" s="102"/>
      <c r="AP1" s="103"/>
      <c r="AQ1" s="83" t="s">
        <v>1045</v>
      </c>
      <c r="AR1" s="99"/>
      <c r="AS1" s="99"/>
      <c r="AT1" s="100"/>
      <c r="AU1" s="100"/>
      <c r="AV1" s="79" t="s">
        <v>502</v>
      </c>
      <c r="AW1" s="101"/>
      <c r="AX1" s="101"/>
      <c r="AY1" s="102"/>
      <c r="AZ1" s="103"/>
      <c r="BA1" s="83" t="s">
        <v>503</v>
      </c>
      <c r="BB1" s="99"/>
      <c r="BC1" s="99"/>
      <c r="BD1" s="100"/>
      <c r="BE1" s="100"/>
      <c r="BF1" s="79" t="s">
        <v>504</v>
      </c>
      <c r="BG1" s="101"/>
      <c r="BH1" s="101"/>
      <c r="BI1" s="102"/>
      <c r="BJ1" s="103"/>
    </row>
    <row r="2" spans="1:62" ht="11.25" x14ac:dyDescent="0.3">
      <c r="A2" s="84" t="s">
        <v>1</v>
      </c>
      <c r="B2" s="147" t="s">
        <v>2</v>
      </c>
      <c r="C2" s="84" t="s">
        <v>3</v>
      </c>
      <c r="D2" s="84">
        <v>2030</v>
      </c>
      <c r="E2" s="84">
        <v>2050</v>
      </c>
      <c r="F2" s="84" t="s">
        <v>4</v>
      </c>
      <c r="G2" s="85" t="s">
        <v>5</v>
      </c>
      <c r="H2" s="84" t="s">
        <v>3</v>
      </c>
      <c r="I2" s="84">
        <v>2030</v>
      </c>
      <c r="J2" s="84">
        <v>2050</v>
      </c>
      <c r="K2" s="84" t="s">
        <v>4</v>
      </c>
      <c r="L2" s="85" t="s">
        <v>5</v>
      </c>
      <c r="M2" s="85" t="s">
        <v>3</v>
      </c>
      <c r="N2" s="85">
        <v>2030</v>
      </c>
      <c r="O2" s="85">
        <v>2050</v>
      </c>
      <c r="P2" s="84" t="s">
        <v>4</v>
      </c>
      <c r="Q2" s="85" t="s">
        <v>5</v>
      </c>
      <c r="R2" s="85" t="s">
        <v>3</v>
      </c>
      <c r="S2" s="85">
        <v>2030</v>
      </c>
      <c r="T2" s="85">
        <v>2050</v>
      </c>
      <c r="U2" s="84" t="s">
        <v>4</v>
      </c>
      <c r="V2" s="85" t="s">
        <v>5</v>
      </c>
      <c r="W2" s="85" t="s">
        <v>3</v>
      </c>
      <c r="X2" s="85">
        <v>2030</v>
      </c>
      <c r="Y2" s="85">
        <v>2050</v>
      </c>
      <c r="Z2" s="84" t="s">
        <v>4</v>
      </c>
      <c r="AA2" s="85" t="s">
        <v>5</v>
      </c>
      <c r="AB2" s="85" t="s">
        <v>3</v>
      </c>
      <c r="AC2" s="85">
        <v>2030</v>
      </c>
      <c r="AD2" s="85">
        <v>2050</v>
      </c>
      <c r="AE2" s="84" t="s">
        <v>4</v>
      </c>
      <c r="AF2" s="85" t="s">
        <v>5</v>
      </c>
      <c r="AG2" s="85" t="s">
        <v>3</v>
      </c>
      <c r="AH2" s="85">
        <v>2030</v>
      </c>
      <c r="AI2" s="85">
        <v>2050</v>
      </c>
      <c r="AJ2" s="84" t="s">
        <v>4</v>
      </c>
      <c r="AK2" s="85" t="s">
        <v>5</v>
      </c>
      <c r="AL2" s="85" t="s">
        <v>3</v>
      </c>
      <c r="AM2" s="85">
        <v>2030</v>
      </c>
      <c r="AN2" s="85">
        <v>2050</v>
      </c>
      <c r="AO2" s="84" t="s">
        <v>4</v>
      </c>
      <c r="AP2" s="86" t="s">
        <v>5</v>
      </c>
      <c r="AQ2" s="85" t="s">
        <v>3</v>
      </c>
      <c r="AR2" s="85">
        <v>2030</v>
      </c>
      <c r="AS2" s="85">
        <v>2050</v>
      </c>
      <c r="AT2" s="84" t="s">
        <v>4</v>
      </c>
      <c r="AU2" s="85" t="s">
        <v>5</v>
      </c>
      <c r="AV2" s="85" t="s">
        <v>3</v>
      </c>
      <c r="AW2" s="85">
        <v>2030</v>
      </c>
      <c r="AX2" s="85">
        <v>2050</v>
      </c>
      <c r="AY2" s="84" t="s">
        <v>4</v>
      </c>
      <c r="AZ2" s="86" t="s">
        <v>5</v>
      </c>
      <c r="BA2" s="85" t="s">
        <v>3</v>
      </c>
      <c r="BB2" s="85">
        <v>2030</v>
      </c>
      <c r="BC2" s="85">
        <v>2050</v>
      </c>
      <c r="BD2" s="84" t="s">
        <v>4</v>
      </c>
      <c r="BE2" s="85" t="s">
        <v>5</v>
      </c>
      <c r="BF2" s="85" t="s">
        <v>3</v>
      </c>
      <c r="BG2" s="85">
        <v>2030</v>
      </c>
      <c r="BH2" s="85">
        <v>2050</v>
      </c>
      <c r="BI2" s="84" t="s">
        <v>4</v>
      </c>
      <c r="BJ2" s="86" t="s">
        <v>5</v>
      </c>
    </row>
    <row r="3" spans="1:62" ht="33.75" x14ac:dyDescent="0.3">
      <c r="A3" s="58" t="s">
        <v>1062</v>
      </c>
      <c r="B3" s="142" t="s">
        <v>6</v>
      </c>
      <c r="C3" s="176"/>
      <c r="D3" s="177"/>
      <c r="E3" s="177"/>
      <c r="F3" s="22"/>
      <c r="G3" s="20"/>
      <c r="H3" s="176"/>
      <c r="I3" s="177"/>
      <c r="J3" s="177"/>
      <c r="K3" s="22"/>
      <c r="L3" s="59"/>
      <c r="M3" s="21"/>
      <c r="N3" s="22"/>
      <c r="O3" s="22"/>
      <c r="P3" s="22"/>
      <c r="Q3" s="20"/>
      <c r="R3" s="21"/>
      <c r="S3" s="22"/>
      <c r="T3" s="22"/>
      <c r="U3" s="22"/>
      <c r="V3" s="59"/>
      <c r="W3" s="21"/>
      <c r="X3" s="22"/>
      <c r="Y3" s="22"/>
      <c r="Z3" s="22"/>
      <c r="AA3" s="20"/>
      <c r="AB3" s="21"/>
      <c r="AC3" s="22"/>
      <c r="AD3" s="22"/>
      <c r="AE3" s="22"/>
      <c r="AF3" s="59"/>
      <c r="AG3" s="21"/>
      <c r="AH3" s="22"/>
      <c r="AI3" s="22"/>
      <c r="AJ3" s="22"/>
      <c r="AK3" s="20" t="s">
        <v>505</v>
      </c>
      <c r="AL3" s="21"/>
      <c r="AM3" s="22"/>
      <c r="AN3" s="22"/>
      <c r="AO3" s="22"/>
      <c r="AP3" s="59" t="s">
        <v>505</v>
      </c>
      <c r="AQ3" s="21"/>
      <c r="AR3" s="22"/>
      <c r="AS3" s="22"/>
      <c r="AT3" s="22"/>
      <c r="AU3" s="20" t="s">
        <v>505</v>
      </c>
      <c r="AV3" s="21"/>
      <c r="AW3" s="22"/>
      <c r="AX3" s="22"/>
      <c r="AY3" s="22"/>
      <c r="AZ3" s="59" t="s">
        <v>505</v>
      </c>
      <c r="BA3" s="21"/>
      <c r="BB3" s="22"/>
      <c r="BC3" s="22"/>
      <c r="BD3" s="22"/>
      <c r="BE3" s="20" t="s">
        <v>505</v>
      </c>
      <c r="BF3" s="21">
        <v>1600</v>
      </c>
      <c r="BG3" s="22">
        <v>2200</v>
      </c>
      <c r="BH3" s="22">
        <v>3200</v>
      </c>
      <c r="BI3" s="22" t="s">
        <v>506</v>
      </c>
      <c r="BJ3" s="59" t="s">
        <v>507</v>
      </c>
    </row>
    <row r="4" spans="1:62" ht="22.5" x14ac:dyDescent="0.3">
      <c r="A4" s="53" t="s">
        <v>12</v>
      </c>
      <c r="B4" s="140" t="s">
        <v>13</v>
      </c>
      <c r="C4" s="178"/>
      <c r="D4" s="179"/>
      <c r="E4" s="179"/>
      <c r="F4" s="25"/>
      <c r="G4" s="26"/>
      <c r="H4" s="178"/>
      <c r="I4" s="179"/>
      <c r="J4" s="179"/>
      <c r="K4" s="25"/>
      <c r="L4" s="54"/>
      <c r="M4" s="24"/>
      <c r="N4" s="25"/>
      <c r="O4" s="25"/>
      <c r="P4" s="25"/>
      <c r="Q4" s="26"/>
      <c r="R4" s="24"/>
      <c r="S4" s="25"/>
      <c r="T4" s="25"/>
      <c r="U4" s="25"/>
      <c r="V4" s="54"/>
      <c r="W4" s="24"/>
      <c r="X4" s="25"/>
      <c r="Y4" s="25"/>
      <c r="Z4" s="25"/>
      <c r="AA4" s="26"/>
      <c r="AB4" s="24"/>
      <c r="AC4" s="25"/>
      <c r="AD4" s="25"/>
      <c r="AE4" s="25"/>
      <c r="AF4" s="54"/>
      <c r="AG4" s="24"/>
      <c r="AH4" s="25"/>
      <c r="AI4" s="25"/>
      <c r="AJ4" s="25"/>
      <c r="AK4" s="26"/>
      <c r="AL4" s="24"/>
      <c r="AM4" s="25"/>
      <c r="AN4" s="25"/>
      <c r="AO4" s="25"/>
      <c r="AP4" s="54"/>
      <c r="AQ4" s="24"/>
      <c r="AR4" s="25"/>
      <c r="AS4" s="25"/>
      <c r="AT4" s="25"/>
      <c r="AU4" s="26"/>
      <c r="AV4" s="24"/>
      <c r="AW4" s="25"/>
      <c r="AX4" s="25"/>
      <c r="AY4" s="25"/>
      <c r="AZ4" s="54"/>
      <c r="BA4" s="24"/>
      <c r="BB4" s="25"/>
      <c r="BC4" s="25"/>
      <c r="BD4" s="25"/>
      <c r="BE4" s="26"/>
      <c r="BF4" s="110">
        <v>0</v>
      </c>
      <c r="BG4" s="25">
        <v>6000</v>
      </c>
      <c r="BH4" s="25">
        <v>6000</v>
      </c>
      <c r="BI4" s="25" t="s">
        <v>508</v>
      </c>
      <c r="BJ4" s="54"/>
    </row>
    <row r="5" spans="1:62" ht="11.25" x14ac:dyDescent="0.3">
      <c r="A5" s="51" t="s">
        <v>124</v>
      </c>
      <c r="B5" s="141" t="s">
        <v>13</v>
      </c>
      <c r="C5" s="180"/>
      <c r="D5" s="181"/>
      <c r="E5" s="181"/>
      <c r="F5" s="28"/>
      <c r="G5" s="29"/>
      <c r="H5" s="180"/>
      <c r="I5" s="181"/>
      <c r="J5" s="181"/>
      <c r="K5" s="28"/>
      <c r="L5" s="52"/>
      <c r="M5" s="27"/>
      <c r="N5" s="28"/>
      <c r="O5" s="28"/>
      <c r="P5" s="28"/>
      <c r="Q5" s="29"/>
      <c r="R5" s="27"/>
      <c r="S5" s="28"/>
      <c r="T5" s="28"/>
      <c r="U5" s="28"/>
      <c r="V5" s="52"/>
      <c r="W5" s="27"/>
      <c r="X5" s="28"/>
      <c r="Y5" s="28"/>
      <c r="Z5" s="28"/>
      <c r="AA5" s="29"/>
      <c r="AB5" s="27"/>
      <c r="AC5" s="28"/>
      <c r="AD5" s="28"/>
      <c r="AE5" s="28"/>
      <c r="AF5" s="52"/>
      <c r="AG5" s="27"/>
      <c r="AH5" s="28"/>
      <c r="AI5" s="28"/>
      <c r="AJ5" s="28"/>
      <c r="AK5" s="29"/>
      <c r="AL5" s="27"/>
      <c r="AM5" s="28"/>
      <c r="AN5" s="28"/>
      <c r="AO5" s="28"/>
      <c r="AP5" s="52"/>
      <c r="AQ5" s="27"/>
      <c r="AR5" s="28"/>
      <c r="AS5" s="28"/>
      <c r="AT5" s="28"/>
      <c r="AU5" s="29"/>
      <c r="AV5" s="27"/>
      <c r="AW5" s="28"/>
      <c r="AX5" s="28"/>
      <c r="AY5" s="28"/>
      <c r="AZ5" s="52"/>
      <c r="BA5" s="27"/>
      <c r="BB5" s="28"/>
      <c r="BC5" s="28"/>
      <c r="BD5" s="28"/>
      <c r="BE5" s="29"/>
      <c r="BF5" s="131">
        <v>0</v>
      </c>
      <c r="BG5" s="28">
        <v>8760</v>
      </c>
      <c r="BH5" s="28">
        <v>8760</v>
      </c>
      <c r="BI5" s="28" t="s">
        <v>509</v>
      </c>
      <c r="BJ5" s="52"/>
    </row>
    <row r="6" spans="1:62" ht="22.5" x14ac:dyDescent="0.3">
      <c r="A6" s="53" t="s">
        <v>510</v>
      </c>
      <c r="B6" s="140" t="s">
        <v>25</v>
      </c>
      <c r="C6" s="178"/>
      <c r="D6" s="179"/>
      <c r="E6" s="179"/>
      <c r="F6" s="25"/>
      <c r="G6" s="26"/>
      <c r="H6" s="178"/>
      <c r="I6" s="179"/>
      <c r="J6" s="179"/>
      <c r="K6" s="25"/>
      <c r="L6" s="54"/>
      <c r="M6" s="24"/>
      <c r="N6" s="25"/>
      <c r="O6" s="25"/>
      <c r="P6" s="25"/>
      <c r="Q6" s="26"/>
      <c r="R6" s="24"/>
      <c r="S6" s="25"/>
      <c r="T6" s="25"/>
      <c r="U6" s="25"/>
      <c r="V6" s="54"/>
      <c r="W6" s="24"/>
      <c r="X6" s="25"/>
      <c r="Y6" s="25"/>
      <c r="Z6" s="25"/>
      <c r="AA6" s="26"/>
      <c r="AB6" s="24"/>
      <c r="AC6" s="25"/>
      <c r="AD6" s="25"/>
      <c r="AE6" s="25"/>
      <c r="AF6" s="54"/>
      <c r="AG6" s="24"/>
      <c r="AH6" s="25"/>
      <c r="AI6" s="25"/>
      <c r="AJ6" s="25"/>
      <c r="AK6" s="26"/>
      <c r="AL6" s="24"/>
      <c r="AM6" s="25"/>
      <c r="AN6" s="25"/>
      <c r="AO6" s="25"/>
      <c r="AP6" s="54"/>
      <c r="AQ6" s="24"/>
      <c r="AR6" s="25"/>
      <c r="AS6" s="25"/>
      <c r="AT6" s="25"/>
      <c r="AU6" s="26"/>
      <c r="AV6" s="24"/>
      <c r="AW6" s="25"/>
      <c r="AX6" s="25"/>
      <c r="AY6" s="25"/>
      <c r="AZ6" s="54"/>
      <c r="BA6" s="24"/>
      <c r="BB6" s="25"/>
      <c r="BC6" s="25"/>
      <c r="BD6" s="25"/>
      <c r="BE6" s="26"/>
      <c r="BF6" s="110">
        <v>4.5</v>
      </c>
      <c r="BG6" s="90">
        <v>4.5</v>
      </c>
      <c r="BH6" s="90">
        <v>4.5</v>
      </c>
      <c r="BI6" s="25" t="s">
        <v>511</v>
      </c>
      <c r="BJ6" s="54" t="s">
        <v>507</v>
      </c>
    </row>
    <row r="7" spans="1:62" ht="22.5" x14ac:dyDescent="0.3">
      <c r="A7" s="51" t="s">
        <v>512</v>
      </c>
      <c r="B7" s="141" t="s">
        <v>25</v>
      </c>
      <c r="C7" s="180"/>
      <c r="D7" s="181"/>
      <c r="E7" s="181"/>
      <c r="F7" s="28"/>
      <c r="G7" s="29"/>
      <c r="H7" s="180"/>
      <c r="I7" s="181"/>
      <c r="J7" s="181"/>
      <c r="K7" s="28"/>
      <c r="L7" s="52"/>
      <c r="M7" s="27"/>
      <c r="N7" s="28"/>
      <c r="O7" s="28"/>
      <c r="P7" s="28"/>
      <c r="Q7" s="29"/>
      <c r="R7" s="27"/>
      <c r="S7" s="28"/>
      <c r="T7" s="28"/>
      <c r="U7" s="28"/>
      <c r="V7" s="52"/>
      <c r="W7" s="27"/>
      <c r="X7" s="28"/>
      <c r="Y7" s="28"/>
      <c r="Z7" s="28"/>
      <c r="AA7" s="29"/>
      <c r="AB7" s="27"/>
      <c r="AC7" s="28"/>
      <c r="AD7" s="28"/>
      <c r="AE7" s="28"/>
      <c r="AF7" s="52"/>
      <c r="AG7" s="27"/>
      <c r="AH7" s="28"/>
      <c r="AI7" s="28"/>
      <c r="AJ7" s="28"/>
      <c r="AK7" s="29"/>
      <c r="AL7" s="27"/>
      <c r="AM7" s="28"/>
      <c r="AN7" s="28"/>
      <c r="AO7" s="28"/>
      <c r="AP7" s="52"/>
      <c r="AQ7" s="27"/>
      <c r="AR7" s="28"/>
      <c r="AS7" s="28"/>
      <c r="AT7" s="28"/>
      <c r="AU7" s="29"/>
      <c r="AV7" s="27"/>
      <c r="AW7" s="28"/>
      <c r="AX7" s="28"/>
      <c r="AY7" s="28"/>
      <c r="AZ7" s="52"/>
      <c r="BA7" s="27"/>
      <c r="BB7" s="28"/>
      <c r="BC7" s="28"/>
      <c r="BD7" s="28"/>
      <c r="BE7" s="29"/>
      <c r="BF7" s="131">
        <v>3.4</v>
      </c>
      <c r="BG7" s="68">
        <v>3.4</v>
      </c>
      <c r="BH7" s="68">
        <v>3.4</v>
      </c>
      <c r="BI7" s="28" t="s">
        <v>513</v>
      </c>
      <c r="BJ7" s="52" t="s">
        <v>507</v>
      </c>
    </row>
    <row r="8" spans="1:62" ht="11.25" x14ac:dyDescent="0.3">
      <c r="A8" s="53" t="s">
        <v>514</v>
      </c>
      <c r="B8" s="140" t="s">
        <v>25</v>
      </c>
      <c r="C8" s="178"/>
      <c r="D8" s="179"/>
      <c r="E8" s="179"/>
      <c r="F8" s="25"/>
      <c r="G8" s="26"/>
      <c r="H8" s="178"/>
      <c r="I8" s="179"/>
      <c r="J8" s="179"/>
      <c r="K8" s="25"/>
      <c r="L8" s="54"/>
      <c r="M8" s="24"/>
      <c r="N8" s="25"/>
      <c r="O8" s="25"/>
      <c r="P8" s="25"/>
      <c r="Q8" s="26"/>
      <c r="R8" s="24"/>
      <c r="S8" s="25"/>
      <c r="T8" s="25"/>
      <c r="U8" s="25"/>
      <c r="V8" s="54"/>
      <c r="W8" s="24"/>
      <c r="X8" s="25"/>
      <c r="Y8" s="25"/>
      <c r="Z8" s="25"/>
      <c r="AA8" s="26"/>
      <c r="AB8" s="24"/>
      <c r="AC8" s="25"/>
      <c r="AD8" s="25"/>
      <c r="AE8" s="25"/>
      <c r="AF8" s="54"/>
      <c r="AG8" s="24"/>
      <c r="AH8" s="25"/>
      <c r="AI8" s="25"/>
      <c r="AJ8" s="25"/>
      <c r="AK8" s="26"/>
      <c r="AL8" s="24"/>
      <c r="AM8" s="25"/>
      <c r="AN8" s="25"/>
      <c r="AO8" s="25"/>
      <c r="AP8" s="54"/>
      <c r="AQ8" s="24"/>
      <c r="AR8" s="25"/>
      <c r="AS8" s="25"/>
      <c r="AT8" s="25"/>
      <c r="AU8" s="26"/>
      <c r="AV8" s="24"/>
      <c r="AW8" s="25"/>
      <c r="AX8" s="25"/>
      <c r="AY8" s="25"/>
      <c r="AZ8" s="54"/>
      <c r="BA8" s="24"/>
      <c r="BB8" s="25"/>
      <c r="BC8" s="25"/>
      <c r="BD8" s="25"/>
      <c r="BE8" s="26"/>
      <c r="BF8" s="110">
        <v>2.7</v>
      </c>
      <c r="BG8" s="90">
        <v>2.7</v>
      </c>
      <c r="BH8" s="90">
        <v>2.7</v>
      </c>
      <c r="BI8" s="25" t="s">
        <v>515</v>
      </c>
      <c r="BJ8" s="54" t="s">
        <v>507</v>
      </c>
    </row>
    <row r="9" spans="1:62" ht="11.25" x14ac:dyDescent="0.3">
      <c r="A9" s="58" t="s">
        <v>516</v>
      </c>
      <c r="B9" s="142" t="s">
        <v>25</v>
      </c>
      <c r="C9" s="176"/>
      <c r="D9" s="177"/>
      <c r="E9" s="177"/>
      <c r="F9" s="22"/>
      <c r="G9" s="20"/>
      <c r="H9" s="176"/>
      <c r="I9" s="177"/>
      <c r="J9" s="177"/>
      <c r="K9" s="22"/>
      <c r="L9" s="59"/>
      <c r="M9" s="21"/>
      <c r="N9" s="22"/>
      <c r="O9" s="22"/>
      <c r="P9" s="22"/>
      <c r="Q9" s="20"/>
      <c r="R9" s="21"/>
      <c r="S9" s="22"/>
      <c r="T9" s="22"/>
      <c r="U9" s="22"/>
      <c r="V9" s="59"/>
      <c r="W9" s="21"/>
      <c r="X9" s="22"/>
      <c r="Y9" s="22"/>
      <c r="Z9" s="22"/>
      <c r="AA9" s="20"/>
      <c r="AB9" s="21"/>
      <c r="AC9" s="22"/>
      <c r="AD9" s="22"/>
      <c r="AE9" s="22"/>
      <c r="AF9" s="59"/>
      <c r="AG9" s="21"/>
      <c r="AH9" s="22"/>
      <c r="AI9" s="22"/>
      <c r="AJ9" s="22"/>
      <c r="AK9" s="20"/>
      <c r="AL9" s="21"/>
      <c r="AM9" s="22"/>
      <c r="AN9" s="22"/>
      <c r="AO9" s="22"/>
      <c r="AP9" s="59"/>
      <c r="AQ9" s="21"/>
      <c r="AR9" s="22"/>
      <c r="AS9" s="22"/>
      <c r="AT9" s="22"/>
      <c r="AU9" s="20"/>
      <c r="AV9" s="21"/>
      <c r="AW9" s="22"/>
      <c r="AX9" s="22"/>
      <c r="AY9" s="22"/>
      <c r="AZ9" s="59"/>
      <c r="BA9" s="21"/>
      <c r="BB9" s="22"/>
      <c r="BC9" s="22"/>
      <c r="BD9" s="22"/>
      <c r="BE9" s="20"/>
      <c r="BF9" s="21">
        <v>0.7</v>
      </c>
      <c r="BG9" s="22">
        <v>0.7</v>
      </c>
      <c r="BH9" s="22">
        <v>0.7</v>
      </c>
      <c r="BI9" s="22" t="s">
        <v>517</v>
      </c>
      <c r="BJ9" s="59" t="s">
        <v>507</v>
      </c>
    </row>
    <row r="10" spans="1:62" ht="11.25" x14ac:dyDescent="0.3">
      <c r="A10" s="53" t="s">
        <v>422</v>
      </c>
      <c r="B10" s="140" t="s">
        <v>423</v>
      </c>
      <c r="C10" s="178"/>
      <c r="D10" s="179"/>
      <c r="E10" s="179"/>
      <c r="F10" s="25"/>
      <c r="G10" s="26"/>
      <c r="H10" s="178"/>
      <c r="I10" s="179"/>
      <c r="J10" s="179"/>
      <c r="K10" s="25"/>
      <c r="L10" s="54"/>
      <c r="M10" s="24"/>
      <c r="N10" s="25"/>
      <c r="O10" s="25"/>
      <c r="P10" s="25"/>
      <c r="Q10" s="26"/>
      <c r="R10" s="24"/>
      <c r="S10" s="25"/>
      <c r="T10" s="25"/>
      <c r="U10" s="25"/>
      <c r="V10" s="54"/>
      <c r="W10" s="24"/>
      <c r="X10" s="25"/>
      <c r="Y10" s="25"/>
      <c r="Z10" s="25"/>
      <c r="AA10" s="26"/>
      <c r="AB10" s="24"/>
      <c r="AC10" s="25"/>
      <c r="AD10" s="25"/>
      <c r="AE10" s="25"/>
      <c r="AF10" s="54"/>
      <c r="AG10" s="24"/>
      <c r="AH10" s="25"/>
      <c r="AI10" s="25"/>
      <c r="AJ10" s="25"/>
      <c r="AK10" s="26"/>
      <c r="AL10" s="24"/>
      <c r="AM10" s="25"/>
      <c r="AN10" s="25"/>
      <c r="AO10" s="25"/>
      <c r="AP10" s="54"/>
      <c r="AQ10" s="24"/>
      <c r="AR10" s="25"/>
      <c r="AS10" s="25"/>
      <c r="AT10" s="25"/>
      <c r="AU10" s="26"/>
      <c r="AV10" s="24"/>
      <c r="AW10" s="25"/>
      <c r="AX10" s="25"/>
      <c r="AY10" s="25"/>
      <c r="AZ10" s="54"/>
      <c r="BA10" s="24"/>
      <c r="BB10" s="25"/>
      <c r="BC10" s="25"/>
      <c r="BD10" s="25"/>
      <c r="BE10" s="26"/>
      <c r="BF10" s="110">
        <v>0</v>
      </c>
      <c r="BG10" s="90">
        <v>0.98</v>
      </c>
      <c r="BH10" s="90">
        <v>0.98</v>
      </c>
      <c r="BI10" s="25" t="s">
        <v>509</v>
      </c>
      <c r="BJ10" s="54"/>
    </row>
    <row r="11" spans="1:62" ht="11.25" x14ac:dyDescent="0.3">
      <c r="A11" s="51" t="s">
        <v>24</v>
      </c>
      <c r="B11" s="141" t="s">
        <v>518</v>
      </c>
      <c r="C11" s="180">
        <v>540000</v>
      </c>
      <c r="D11" s="181">
        <v>540000</v>
      </c>
      <c r="E11" s="181">
        <v>540000</v>
      </c>
      <c r="F11" s="28"/>
      <c r="G11" s="29" t="s">
        <v>296</v>
      </c>
      <c r="H11" s="180">
        <v>540000</v>
      </c>
      <c r="I11" s="181">
        <v>540000</v>
      </c>
      <c r="J11" s="181">
        <v>540000</v>
      </c>
      <c r="K11" s="28"/>
      <c r="L11" s="52" t="s">
        <v>296</v>
      </c>
      <c r="M11" s="27">
        <v>540000</v>
      </c>
      <c r="N11" s="28">
        <v>540000</v>
      </c>
      <c r="O11" s="28">
        <v>540000</v>
      </c>
      <c r="P11" s="28"/>
      <c r="Q11" s="29" t="s">
        <v>296</v>
      </c>
      <c r="R11" s="27">
        <v>540000</v>
      </c>
      <c r="S11" s="28">
        <v>540000</v>
      </c>
      <c r="T11" s="28">
        <v>540000</v>
      </c>
      <c r="U11" s="28"/>
      <c r="V11" s="52" t="s">
        <v>296</v>
      </c>
      <c r="W11" s="27">
        <v>540000</v>
      </c>
      <c r="X11" s="28">
        <v>540000</v>
      </c>
      <c r="Y11" s="28">
        <v>540000</v>
      </c>
      <c r="Z11" s="28"/>
      <c r="AA11" s="29" t="s">
        <v>296</v>
      </c>
      <c r="AB11" s="27"/>
      <c r="AC11" s="28"/>
      <c r="AD11" s="28"/>
      <c r="AE11" s="28"/>
      <c r="AF11" s="52" t="s">
        <v>519</v>
      </c>
      <c r="AG11" s="27"/>
      <c r="AH11" s="28"/>
      <c r="AI11" s="28"/>
      <c r="AJ11" s="28"/>
      <c r="AK11" s="29"/>
      <c r="AL11" s="27"/>
      <c r="AM11" s="28"/>
      <c r="AN11" s="28"/>
      <c r="AO11" s="28"/>
      <c r="AP11" s="52"/>
      <c r="AQ11" s="27"/>
      <c r="AR11" s="28"/>
      <c r="AS11" s="28"/>
      <c r="AT11" s="28"/>
      <c r="AU11" s="29"/>
      <c r="AV11" s="27"/>
      <c r="AW11" s="28"/>
      <c r="AX11" s="28"/>
      <c r="AY11" s="28"/>
      <c r="AZ11" s="52"/>
      <c r="BA11" s="27"/>
      <c r="BB11" s="28"/>
      <c r="BC11" s="28"/>
      <c r="BD11" s="28"/>
      <c r="BE11" s="29"/>
      <c r="BF11" s="27"/>
      <c r="BG11" s="28"/>
      <c r="BH11" s="28"/>
      <c r="BI11" s="28"/>
      <c r="BJ11" s="52"/>
    </row>
    <row r="12" spans="1:62" ht="11.25" x14ac:dyDescent="0.3">
      <c r="A12" s="53" t="s">
        <v>24</v>
      </c>
      <c r="B12" s="140" t="s">
        <v>17</v>
      </c>
      <c r="C12" s="178"/>
      <c r="D12" s="179"/>
      <c r="E12" s="179"/>
      <c r="F12" s="25"/>
      <c r="G12" s="26"/>
      <c r="H12" s="178"/>
      <c r="I12" s="179"/>
      <c r="J12" s="179"/>
      <c r="K12" s="25"/>
      <c r="L12" s="54"/>
      <c r="M12" s="24"/>
      <c r="N12" s="25"/>
      <c r="O12" s="25"/>
      <c r="P12" s="25"/>
      <c r="Q12" s="26"/>
      <c r="R12" s="24"/>
      <c r="S12" s="25"/>
      <c r="T12" s="25"/>
      <c r="U12" s="25"/>
      <c r="V12" s="54"/>
      <c r="W12" s="24"/>
      <c r="X12" s="25"/>
      <c r="Y12" s="25"/>
      <c r="Z12" s="25"/>
      <c r="AA12" s="26"/>
      <c r="AB12" s="24">
        <v>40</v>
      </c>
      <c r="AC12" s="25">
        <v>40</v>
      </c>
      <c r="AD12" s="25">
        <v>50</v>
      </c>
      <c r="AE12" s="25"/>
      <c r="AF12" s="54"/>
      <c r="AG12" s="24"/>
      <c r="AH12" s="25"/>
      <c r="AI12" s="25"/>
      <c r="AJ12" s="25"/>
      <c r="AK12" s="26"/>
      <c r="AL12" s="24"/>
      <c r="AM12" s="25"/>
      <c r="AN12" s="25"/>
      <c r="AO12" s="25"/>
      <c r="AP12" s="54"/>
      <c r="AQ12" s="24"/>
      <c r="AR12" s="25"/>
      <c r="AS12" s="25"/>
      <c r="AT12" s="25"/>
      <c r="AU12" s="26"/>
      <c r="AV12" s="24"/>
      <c r="AW12" s="25"/>
      <c r="AX12" s="25"/>
      <c r="AY12" s="25"/>
      <c r="AZ12" s="54"/>
      <c r="BA12" s="24"/>
      <c r="BB12" s="25"/>
      <c r="BC12" s="25"/>
      <c r="BD12" s="25"/>
      <c r="BE12" s="26"/>
      <c r="BF12" s="24">
        <v>40</v>
      </c>
      <c r="BG12" s="25">
        <v>40</v>
      </c>
      <c r="BH12" s="25">
        <v>40</v>
      </c>
      <c r="BI12" s="25" t="s">
        <v>520</v>
      </c>
      <c r="BJ12" s="54" t="s">
        <v>507</v>
      </c>
    </row>
    <row r="13" spans="1:62" ht="45" x14ac:dyDescent="0.3">
      <c r="A13" s="58" t="s">
        <v>430</v>
      </c>
      <c r="B13" s="142" t="s">
        <v>521</v>
      </c>
      <c r="C13" s="176"/>
      <c r="D13" s="177"/>
      <c r="E13" s="177"/>
      <c r="F13" s="22"/>
      <c r="G13" s="20"/>
      <c r="H13" s="176"/>
      <c r="I13" s="177"/>
      <c r="J13" s="177"/>
      <c r="K13" s="22"/>
      <c r="L13" s="59"/>
      <c r="M13" s="21"/>
      <c r="N13" s="22"/>
      <c r="O13" s="22"/>
      <c r="P13" s="22"/>
      <c r="Q13" s="20"/>
      <c r="R13" s="21"/>
      <c r="S13" s="22"/>
      <c r="T13" s="22"/>
      <c r="U13" s="22"/>
      <c r="V13" s="59"/>
      <c r="W13" s="21"/>
      <c r="X13" s="22"/>
      <c r="Y13" s="22"/>
      <c r="Z13" s="22"/>
      <c r="AA13" s="20"/>
      <c r="AB13" s="21"/>
      <c r="AC13" s="22"/>
      <c r="AD13" s="22"/>
      <c r="AE13" s="22"/>
      <c r="AF13" s="59"/>
      <c r="AG13" s="21"/>
      <c r="AH13" s="22"/>
      <c r="AI13" s="22"/>
      <c r="AJ13" s="22"/>
      <c r="AK13" s="20"/>
      <c r="AL13" s="21"/>
      <c r="AM13" s="22"/>
      <c r="AN13" s="22"/>
      <c r="AO13" s="22"/>
      <c r="AP13" s="59"/>
      <c r="AQ13" s="21"/>
      <c r="AR13" s="22"/>
      <c r="AS13" s="22"/>
      <c r="AT13" s="22"/>
      <c r="AU13" s="20"/>
      <c r="AV13" s="21"/>
      <c r="AW13" s="22"/>
      <c r="AX13" s="22"/>
      <c r="AY13" s="22"/>
      <c r="AZ13" s="59"/>
      <c r="BA13" s="21"/>
      <c r="BB13" s="22"/>
      <c r="BC13" s="22"/>
      <c r="BD13" s="22"/>
      <c r="BE13" s="20"/>
      <c r="BF13" s="21">
        <v>600</v>
      </c>
      <c r="BG13" s="22">
        <v>600</v>
      </c>
      <c r="BH13" s="22">
        <v>600</v>
      </c>
      <c r="BI13" s="22" t="s">
        <v>522</v>
      </c>
      <c r="BJ13" s="59" t="s">
        <v>507</v>
      </c>
    </row>
    <row r="14" spans="1:62" ht="11.25" x14ac:dyDescent="0.3">
      <c r="A14" s="89" t="s">
        <v>523</v>
      </c>
      <c r="B14" s="148" t="s">
        <v>524</v>
      </c>
      <c r="C14" s="182">
        <v>12</v>
      </c>
      <c r="D14" s="183">
        <v>12</v>
      </c>
      <c r="E14" s="183">
        <v>12</v>
      </c>
      <c r="F14" s="90"/>
      <c r="G14" s="91" t="s">
        <v>525</v>
      </c>
      <c r="H14" s="182">
        <v>12</v>
      </c>
      <c r="I14" s="183">
        <v>12</v>
      </c>
      <c r="J14" s="183">
        <v>12</v>
      </c>
      <c r="K14" s="90"/>
      <c r="L14" s="92" t="s">
        <v>525</v>
      </c>
      <c r="M14" s="110">
        <v>40</v>
      </c>
      <c r="N14" s="90">
        <v>40</v>
      </c>
      <c r="O14" s="90">
        <v>40</v>
      </c>
      <c r="P14" s="90"/>
      <c r="Q14" s="91" t="s">
        <v>525</v>
      </c>
      <c r="R14" s="110"/>
      <c r="S14" s="90"/>
      <c r="T14" s="90">
        <v>40</v>
      </c>
      <c r="U14" s="90"/>
      <c r="V14" s="92" t="s">
        <v>525</v>
      </c>
      <c r="W14" s="110"/>
      <c r="X14" s="90"/>
      <c r="Y14" s="90">
        <v>40</v>
      </c>
      <c r="Z14" s="90"/>
      <c r="AA14" s="91" t="s">
        <v>525</v>
      </c>
      <c r="AB14" s="110"/>
      <c r="AC14" s="90"/>
      <c r="AD14" s="90"/>
      <c r="AE14" s="90"/>
      <c r="AF14" s="92"/>
      <c r="AG14" s="110"/>
      <c r="AH14" s="90"/>
      <c r="AI14" s="90"/>
      <c r="AJ14" s="90"/>
      <c r="AK14" s="91"/>
      <c r="AL14" s="110"/>
      <c r="AM14" s="90"/>
      <c r="AN14" s="90"/>
      <c r="AO14" s="90"/>
      <c r="AP14" s="92"/>
      <c r="AQ14" s="110"/>
      <c r="AR14" s="90"/>
      <c r="AS14" s="90"/>
      <c r="AT14" s="90"/>
      <c r="AU14" s="91"/>
      <c r="AV14" s="110"/>
      <c r="AW14" s="90"/>
      <c r="AX14" s="90"/>
      <c r="AY14" s="90"/>
      <c r="AZ14" s="92"/>
      <c r="BA14" s="110"/>
      <c r="BB14" s="90"/>
      <c r="BC14" s="90"/>
      <c r="BD14" s="90"/>
      <c r="BE14" s="91"/>
      <c r="BF14" s="110"/>
      <c r="BG14" s="90"/>
      <c r="BH14" s="90"/>
      <c r="BI14" s="90"/>
      <c r="BJ14" s="92"/>
    </row>
    <row r="15" spans="1:62" s="120" customFormat="1" ht="11.25" x14ac:dyDescent="0.3">
      <c r="A15" s="51" t="s">
        <v>526</v>
      </c>
      <c r="B15" s="141" t="s">
        <v>524</v>
      </c>
      <c r="C15" s="180">
        <v>5</v>
      </c>
      <c r="D15" s="181">
        <v>5</v>
      </c>
      <c r="E15" s="181">
        <v>5</v>
      </c>
      <c r="F15" s="28"/>
      <c r="G15" s="29" t="s">
        <v>525</v>
      </c>
      <c r="H15" s="180">
        <v>5</v>
      </c>
      <c r="I15" s="181">
        <v>5</v>
      </c>
      <c r="J15" s="181">
        <v>5</v>
      </c>
      <c r="K15" s="28"/>
      <c r="L15" s="52" t="s">
        <v>525</v>
      </c>
      <c r="M15" s="27">
        <v>24</v>
      </c>
      <c r="N15" s="28">
        <v>24</v>
      </c>
      <c r="O15" s="28">
        <v>24</v>
      </c>
      <c r="P15" s="28"/>
      <c r="Q15" s="29" t="s">
        <v>525</v>
      </c>
      <c r="R15" s="27">
        <v>24</v>
      </c>
      <c r="S15" s="28">
        <v>24</v>
      </c>
      <c r="T15" s="28">
        <v>24</v>
      </c>
      <c r="U15" s="28"/>
      <c r="V15" s="52" t="s">
        <v>525</v>
      </c>
      <c r="W15" s="27">
        <v>24</v>
      </c>
      <c r="X15" s="28">
        <v>24</v>
      </c>
      <c r="Y15" s="28">
        <v>24</v>
      </c>
      <c r="Z15" s="28"/>
      <c r="AA15" s="29" t="s">
        <v>525</v>
      </c>
      <c r="AB15" s="27"/>
      <c r="AC15" s="28"/>
      <c r="AD15" s="28"/>
      <c r="AE15" s="28"/>
      <c r="AF15" s="52"/>
      <c r="AG15" s="27"/>
      <c r="AH15" s="28"/>
      <c r="AI15" s="28"/>
      <c r="AJ15" s="28"/>
      <c r="AK15" s="29"/>
      <c r="AL15" s="27"/>
      <c r="AM15" s="28"/>
      <c r="AN15" s="28"/>
      <c r="AO15" s="28"/>
      <c r="AP15" s="52"/>
      <c r="AQ15" s="27"/>
      <c r="AR15" s="28"/>
      <c r="AS15" s="28"/>
      <c r="AT15" s="28"/>
      <c r="AU15" s="29"/>
      <c r="AV15" s="27"/>
      <c r="AW15" s="28"/>
      <c r="AX15" s="28"/>
      <c r="AY15" s="28"/>
      <c r="AZ15" s="52"/>
      <c r="BA15" s="27"/>
      <c r="BB15" s="28"/>
      <c r="BC15" s="28"/>
      <c r="BD15" s="28"/>
      <c r="BE15" s="29"/>
      <c r="BF15" s="27"/>
      <c r="BG15" s="28"/>
      <c r="BH15" s="28"/>
      <c r="BI15" s="28"/>
      <c r="BJ15" s="52"/>
    </row>
    <row r="16" spans="1:62" ht="11.25" x14ac:dyDescent="0.3">
      <c r="A16" s="53" t="s">
        <v>527</v>
      </c>
      <c r="B16" s="140" t="s">
        <v>528</v>
      </c>
      <c r="C16" s="178"/>
      <c r="D16" s="179"/>
      <c r="E16" s="179"/>
      <c r="F16" s="25"/>
      <c r="G16" s="26"/>
      <c r="H16" s="178"/>
      <c r="I16" s="179"/>
      <c r="J16" s="179"/>
      <c r="K16" s="25"/>
      <c r="L16" s="54"/>
      <c r="M16" s="24"/>
      <c r="N16" s="25"/>
      <c r="O16" s="25"/>
      <c r="P16" s="25"/>
      <c r="Q16" s="26"/>
      <c r="R16" s="24"/>
      <c r="S16" s="25"/>
      <c r="T16" s="25"/>
      <c r="U16" s="25"/>
      <c r="V16" s="54"/>
      <c r="W16" s="24"/>
      <c r="X16" s="25"/>
      <c r="Y16" s="25"/>
      <c r="Z16" s="25"/>
      <c r="AA16" s="26"/>
      <c r="AB16" s="24"/>
      <c r="AC16" s="25"/>
      <c r="AD16" s="25">
        <v>1356</v>
      </c>
      <c r="AE16" s="25"/>
      <c r="AF16" s="54" t="s">
        <v>519</v>
      </c>
      <c r="AG16" s="24"/>
      <c r="AH16" s="25"/>
      <c r="AI16" s="25"/>
      <c r="AJ16" s="25"/>
      <c r="AK16" s="26"/>
      <c r="AL16" s="24"/>
      <c r="AM16" s="25"/>
      <c r="AN16" s="25"/>
      <c r="AO16" s="25"/>
      <c r="AP16" s="54"/>
      <c r="AQ16" s="24"/>
      <c r="AR16" s="25"/>
      <c r="AS16" s="25"/>
      <c r="AT16" s="25"/>
      <c r="AU16" s="26"/>
      <c r="AV16" s="24"/>
      <c r="AW16" s="25"/>
      <c r="AX16" s="25"/>
      <c r="AY16" s="25"/>
      <c r="AZ16" s="54"/>
      <c r="BA16" s="24"/>
      <c r="BB16" s="25"/>
      <c r="BC16" s="25"/>
      <c r="BD16" s="25"/>
      <c r="BE16" s="26"/>
      <c r="BF16" s="24"/>
      <c r="BG16" s="25"/>
      <c r="BH16" s="25"/>
      <c r="BI16" s="25"/>
      <c r="BJ16" s="54"/>
    </row>
    <row r="17" spans="1:62" ht="11.25" x14ac:dyDescent="0.3">
      <c r="A17" s="51" t="s">
        <v>529</v>
      </c>
      <c r="B17" s="141" t="s">
        <v>530</v>
      </c>
      <c r="C17" s="180"/>
      <c r="D17" s="181"/>
      <c r="E17" s="181"/>
      <c r="F17" s="28"/>
      <c r="G17" s="29"/>
      <c r="H17" s="180"/>
      <c r="I17" s="181"/>
      <c r="J17" s="181"/>
      <c r="K17" s="28"/>
      <c r="L17" s="52"/>
      <c r="M17" s="27"/>
      <c r="N17" s="28"/>
      <c r="O17" s="28"/>
      <c r="P17" s="28"/>
      <c r="Q17" s="29"/>
      <c r="R17" s="27"/>
      <c r="S17" s="28"/>
      <c r="T17" s="28"/>
      <c r="U17" s="28"/>
      <c r="V17" s="52"/>
      <c r="W17" s="27"/>
      <c r="X17" s="28"/>
      <c r="Y17" s="28"/>
      <c r="Z17" s="28"/>
      <c r="AA17" s="29"/>
      <c r="AB17" s="27">
        <f>AD17</f>
        <v>27500000000</v>
      </c>
      <c r="AC17" s="28">
        <f>AD17</f>
        <v>27500000000</v>
      </c>
      <c r="AD17" s="28">
        <v>27500000000</v>
      </c>
      <c r="AE17" s="28"/>
      <c r="AF17" s="52" t="s">
        <v>519</v>
      </c>
      <c r="AG17" s="27"/>
      <c r="AH17" s="28"/>
      <c r="AI17" s="28"/>
      <c r="AJ17" s="28"/>
      <c r="AK17" s="29"/>
      <c r="AL17" s="27"/>
      <c r="AM17" s="28"/>
      <c r="AN17" s="28"/>
      <c r="AO17" s="28"/>
      <c r="AP17" s="52"/>
      <c r="AQ17" s="27"/>
      <c r="AR17" s="28"/>
      <c r="AS17" s="28"/>
      <c r="AT17" s="28"/>
      <c r="AU17" s="29"/>
      <c r="AV17" s="27"/>
      <c r="AW17" s="28"/>
      <c r="AX17" s="28"/>
      <c r="AY17" s="28"/>
      <c r="AZ17" s="52"/>
      <c r="BA17" s="27"/>
      <c r="BB17" s="28"/>
      <c r="BC17" s="28"/>
      <c r="BD17" s="28"/>
      <c r="BE17" s="29"/>
      <c r="BF17" s="27"/>
      <c r="BG17" s="28"/>
      <c r="BH17" s="28"/>
      <c r="BI17" s="28"/>
      <c r="BJ17" s="52"/>
    </row>
    <row r="18" spans="1:62" ht="22.5" x14ac:dyDescent="0.3">
      <c r="A18" s="53" t="s">
        <v>531</v>
      </c>
      <c r="B18" s="140" t="s">
        <v>25</v>
      </c>
      <c r="C18" s="178">
        <v>34</v>
      </c>
      <c r="D18" s="179">
        <v>35</v>
      </c>
      <c r="E18" s="179">
        <v>37</v>
      </c>
      <c r="F18" s="25" t="s">
        <v>532</v>
      </c>
      <c r="G18" s="26" t="s">
        <v>525</v>
      </c>
      <c r="H18" s="178">
        <v>34</v>
      </c>
      <c r="I18" s="179">
        <v>35</v>
      </c>
      <c r="J18" s="179">
        <v>37</v>
      </c>
      <c r="K18" s="25" t="s">
        <v>532</v>
      </c>
      <c r="L18" s="54" t="s">
        <v>525</v>
      </c>
      <c r="M18" s="24">
        <v>63</v>
      </c>
      <c r="N18" s="25">
        <v>64</v>
      </c>
      <c r="O18" s="25">
        <v>69</v>
      </c>
      <c r="P18" s="25" t="s">
        <v>533</v>
      </c>
      <c r="Q18" s="26" t="s">
        <v>525</v>
      </c>
      <c r="R18" s="24">
        <v>63</v>
      </c>
      <c r="S18" s="25">
        <v>64</v>
      </c>
      <c r="T18" s="25">
        <v>69</v>
      </c>
      <c r="U18" s="25" t="s">
        <v>533</v>
      </c>
      <c r="V18" s="54" t="s">
        <v>525</v>
      </c>
      <c r="W18" s="24">
        <v>63</v>
      </c>
      <c r="X18" s="25">
        <v>64</v>
      </c>
      <c r="Y18" s="25">
        <v>69</v>
      </c>
      <c r="Z18" s="25" t="s">
        <v>533</v>
      </c>
      <c r="AA18" s="26" t="s">
        <v>525</v>
      </c>
      <c r="AB18" s="24">
        <v>70</v>
      </c>
      <c r="AC18" s="25">
        <v>70</v>
      </c>
      <c r="AD18" s="25">
        <v>70</v>
      </c>
      <c r="AE18" s="25"/>
      <c r="AF18" s="54"/>
      <c r="AG18" s="24"/>
      <c r="AH18" s="25"/>
      <c r="AI18" s="25"/>
      <c r="AJ18" s="25"/>
      <c r="AK18" s="26"/>
      <c r="AL18" s="24"/>
      <c r="AM18" s="25"/>
      <c r="AN18" s="25"/>
      <c r="AO18" s="25"/>
      <c r="AP18" s="54"/>
      <c r="AQ18" s="24"/>
      <c r="AR18" s="25"/>
      <c r="AS18" s="25"/>
      <c r="AT18" s="25"/>
      <c r="AU18" s="26"/>
      <c r="AV18" s="24"/>
      <c r="AW18" s="25"/>
      <c r="AX18" s="25"/>
      <c r="AY18" s="25"/>
      <c r="AZ18" s="54"/>
      <c r="BA18" s="24"/>
      <c r="BB18" s="25"/>
      <c r="BC18" s="25"/>
      <c r="BD18" s="25"/>
      <c r="BE18" s="26"/>
      <c r="BF18" s="24"/>
      <c r="BG18" s="25"/>
      <c r="BH18" s="25"/>
      <c r="BI18" s="25"/>
      <c r="BJ18" s="54"/>
    </row>
    <row r="19" spans="1:62" ht="11.25" x14ac:dyDescent="0.3">
      <c r="A19" s="84" t="s">
        <v>27</v>
      </c>
      <c r="B19" s="147" t="s">
        <v>2</v>
      </c>
      <c r="C19" s="84" t="s">
        <v>3</v>
      </c>
      <c r="D19" s="84">
        <v>2030</v>
      </c>
      <c r="E19" s="84">
        <v>2050</v>
      </c>
      <c r="F19" s="84"/>
      <c r="G19" s="85"/>
      <c r="H19" s="84" t="s">
        <v>3</v>
      </c>
      <c r="I19" s="84">
        <v>2030</v>
      </c>
      <c r="J19" s="84">
        <v>2050</v>
      </c>
      <c r="K19" s="84"/>
      <c r="L19" s="85"/>
      <c r="M19" s="85" t="s">
        <v>3</v>
      </c>
      <c r="N19" s="85">
        <v>2030</v>
      </c>
      <c r="O19" s="85">
        <v>2050</v>
      </c>
      <c r="P19" s="84"/>
      <c r="Q19" s="85"/>
      <c r="R19" s="85" t="s">
        <v>3</v>
      </c>
      <c r="S19" s="85">
        <v>2030</v>
      </c>
      <c r="T19" s="85">
        <v>2050</v>
      </c>
      <c r="U19" s="84"/>
      <c r="V19" s="85"/>
      <c r="W19" s="85" t="s">
        <v>3</v>
      </c>
      <c r="X19" s="85">
        <v>2030</v>
      </c>
      <c r="Y19" s="85">
        <v>2050</v>
      </c>
      <c r="Z19" s="84"/>
      <c r="AA19" s="85"/>
      <c r="AB19" s="85" t="s">
        <v>3</v>
      </c>
      <c r="AC19" s="85">
        <v>2030</v>
      </c>
      <c r="AD19" s="85">
        <v>2050</v>
      </c>
      <c r="AE19" s="84"/>
      <c r="AF19" s="85"/>
      <c r="AG19" s="85" t="s">
        <v>3</v>
      </c>
      <c r="AH19" s="85">
        <v>2030</v>
      </c>
      <c r="AI19" s="85">
        <v>2050</v>
      </c>
      <c r="AJ19" s="84"/>
      <c r="AK19" s="85"/>
      <c r="AL19" s="85" t="s">
        <v>3</v>
      </c>
      <c r="AM19" s="85">
        <v>2030</v>
      </c>
      <c r="AN19" s="85">
        <v>2050</v>
      </c>
      <c r="AO19" s="84"/>
      <c r="AP19" s="86"/>
      <c r="AQ19" s="85" t="s">
        <v>3</v>
      </c>
      <c r="AR19" s="85">
        <v>2030</v>
      </c>
      <c r="AS19" s="85">
        <v>2050</v>
      </c>
      <c r="AT19" s="84"/>
      <c r="AU19" s="85"/>
      <c r="AV19" s="85" t="s">
        <v>3</v>
      </c>
      <c r="AW19" s="85">
        <v>2030</v>
      </c>
      <c r="AX19" s="85">
        <v>2050</v>
      </c>
      <c r="AY19" s="84"/>
      <c r="AZ19" s="86"/>
      <c r="BA19" s="85" t="s">
        <v>3</v>
      </c>
      <c r="BB19" s="85">
        <v>2030</v>
      </c>
      <c r="BC19" s="85">
        <v>2050</v>
      </c>
      <c r="BD19" s="84"/>
      <c r="BE19" s="85"/>
      <c r="BF19" s="85" t="s">
        <v>3</v>
      </c>
      <c r="BG19" s="85">
        <v>2030</v>
      </c>
      <c r="BH19" s="85">
        <v>2050</v>
      </c>
      <c r="BI19" s="84"/>
      <c r="BJ19" s="86"/>
    </row>
    <row r="20" spans="1:62" ht="11.25" x14ac:dyDescent="0.3">
      <c r="A20" s="53" t="s">
        <v>687</v>
      </c>
      <c r="B20" s="140"/>
      <c r="C20" s="178" t="s">
        <v>183</v>
      </c>
      <c r="D20" s="179" t="s">
        <v>183</v>
      </c>
      <c r="E20" s="179" t="s">
        <v>183</v>
      </c>
      <c r="F20" s="25"/>
      <c r="G20" s="26"/>
      <c r="H20" s="178" t="s">
        <v>183</v>
      </c>
      <c r="I20" s="179" t="s">
        <v>183</v>
      </c>
      <c r="J20" s="179" t="s">
        <v>183</v>
      </c>
      <c r="K20" s="25"/>
      <c r="L20" s="54"/>
      <c r="M20" s="24" t="s">
        <v>183</v>
      </c>
      <c r="N20" s="25" t="s">
        <v>183</v>
      </c>
      <c r="O20" s="25" t="s">
        <v>183</v>
      </c>
      <c r="P20" s="25"/>
      <c r="Q20" s="26"/>
      <c r="R20" s="24"/>
      <c r="S20" s="25"/>
      <c r="T20" s="25" t="s">
        <v>183</v>
      </c>
      <c r="U20" s="25"/>
      <c r="V20" s="54"/>
      <c r="W20" s="24"/>
      <c r="X20" s="25"/>
      <c r="Y20" s="25" t="s">
        <v>183</v>
      </c>
      <c r="Z20" s="25"/>
      <c r="AA20" s="26"/>
      <c r="AB20" s="24" t="s">
        <v>183</v>
      </c>
      <c r="AC20" s="25" t="s">
        <v>183</v>
      </c>
      <c r="AD20" s="25" t="s">
        <v>183</v>
      </c>
      <c r="AE20" s="25"/>
      <c r="AF20" s="54"/>
      <c r="AG20" s="24"/>
      <c r="AH20" s="25"/>
      <c r="AI20" s="25"/>
      <c r="AJ20" s="25"/>
      <c r="AK20" s="26"/>
      <c r="AL20" s="24"/>
      <c r="AM20" s="25"/>
      <c r="AN20" s="25"/>
      <c r="AO20" s="25"/>
      <c r="AP20" s="54"/>
      <c r="AQ20" s="24"/>
      <c r="AR20" s="25"/>
      <c r="AS20" s="25"/>
      <c r="AT20" s="25"/>
      <c r="AU20" s="26"/>
      <c r="AV20" s="24"/>
      <c r="AW20" s="25"/>
      <c r="AX20" s="25"/>
      <c r="AY20" s="25"/>
      <c r="AZ20" s="54"/>
      <c r="BA20" s="24"/>
      <c r="BB20" s="25"/>
      <c r="BC20" s="25"/>
      <c r="BD20" s="25"/>
      <c r="BE20" s="26"/>
      <c r="BF20" s="24"/>
      <c r="BG20" s="25"/>
      <c r="BH20" s="25"/>
      <c r="BI20" s="25"/>
      <c r="BJ20" s="54"/>
    </row>
    <row r="21" spans="1:62" x14ac:dyDescent="0.3">
      <c r="A21" s="243" t="s">
        <v>28</v>
      </c>
      <c r="B21" s="141"/>
      <c r="C21" s="180"/>
      <c r="D21" s="181"/>
      <c r="E21" s="181"/>
      <c r="F21" s="28"/>
      <c r="G21" s="29"/>
      <c r="H21" s="180"/>
      <c r="I21" s="181"/>
      <c r="J21" s="181"/>
      <c r="K21" s="28"/>
      <c r="L21" s="52"/>
      <c r="M21" s="27"/>
      <c r="N21" s="28"/>
      <c r="O21" s="28"/>
      <c r="P21" s="28"/>
      <c r="Q21" s="29"/>
      <c r="R21" s="27"/>
      <c r="S21" s="28"/>
      <c r="T21" s="28"/>
      <c r="U21" s="28"/>
      <c r="V21" s="52"/>
      <c r="W21" s="27"/>
      <c r="X21" s="28"/>
      <c r="Y21" s="28"/>
      <c r="Z21" s="28"/>
      <c r="AA21" s="29"/>
      <c r="AB21" s="27"/>
      <c r="AC21" s="28"/>
      <c r="AD21" s="28"/>
      <c r="AE21" s="28"/>
      <c r="AF21" s="52"/>
      <c r="AG21" s="27"/>
      <c r="AH21" s="28"/>
      <c r="AI21" s="28"/>
      <c r="AJ21" s="28"/>
      <c r="AK21" s="29"/>
      <c r="AL21" s="27"/>
      <c r="AM21" s="28"/>
      <c r="AN21" s="28"/>
      <c r="AO21" s="28"/>
      <c r="AP21" s="52"/>
      <c r="AQ21" s="27"/>
      <c r="AR21" s="28"/>
      <c r="AS21" s="28"/>
      <c r="AT21" s="28"/>
      <c r="AU21" s="29"/>
      <c r="AV21" s="27"/>
      <c r="AW21" s="28"/>
      <c r="AX21" s="28"/>
      <c r="AY21" s="28"/>
      <c r="AZ21" s="52"/>
      <c r="BA21" s="27"/>
      <c r="BB21" s="28"/>
      <c r="BC21" s="28"/>
      <c r="BD21" s="28"/>
      <c r="BE21" s="29"/>
      <c r="BF21" s="27"/>
      <c r="BG21" s="28"/>
      <c r="BH21" s="28"/>
      <c r="BI21" s="28"/>
      <c r="BJ21" s="52"/>
    </row>
    <row r="22" spans="1:62" s="123" customFormat="1" ht="33.75" x14ac:dyDescent="0.3">
      <c r="A22" s="55" t="s">
        <v>45</v>
      </c>
      <c r="B22" s="144" t="s">
        <v>534</v>
      </c>
      <c r="C22" s="184">
        <v>3.6964025513935899</v>
      </c>
      <c r="D22" s="185">
        <v>3.2962863522086936</v>
      </c>
      <c r="E22" s="185">
        <v>2.3738611073571638</v>
      </c>
      <c r="F22" s="56"/>
      <c r="G22" s="23" t="s">
        <v>525</v>
      </c>
      <c r="H22" s="184">
        <v>2.049734083138592</v>
      </c>
      <c r="I22" s="185">
        <v>1.8950110685901422</v>
      </c>
      <c r="J22" s="185">
        <v>1.7095314735660108</v>
      </c>
      <c r="K22" s="56"/>
      <c r="L22" s="57" t="s">
        <v>525</v>
      </c>
      <c r="M22" s="113">
        <v>0.73707735522305684</v>
      </c>
      <c r="N22" s="56">
        <v>0.67953985492500413</v>
      </c>
      <c r="O22" s="56">
        <v>0.55470717197834718</v>
      </c>
      <c r="P22" s="56"/>
      <c r="Q22" s="23" t="s">
        <v>525</v>
      </c>
      <c r="R22" s="113"/>
      <c r="S22" s="56"/>
      <c r="T22" s="56">
        <v>0.76749004678763411</v>
      </c>
      <c r="U22" s="56"/>
      <c r="V22" s="57" t="s">
        <v>525</v>
      </c>
      <c r="W22" s="113"/>
      <c r="X22" s="56"/>
      <c r="Y22" s="56">
        <v>0.35333333333333333</v>
      </c>
      <c r="Z22" s="56"/>
      <c r="AA22" s="23" t="s">
        <v>525</v>
      </c>
      <c r="AB22" s="113">
        <v>1</v>
      </c>
      <c r="AC22" s="56">
        <v>0.95</v>
      </c>
      <c r="AD22" s="56">
        <v>0.75</v>
      </c>
      <c r="AE22" s="56"/>
      <c r="AF22" s="57" t="s">
        <v>535</v>
      </c>
      <c r="AG22" s="113">
        <v>8.7999999999999995E-2</v>
      </c>
      <c r="AH22" s="56">
        <v>0.75</v>
      </c>
      <c r="AI22" s="56">
        <v>5.5E-2</v>
      </c>
      <c r="AJ22" s="56"/>
      <c r="AK22" s="23" t="s">
        <v>536</v>
      </c>
      <c r="AL22" s="113">
        <v>8.7999999999999995E-2</v>
      </c>
      <c r="AM22" s="56">
        <v>0.75</v>
      </c>
      <c r="AN22" s="56">
        <v>5.5E-2</v>
      </c>
      <c r="AO22" s="56"/>
      <c r="AP22" s="57" t="s">
        <v>536</v>
      </c>
      <c r="AQ22" s="113">
        <v>8.7999999999999995E-2</v>
      </c>
      <c r="AR22" s="56">
        <v>0.75</v>
      </c>
      <c r="AS22" s="56">
        <v>5.5E-2</v>
      </c>
      <c r="AT22" s="56"/>
      <c r="AU22" s="23" t="s">
        <v>536</v>
      </c>
      <c r="AV22" s="113">
        <v>8.7999999999999995E-2</v>
      </c>
      <c r="AW22" s="56">
        <v>0.75</v>
      </c>
      <c r="AX22" s="56">
        <v>5.5E-2</v>
      </c>
      <c r="AY22" s="56"/>
      <c r="AZ22" s="57" t="s">
        <v>536</v>
      </c>
      <c r="BA22" s="113">
        <v>8.7999999999999995E-2</v>
      </c>
      <c r="BB22" s="56">
        <v>0.75</v>
      </c>
      <c r="BC22" s="56">
        <v>5.5E-2</v>
      </c>
      <c r="BD22" s="56"/>
      <c r="BE22" s="23" t="s">
        <v>536</v>
      </c>
      <c r="BF22" s="113"/>
      <c r="BG22" s="56"/>
      <c r="BH22" s="56"/>
      <c r="BI22" s="56"/>
      <c r="BJ22" s="57"/>
    </row>
    <row r="23" spans="1:62" s="123" customFormat="1" ht="11.25" x14ac:dyDescent="0.3">
      <c r="A23" s="249" t="s">
        <v>339</v>
      </c>
      <c r="B23" s="142" t="s">
        <v>534</v>
      </c>
      <c r="C23" s="176"/>
      <c r="D23" s="177"/>
      <c r="E23" s="177"/>
      <c r="F23" s="22"/>
      <c r="G23" s="20"/>
      <c r="H23" s="176"/>
      <c r="I23" s="177"/>
      <c r="J23" s="177"/>
      <c r="K23" s="22"/>
      <c r="L23" s="59"/>
      <c r="M23" s="21"/>
      <c r="N23" s="22"/>
      <c r="O23" s="22"/>
      <c r="P23" s="22"/>
      <c r="Q23" s="20"/>
      <c r="R23" s="21"/>
      <c r="S23" s="22"/>
      <c r="T23" s="22"/>
      <c r="U23" s="22"/>
      <c r="V23" s="59"/>
      <c r="W23" s="21"/>
      <c r="X23" s="22"/>
      <c r="Y23" s="22">
        <v>0.35333333333333333</v>
      </c>
      <c r="Z23" s="22"/>
      <c r="AA23" s="20" t="s">
        <v>525</v>
      </c>
      <c r="AB23" s="21"/>
      <c r="AC23" s="22"/>
      <c r="AD23" s="22"/>
      <c r="AE23" s="22"/>
      <c r="AF23" s="59"/>
      <c r="AG23" s="21"/>
      <c r="AH23" s="22"/>
      <c r="AI23" s="22"/>
      <c r="AJ23" s="22"/>
      <c r="AK23" s="20"/>
      <c r="AL23" s="21"/>
      <c r="AM23" s="22"/>
      <c r="AN23" s="22"/>
      <c r="AO23" s="22"/>
      <c r="AP23" s="59"/>
      <c r="AQ23" s="21"/>
      <c r="AR23" s="22"/>
      <c r="AS23" s="22"/>
      <c r="AT23" s="22"/>
      <c r="AU23" s="20"/>
      <c r="AV23" s="21"/>
      <c r="AW23" s="22"/>
      <c r="AX23" s="22"/>
      <c r="AY23" s="22"/>
      <c r="AZ23" s="59"/>
      <c r="BA23" s="21"/>
      <c r="BB23" s="22"/>
      <c r="BC23" s="22"/>
      <c r="BD23" s="22"/>
      <c r="BE23" s="20"/>
      <c r="BF23" s="21"/>
      <c r="BG23" s="22"/>
      <c r="BH23" s="22"/>
      <c r="BI23" s="22"/>
      <c r="BJ23" s="59"/>
    </row>
    <row r="24" spans="1:62" ht="11.25" x14ac:dyDescent="0.3">
      <c r="A24" s="53" t="s">
        <v>452</v>
      </c>
      <c r="B24" s="140"/>
      <c r="C24" s="178"/>
      <c r="D24" s="179"/>
      <c r="E24" s="179"/>
      <c r="F24" s="25"/>
      <c r="G24" s="26"/>
      <c r="H24" s="178"/>
      <c r="I24" s="179"/>
      <c r="J24" s="179"/>
      <c r="K24" s="25"/>
      <c r="L24" s="54"/>
      <c r="M24" s="24"/>
      <c r="N24" s="25"/>
      <c r="O24" s="25"/>
      <c r="P24" s="25"/>
      <c r="Q24" s="26"/>
      <c r="R24" s="24"/>
      <c r="S24" s="25"/>
      <c r="T24" s="25"/>
      <c r="U24" s="25"/>
      <c r="V24" s="54"/>
      <c r="W24" s="24"/>
      <c r="X24" s="25"/>
      <c r="Y24" s="25"/>
      <c r="Z24" s="25"/>
      <c r="AA24" s="26"/>
      <c r="AB24" s="24"/>
      <c r="AC24" s="25"/>
      <c r="AD24" s="25"/>
      <c r="AE24" s="25"/>
      <c r="AF24" s="54"/>
      <c r="AG24" s="24"/>
      <c r="AH24" s="25"/>
      <c r="AI24" s="25"/>
      <c r="AJ24" s="25"/>
      <c r="AK24" s="26"/>
      <c r="AL24" s="24"/>
      <c r="AM24" s="25"/>
      <c r="AN24" s="25"/>
      <c r="AO24" s="25"/>
      <c r="AP24" s="54"/>
      <c r="AQ24" s="24"/>
      <c r="AR24" s="25"/>
      <c r="AS24" s="25"/>
      <c r="AT24" s="25"/>
      <c r="AU24" s="26"/>
      <c r="AV24" s="24"/>
      <c r="AW24" s="25"/>
      <c r="AX24" s="25"/>
      <c r="AY24" s="25"/>
      <c r="AZ24" s="54"/>
      <c r="BA24" s="24"/>
      <c r="BB24" s="25"/>
      <c r="BC24" s="25"/>
      <c r="BD24" s="25"/>
      <c r="BE24" s="26"/>
      <c r="BF24" s="24"/>
      <c r="BG24" s="25"/>
      <c r="BH24" s="25"/>
      <c r="BI24" s="25"/>
      <c r="BJ24" s="54"/>
    </row>
    <row r="25" spans="1:62" s="120" customFormat="1" ht="11.25" x14ac:dyDescent="0.3">
      <c r="A25" s="250" t="s">
        <v>537</v>
      </c>
      <c r="B25" s="141" t="s">
        <v>534</v>
      </c>
      <c r="C25" s="180"/>
      <c r="D25" s="181"/>
      <c r="E25" s="181"/>
      <c r="F25" s="28"/>
      <c r="G25" s="29"/>
      <c r="H25" s="180"/>
      <c r="I25" s="181"/>
      <c r="J25" s="181"/>
      <c r="K25" s="28"/>
      <c r="L25" s="52"/>
      <c r="M25" s="27"/>
      <c r="N25" s="28"/>
      <c r="O25" s="28"/>
      <c r="P25" s="28"/>
      <c r="Q25" s="29"/>
      <c r="R25" s="27"/>
      <c r="S25" s="28"/>
      <c r="T25" s="28">
        <v>0.76749004678763411</v>
      </c>
      <c r="U25" s="28"/>
      <c r="V25" s="52" t="s">
        <v>525</v>
      </c>
      <c r="W25" s="27"/>
      <c r="X25" s="28"/>
      <c r="Y25" s="28"/>
      <c r="Z25" s="28"/>
      <c r="AA25" s="29"/>
      <c r="AB25" s="27">
        <v>1</v>
      </c>
      <c r="AC25" s="28">
        <v>0.95</v>
      </c>
      <c r="AD25" s="28">
        <v>0.75</v>
      </c>
      <c r="AE25" s="28"/>
      <c r="AF25" s="52" t="s">
        <v>535</v>
      </c>
      <c r="AG25" s="27"/>
      <c r="AH25" s="28"/>
      <c r="AI25" s="28"/>
      <c r="AJ25" s="28"/>
      <c r="AK25" s="29"/>
      <c r="AL25" s="27"/>
      <c r="AM25" s="28"/>
      <c r="AN25" s="28"/>
      <c r="AO25" s="28"/>
      <c r="AP25" s="52"/>
      <c r="AQ25" s="27"/>
      <c r="AR25" s="28"/>
      <c r="AS25" s="28"/>
      <c r="AT25" s="28"/>
      <c r="AU25" s="29"/>
      <c r="AV25" s="27"/>
      <c r="AW25" s="28"/>
      <c r="AX25" s="28"/>
      <c r="AY25" s="28"/>
      <c r="AZ25" s="52"/>
      <c r="BA25" s="27"/>
      <c r="BB25" s="28"/>
      <c r="BC25" s="28"/>
      <c r="BD25" s="28"/>
      <c r="BE25" s="29"/>
      <c r="BF25" s="27"/>
      <c r="BG25" s="28"/>
      <c r="BH25" s="28"/>
      <c r="BI25" s="28"/>
      <c r="BJ25" s="52"/>
    </row>
    <row r="26" spans="1:62" ht="11.25" x14ac:dyDescent="0.3">
      <c r="A26" s="252" t="s">
        <v>453</v>
      </c>
      <c r="B26" s="140" t="s">
        <v>534</v>
      </c>
      <c r="C26" s="178">
        <v>3.696402551393593</v>
      </c>
      <c r="D26" s="179">
        <v>3.2962863522086936</v>
      </c>
      <c r="E26" s="179">
        <v>2.3738611073571638</v>
      </c>
      <c r="F26" s="25"/>
      <c r="G26" s="26" t="s">
        <v>525</v>
      </c>
      <c r="H26" s="178"/>
      <c r="I26" s="179"/>
      <c r="J26" s="179"/>
      <c r="K26" s="25"/>
      <c r="L26" s="54" t="s">
        <v>525</v>
      </c>
      <c r="M26" s="24">
        <v>0.73707735522305684</v>
      </c>
      <c r="N26" s="25">
        <v>0.67953985492500413</v>
      </c>
      <c r="O26" s="25">
        <v>0.55470717197834718</v>
      </c>
      <c r="P26" s="25"/>
      <c r="Q26" s="26" t="s">
        <v>525</v>
      </c>
      <c r="R26" s="24"/>
      <c r="S26" s="25"/>
      <c r="T26" s="25"/>
      <c r="U26" s="25"/>
      <c r="V26" s="54"/>
      <c r="W26" s="24"/>
      <c r="X26" s="25"/>
      <c r="Y26" s="25"/>
      <c r="Z26" s="25"/>
      <c r="AA26" s="26"/>
      <c r="AB26" s="24"/>
      <c r="AC26" s="25"/>
      <c r="AD26" s="25"/>
      <c r="AE26" s="25"/>
      <c r="AF26" s="54" t="s">
        <v>525</v>
      </c>
      <c r="AG26" s="24"/>
      <c r="AH26" s="25"/>
      <c r="AI26" s="25"/>
      <c r="AJ26" s="25"/>
      <c r="AK26" s="26"/>
      <c r="AL26" s="24"/>
      <c r="AM26" s="25"/>
      <c r="AN26" s="25"/>
      <c r="AO26" s="25"/>
      <c r="AP26" s="54"/>
      <c r="AQ26" s="24"/>
      <c r="AR26" s="25"/>
      <c r="AS26" s="25"/>
      <c r="AT26" s="25"/>
      <c r="AU26" s="26"/>
      <c r="AV26" s="24"/>
      <c r="AW26" s="25"/>
      <c r="AX26" s="25"/>
      <c r="AY26" s="25"/>
      <c r="AZ26" s="54"/>
      <c r="BA26" s="24"/>
      <c r="BB26" s="25"/>
      <c r="BC26" s="25"/>
      <c r="BD26" s="25"/>
      <c r="BE26" s="26"/>
      <c r="BF26" s="24"/>
      <c r="BG26" s="25"/>
      <c r="BH26" s="25"/>
      <c r="BI26" s="25"/>
      <c r="BJ26" s="54"/>
    </row>
    <row r="27" spans="1:62" s="120" customFormat="1" x14ac:dyDescent="0.3">
      <c r="A27" s="243" t="s">
        <v>50</v>
      </c>
      <c r="B27" s="141"/>
      <c r="C27" s="180"/>
      <c r="D27" s="181"/>
      <c r="E27" s="181"/>
      <c r="F27" s="28"/>
      <c r="G27" s="29"/>
      <c r="H27" s="180"/>
      <c r="I27" s="181"/>
      <c r="J27" s="181"/>
      <c r="K27" s="28"/>
      <c r="L27" s="52"/>
      <c r="M27" s="27"/>
      <c r="N27" s="28"/>
      <c r="O27" s="28"/>
      <c r="P27" s="28"/>
      <c r="Q27" s="29"/>
      <c r="R27" s="27"/>
      <c r="S27" s="28"/>
      <c r="T27" s="28"/>
      <c r="U27" s="28"/>
      <c r="V27" s="52"/>
      <c r="W27" s="27"/>
      <c r="X27" s="28"/>
      <c r="Y27" s="28"/>
      <c r="Z27" s="28"/>
      <c r="AA27" s="29"/>
      <c r="AB27" s="27"/>
      <c r="AC27" s="28"/>
      <c r="AD27" s="28"/>
      <c r="AE27" s="28"/>
      <c r="AF27" s="52"/>
      <c r="AG27" s="27"/>
      <c r="AH27" s="28"/>
      <c r="AI27" s="28"/>
      <c r="AJ27" s="28"/>
      <c r="AK27" s="29"/>
      <c r="AL27" s="27"/>
      <c r="AM27" s="28"/>
      <c r="AN27" s="28"/>
      <c r="AO27" s="28"/>
      <c r="AP27" s="52"/>
      <c r="AQ27" s="27"/>
      <c r="AR27" s="28"/>
      <c r="AS27" s="28"/>
      <c r="AT27" s="28"/>
      <c r="AU27" s="29"/>
      <c r="AV27" s="27"/>
      <c r="AW27" s="28"/>
      <c r="AX27" s="28"/>
      <c r="AY27" s="28"/>
      <c r="AZ27" s="52"/>
      <c r="BA27" s="27"/>
      <c r="BB27" s="28"/>
      <c r="BC27" s="28"/>
      <c r="BD27" s="28"/>
      <c r="BE27" s="29"/>
      <c r="BF27" s="27"/>
      <c r="BG27" s="28"/>
      <c r="BH27" s="28"/>
      <c r="BI27" s="28"/>
      <c r="BJ27" s="52"/>
    </row>
    <row r="28" spans="1:62" ht="11.25" x14ac:dyDescent="0.3">
      <c r="A28" s="53" t="s">
        <v>980</v>
      </c>
      <c r="B28" s="140"/>
      <c r="C28" s="178"/>
      <c r="D28" s="179"/>
      <c r="E28" s="179"/>
      <c r="F28" s="25"/>
      <c r="G28" s="26"/>
      <c r="H28" s="178"/>
      <c r="I28" s="179"/>
      <c r="J28" s="179"/>
      <c r="K28" s="25"/>
      <c r="L28" s="54"/>
      <c r="M28" s="24"/>
      <c r="N28" s="25"/>
      <c r="O28" s="25"/>
      <c r="P28" s="25"/>
      <c r="Q28" s="26"/>
      <c r="R28" s="24"/>
      <c r="S28" s="25"/>
      <c r="T28" s="25"/>
      <c r="U28" s="25"/>
      <c r="V28" s="54"/>
      <c r="W28" s="24"/>
      <c r="X28" s="25"/>
      <c r="Y28" s="25"/>
      <c r="Z28" s="25"/>
      <c r="AA28" s="26"/>
      <c r="AB28" s="24"/>
      <c r="AC28" s="25"/>
      <c r="AD28" s="25"/>
      <c r="AE28" s="25"/>
      <c r="AF28" s="54"/>
      <c r="AG28" s="24"/>
      <c r="AH28" s="25"/>
      <c r="AI28" s="25"/>
      <c r="AJ28" s="25"/>
      <c r="AK28" s="26"/>
      <c r="AL28" s="24"/>
      <c r="AM28" s="25"/>
      <c r="AN28" s="25"/>
      <c r="AO28" s="25"/>
      <c r="AP28" s="54"/>
      <c r="AQ28" s="24"/>
      <c r="AR28" s="25"/>
      <c r="AS28" s="25"/>
      <c r="AT28" s="25"/>
      <c r="AU28" s="26"/>
      <c r="AV28" s="24"/>
      <c r="AW28" s="25"/>
      <c r="AX28" s="25"/>
      <c r="AY28" s="25"/>
      <c r="AZ28" s="54"/>
      <c r="BA28" s="24"/>
      <c r="BB28" s="25"/>
      <c r="BC28" s="25"/>
      <c r="BD28" s="25"/>
      <c r="BE28" s="26"/>
      <c r="BF28" s="24"/>
      <c r="BG28" s="25"/>
      <c r="BH28" s="25"/>
      <c r="BI28" s="25"/>
      <c r="BJ28" s="54"/>
    </row>
    <row r="29" spans="1:62" s="120" customFormat="1" ht="11.25" x14ac:dyDescent="0.3">
      <c r="A29" s="51" t="s">
        <v>55</v>
      </c>
      <c r="B29" s="141"/>
      <c r="C29" s="180"/>
      <c r="D29" s="181"/>
      <c r="E29" s="181"/>
      <c r="F29" s="28"/>
      <c r="G29" s="29"/>
      <c r="H29" s="180"/>
      <c r="I29" s="181"/>
      <c r="J29" s="181"/>
      <c r="K29" s="28"/>
      <c r="L29" s="52"/>
      <c r="M29" s="27"/>
      <c r="N29" s="28"/>
      <c r="O29" s="28"/>
      <c r="P29" s="28"/>
      <c r="Q29" s="29"/>
      <c r="R29" s="27"/>
      <c r="S29" s="28"/>
      <c r="T29" s="28"/>
      <c r="U29" s="28"/>
      <c r="V29" s="52"/>
      <c r="W29" s="27"/>
      <c r="X29" s="28"/>
      <c r="Y29" s="28"/>
      <c r="Z29" s="28"/>
      <c r="AA29" s="29"/>
      <c r="AB29" s="27"/>
      <c r="AC29" s="28"/>
      <c r="AD29" s="28"/>
      <c r="AE29" s="28"/>
      <c r="AF29" s="52"/>
      <c r="AG29" s="27"/>
      <c r="AH29" s="28"/>
      <c r="AI29" s="28"/>
      <c r="AJ29" s="28"/>
      <c r="AK29" s="29"/>
      <c r="AL29" s="27"/>
      <c r="AM29" s="28"/>
      <c r="AN29" s="28"/>
      <c r="AO29" s="28"/>
      <c r="AP29" s="52"/>
      <c r="AQ29" s="27"/>
      <c r="AR29" s="28"/>
      <c r="AS29" s="28"/>
      <c r="AT29" s="28"/>
      <c r="AU29" s="29"/>
      <c r="AV29" s="27"/>
      <c r="AW29" s="28"/>
      <c r="AX29" s="28"/>
      <c r="AY29" s="28"/>
      <c r="AZ29" s="52"/>
      <c r="BA29" s="27"/>
      <c r="BB29" s="28"/>
      <c r="BC29" s="28"/>
      <c r="BD29" s="28"/>
      <c r="BE29" s="29"/>
      <c r="BF29" s="27"/>
      <c r="BG29" s="28"/>
      <c r="BH29" s="28"/>
      <c r="BI29" s="28"/>
      <c r="BJ29" s="52"/>
    </row>
    <row r="30" spans="1:62" ht="11.25" x14ac:dyDescent="0.3">
      <c r="A30" s="252" t="s">
        <v>325</v>
      </c>
      <c r="B30" s="140" t="s">
        <v>538</v>
      </c>
      <c r="C30" s="178">
        <f>3160/43.1*C26</f>
        <v>271.01234483535387</v>
      </c>
      <c r="D30" s="179">
        <f>3160/43.1*D26</f>
        <v>241.67667918745872</v>
      </c>
      <c r="E30" s="179">
        <f>3160/43.1*E26</f>
        <v>174.04642921690572</v>
      </c>
      <c r="F30" s="25"/>
      <c r="G30" s="26" t="s">
        <v>525</v>
      </c>
      <c r="H30" s="178"/>
      <c r="I30" s="179"/>
      <c r="J30" s="179"/>
      <c r="K30" s="25"/>
      <c r="L30" s="54"/>
      <c r="M30" s="268">
        <v>54.040938341180031</v>
      </c>
      <c r="N30" s="269">
        <v>49.822411637192872</v>
      </c>
      <c r="O30" s="269">
        <v>40.6699457877396</v>
      </c>
      <c r="P30" s="25"/>
      <c r="Q30" s="26" t="s">
        <v>525</v>
      </c>
      <c r="R30" s="24"/>
      <c r="S30" s="25"/>
      <c r="T30" s="25">
        <v>43.224494874514207</v>
      </c>
      <c r="U30" s="25"/>
      <c r="V30" s="54" t="s">
        <v>525</v>
      </c>
      <c r="W30" s="24"/>
      <c r="X30" s="25"/>
      <c r="Y30" s="25"/>
      <c r="Z30" s="25"/>
      <c r="AA30" s="26"/>
      <c r="AB30" s="24">
        <v>56.1</v>
      </c>
      <c r="AC30" s="25">
        <v>53.295000000000002</v>
      </c>
      <c r="AD30" s="25">
        <v>42.075000000000003</v>
      </c>
      <c r="AE30" s="25"/>
      <c r="AF30" s="54" t="s">
        <v>296</v>
      </c>
      <c r="AG30" s="24"/>
      <c r="AH30" s="25"/>
      <c r="AI30" s="25"/>
      <c r="AJ30" s="25"/>
      <c r="AK30" s="26"/>
      <c r="AL30" s="24"/>
      <c r="AM30" s="25"/>
      <c r="AN30" s="25"/>
      <c r="AO30" s="25"/>
      <c r="AP30" s="54"/>
      <c r="AQ30" s="24"/>
      <c r="AR30" s="25"/>
      <c r="AS30" s="25"/>
      <c r="AT30" s="25"/>
      <c r="AU30" s="26"/>
      <c r="AV30" s="24"/>
      <c r="AW30" s="25"/>
      <c r="AX30" s="25"/>
      <c r="AY30" s="25"/>
      <c r="AZ30" s="54"/>
      <c r="BA30" s="24"/>
      <c r="BB30" s="25"/>
      <c r="BC30" s="25"/>
      <c r="BD30" s="25"/>
      <c r="BE30" s="26"/>
      <c r="BF30" s="24"/>
      <c r="BG30" s="25"/>
      <c r="BH30" s="25"/>
      <c r="BI30" s="25"/>
      <c r="BJ30" s="54"/>
    </row>
    <row r="31" spans="1:62" s="120" customFormat="1" ht="11.25" x14ac:dyDescent="0.3">
      <c r="A31" s="250" t="s">
        <v>539</v>
      </c>
      <c r="B31" s="141" t="s">
        <v>538</v>
      </c>
      <c r="C31" s="265">
        <v>0.34496382245525059</v>
      </c>
      <c r="D31" s="266">
        <v>8.6583563798657087E-2</v>
      </c>
      <c r="E31" s="266">
        <v>4.3826269211490701E-2</v>
      </c>
      <c r="F31" s="28"/>
      <c r="G31" s="29" t="s">
        <v>525</v>
      </c>
      <c r="H31" s="180"/>
      <c r="I31" s="181"/>
      <c r="J31" s="181"/>
      <c r="K31" s="28"/>
      <c r="L31" s="52"/>
      <c r="M31" s="270">
        <v>5.6490672030722E-2</v>
      </c>
      <c r="N31" s="271">
        <v>8.6054507019271542E-3</v>
      </c>
      <c r="O31" s="271">
        <v>7.866364106491195E-3</v>
      </c>
      <c r="P31" s="28"/>
      <c r="Q31" s="29" t="s">
        <v>525</v>
      </c>
      <c r="R31" s="27"/>
      <c r="S31" s="28"/>
      <c r="T31" s="28">
        <v>7.866363793252595E-3</v>
      </c>
      <c r="U31" s="28"/>
      <c r="V31" s="52" t="s">
        <v>525</v>
      </c>
      <c r="W31" s="27"/>
      <c r="X31" s="28"/>
      <c r="Y31" s="28"/>
      <c r="Z31" s="28"/>
      <c r="AA31" s="29"/>
      <c r="AB31" s="27">
        <v>4.0000000000000003E-5</v>
      </c>
      <c r="AC31" s="28">
        <v>3.8000000000000002E-5</v>
      </c>
      <c r="AD31" s="28">
        <v>3.0000000000000004E-5</v>
      </c>
      <c r="AE31" s="28"/>
      <c r="AF31" s="52" t="s">
        <v>296</v>
      </c>
      <c r="AG31" s="27"/>
      <c r="AH31" s="28"/>
      <c r="AI31" s="28"/>
      <c r="AJ31" s="28"/>
      <c r="AK31" s="29"/>
      <c r="AL31" s="27"/>
      <c r="AM31" s="28"/>
      <c r="AN31" s="28"/>
      <c r="AO31" s="28"/>
      <c r="AP31" s="52"/>
      <c r="AQ31" s="27"/>
      <c r="AR31" s="28"/>
      <c r="AS31" s="28"/>
      <c r="AT31" s="28"/>
      <c r="AU31" s="29"/>
      <c r="AV31" s="27"/>
      <c r="AW31" s="28"/>
      <c r="AX31" s="28"/>
      <c r="AY31" s="28"/>
      <c r="AZ31" s="52"/>
      <c r="BA31" s="27"/>
      <c r="BB31" s="28"/>
      <c r="BC31" s="28"/>
      <c r="BD31" s="28"/>
      <c r="BE31" s="29"/>
      <c r="BF31" s="27"/>
      <c r="BG31" s="28"/>
      <c r="BH31" s="28"/>
      <c r="BI31" s="28"/>
      <c r="BJ31" s="52"/>
    </row>
    <row r="32" spans="1:62" ht="22.5" x14ac:dyDescent="0.3">
      <c r="A32" s="252" t="s">
        <v>358</v>
      </c>
      <c r="B32" s="140" t="s">
        <v>538</v>
      </c>
      <c r="C32" s="264">
        <f>10/1000000*1000/43.1*64/32*C$26</f>
        <v>1.7152680052870501E-3</v>
      </c>
      <c r="D32" s="267">
        <f>10/1000000*1000/43.1*64/32*D$26</f>
        <v>1.529599235363663E-3</v>
      </c>
      <c r="E32" s="267">
        <f>10/1000000*1000/43.1*64/32*E$26</f>
        <v>1.1015596785880111E-3</v>
      </c>
      <c r="F32" s="25" t="s">
        <v>982</v>
      </c>
      <c r="G32" s="26" t="s">
        <v>525</v>
      </c>
      <c r="H32" s="178"/>
      <c r="I32" s="179"/>
      <c r="J32" s="179"/>
      <c r="K32" s="25"/>
      <c r="L32" s="54"/>
      <c r="M32" s="268">
        <v>3.4203125532392429E-4</v>
      </c>
      <c r="N32" s="269">
        <v>3.1533171922273976E-4</v>
      </c>
      <c r="O32" s="269">
        <v>2.5740472017556716E-4</v>
      </c>
      <c r="P32" s="25" t="s">
        <v>982</v>
      </c>
      <c r="Q32" s="26" t="s">
        <v>525</v>
      </c>
      <c r="R32" s="24"/>
      <c r="S32" s="25"/>
      <c r="T32" s="25">
        <v>1.1912262366992103E-4</v>
      </c>
      <c r="U32" s="25" t="s">
        <v>983</v>
      </c>
      <c r="V32" s="54" t="s">
        <v>525</v>
      </c>
      <c r="W32" s="24"/>
      <c r="X32" s="25"/>
      <c r="Y32" s="25"/>
      <c r="Z32" s="25"/>
      <c r="AA32" s="26"/>
      <c r="AB32" s="24">
        <v>5.5000000000000003E-7</v>
      </c>
      <c r="AC32" s="25">
        <v>5.2249999999999997E-7</v>
      </c>
      <c r="AD32" s="25">
        <v>4.1250000000000002E-7</v>
      </c>
      <c r="AE32" s="25"/>
      <c r="AF32" s="54" t="s">
        <v>296</v>
      </c>
      <c r="AG32" s="24"/>
      <c r="AH32" s="25"/>
      <c r="AI32" s="25"/>
      <c r="AJ32" s="25"/>
      <c r="AK32" s="26"/>
      <c r="AL32" s="24"/>
      <c r="AM32" s="25"/>
      <c r="AN32" s="25"/>
      <c r="AO32" s="25"/>
      <c r="AP32" s="54"/>
      <c r="AQ32" s="24"/>
      <c r="AR32" s="25"/>
      <c r="AS32" s="25"/>
      <c r="AT32" s="25"/>
      <c r="AU32" s="26"/>
      <c r="AV32" s="24"/>
      <c r="AW32" s="25"/>
      <c r="AX32" s="25"/>
      <c r="AY32" s="25"/>
      <c r="AZ32" s="54"/>
      <c r="BA32" s="24"/>
      <c r="BB32" s="25"/>
      <c r="BC32" s="25"/>
      <c r="BD32" s="25"/>
      <c r="BE32" s="26"/>
      <c r="BF32" s="24"/>
      <c r="BG32" s="25"/>
      <c r="BH32" s="25"/>
      <c r="BI32" s="25"/>
      <c r="BJ32" s="54"/>
    </row>
    <row r="33" spans="1:62" s="120" customFormat="1" ht="11.25" x14ac:dyDescent="0.3">
      <c r="A33" s="250" t="s">
        <v>540</v>
      </c>
      <c r="B33" s="141" t="s">
        <v>538</v>
      </c>
      <c r="C33" s="265">
        <v>3.110830320725284E-2</v>
      </c>
      <c r="D33" s="266">
        <v>1.1640007833439879E-2</v>
      </c>
      <c r="E33" s="266">
        <v>8.4724967799547392E-3</v>
      </c>
      <c r="F33" s="28"/>
      <c r="G33" s="29" t="s">
        <v>525</v>
      </c>
      <c r="H33" s="180"/>
      <c r="I33" s="181"/>
      <c r="J33" s="181"/>
      <c r="K33" s="28"/>
      <c r="L33" s="52"/>
      <c r="M33" s="270">
        <v>2.6630880280480323E-3</v>
      </c>
      <c r="N33" s="271">
        <v>1.7087843814418604E-3</v>
      </c>
      <c r="O33" s="271">
        <v>1.6974391504451342E-3</v>
      </c>
      <c r="P33" s="28"/>
      <c r="Q33" s="29" t="s">
        <v>525</v>
      </c>
      <c r="R33" s="27"/>
      <c r="S33" s="28"/>
      <c r="T33" s="28">
        <v>1.6974390332064615E-3</v>
      </c>
      <c r="U33" s="28"/>
      <c r="V33" s="52" t="s">
        <v>525</v>
      </c>
      <c r="W33" s="27"/>
      <c r="X33" s="28"/>
      <c r="Y33" s="28"/>
      <c r="Z33" s="28"/>
      <c r="AA33" s="29"/>
      <c r="AB33" s="27">
        <v>9.9999999999999995E-7</v>
      </c>
      <c r="AC33" s="28">
        <v>9.499999999999999E-7</v>
      </c>
      <c r="AD33" s="28">
        <v>7.5000000000000002E-7</v>
      </c>
      <c r="AE33" s="28"/>
      <c r="AF33" s="52" t="s">
        <v>296</v>
      </c>
      <c r="AG33" s="27"/>
      <c r="AH33" s="28"/>
      <c r="AI33" s="28"/>
      <c r="AJ33" s="28"/>
      <c r="AK33" s="29"/>
      <c r="AL33" s="27"/>
      <c r="AM33" s="28"/>
      <c r="AN33" s="28"/>
      <c r="AO33" s="28"/>
      <c r="AP33" s="52"/>
      <c r="AQ33" s="27"/>
      <c r="AR33" s="28"/>
      <c r="AS33" s="28"/>
      <c r="AT33" s="28"/>
      <c r="AU33" s="29"/>
      <c r="AV33" s="27"/>
      <c r="AW33" s="28"/>
      <c r="AX33" s="28"/>
      <c r="AY33" s="28"/>
      <c r="AZ33" s="52"/>
      <c r="BA33" s="27"/>
      <c r="BB33" s="28"/>
      <c r="BC33" s="28"/>
      <c r="BD33" s="28"/>
      <c r="BE33" s="29"/>
      <c r="BF33" s="27"/>
      <c r="BG33" s="28"/>
      <c r="BH33" s="28"/>
      <c r="BI33" s="28"/>
      <c r="BJ33" s="52"/>
    </row>
    <row r="34" spans="1:62" ht="11.25" x14ac:dyDescent="0.3">
      <c r="A34" s="252" t="s">
        <v>114</v>
      </c>
      <c r="B34" s="140" t="s">
        <v>538</v>
      </c>
      <c r="C34" s="264">
        <f>0.0246*C33</f>
        <v>7.6526425889841983E-4</v>
      </c>
      <c r="D34" s="267">
        <f>0.0246*D33</f>
        <v>2.8634419270262101E-4</v>
      </c>
      <c r="E34" s="267">
        <f>0.0246*E33</f>
        <v>2.084234207868866E-4</v>
      </c>
      <c r="F34" s="25"/>
      <c r="G34" s="26" t="s">
        <v>525</v>
      </c>
      <c r="H34" s="178"/>
      <c r="I34" s="179"/>
      <c r="J34" s="179"/>
      <c r="K34" s="25"/>
      <c r="L34" s="54"/>
      <c r="M34" s="268">
        <v>6.55119654899816E-5</v>
      </c>
      <c r="N34" s="269">
        <v>4.2036095783469767E-5</v>
      </c>
      <c r="O34" s="269">
        <v>4.1757003100950303E-5</v>
      </c>
      <c r="P34" s="25"/>
      <c r="Q34" s="26" t="s">
        <v>525</v>
      </c>
      <c r="R34" s="24"/>
      <c r="S34" s="25"/>
      <c r="T34" s="25">
        <v>1.3814820842177414E-5</v>
      </c>
      <c r="U34" s="25"/>
      <c r="V34" s="54" t="s">
        <v>541</v>
      </c>
      <c r="W34" s="24"/>
      <c r="X34" s="25"/>
      <c r="Y34" s="25"/>
      <c r="Z34" s="25"/>
      <c r="AA34" s="26"/>
      <c r="AB34" s="24">
        <v>18</v>
      </c>
      <c r="AC34" s="25">
        <v>10</v>
      </c>
      <c r="AD34" s="25">
        <v>4</v>
      </c>
      <c r="AE34" s="25">
        <v>0.18181818181818182</v>
      </c>
      <c r="AF34" s="54" t="s">
        <v>535</v>
      </c>
      <c r="AG34" s="24"/>
      <c r="AH34" s="25"/>
      <c r="AI34" s="25"/>
      <c r="AJ34" s="25"/>
      <c r="AK34" s="26"/>
      <c r="AL34" s="24"/>
      <c r="AM34" s="25"/>
      <c r="AN34" s="25"/>
      <c r="AO34" s="25"/>
      <c r="AP34" s="54"/>
      <c r="AQ34" s="24"/>
      <c r="AR34" s="25"/>
      <c r="AS34" s="25"/>
      <c r="AT34" s="25"/>
      <c r="AU34" s="26"/>
      <c r="AV34" s="24"/>
      <c r="AW34" s="25"/>
      <c r="AX34" s="25"/>
      <c r="AY34" s="25"/>
      <c r="AZ34" s="54"/>
      <c r="BA34" s="24"/>
      <c r="BB34" s="25"/>
      <c r="BC34" s="25"/>
      <c r="BD34" s="25"/>
      <c r="BE34" s="26"/>
      <c r="BF34" s="24"/>
      <c r="BG34" s="25"/>
      <c r="BH34" s="25"/>
      <c r="BI34" s="25"/>
      <c r="BJ34" s="54"/>
    </row>
    <row r="35" spans="1:62" s="120" customFormat="1" ht="11.25" x14ac:dyDescent="0.3">
      <c r="A35" s="250" t="s">
        <v>356</v>
      </c>
      <c r="B35" s="141" t="s">
        <v>538</v>
      </c>
      <c r="C35" s="265">
        <v>1.1047558362319665</v>
      </c>
      <c r="D35" s="266">
        <v>0.26685558608664572</v>
      </c>
      <c r="E35" s="266">
        <v>0.12853571078207759</v>
      </c>
      <c r="F35" s="28"/>
      <c r="G35" s="29" t="s">
        <v>525</v>
      </c>
      <c r="H35" s="180"/>
      <c r="I35" s="181"/>
      <c r="J35" s="181"/>
      <c r="K35" s="28"/>
      <c r="L35" s="52"/>
      <c r="M35" s="270">
        <v>0.12492719317422037</v>
      </c>
      <c r="N35" s="271">
        <v>1.9733633570635609E-2</v>
      </c>
      <c r="O35" s="271">
        <v>1.8121860337695878E-2</v>
      </c>
      <c r="P35" s="28"/>
      <c r="Q35" s="29" t="s">
        <v>525</v>
      </c>
      <c r="R35" s="27"/>
      <c r="S35" s="28"/>
      <c r="T35" s="28">
        <v>1.741436221554989E-2</v>
      </c>
      <c r="U35" s="28"/>
      <c r="V35" s="52" t="s">
        <v>525</v>
      </c>
      <c r="W35" s="27"/>
      <c r="X35" s="28"/>
      <c r="Y35" s="28"/>
      <c r="Z35" s="28"/>
      <c r="AA35" s="29"/>
      <c r="AB35" s="27">
        <v>1.95E-4</v>
      </c>
      <c r="AC35" s="28">
        <v>1.8524999999999998E-4</v>
      </c>
      <c r="AD35" s="28">
        <v>1.4625E-4</v>
      </c>
      <c r="AE35" s="28"/>
      <c r="AF35" s="52" t="s">
        <v>296</v>
      </c>
      <c r="AG35" s="27"/>
      <c r="AH35" s="28"/>
      <c r="AI35" s="28"/>
      <c r="AJ35" s="28"/>
      <c r="AK35" s="29"/>
      <c r="AL35" s="27"/>
      <c r="AM35" s="28"/>
      <c r="AN35" s="28"/>
      <c r="AO35" s="28"/>
      <c r="AP35" s="52"/>
      <c r="AQ35" s="27"/>
      <c r="AR35" s="28"/>
      <c r="AS35" s="28"/>
      <c r="AT35" s="28"/>
      <c r="AU35" s="29"/>
      <c r="AV35" s="27"/>
      <c r="AW35" s="28"/>
      <c r="AX35" s="28"/>
      <c r="AY35" s="28"/>
      <c r="AZ35" s="52"/>
      <c r="BA35" s="27"/>
      <c r="BB35" s="28"/>
      <c r="BC35" s="28"/>
      <c r="BD35" s="28"/>
      <c r="BE35" s="29"/>
      <c r="BF35" s="27"/>
      <c r="BG35" s="28"/>
      <c r="BH35" s="28"/>
      <c r="BI35" s="28"/>
      <c r="BJ35" s="52"/>
    </row>
    <row r="36" spans="1:62" ht="11.25" x14ac:dyDescent="0.3">
      <c r="A36" s="252" t="s">
        <v>357</v>
      </c>
      <c r="B36" s="140" t="s">
        <v>538</v>
      </c>
      <c r="C36" s="264">
        <f>0.00002*C26/43.1</f>
        <v>1.7152680052870504E-6</v>
      </c>
      <c r="D36" s="267">
        <f>0.00002*D26/43.1</f>
        <v>1.529599235363663E-6</v>
      </c>
      <c r="E36" s="267">
        <f>0.00002*E26/43.1</f>
        <v>1.1015596785880111E-6</v>
      </c>
      <c r="F36" s="25"/>
      <c r="G36" s="26" t="s">
        <v>525</v>
      </c>
      <c r="H36" s="178"/>
      <c r="I36" s="179"/>
      <c r="J36" s="179"/>
      <c r="K36" s="25"/>
      <c r="L36" s="54"/>
      <c r="M36" s="268">
        <v>3.420312553239243E-7</v>
      </c>
      <c r="N36" s="269">
        <v>3.1533171922273975E-7</v>
      </c>
      <c r="O36" s="269">
        <v>2.5740472017556715E-7</v>
      </c>
      <c r="P36" s="25"/>
      <c r="Q36" s="26" t="s">
        <v>525</v>
      </c>
      <c r="R36" s="24"/>
      <c r="S36" s="25"/>
      <c r="T36" s="25"/>
      <c r="U36" s="25"/>
      <c r="V36" s="54" t="s">
        <v>525</v>
      </c>
      <c r="W36" s="24"/>
      <c r="X36" s="25"/>
      <c r="Y36" s="25"/>
      <c r="Z36" s="25"/>
      <c r="AA36" s="26"/>
      <c r="AB36" s="24"/>
      <c r="AC36" s="25"/>
      <c r="AD36" s="25"/>
      <c r="AE36" s="25"/>
      <c r="AF36" s="54" t="s">
        <v>296</v>
      </c>
      <c r="AG36" s="24"/>
      <c r="AH36" s="25"/>
      <c r="AI36" s="25"/>
      <c r="AJ36" s="25"/>
      <c r="AK36" s="26"/>
      <c r="AL36" s="24"/>
      <c r="AM36" s="25"/>
      <c r="AN36" s="25"/>
      <c r="AO36" s="25"/>
      <c r="AP36" s="54"/>
      <c r="AQ36" s="24"/>
      <c r="AR36" s="25"/>
      <c r="AS36" s="25"/>
      <c r="AT36" s="25"/>
      <c r="AU36" s="26"/>
      <c r="AV36" s="24"/>
      <c r="AW36" s="25"/>
      <c r="AX36" s="25"/>
      <c r="AY36" s="25"/>
      <c r="AZ36" s="54"/>
      <c r="BA36" s="24"/>
      <c r="BB36" s="25"/>
      <c r="BC36" s="25"/>
      <c r="BD36" s="25"/>
      <c r="BE36" s="26"/>
      <c r="BF36" s="24"/>
      <c r="BG36" s="25"/>
      <c r="BH36" s="25"/>
      <c r="BI36" s="25"/>
      <c r="BJ36" s="54"/>
    </row>
    <row r="37" spans="1:62" s="120" customFormat="1" ht="11.25" x14ac:dyDescent="0.3">
      <c r="A37" s="250" t="s">
        <v>542</v>
      </c>
      <c r="B37" s="141" t="s">
        <v>538</v>
      </c>
      <c r="C37" s="265">
        <v>1.7581747777474069E-2</v>
      </c>
      <c r="D37" s="266">
        <v>3.3858341367216083E-3</v>
      </c>
      <c r="E37" s="266">
        <v>1.2183421075383015E-3</v>
      </c>
      <c r="F37" s="28"/>
      <c r="G37" s="29" t="s">
        <v>525</v>
      </c>
      <c r="H37" s="180"/>
      <c r="I37" s="181"/>
      <c r="J37" s="181"/>
      <c r="K37" s="28"/>
      <c r="L37" s="52"/>
      <c r="M37" s="270">
        <v>1.9857844084095262E-3</v>
      </c>
      <c r="N37" s="271">
        <v>2.6821949098352525E-4</v>
      </c>
      <c r="O37" s="271">
        <v>2.4413794354141379E-4</v>
      </c>
      <c r="P37" s="28"/>
      <c r="Q37" s="29" t="s">
        <v>525</v>
      </c>
      <c r="R37" s="27"/>
      <c r="S37" s="28"/>
      <c r="T37" s="28">
        <v>2.1363129448044232E-4</v>
      </c>
      <c r="U37" s="28"/>
      <c r="V37" s="52" t="s">
        <v>525</v>
      </c>
      <c r="W37" s="27"/>
      <c r="X37" s="28"/>
      <c r="Y37" s="28"/>
      <c r="Z37" s="28"/>
      <c r="AA37" s="29"/>
      <c r="AB37" s="27"/>
      <c r="AC37" s="28"/>
      <c r="AD37" s="28"/>
      <c r="AE37" s="28"/>
      <c r="AF37" s="52" t="s">
        <v>296</v>
      </c>
      <c r="AG37" s="27"/>
      <c r="AH37" s="28"/>
      <c r="AI37" s="28"/>
      <c r="AJ37" s="28"/>
      <c r="AK37" s="29"/>
      <c r="AL37" s="27"/>
      <c r="AM37" s="28"/>
      <c r="AN37" s="28"/>
      <c r="AO37" s="28"/>
      <c r="AP37" s="52"/>
      <c r="AQ37" s="27"/>
      <c r="AR37" s="28"/>
      <c r="AS37" s="28"/>
      <c r="AT37" s="28"/>
      <c r="AU37" s="29"/>
      <c r="AV37" s="27"/>
      <c r="AW37" s="28"/>
      <c r="AX37" s="28"/>
      <c r="AY37" s="28"/>
      <c r="AZ37" s="52"/>
      <c r="BA37" s="27"/>
      <c r="BB37" s="28"/>
      <c r="BC37" s="28"/>
      <c r="BD37" s="28"/>
      <c r="BE37" s="29"/>
      <c r="BF37" s="27"/>
      <c r="BG37" s="28"/>
      <c r="BH37" s="28"/>
      <c r="BI37" s="28"/>
      <c r="BJ37" s="52"/>
    </row>
    <row r="38" spans="1:62" ht="11.25" x14ac:dyDescent="0.3">
      <c r="A38" s="252" t="s">
        <v>354</v>
      </c>
      <c r="B38" s="140" t="s">
        <v>538</v>
      </c>
      <c r="C38" s="178"/>
      <c r="D38" s="179"/>
      <c r="E38" s="179"/>
      <c r="F38" s="25"/>
      <c r="G38" s="26"/>
      <c r="H38" s="178"/>
      <c r="I38" s="179"/>
      <c r="J38" s="179"/>
      <c r="K38" s="25"/>
      <c r="L38" s="54"/>
      <c r="M38" s="24"/>
      <c r="N38" s="25"/>
      <c r="O38" s="25"/>
      <c r="P38" s="25"/>
      <c r="Q38" s="26"/>
      <c r="R38" s="24"/>
      <c r="S38" s="25"/>
      <c r="T38" s="25"/>
      <c r="U38" s="25"/>
      <c r="V38" s="54"/>
      <c r="W38" s="24"/>
      <c r="X38" s="25"/>
      <c r="Y38" s="25"/>
      <c r="Z38" s="25"/>
      <c r="AA38" s="26"/>
      <c r="AB38" s="24">
        <v>9.9999999999999995E-7</v>
      </c>
      <c r="AC38" s="25">
        <v>9.499999999999999E-7</v>
      </c>
      <c r="AD38" s="25">
        <v>7.5000000000000002E-7</v>
      </c>
      <c r="AE38" s="25"/>
      <c r="AF38" s="54"/>
      <c r="AG38" s="24"/>
      <c r="AH38" s="25"/>
      <c r="AI38" s="25"/>
      <c r="AJ38" s="25"/>
      <c r="AK38" s="26"/>
      <c r="AL38" s="24"/>
      <c r="AM38" s="25"/>
      <c r="AN38" s="25"/>
      <c r="AO38" s="25"/>
      <c r="AP38" s="54"/>
      <c r="AQ38" s="24"/>
      <c r="AR38" s="25"/>
      <c r="AS38" s="25"/>
      <c r="AT38" s="25"/>
      <c r="AU38" s="26"/>
      <c r="AV38" s="24"/>
      <c r="AW38" s="25"/>
      <c r="AX38" s="25"/>
      <c r="AY38" s="25"/>
      <c r="AZ38" s="54"/>
      <c r="BA38" s="24"/>
      <c r="BB38" s="25"/>
      <c r="BC38" s="25"/>
      <c r="BD38" s="25"/>
      <c r="BE38" s="26"/>
      <c r="BF38" s="24"/>
      <c r="BG38" s="25"/>
      <c r="BH38" s="25"/>
      <c r="BI38" s="25"/>
      <c r="BJ38" s="54"/>
    </row>
    <row r="39" spans="1:62" s="120" customFormat="1" ht="11.25" x14ac:dyDescent="0.3">
      <c r="A39" s="250" t="s">
        <v>543</v>
      </c>
      <c r="B39" s="141" t="s">
        <v>538</v>
      </c>
      <c r="C39" s="180"/>
      <c r="D39" s="181"/>
      <c r="E39" s="181"/>
      <c r="F39" s="28"/>
      <c r="G39" s="29"/>
      <c r="H39" s="180"/>
      <c r="I39" s="181"/>
      <c r="J39" s="181"/>
      <c r="K39" s="28"/>
      <c r="L39" s="52"/>
      <c r="M39" s="27"/>
      <c r="N39" s="28"/>
      <c r="O39" s="28"/>
      <c r="P39" s="28"/>
      <c r="Q39" s="29"/>
      <c r="R39" s="27"/>
      <c r="S39" s="28"/>
      <c r="T39" s="28"/>
      <c r="U39" s="28"/>
      <c r="V39" s="52"/>
      <c r="W39" s="27"/>
      <c r="X39" s="28"/>
      <c r="Y39" s="28"/>
      <c r="Z39" s="28"/>
      <c r="AA39" s="29"/>
      <c r="AB39" s="27">
        <v>1.5E-10</v>
      </c>
      <c r="AC39" s="28">
        <v>1.425E-10</v>
      </c>
      <c r="AD39" s="28">
        <v>1.125E-10</v>
      </c>
      <c r="AE39" s="28"/>
      <c r="AF39" s="52"/>
      <c r="AG39" s="27"/>
      <c r="AH39" s="28"/>
      <c r="AI39" s="28"/>
      <c r="AJ39" s="28"/>
      <c r="AK39" s="29"/>
      <c r="AL39" s="27"/>
      <c r="AM39" s="28"/>
      <c r="AN39" s="28"/>
      <c r="AO39" s="28"/>
      <c r="AP39" s="52"/>
      <c r="AQ39" s="27"/>
      <c r="AR39" s="28"/>
      <c r="AS39" s="28"/>
      <c r="AT39" s="28"/>
      <c r="AU39" s="29"/>
      <c r="AV39" s="27"/>
      <c r="AW39" s="28"/>
      <c r="AX39" s="28"/>
      <c r="AY39" s="28"/>
      <c r="AZ39" s="52"/>
      <c r="BA39" s="27"/>
      <c r="BB39" s="28"/>
      <c r="BC39" s="28"/>
      <c r="BD39" s="28"/>
      <c r="BE39" s="29"/>
      <c r="BF39" s="27"/>
      <c r="BG39" s="28"/>
      <c r="BH39" s="28"/>
      <c r="BI39" s="28"/>
      <c r="BJ39" s="52"/>
    </row>
    <row r="40" spans="1:62" ht="11.25" x14ac:dyDescent="0.3">
      <c r="A40" s="53" t="s">
        <v>981</v>
      </c>
      <c r="B40" s="140"/>
      <c r="C40" s="178"/>
      <c r="D40" s="179"/>
      <c r="E40" s="179"/>
      <c r="F40" s="25"/>
      <c r="G40" s="26"/>
      <c r="H40" s="178"/>
      <c r="I40" s="179"/>
      <c r="J40" s="179"/>
      <c r="K40" s="25"/>
      <c r="L40" s="54"/>
      <c r="M40" s="24"/>
      <c r="N40" s="25"/>
      <c r="O40" s="25"/>
      <c r="P40" s="25"/>
      <c r="Q40" s="26"/>
      <c r="R40" s="24"/>
      <c r="S40" s="25"/>
      <c r="T40" s="25"/>
      <c r="U40" s="25"/>
      <c r="V40" s="54"/>
      <c r="W40" s="24"/>
      <c r="X40" s="25"/>
      <c r="Y40" s="25"/>
      <c r="Z40" s="25"/>
      <c r="AA40" s="26"/>
      <c r="AB40" s="24"/>
      <c r="AC40" s="25"/>
      <c r="AD40" s="25"/>
      <c r="AE40" s="25"/>
      <c r="AF40" s="54"/>
      <c r="AG40" s="24"/>
      <c r="AH40" s="25"/>
      <c r="AI40" s="25"/>
      <c r="AJ40" s="25"/>
      <c r="AK40" s="26"/>
      <c r="AL40" s="24"/>
      <c r="AM40" s="25"/>
      <c r="AN40" s="25"/>
      <c r="AO40" s="25"/>
      <c r="AP40" s="54"/>
      <c r="AQ40" s="24"/>
      <c r="AR40" s="25"/>
      <c r="AS40" s="25"/>
      <c r="AT40" s="25"/>
      <c r="AU40" s="26"/>
      <c r="AV40" s="24"/>
      <c r="AW40" s="25"/>
      <c r="AX40" s="25"/>
      <c r="AY40" s="25"/>
      <c r="AZ40" s="54"/>
      <c r="BA40" s="24"/>
      <c r="BB40" s="25"/>
      <c r="BC40" s="25"/>
      <c r="BD40" s="25"/>
      <c r="BE40" s="26"/>
      <c r="BF40" s="24"/>
      <c r="BG40" s="25"/>
      <c r="BH40" s="25"/>
      <c r="BI40" s="25"/>
      <c r="BJ40" s="54"/>
    </row>
    <row r="41" spans="1:62" s="120" customFormat="1" ht="11.25" x14ac:dyDescent="0.3">
      <c r="A41" s="51" t="s">
        <v>55</v>
      </c>
      <c r="B41" s="141"/>
      <c r="C41" s="180"/>
      <c r="D41" s="181"/>
      <c r="E41" s="181"/>
      <c r="F41" s="28"/>
      <c r="G41" s="29"/>
      <c r="H41" s="180"/>
      <c r="I41" s="181"/>
      <c r="J41" s="181"/>
      <c r="K41" s="28"/>
      <c r="L41" s="52"/>
      <c r="M41" s="27"/>
      <c r="N41" s="28"/>
      <c r="O41" s="28"/>
      <c r="P41" s="28"/>
      <c r="Q41" s="29"/>
      <c r="R41" s="27"/>
      <c r="S41" s="28"/>
      <c r="T41" s="28"/>
      <c r="U41" s="28"/>
      <c r="V41" s="52"/>
      <c r="W41" s="27"/>
      <c r="X41" s="28"/>
      <c r="Y41" s="28"/>
      <c r="Z41" s="28"/>
      <c r="AA41" s="29"/>
      <c r="AB41" s="27"/>
      <c r="AC41" s="28"/>
      <c r="AD41" s="28"/>
      <c r="AE41" s="28"/>
      <c r="AF41" s="52"/>
      <c r="AG41" s="27"/>
      <c r="AH41" s="28"/>
      <c r="AI41" s="28"/>
      <c r="AJ41" s="28"/>
      <c r="AK41" s="29"/>
      <c r="AL41" s="27"/>
      <c r="AM41" s="28"/>
      <c r="AN41" s="28"/>
      <c r="AO41" s="28"/>
      <c r="AP41" s="52"/>
      <c r="AQ41" s="27"/>
      <c r="AR41" s="28"/>
      <c r="AS41" s="28"/>
      <c r="AT41" s="28"/>
      <c r="AU41" s="29"/>
      <c r="AV41" s="27"/>
      <c r="AW41" s="28"/>
      <c r="AX41" s="28"/>
      <c r="AY41" s="28"/>
      <c r="AZ41" s="52"/>
      <c r="BA41" s="27"/>
      <c r="BB41" s="28"/>
      <c r="BC41" s="28"/>
      <c r="BD41" s="28"/>
      <c r="BE41" s="29"/>
      <c r="BF41" s="27"/>
      <c r="BG41" s="28"/>
      <c r="BH41" s="28"/>
      <c r="BI41" s="28"/>
      <c r="BJ41" s="52"/>
    </row>
    <row r="42" spans="1:62" ht="11.25" x14ac:dyDescent="0.3">
      <c r="A42" s="252" t="s">
        <v>325</v>
      </c>
      <c r="B42" s="140" t="s">
        <v>544</v>
      </c>
      <c r="C42" s="178"/>
      <c r="D42" s="179"/>
      <c r="E42" s="179"/>
      <c r="F42" s="25"/>
      <c r="G42" s="26"/>
      <c r="H42" s="178"/>
      <c r="I42" s="179"/>
      <c r="J42" s="179"/>
      <c r="K42" s="25"/>
      <c r="L42" s="54"/>
      <c r="M42" s="24"/>
      <c r="N42" s="25"/>
      <c r="O42" s="25"/>
      <c r="P42" s="25"/>
      <c r="Q42" s="26"/>
      <c r="R42" s="24"/>
      <c r="S42" s="25"/>
      <c r="T42" s="25"/>
      <c r="U42" s="25"/>
      <c r="V42" s="54"/>
      <c r="W42" s="24"/>
      <c r="X42" s="25"/>
      <c r="Y42" s="25"/>
      <c r="Z42" s="25"/>
      <c r="AA42" s="26"/>
      <c r="AB42" s="24"/>
      <c r="AC42" s="25"/>
      <c r="AD42" s="25"/>
      <c r="AE42" s="25"/>
      <c r="AF42" s="54"/>
      <c r="AG42" s="24">
        <v>77</v>
      </c>
      <c r="AH42" s="25">
        <v>77</v>
      </c>
      <c r="AI42" s="25">
        <v>77</v>
      </c>
      <c r="AJ42" s="25"/>
      <c r="AK42" s="26" t="s">
        <v>545</v>
      </c>
      <c r="AL42" s="24">
        <v>73</v>
      </c>
      <c r="AM42" s="25">
        <v>73</v>
      </c>
      <c r="AN42" s="25">
        <v>73</v>
      </c>
      <c r="AO42" s="25"/>
      <c r="AP42" s="54" t="s">
        <v>545</v>
      </c>
      <c r="AQ42" s="24">
        <v>73</v>
      </c>
      <c r="AR42" s="25">
        <v>73</v>
      </c>
      <c r="AS42" s="25">
        <v>73</v>
      </c>
      <c r="AT42" s="25"/>
      <c r="AU42" s="26" t="s">
        <v>545</v>
      </c>
      <c r="AV42" s="24">
        <v>54</v>
      </c>
      <c r="AW42" s="25">
        <v>54</v>
      </c>
      <c r="AX42" s="25">
        <v>54</v>
      </c>
      <c r="AY42" s="25"/>
      <c r="AZ42" s="54" t="s">
        <v>545</v>
      </c>
      <c r="BA42" s="24"/>
      <c r="BB42" s="25"/>
      <c r="BC42" s="25">
        <v>69</v>
      </c>
      <c r="BD42" s="25"/>
      <c r="BE42" s="26" t="s">
        <v>545</v>
      </c>
      <c r="BF42" s="24"/>
      <c r="BG42" s="25"/>
      <c r="BH42" s="25"/>
      <c r="BI42" s="25"/>
      <c r="BJ42" s="54"/>
    </row>
    <row r="43" spans="1:62" s="120" customFormat="1" ht="11.25" x14ac:dyDescent="0.3">
      <c r="A43" s="250" t="s">
        <v>358</v>
      </c>
      <c r="B43" s="141" t="s">
        <v>544</v>
      </c>
      <c r="C43" s="180"/>
      <c r="D43" s="181"/>
      <c r="E43" s="181"/>
      <c r="F43" s="28"/>
      <c r="G43" s="29"/>
      <c r="H43" s="180"/>
      <c r="I43" s="181"/>
      <c r="J43" s="181"/>
      <c r="K43" s="28"/>
      <c r="L43" s="52"/>
      <c r="M43" s="27"/>
      <c r="N43" s="28"/>
      <c r="O43" s="28"/>
      <c r="P43" s="28"/>
      <c r="Q43" s="29"/>
      <c r="R43" s="27"/>
      <c r="S43" s="28"/>
      <c r="T43" s="28"/>
      <c r="U43" s="28"/>
      <c r="V43" s="52"/>
      <c r="W43" s="27"/>
      <c r="X43" s="28"/>
      <c r="Y43" s="28"/>
      <c r="Z43" s="28"/>
      <c r="AA43" s="29"/>
      <c r="AB43" s="27"/>
      <c r="AC43" s="28"/>
      <c r="AD43" s="28"/>
      <c r="AE43" s="28"/>
      <c r="AF43" s="52"/>
      <c r="AG43" s="270">
        <v>0.69</v>
      </c>
      <c r="AH43" s="271">
        <v>0.69</v>
      </c>
      <c r="AI43" s="271">
        <v>0.69</v>
      </c>
      <c r="AJ43" s="28"/>
      <c r="AK43" s="29" t="s">
        <v>545</v>
      </c>
      <c r="AL43" s="270">
        <v>4.7E-2</v>
      </c>
      <c r="AM43" s="271">
        <v>4.7E-2</v>
      </c>
      <c r="AN43" s="271">
        <v>4.7E-2</v>
      </c>
      <c r="AO43" s="28"/>
      <c r="AP43" s="52" t="s">
        <v>545</v>
      </c>
      <c r="AQ43" s="270">
        <v>9.1000000000000003E-5</v>
      </c>
      <c r="AR43" s="271">
        <v>9.1000000000000003E-5</v>
      </c>
      <c r="AS43" s="271">
        <v>9.1000000000000003E-5</v>
      </c>
      <c r="AT43" s="28"/>
      <c r="AU43" s="29" t="s">
        <v>545</v>
      </c>
      <c r="AV43" s="270">
        <v>0</v>
      </c>
      <c r="AW43" s="271">
        <v>0</v>
      </c>
      <c r="AX43" s="271">
        <v>0</v>
      </c>
      <c r="AY43" s="271"/>
      <c r="AZ43" s="272" t="s">
        <v>545</v>
      </c>
      <c r="BA43" s="270"/>
      <c r="BB43" s="271"/>
      <c r="BC43" s="271">
        <v>0</v>
      </c>
      <c r="BD43" s="28"/>
      <c r="BE43" s="29" t="s">
        <v>545</v>
      </c>
      <c r="BF43" s="27"/>
      <c r="BG43" s="28"/>
      <c r="BH43" s="28"/>
      <c r="BI43" s="28"/>
      <c r="BJ43" s="52"/>
    </row>
    <row r="44" spans="1:62" ht="11.25" x14ac:dyDescent="0.3">
      <c r="A44" s="252" t="s">
        <v>114</v>
      </c>
      <c r="B44" s="140" t="s">
        <v>544</v>
      </c>
      <c r="C44" s="178"/>
      <c r="D44" s="179"/>
      <c r="E44" s="179"/>
      <c r="F44" s="25"/>
      <c r="G44" s="26"/>
      <c r="H44" s="178"/>
      <c r="I44" s="179"/>
      <c r="J44" s="179"/>
      <c r="K44" s="25"/>
      <c r="L44" s="54"/>
      <c r="M44" s="24"/>
      <c r="N44" s="25"/>
      <c r="O44" s="25"/>
      <c r="P44" s="25"/>
      <c r="Q44" s="26"/>
      <c r="R44" s="24"/>
      <c r="S44" s="25"/>
      <c r="T44" s="25"/>
      <c r="U44" s="25"/>
      <c r="V44" s="54"/>
      <c r="W44" s="24"/>
      <c r="X44" s="25"/>
      <c r="Y44" s="25"/>
      <c r="Z44" s="25"/>
      <c r="AA44" s="26"/>
      <c r="AB44" s="24"/>
      <c r="AC44" s="25"/>
      <c r="AD44" s="25"/>
      <c r="AE44" s="25"/>
      <c r="AF44" s="54"/>
      <c r="AG44" s="268">
        <v>4.4999999999999999E-4</v>
      </c>
      <c r="AH44" s="269">
        <v>4.4999999999999999E-4</v>
      </c>
      <c r="AI44" s="269">
        <v>4.4999999999999999E-4</v>
      </c>
      <c r="AJ44" s="25"/>
      <c r="AK44" s="26" t="s">
        <v>545</v>
      </c>
      <c r="AL44" s="268">
        <v>4.4999999999999999E-4</v>
      </c>
      <c r="AM44" s="269">
        <v>4.4999999999999999E-4</v>
      </c>
      <c r="AN44" s="269">
        <v>4.4999999999999999E-4</v>
      </c>
      <c r="AO44" s="25"/>
      <c r="AP44" s="54" t="s">
        <v>545</v>
      </c>
      <c r="AQ44" s="268">
        <v>4.4999999999999999E-4</v>
      </c>
      <c r="AR44" s="269">
        <v>4.4999999999999999E-4</v>
      </c>
      <c r="AS44" s="269">
        <v>4.4999999999999999E-4</v>
      </c>
      <c r="AT44" s="25"/>
      <c r="AU44" s="26" t="s">
        <v>545</v>
      </c>
      <c r="AV44" s="268">
        <v>0.63</v>
      </c>
      <c r="AW44" s="269">
        <v>0.63</v>
      </c>
      <c r="AX44" s="269">
        <v>0.63</v>
      </c>
      <c r="AY44" s="269"/>
      <c r="AZ44" s="273" t="s">
        <v>545</v>
      </c>
      <c r="BA44" s="268"/>
      <c r="BB44" s="269"/>
      <c r="BC44" s="269">
        <v>0</v>
      </c>
      <c r="BD44" s="25"/>
      <c r="BE44" s="26" t="s">
        <v>545</v>
      </c>
      <c r="BF44" s="24"/>
      <c r="BG44" s="25"/>
      <c r="BH44" s="25"/>
      <c r="BI44" s="25"/>
      <c r="BJ44" s="54"/>
    </row>
    <row r="45" spans="1:62" s="120" customFormat="1" ht="11.25" x14ac:dyDescent="0.3">
      <c r="A45" s="250" t="s">
        <v>546</v>
      </c>
      <c r="B45" s="141" t="s">
        <v>544</v>
      </c>
      <c r="C45" s="180"/>
      <c r="D45" s="181"/>
      <c r="E45" s="181"/>
      <c r="F45" s="28"/>
      <c r="G45" s="29"/>
      <c r="H45" s="180"/>
      <c r="I45" s="181"/>
      <c r="J45" s="181"/>
      <c r="K45" s="28"/>
      <c r="L45" s="52"/>
      <c r="M45" s="27"/>
      <c r="N45" s="28"/>
      <c r="O45" s="28"/>
      <c r="P45" s="28"/>
      <c r="Q45" s="29"/>
      <c r="R45" s="27"/>
      <c r="S45" s="28"/>
      <c r="T45" s="28"/>
      <c r="U45" s="28"/>
      <c r="V45" s="52"/>
      <c r="W45" s="27"/>
      <c r="X45" s="28"/>
      <c r="Y45" s="28"/>
      <c r="Z45" s="28"/>
      <c r="AA45" s="29"/>
      <c r="AB45" s="27"/>
      <c r="AC45" s="28"/>
      <c r="AD45" s="28"/>
      <c r="AE45" s="28"/>
      <c r="AF45" s="52"/>
      <c r="AG45" s="270">
        <v>1.6</v>
      </c>
      <c r="AH45" s="271">
        <v>1.6</v>
      </c>
      <c r="AI45" s="271">
        <v>1.6</v>
      </c>
      <c r="AJ45" s="28"/>
      <c r="AK45" s="29" t="s">
        <v>545</v>
      </c>
      <c r="AL45" s="270">
        <v>0.28000000000000003</v>
      </c>
      <c r="AM45" s="271">
        <v>0.28000000000000003</v>
      </c>
      <c r="AN45" s="271">
        <v>0.28000000000000003</v>
      </c>
      <c r="AO45" s="28"/>
      <c r="AP45" s="52" t="s">
        <v>545</v>
      </c>
      <c r="AQ45" s="270">
        <v>1.5</v>
      </c>
      <c r="AR45" s="271">
        <v>1.5</v>
      </c>
      <c r="AS45" s="271">
        <v>0.28000000000000003</v>
      </c>
      <c r="AT45" s="28"/>
      <c r="AU45" s="29" t="s">
        <v>545</v>
      </c>
      <c r="AV45" s="270">
        <v>0.11</v>
      </c>
      <c r="AW45" s="271">
        <v>0.11</v>
      </c>
      <c r="AX45" s="271">
        <v>0.11</v>
      </c>
      <c r="AY45" s="271"/>
      <c r="AZ45" s="272" t="s">
        <v>545</v>
      </c>
      <c r="BA45" s="270"/>
      <c r="BB45" s="271"/>
      <c r="BC45" s="271">
        <v>0.28000000000000003</v>
      </c>
      <c r="BD45" s="28"/>
      <c r="BE45" s="29" t="s">
        <v>545</v>
      </c>
      <c r="BF45" s="27"/>
      <c r="BG45" s="28"/>
      <c r="BH45" s="28"/>
      <c r="BI45" s="28"/>
      <c r="BJ45" s="52"/>
    </row>
    <row r="46" spans="1:62" ht="11.25" x14ac:dyDescent="0.3">
      <c r="A46" s="252" t="s">
        <v>542</v>
      </c>
      <c r="B46" s="140" t="s">
        <v>544</v>
      </c>
      <c r="C46" s="178"/>
      <c r="D46" s="179"/>
      <c r="E46" s="179"/>
      <c r="F46" s="25"/>
      <c r="G46" s="26"/>
      <c r="H46" s="178"/>
      <c r="I46" s="179"/>
      <c r="J46" s="179"/>
      <c r="K46" s="25"/>
      <c r="L46" s="54"/>
      <c r="M46" s="24"/>
      <c r="N46" s="25"/>
      <c r="O46" s="25"/>
      <c r="P46" s="25"/>
      <c r="Q46" s="26"/>
      <c r="R46" s="24"/>
      <c r="S46" s="25"/>
      <c r="T46" s="25"/>
      <c r="U46" s="25"/>
      <c r="V46" s="54"/>
      <c r="W46" s="24"/>
      <c r="X46" s="25"/>
      <c r="Y46" s="25"/>
      <c r="Z46" s="25"/>
      <c r="AA46" s="26"/>
      <c r="AB46" s="24"/>
      <c r="AC46" s="25"/>
      <c r="AD46" s="25"/>
      <c r="AE46" s="25"/>
      <c r="AF46" s="54"/>
      <c r="AG46" s="268">
        <v>9.2999999999999999E-2</v>
      </c>
      <c r="AH46" s="269">
        <v>9.2999999999999999E-2</v>
      </c>
      <c r="AI46" s="269">
        <v>9.2999999999999999E-2</v>
      </c>
      <c r="AJ46" s="25"/>
      <c r="AK46" s="26" t="s">
        <v>545</v>
      </c>
      <c r="AL46" s="268">
        <v>1.0999999999999999E-2</v>
      </c>
      <c r="AM46" s="269">
        <v>1.0999999999999999E-2</v>
      </c>
      <c r="AN46" s="269">
        <v>1.0999999999999999E-2</v>
      </c>
      <c r="AO46" s="25"/>
      <c r="AP46" s="54" t="s">
        <v>545</v>
      </c>
      <c r="AQ46" s="268">
        <v>1.0999999999999999E-2</v>
      </c>
      <c r="AR46" s="269">
        <v>1.0999999999999999E-2</v>
      </c>
      <c r="AS46" s="269">
        <v>1.0999999999999999E-2</v>
      </c>
      <c r="AT46" s="25"/>
      <c r="AU46" s="26" t="s">
        <v>545</v>
      </c>
      <c r="AV46" s="268">
        <v>4.3E-3</v>
      </c>
      <c r="AW46" s="269">
        <v>4.3E-3</v>
      </c>
      <c r="AX46" s="269">
        <v>4.3E-3</v>
      </c>
      <c r="AY46" s="269"/>
      <c r="AZ46" s="273" t="s">
        <v>545</v>
      </c>
      <c r="BA46" s="268"/>
      <c r="BB46" s="269"/>
      <c r="BC46" s="269">
        <v>4.3E-3</v>
      </c>
      <c r="BD46" s="25"/>
      <c r="BE46" s="26" t="s">
        <v>545</v>
      </c>
      <c r="BF46" s="24"/>
      <c r="BG46" s="25"/>
      <c r="BH46" s="25"/>
      <c r="BI46" s="25"/>
      <c r="BJ46" s="54"/>
    </row>
    <row r="47" spans="1:62" s="120" customFormat="1" ht="11.25" x14ac:dyDescent="0.3">
      <c r="A47" s="51" t="s">
        <v>547</v>
      </c>
      <c r="B47" s="141" t="s">
        <v>57</v>
      </c>
      <c r="C47" s="180"/>
      <c r="D47" s="181"/>
      <c r="E47" s="181"/>
      <c r="F47" s="28"/>
      <c r="G47" s="29"/>
      <c r="H47" s="180"/>
      <c r="I47" s="181"/>
      <c r="J47" s="181"/>
      <c r="K47" s="28"/>
      <c r="L47" s="52"/>
      <c r="M47" s="27"/>
      <c r="N47" s="28"/>
      <c r="O47" s="28"/>
      <c r="P47" s="28"/>
      <c r="Q47" s="29"/>
      <c r="R47" s="27"/>
      <c r="S47" s="28"/>
      <c r="T47" s="28"/>
      <c r="U47" s="28"/>
      <c r="V47" s="52"/>
      <c r="W47" s="27"/>
      <c r="X47" s="28"/>
      <c r="Y47" s="28"/>
      <c r="Z47" s="28"/>
      <c r="AA47" s="29"/>
      <c r="AB47" s="27"/>
      <c r="AC47" s="28"/>
      <c r="AD47" s="28"/>
      <c r="AE47" s="28"/>
      <c r="AF47" s="52"/>
      <c r="AG47" s="27"/>
      <c r="AH47" s="28"/>
      <c r="AI47" s="28"/>
      <c r="AJ47" s="28"/>
      <c r="AK47" s="29"/>
      <c r="AL47" s="27"/>
      <c r="AM47" s="28"/>
      <c r="AN47" s="28"/>
      <c r="AO47" s="28"/>
      <c r="AP47" s="52"/>
      <c r="AQ47" s="27"/>
      <c r="AR47" s="28"/>
      <c r="AS47" s="28"/>
      <c r="AT47" s="28"/>
      <c r="AU47" s="29"/>
      <c r="AV47" s="27"/>
      <c r="AW47" s="28"/>
      <c r="AX47" s="28"/>
      <c r="AY47" s="28"/>
      <c r="AZ47" s="52"/>
      <c r="BA47" s="27"/>
      <c r="BB47" s="28"/>
      <c r="BC47" s="28"/>
      <c r="BD47" s="28"/>
      <c r="BE47" s="29"/>
      <c r="BF47" s="27"/>
      <c r="BG47" s="28"/>
      <c r="BH47" s="28"/>
      <c r="BI47" s="28"/>
      <c r="BJ47" s="52"/>
    </row>
    <row r="48" spans="1:62" ht="11.25" x14ac:dyDescent="0.3">
      <c r="A48" s="84" t="s">
        <v>894</v>
      </c>
      <c r="B48" s="147" t="s">
        <v>2</v>
      </c>
      <c r="C48" s="84" t="s">
        <v>3</v>
      </c>
      <c r="D48" s="84">
        <v>2030</v>
      </c>
      <c r="E48" s="84">
        <v>2050</v>
      </c>
      <c r="F48" s="84"/>
      <c r="G48" s="85"/>
      <c r="H48" s="84" t="s">
        <v>3</v>
      </c>
      <c r="I48" s="84">
        <v>2030</v>
      </c>
      <c r="J48" s="84">
        <v>2050</v>
      </c>
      <c r="K48" s="84"/>
      <c r="L48" s="85"/>
      <c r="M48" s="85" t="s">
        <v>3</v>
      </c>
      <c r="N48" s="85">
        <v>2030</v>
      </c>
      <c r="O48" s="85">
        <v>2050</v>
      </c>
      <c r="P48" s="84"/>
      <c r="Q48" s="85"/>
      <c r="R48" s="85" t="s">
        <v>3</v>
      </c>
      <c r="S48" s="85">
        <v>2030</v>
      </c>
      <c r="T48" s="85">
        <v>2050</v>
      </c>
      <c r="U48" s="84"/>
      <c r="V48" s="85"/>
      <c r="W48" s="85" t="s">
        <v>3</v>
      </c>
      <c r="X48" s="85">
        <v>2030</v>
      </c>
      <c r="Y48" s="85">
        <v>2050</v>
      </c>
      <c r="Z48" s="84"/>
      <c r="AA48" s="85"/>
      <c r="AB48" s="85" t="s">
        <v>3</v>
      </c>
      <c r="AC48" s="85">
        <v>2030</v>
      </c>
      <c r="AD48" s="85">
        <v>2050</v>
      </c>
      <c r="AE48" s="84"/>
      <c r="AF48" s="85"/>
      <c r="AG48" s="85" t="s">
        <v>3</v>
      </c>
      <c r="AH48" s="85">
        <v>2030</v>
      </c>
      <c r="AI48" s="85">
        <v>2050</v>
      </c>
      <c r="AJ48" s="84"/>
      <c r="AK48" s="85"/>
      <c r="AL48" s="85" t="s">
        <v>3</v>
      </c>
      <c r="AM48" s="85">
        <v>2030</v>
      </c>
      <c r="AN48" s="85">
        <v>2050</v>
      </c>
      <c r="AO48" s="84"/>
      <c r="AP48" s="86"/>
      <c r="AQ48" s="85" t="s">
        <v>3</v>
      </c>
      <c r="AR48" s="85">
        <v>2030</v>
      </c>
      <c r="AS48" s="85">
        <v>2050</v>
      </c>
      <c r="AT48" s="84"/>
      <c r="AU48" s="85"/>
      <c r="AV48" s="85" t="s">
        <v>3</v>
      </c>
      <c r="AW48" s="85">
        <v>2030</v>
      </c>
      <c r="AX48" s="85">
        <v>2050</v>
      </c>
      <c r="AY48" s="84"/>
      <c r="AZ48" s="86"/>
      <c r="BA48" s="85" t="s">
        <v>3</v>
      </c>
      <c r="BB48" s="85">
        <v>2030</v>
      </c>
      <c r="BC48" s="85">
        <v>2050</v>
      </c>
      <c r="BD48" s="84"/>
      <c r="BE48" s="85"/>
      <c r="BF48" s="85" t="s">
        <v>3</v>
      </c>
      <c r="BG48" s="85">
        <v>2030</v>
      </c>
      <c r="BH48" s="85">
        <v>2050</v>
      </c>
      <c r="BI48" s="84"/>
      <c r="BJ48" s="86"/>
    </row>
    <row r="49" spans="1:62" s="120" customFormat="1" ht="11.25" x14ac:dyDescent="0.3">
      <c r="A49" s="51" t="s">
        <v>895</v>
      </c>
      <c r="B49" s="141"/>
      <c r="C49" s="265"/>
      <c r="D49" s="266"/>
      <c r="E49" s="266"/>
      <c r="F49" s="271"/>
      <c r="G49" s="274"/>
      <c r="H49" s="265"/>
      <c r="I49" s="266"/>
      <c r="J49" s="266"/>
      <c r="K49" s="271"/>
      <c r="L49" s="272"/>
      <c r="M49" s="270"/>
      <c r="N49" s="271"/>
      <c r="O49" s="271"/>
      <c r="P49" s="271"/>
      <c r="Q49" s="274"/>
      <c r="R49" s="270"/>
      <c r="S49" s="271"/>
      <c r="T49" s="271"/>
      <c r="U49" s="271"/>
      <c r="V49" s="272"/>
      <c r="W49" s="270"/>
      <c r="X49" s="271"/>
      <c r="Y49" s="271"/>
      <c r="Z49" s="271"/>
      <c r="AA49" s="274"/>
      <c r="AB49" s="270"/>
      <c r="AC49" s="271"/>
      <c r="AD49" s="271"/>
      <c r="AE49" s="271"/>
      <c r="AF49" s="272"/>
      <c r="AG49" s="270"/>
      <c r="AH49" s="271"/>
      <c r="AI49" s="271"/>
      <c r="AJ49" s="271"/>
      <c r="AK49" s="274"/>
      <c r="AL49" s="270"/>
      <c r="AM49" s="271"/>
      <c r="AN49" s="271"/>
      <c r="AO49" s="271"/>
      <c r="AP49" s="272"/>
      <c r="AQ49" s="270"/>
      <c r="AR49" s="271"/>
      <c r="AS49" s="271"/>
      <c r="AT49" s="271"/>
      <c r="AU49" s="274"/>
      <c r="AV49" s="270"/>
      <c r="AW49" s="271"/>
      <c r="AX49" s="271"/>
      <c r="AY49" s="271"/>
      <c r="AZ49" s="272"/>
      <c r="BA49" s="270"/>
      <c r="BB49" s="271"/>
      <c r="BC49" s="271"/>
      <c r="BD49" s="271"/>
      <c r="BE49" s="274"/>
      <c r="BF49" s="270"/>
      <c r="BG49" s="271"/>
      <c r="BH49" s="271"/>
      <c r="BI49" s="271"/>
      <c r="BJ49" s="272"/>
    </row>
    <row r="50" spans="1:62" ht="11.25" x14ac:dyDescent="0.3">
      <c r="A50" s="252" t="s">
        <v>548</v>
      </c>
      <c r="B50" s="140" t="s">
        <v>549</v>
      </c>
      <c r="C50" s="264"/>
      <c r="D50" s="267"/>
      <c r="E50" s="267"/>
      <c r="F50" s="269"/>
      <c r="G50" s="275"/>
      <c r="H50" s="264"/>
      <c r="I50" s="267"/>
      <c r="J50" s="267"/>
      <c r="K50" s="269"/>
      <c r="L50" s="273"/>
      <c r="M50" s="268"/>
      <c r="N50" s="269"/>
      <c r="O50" s="269"/>
      <c r="P50" s="269"/>
      <c r="Q50" s="275"/>
      <c r="R50" s="268"/>
      <c r="S50" s="269"/>
      <c r="T50" s="269"/>
      <c r="U50" s="269"/>
      <c r="V50" s="273"/>
      <c r="W50" s="268"/>
      <c r="X50" s="269"/>
      <c r="Y50" s="269"/>
      <c r="Z50" s="269"/>
      <c r="AA50" s="275"/>
      <c r="AB50" s="268"/>
      <c r="AC50" s="269"/>
      <c r="AD50" s="269"/>
      <c r="AE50" s="269"/>
      <c r="AF50" s="273"/>
      <c r="AG50" s="268">
        <v>3.5800000000000001E-12</v>
      </c>
      <c r="AH50" s="269">
        <v>3.5800000000000001E-12</v>
      </c>
      <c r="AI50" s="269">
        <v>3.5800000000000001E-12</v>
      </c>
      <c r="AJ50" s="269"/>
      <c r="AK50" s="275"/>
      <c r="AL50" s="268">
        <v>3.5800000000000001E-12</v>
      </c>
      <c r="AM50" s="269">
        <v>3.5800000000000001E-12</v>
      </c>
      <c r="AN50" s="269">
        <v>3.5800000000000001E-12</v>
      </c>
      <c r="AO50" s="269"/>
      <c r="AP50" s="273"/>
      <c r="AQ50" s="268">
        <v>3.5800000000000001E-12</v>
      </c>
      <c r="AR50" s="269">
        <v>3.5800000000000001E-12</v>
      </c>
      <c r="AS50" s="269">
        <v>3.5800000000000001E-12</v>
      </c>
      <c r="AT50" s="269"/>
      <c r="AU50" s="275"/>
      <c r="AV50" s="268">
        <v>2.4299999999999999E-11</v>
      </c>
      <c r="AW50" s="269">
        <v>2.4299999999999999E-11</v>
      </c>
      <c r="AX50" s="269">
        <v>2.4299999999999999E-11</v>
      </c>
      <c r="AY50" s="269"/>
      <c r="AZ50" s="273"/>
      <c r="BA50" s="268">
        <v>3.5800000000000001E-12</v>
      </c>
      <c r="BB50" s="269">
        <v>3.5800000000000001E-12</v>
      </c>
      <c r="BC50" s="269">
        <v>3.5800000000000001E-12</v>
      </c>
      <c r="BD50" s="269"/>
      <c r="BE50" s="275"/>
      <c r="BF50" s="268"/>
      <c r="BG50" s="269"/>
      <c r="BH50" s="269"/>
      <c r="BI50" s="269"/>
      <c r="BJ50" s="273"/>
    </row>
    <row r="51" spans="1:62" s="120" customFormat="1" ht="11.25" x14ac:dyDescent="0.3">
      <c r="A51" s="250" t="s">
        <v>550</v>
      </c>
      <c r="B51" s="141" t="s">
        <v>549</v>
      </c>
      <c r="C51" s="265"/>
      <c r="D51" s="266"/>
      <c r="E51" s="266"/>
      <c r="F51" s="271"/>
      <c r="G51" s="274"/>
      <c r="H51" s="265"/>
      <c r="I51" s="266"/>
      <c r="J51" s="266"/>
      <c r="K51" s="271"/>
      <c r="L51" s="272"/>
      <c r="M51" s="270"/>
      <c r="N51" s="271"/>
      <c r="O51" s="271"/>
      <c r="P51" s="271"/>
      <c r="Q51" s="274"/>
      <c r="R51" s="270"/>
      <c r="S51" s="271"/>
      <c r="T51" s="271"/>
      <c r="U51" s="271"/>
      <c r="V51" s="272"/>
      <c r="W51" s="270"/>
      <c r="X51" s="271"/>
      <c r="Y51" s="271"/>
      <c r="Z51" s="271"/>
      <c r="AA51" s="274"/>
      <c r="AB51" s="270"/>
      <c r="AC51" s="271"/>
      <c r="AD51" s="271"/>
      <c r="AE51" s="271"/>
      <c r="AF51" s="272"/>
      <c r="AG51" s="270">
        <v>7.2299999999999995E-15</v>
      </c>
      <c r="AH51" s="271">
        <v>7.2299999999999995E-15</v>
      </c>
      <c r="AI51" s="271">
        <v>7.2299999999999995E-15</v>
      </c>
      <c r="AJ51" s="271"/>
      <c r="AK51" s="274"/>
      <c r="AL51" s="270">
        <v>7.2299999999999995E-15</v>
      </c>
      <c r="AM51" s="271">
        <v>7.2299999999999995E-15</v>
      </c>
      <c r="AN51" s="271">
        <v>7.2299999999999995E-15</v>
      </c>
      <c r="AO51" s="271"/>
      <c r="AP51" s="272"/>
      <c r="AQ51" s="270">
        <v>7.2299999999999995E-15</v>
      </c>
      <c r="AR51" s="271">
        <v>7.2299999999999995E-15</v>
      </c>
      <c r="AS51" s="271">
        <v>7.2299999999999995E-15</v>
      </c>
      <c r="AT51" s="271"/>
      <c r="AU51" s="274"/>
      <c r="AV51" s="270">
        <v>7.2299999999999995E-15</v>
      </c>
      <c r="AW51" s="271">
        <v>7.2299999999999995E-15</v>
      </c>
      <c r="AX51" s="271">
        <v>7.2299999999999995E-15</v>
      </c>
      <c r="AY51" s="271"/>
      <c r="AZ51" s="272"/>
      <c r="BA51" s="270">
        <v>7.2299999999999995E-15</v>
      </c>
      <c r="BB51" s="271">
        <v>7.2299999999999995E-15</v>
      </c>
      <c r="BC51" s="271">
        <v>7.2299999999999995E-15</v>
      </c>
      <c r="BD51" s="271"/>
      <c r="BE51" s="274"/>
      <c r="BF51" s="270"/>
      <c r="BG51" s="271"/>
      <c r="BH51" s="271"/>
      <c r="BI51" s="271"/>
      <c r="BJ51" s="272"/>
    </row>
    <row r="52" spans="1:62" ht="11.25" x14ac:dyDescent="0.3">
      <c r="A52" s="252" t="s">
        <v>551</v>
      </c>
      <c r="B52" s="140" t="s">
        <v>549</v>
      </c>
      <c r="C52" s="264"/>
      <c r="D52" s="267"/>
      <c r="E52" s="267"/>
      <c r="F52" s="269"/>
      <c r="G52" s="275"/>
      <c r="H52" s="264"/>
      <c r="I52" s="267"/>
      <c r="J52" s="267"/>
      <c r="K52" s="269"/>
      <c r="L52" s="273"/>
      <c r="M52" s="268"/>
      <c r="N52" s="269"/>
      <c r="O52" s="269"/>
      <c r="P52" s="269"/>
      <c r="Q52" s="275"/>
      <c r="R52" s="268"/>
      <c r="S52" s="269"/>
      <c r="T52" s="269"/>
      <c r="U52" s="269"/>
      <c r="V52" s="273"/>
      <c r="W52" s="268"/>
      <c r="X52" s="269"/>
      <c r="Y52" s="269"/>
      <c r="Z52" s="269"/>
      <c r="AA52" s="275"/>
      <c r="AB52" s="268"/>
      <c r="AC52" s="269"/>
      <c r="AD52" s="269"/>
      <c r="AE52" s="269"/>
      <c r="AF52" s="273"/>
      <c r="AG52" s="268">
        <v>3.5800000000000001E-12</v>
      </c>
      <c r="AH52" s="269">
        <v>3.5800000000000001E-12</v>
      </c>
      <c r="AI52" s="269">
        <v>3.5800000000000001E-12</v>
      </c>
      <c r="AJ52" s="269"/>
      <c r="AK52" s="275"/>
      <c r="AL52" s="268">
        <v>3.5800000000000001E-12</v>
      </c>
      <c r="AM52" s="269">
        <v>3.5800000000000001E-12</v>
      </c>
      <c r="AN52" s="269">
        <v>3.5800000000000001E-12</v>
      </c>
      <c r="AO52" s="269"/>
      <c r="AP52" s="273"/>
      <c r="AQ52" s="268">
        <v>3.5800000000000001E-12</v>
      </c>
      <c r="AR52" s="269">
        <v>3.5800000000000001E-12</v>
      </c>
      <c r="AS52" s="269">
        <v>3.5800000000000001E-12</v>
      </c>
      <c r="AT52" s="269"/>
      <c r="AU52" s="275"/>
      <c r="AV52" s="268">
        <v>2.4299999999999999E-11</v>
      </c>
      <c r="AW52" s="269">
        <v>2.4299999999999999E-11</v>
      </c>
      <c r="AX52" s="269">
        <v>2.4299999999999999E-11</v>
      </c>
      <c r="AY52" s="269"/>
      <c r="AZ52" s="273"/>
      <c r="BA52" s="268">
        <v>3.5800000000000001E-12</v>
      </c>
      <c r="BB52" s="269">
        <v>3.5800000000000001E-12</v>
      </c>
      <c r="BC52" s="269">
        <v>3.5800000000000001E-12</v>
      </c>
      <c r="BD52" s="269"/>
      <c r="BE52" s="275"/>
      <c r="BF52" s="268"/>
      <c r="BG52" s="269"/>
      <c r="BH52" s="269"/>
      <c r="BI52" s="269"/>
      <c r="BJ52" s="273"/>
    </row>
    <row r="53" spans="1:62" s="120" customFormat="1" ht="22.5" x14ac:dyDescent="0.3">
      <c r="A53" s="250" t="s">
        <v>552</v>
      </c>
      <c r="B53" s="141" t="s">
        <v>553</v>
      </c>
      <c r="C53" s="265"/>
      <c r="D53" s="266"/>
      <c r="E53" s="266"/>
      <c r="F53" s="271"/>
      <c r="G53" s="274"/>
      <c r="H53" s="265"/>
      <c r="I53" s="266"/>
      <c r="J53" s="266"/>
      <c r="K53" s="271"/>
      <c r="L53" s="272"/>
      <c r="M53" s="270"/>
      <c r="N53" s="271"/>
      <c r="O53" s="271"/>
      <c r="P53" s="271"/>
      <c r="Q53" s="274"/>
      <c r="R53" s="270"/>
      <c r="S53" s="271"/>
      <c r="T53" s="271"/>
      <c r="U53" s="271"/>
      <c r="V53" s="272"/>
      <c r="W53" s="270"/>
      <c r="X53" s="271"/>
      <c r="Y53" s="271"/>
      <c r="Z53" s="271"/>
      <c r="AA53" s="274"/>
      <c r="AB53" s="270">
        <v>3.5699999999999999E-9</v>
      </c>
      <c r="AC53" s="271">
        <v>3.5699999999999999E-9</v>
      </c>
      <c r="AD53" s="271">
        <v>3.5699999999999999E-9</v>
      </c>
      <c r="AE53" s="271"/>
      <c r="AF53" s="272"/>
      <c r="AG53" s="270"/>
      <c r="AH53" s="271"/>
      <c r="AI53" s="271"/>
      <c r="AJ53" s="271"/>
      <c r="AK53" s="274"/>
      <c r="AL53" s="270"/>
      <c r="AM53" s="271"/>
      <c r="AN53" s="271"/>
      <c r="AO53" s="271"/>
      <c r="AP53" s="272"/>
      <c r="AQ53" s="270"/>
      <c r="AR53" s="271"/>
      <c r="AS53" s="271"/>
      <c r="AT53" s="271"/>
      <c r="AU53" s="274"/>
      <c r="AV53" s="270"/>
      <c r="AW53" s="271"/>
      <c r="AX53" s="271"/>
      <c r="AY53" s="271"/>
      <c r="AZ53" s="272"/>
      <c r="BA53" s="270"/>
      <c r="BB53" s="271"/>
      <c r="BC53" s="271"/>
      <c r="BD53" s="271"/>
      <c r="BE53" s="274"/>
      <c r="BF53" s="270"/>
      <c r="BG53" s="271"/>
      <c r="BH53" s="271"/>
      <c r="BI53" s="271"/>
      <c r="BJ53" s="272"/>
    </row>
    <row r="54" spans="1:62" ht="33.75" x14ac:dyDescent="0.3">
      <c r="A54" s="252" t="s">
        <v>554</v>
      </c>
      <c r="B54" s="140" t="s">
        <v>549</v>
      </c>
      <c r="C54" s="264">
        <v>1.88E-6</v>
      </c>
      <c r="D54" s="267">
        <v>1.88E-6</v>
      </c>
      <c r="E54" s="267">
        <v>1.88E-6</v>
      </c>
      <c r="F54" s="269"/>
      <c r="G54" s="275"/>
      <c r="H54" s="264">
        <v>1.88E-6</v>
      </c>
      <c r="I54" s="267">
        <v>1.88E-6</v>
      </c>
      <c r="J54" s="267">
        <v>1.88E-6</v>
      </c>
      <c r="K54" s="269" t="s">
        <v>555</v>
      </c>
      <c r="L54" s="273"/>
      <c r="M54" s="268">
        <v>9.6499999999999997E-8</v>
      </c>
      <c r="N54" s="269">
        <v>9.6499999999999997E-8</v>
      </c>
      <c r="O54" s="269">
        <v>9.6499999999999997E-8</v>
      </c>
      <c r="P54" s="269"/>
      <c r="Q54" s="275"/>
      <c r="R54" s="268">
        <v>9.6499999999999997E-8</v>
      </c>
      <c r="S54" s="269">
        <v>9.6499999999999997E-8</v>
      </c>
      <c r="T54" s="269">
        <v>9.6499999999999997E-8</v>
      </c>
      <c r="U54" s="269" t="s">
        <v>555</v>
      </c>
      <c r="V54" s="273"/>
      <c r="W54" s="268">
        <v>9.6499999999999997E-8</v>
      </c>
      <c r="X54" s="269">
        <v>9.6499999999999997E-8</v>
      </c>
      <c r="Y54" s="269">
        <v>9.6499999999999997E-8</v>
      </c>
      <c r="Z54" s="269" t="s">
        <v>555</v>
      </c>
      <c r="AA54" s="275"/>
      <c r="AB54" s="268"/>
      <c r="AC54" s="269"/>
      <c r="AD54" s="269"/>
      <c r="AE54" s="269"/>
      <c r="AF54" s="273"/>
      <c r="AG54" s="268"/>
      <c r="AH54" s="269"/>
      <c r="AI54" s="269"/>
      <c r="AJ54" s="269"/>
      <c r="AK54" s="275"/>
      <c r="AL54" s="268"/>
      <c r="AM54" s="269"/>
      <c r="AN54" s="269"/>
      <c r="AO54" s="269"/>
      <c r="AP54" s="273"/>
      <c r="AQ54" s="268"/>
      <c r="AR54" s="269"/>
      <c r="AS54" s="269"/>
      <c r="AT54" s="269"/>
      <c r="AU54" s="275"/>
      <c r="AV54" s="268"/>
      <c r="AW54" s="269"/>
      <c r="AX54" s="269"/>
      <c r="AY54" s="269"/>
      <c r="AZ54" s="273"/>
      <c r="BA54" s="268"/>
      <c r="BB54" s="269"/>
      <c r="BC54" s="269"/>
      <c r="BD54" s="269"/>
      <c r="BE54" s="275"/>
      <c r="BF54" s="268"/>
      <c r="BG54" s="269"/>
      <c r="BH54" s="269"/>
      <c r="BI54" s="269"/>
      <c r="BJ54" s="273"/>
    </row>
    <row r="55" spans="1:62" s="120" customFormat="1" ht="11.25" x14ac:dyDescent="0.3">
      <c r="A55" s="51" t="s">
        <v>556</v>
      </c>
      <c r="B55" s="141"/>
      <c r="C55" s="265"/>
      <c r="D55" s="266"/>
      <c r="E55" s="266"/>
      <c r="F55" s="271"/>
      <c r="G55" s="274"/>
      <c r="H55" s="265"/>
      <c r="I55" s="266"/>
      <c r="J55" s="266"/>
      <c r="K55" s="271"/>
      <c r="L55" s="272"/>
      <c r="M55" s="270"/>
      <c r="N55" s="271"/>
      <c r="O55" s="271"/>
      <c r="P55" s="271"/>
      <c r="Q55" s="274"/>
      <c r="R55" s="270"/>
      <c r="S55" s="271"/>
      <c r="T55" s="271"/>
      <c r="U55" s="271"/>
      <c r="V55" s="272"/>
      <c r="W55" s="270"/>
      <c r="X55" s="271"/>
      <c r="Y55" s="271"/>
      <c r="Z55" s="271"/>
      <c r="AA55" s="274"/>
      <c r="AB55" s="270"/>
      <c r="AC55" s="271"/>
      <c r="AD55" s="271"/>
      <c r="AE55" s="271"/>
      <c r="AF55" s="272"/>
      <c r="AG55" s="270"/>
      <c r="AH55" s="271"/>
      <c r="AI55" s="271"/>
      <c r="AJ55" s="271"/>
      <c r="AK55" s="274"/>
      <c r="AL55" s="270"/>
      <c r="AM55" s="271"/>
      <c r="AN55" s="271"/>
      <c r="AO55" s="271"/>
      <c r="AP55" s="272"/>
      <c r="AQ55" s="270"/>
      <c r="AR55" s="271"/>
      <c r="AS55" s="271"/>
      <c r="AT55" s="271"/>
      <c r="AU55" s="274"/>
      <c r="AV55" s="270"/>
      <c r="AW55" s="271"/>
      <c r="AX55" s="271"/>
      <c r="AY55" s="271"/>
      <c r="AZ55" s="272"/>
      <c r="BA55" s="270"/>
      <c r="BB55" s="271"/>
      <c r="BC55" s="271"/>
      <c r="BD55" s="271"/>
      <c r="BE55" s="274"/>
      <c r="BF55" s="270"/>
      <c r="BG55" s="271"/>
      <c r="BH55" s="271"/>
      <c r="BI55" s="271"/>
      <c r="BJ55" s="272"/>
    </row>
    <row r="56" spans="1:62" ht="11.25" x14ac:dyDescent="0.3">
      <c r="A56" s="252" t="s">
        <v>557</v>
      </c>
      <c r="B56" s="140" t="s">
        <v>558</v>
      </c>
      <c r="C56" s="264"/>
      <c r="D56" s="267"/>
      <c r="E56" s="267"/>
      <c r="F56" s="269"/>
      <c r="G56" s="275"/>
      <c r="H56" s="264"/>
      <c r="I56" s="267"/>
      <c r="J56" s="267"/>
      <c r="K56" s="269"/>
      <c r="L56" s="273"/>
      <c r="M56" s="268"/>
      <c r="N56" s="269"/>
      <c r="O56" s="269"/>
      <c r="P56" s="269"/>
      <c r="Q56" s="275"/>
      <c r="R56" s="268"/>
      <c r="S56" s="269"/>
      <c r="T56" s="269"/>
      <c r="U56" s="269"/>
      <c r="V56" s="273"/>
      <c r="W56" s="268"/>
      <c r="X56" s="269"/>
      <c r="Y56" s="269"/>
      <c r="Z56" s="269"/>
      <c r="AA56" s="275"/>
      <c r="AB56" s="268"/>
      <c r="AC56" s="269"/>
      <c r="AD56" s="269"/>
      <c r="AE56" s="269"/>
      <c r="AF56" s="273"/>
      <c r="AG56" s="268"/>
      <c r="AH56" s="269"/>
      <c r="AI56" s="269"/>
      <c r="AJ56" s="269"/>
      <c r="AK56" s="275"/>
      <c r="AL56" s="268"/>
      <c r="AM56" s="269"/>
      <c r="AN56" s="269"/>
      <c r="AO56" s="269"/>
      <c r="AP56" s="273"/>
      <c r="AQ56" s="268"/>
      <c r="AR56" s="269"/>
      <c r="AS56" s="269"/>
      <c r="AT56" s="269"/>
      <c r="AU56" s="275"/>
      <c r="AV56" s="268"/>
      <c r="AW56" s="269"/>
      <c r="AX56" s="269"/>
      <c r="AY56" s="269"/>
      <c r="AZ56" s="273"/>
      <c r="BA56" s="268"/>
      <c r="BB56" s="269"/>
      <c r="BC56" s="269"/>
      <c r="BD56" s="269"/>
      <c r="BE56" s="275"/>
      <c r="BF56" s="268">
        <v>0.2</v>
      </c>
      <c r="BG56" s="269">
        <v>0.13800000000000001</v>
      </c>
      <c r="BH56" s="269">
        <v>8.900000000000001E-2</v>
      </c>
      <c r="BI56" s="269"/>
      <c r="BJ56" s="273" t="s">
        <v>559</v>
      </c>
    </row>
    <row r="57" spans="1:62" s="120" customFormat="1" ht="11.25" x14ac:dyDescent="0.3">
      <c r="A57" s="250" t="s">
        <v>560</v>
      </c>
      <c r="B57" s="141" t="s">
        <v>558</v>
      </c>
      <c r="C57" s="265"/>
      <c r="D57" s="266"/>
      <c r="E57" s="266"/>
      <c r="F57" s="271"/>
      <c r="G57" s="274"/>
      <c r="H57" s="265"/>
      <c r="I57" s="266"/>
      <c r="J57" s="266"/>
      <c r="K57" s="271"/>
      <c r="L57" s="272"/>
      <c r="M57" s="270"/>
      <c r="N57" s="271"/>
      <c r="O57" s="271"/>
      <c r="P57" s="271"/>
      <c r="Q57" s="274"/>
      <c r="R57" s="270"/>
      <c r="S57" s="271"/>
      <c r="T57" s="271"/>
      <c r="U57" s="271"/>
      <c r="V57" s="272"/>
      <c r="W57" s="270"/>
      <c r="X57" s="271"/>
      <c r="Y57" s="271"/>
      <c r="Z57" s="271"/>
      <c r="AA57" s="274"/>
      <c r="AB57" s="270"/>
      <c r="AC57" s="271"/>
      <c r="AD57" s="271"/>
      <c r="AE57" s="271"/>
      <c r="AF57" s="272"/>
      <c r="AG57" s="270"/>
      <c r="AH57" s="271"/>
      <c r="AI57" s="271"/>
      <c r="AJ57" s="271"/>
      <c r="AK57" s="274"/>
      <c r="AL57" s="270"/>
      <c r="AM57" s="271"/>
      <c r="AN57" s="271"/>
      <c r="AO57" s="271"/>
      <c r="AP57" s="272"/>
      <c r="AQ57" s="270"/>
      <c r="AR57" s="271"/>
      <c r="AS57" s="271"/>
      <c r="AT57" s="271"/>
      <c r="AU57" s="274"/>
      <c r="AV57" s="270"/>
      <c r="AW57" s="271"/>
      <c r="AX57" s="271"/>
      <c r="AY57" s="271"/>
      <c r="AZ57" s="272"/>
      <c r="BA57" s="270"/>
      <c r="BB57" s="271"/>
      <c r="BC57" s="271"/>
      <c r="BD57" s="271"/>
      <c r="BE57" s="274"/>
      <c r="BF57" s="270">
        <v>5.0799999999999998E-2</v>
      </c>
      <c r="BG57" s="271">
        <v>3.5000000000000003E-2</v>
      </c>
      <c r="BH57" s="271">
        <v>2.5649999999999999E-2</v>
      </c>
      <c r="BI57" s="271"/>
      <c r="BJ57" s="272" t="s">
        <v>559</v>
      </c>
    </row>
    <row r="58" spans="1:62" ht="11.25" x14ac:dyDescent="0.3">
      <c r="A58" s="252" t="s">
        <v>561</v>
      </c>
      <c r="B58" s="140" t="s">
        <v>558</v>
      </c>
      <c r="C58" s="264"/>
      <c r="D58" s="267"/>
      <c r="E58" s="267"/>
      <c r="F58" s="269"/>
      <c r="G58" s="275"/>
      <c r="H58" s="264"/>
      <c r="I58" s="267"/>
      <c r="J58" s="267"/>
      <c r="K58" s="269"/>
      <c r="L58" s="273"/>
      <c r="M58" s="268"/>
      <c r="N58" s="269"/>
      <c r="O58" s="269"/>
      <c r="P58" s="269"/>
      <c r="Q58" s="275"/>
      <c r="R58" s="268"/>
      <c r="S58" s="269"/>
      <c r="T58" s="269"/>
      <c r="U58" s="269"/>
      <c r="V58" s="273"/>
      <c r="W58" s="268"/>
      <c r="X58" s="269"/>
      <c r="Y58" s="269"/>
      <c r="Z58" s="269"/>
      <c r="AA58" s="275"/>
      <c r="AB58" s="268"/>
      <c r="AC58" s="269"/>
      <c r="AD58" s="269"/>
      <c r="AE58" s="269"/>
      <c r="AF58" s="273"/>
      <c r="AG58" s="268"/>
      <c r="AH58" s="269"/>
      <c r="AI58" s="269"/>
      <c r="AJ58" s="269"/>
      <c r="AK58" s="275"/>
      <c r="AL58" s="268"/>
      <c r="AM58" s="269"/>
      <c r="AN58" s="269"/>
      <c r="AO58" s="269"/>
      <c r="AP58" s="273"/>
      <c r="AQ58" s="268"/>
      <c r="AR58" s="269"/>
      <c r="AS58" s="269"/>
      <c r="AT58" s="269"/>
      <c r="AU58" s="275"/>
      <c r="AV58" s="268"/>
      <c r="AW58" s="269"/>
      <c r="AX58" s="269"/>
      <c r="AY58" s="269"/>
      <c r="AZ58" s="273"/>
      <c r="BA58" s="268"/>
      <c r="BB58" s="269"/>
      <c r="BC58" s="269"/>
      <c r="BD58" s="269"/>
      <c r="BE58" s="275"/>
      <c r="BF58" s="268">
        <v>8.6999999999999994E-3</v>
      </c>
      <c r="BG58" s="269">
        <v>6.0000000000000001E-3</v>
      </c>
      <c r="BH58" s="269">
        <v>4.7499999999999999E-3</v>
      </c>
      <c r="BI58" s="269"/>
      <c r="BJ58" s="273" t="s">
        <v>559</v>
      </c>
    </row>
    <row r="59" spans="1:62" s="120" customFormat="1" ht="11.25" x14ac:dyDescent="0.3">
      <c r="A59" s="51" t="s">
        <v>562</v>
      </c>
      <c r="B59" s="141"/>
      <c r="C59" s="265"/>
      <c r="D59" s="266"/>
      <c r="E59" s="266"/>
      <c r="F59" s="271"/>
      <c r="G59" s="274"/>
      <c r="H59" s="265"/>
      <c r="I59" s="266"/>
      <c r="J59" s="266"/>
      <c r="K59" s="271"/>
      <c r="L59" s="272"/>
      <c r="M59" s="270"/>
      <c r="N59" s="271"/>
      <c r="O59" s="271"/>
      <c r="P59" s="271"/>
      <c r="Q59" s="274"/>
      <c r="R59" s="270"/>
      <c r="S59" s="271"/>
      <c r="T59" s="271"/>
      <c r="U59" s="271"/>
      <c r="V59" s="272"/>
      <c r="W59" s="270"/>
      <c r="X59" s="271"/>
      <c r="Y59" s="271"/>
      <c r="Z59" s="271"/>
      <c r="AA59" s="274"/>
      <c r="AB59" s="270"/>
      <c r="AC59" s="271"/>
      <c r="AD59" s="271"/>
      <c r="AE59" s="271"/>
      <c r="AF59" s="272"/>
      <c r="AG59" s="270"/>
      <c r="AH59" s="271"/>
      <c r="AI59" s="271"/>
      <c r="AJ59" s="271"/>
      <c r="AK59" s="274"/>
      <c r="AL59" s="270"/>
      <c r="AM59" s="271"/>
      <c r="AN59" s="271"/>
      <c r="AO59" s="271"/>
      <c r="AP59" s="272"/>
      <c r="AQ59" s="270"/>
      <c r="AR59" s="271"/>
      <c r="AS59" s="271"/>
      <c r="AT59" s="271"/>
      <c r="AU59" s="274"/>
      <c r="AV59" s="270"/>
      <c r="AW59" s="271"/>
      <c r="AX59" s="271"/>
      <c r="AY59" s="271"/>
      <c r="AZ59" s="272"/>
      <c r="BA59" s="270"/>
      <c r="BB59" s="271"/>
      <c r="BC59" s="271"/>
      <c r="BD59" s="271"/>
      <c r="BE59" s="274"/>
      <c r="BF59" s="270"/>
      <c r="BG59" s="271"/>
      <c r="BH59" s="271"/>
      <c r="BI59" s="271"/>
      <c r="BJ59" s="272"/>
    </row>
    <row r="60" spans="1:62" ht="11.25" x14ac:dyDescent="0.3">
      <c r="A60" s="252" t="s">
        <v>560</v>
      </c>
      <c r="B60" s="140" t="s">
        <v>558</v>
      </c>
      <c r="C60" s="264"/>
      <c r="D60" s="267"/>
      <c r="E60" s="267"/>
      <c r="F60" s="269"/>
      <c r="G60" s="275"/>
      <c r="H60" s="264"/>
      <c r="I60" s="267"/>
      <c r="J60" s="267"/>
      <c r="K60" s="269"/>
      <c r="L60" s="273"/>
      <c r="M60" s="268"/>
      <c r="N60" s="269"/>
      <c r="O60" s="269"/>
      <c r="P60" s="269"/>
      <c r="Q60" s="275"/>
      <c r="R60" s="268"/>
      <c r="S60" s="269"/>
      <c r="T60" s="269"/>
      <c r="U60" s="269"/>
      <c r="V60" s="273"/>
      <c r="W60" s="268"/>
      <c r="X60" s="269"/>
      <c r="Y60" s="269"/>
      <c r="Z60" s="269"/>
      <c r="AA60" s="275"/>
      <c r="AB60" s="268"/>
      <c r="AC60" s="269"/>
      <c r="AD60" s="269"/>
      <c r="AE60" s="269"/>
      <c r="AF60" s="273"/>
      <c r="AG60" s="268"/>
      <c r="AH60" s="269"/>
      <c r="AI60" s="269"/>
      <c r="AJ60" s="269"/>
      <c r="AK60" s="275"/>
      <c r="AL60" s="268"/>
      <c r="AM60" s="269"/>
      <c r="AN60" s="269"/>
      <c r="AO60" s="269"/>
      <c r="AP60" s="273"/>
      <c r="AQ60" s="268"/>
      <c r="AR60" s="269"/>
      <c r="AS60" s="269"/>
      <c r="AT60" s="269"/>
      <c r="AU60" s="275"/>
      <c r="AV60" s="268"/>
      <c r="AW60" s="269"/>
      <c r="AX60" s="269"/>
      <c r="AY60" s="269"/>
      <c r="AZ60" s="273"/>
      <c r="BA60" s="268"/>
      <c r="BB60" s="269"/>
      <c r="BC60" s="269"/>
      <c r="BD60" s="269"/>
      <c r="BE60" s="275"/>
      <c r="BF60" s="268">
        <v>4.8000000000000001E-2</v>
      </c>
      <c r="BG60" s="269">
        <v>3.2599999999999997E-2</v>
      </c>
      <c r="BH60" s="269">
        <v>2.5899999999999999E-2</v>
      </c>
      <c r="BI60" s="269" t="s">
        <v>563</v>
      </c>
      <c r="BJ60" s="273" t="s">
        <v>559</v>
      </c>
    </row>
    <row r="61" spans="1:62" s="120" customFormat="1" ht="11.25" x14ac:dyDescent="0.3">
      <c r="A61" s="250" t="s">
        <v>564</v>
      </c>
      <c r="B61" s="141" t="s">
        <v>558</v>
      </c>
      <c r="C61" s="265"/>
      <c r="D61" s="266"/>
      <c r="E61" s="266"/>
      <c r="F61" s="271"/>
      <c r="G61" s="274"/>
      <c r="H61" s="265"/>
      <c r="I61" s="266"/>
      <c r="J61" s="266"/>
      <c r="K61" s="271"/>
      <c r="L61" s="272"/>
      <c r="M61" s="270"/>
      <c r="N61" s="271"/>
      <c r="O61" s="271"/>
      <c r="P61" s="271"/>
      <c r="Q61" s="274"/>
      <c r="R61" s="270"/>
      <c r="S61" s="271"/>
      <c r="T61" s="271"/>
      <c r="U61" s="271"/>
      <c r="V61" s="272"/>
      <c r="W61" s="270"/>
      <c r="X61" s="271"/>
      <c r="Y61" s="271"/>
      <c r="Z61" s="271"/>
      <c r="AA61" s="274"/>
      <c r="AB61" s="270"/>
      <c r="AC61" s="271"/>
      <c r="AD61" s="271"/>
      <c r="AE61" s="271"/>
      <c r="AF61" s="272"/>
      <c r="AG61" s="270"/>
      <c r="AH61" s="271"/>
      <c r="AI61" s="271"/>
      <c r="AJ61" s="271"/>
      <c r="AK61" s="274"/>
      <c r="AL61" s="270"/>
      <c r="AM61" s="271"/>
      <c r="AN61" s="271"/>
      <c r="AO61" s="271"/>
      <c r="AP61" s="272"/>
      <c r="AQ61" s="270"/>
      <c r="AR61" s="271"/>
      <c r="AS61" s="271"/>
      <c r="AT61" s="271"/>
      <c r="AU61" s="274"/>
      <c r="AV61" s="270"/>
      <c r="AW61" s="271"/>
      <c r="AX61" s="271"/>
      <c r="AY61" s="271"/>
      <c r="AZ61" s="272"/>
      <c r="BA61" s="270"/>
      <c r="BB61" s="271"/>
      <c r="BC61" s="271"/>
      <c r="BD61" s="271"/>
      <c r="BE61" s="274"/>
      <c r="BF61" s="270">
        <v>4.5999999999999999E-3</v>
      </c>
      <c r="BG61" s="271">
        <v>3.0999999999999999E-3</v>
      </c>
      <c r="BH61" s="271">
        <v>2.4499999999999999E-3</v>
      </c>
      <c r="BI61" s="271" t="s">
        <v>563</v>
      </c>
      <c r="BJ61" s="272" t="s">
        <v>559</v>
      </c>
    </row>
    <row r="62" spans="1:62" ht="11.25" x14ac:dyDescent="0.3">
      <c r="A62" s="252" t="s">
        <v>565</v>
      </c>
      <c r="B62" s="140" t="s">
        <v>558</v>
      </c>
      <c r="C62" s="264"/>
      <c r="D62" s="267"/>
      <c r="E62" s="267"/>
      <c r="F62" s="269"/>
      <c r="G62" s="275"/>
      <c r="H62" s="264"/>
      <c r="I62" s="267"/>
      <c r="J62" s="267"/>
      <c r="K62" s="269"/>
      <c r="L62" s="273"/>
      <c r="M62" s="268"/>
      <c r="N62" s="269"/>
      <c r="O62" s="269"/>
      <c r="P62" s="269"/>
      <c r="Q62" s="275"/>
      <c r="R62" s="268"/>
      <c r="S62" s="269"/>
      <c r="T62" s="269"/>
      <c r="U62" s="269"/>
      <c r="V62" s="273"/>
      <c r="W62" s="268"/>
      <c r="X62" s="269"/>
      <c r="Y62" s="269"/>
      <c r="Z62" s="269"/>
      <c r="AA62" s="275"/>
      <c r="AB62" s="268"/>
      <c r="AC62" s="269"/>
      <c r="AD62" s="269"/>
      <c r="AE62" s="269"/>
      <c r="AF62" s="273"/>
      <c r="AG62" s="268"/>
      <c r="AH62" s="269"/>
      <c r="AI62" s="269"/>
      <c r="AJ62" s="269"/>
      <c r="AK62" s="275"/>
      <c r="AL62" s="268"/>
      <c r="AM62" s="269"/>
      <c r="AN62" s="269"/>
      <c r="AO62" s="269"/>
      <c r="AP62" s="273"/>
      <c r="AQ62" s="268"/>
      <c r="AR62" s="269"/>
      <c r="AS62" s="269"/>
      <c r="AT62" s="269"/>
      <c r="AU62" s="275"/>
      <c r="AV62" s="268"/>
      <c r="AW62" s="269"/>
      <c r="AX62" s="269"/>
      <c r="AY62" s="269"/>
      <c r="AZ62" s="273"/>
      <c r="BA62" s="268"/>
      <c r="BB62" s="269"/>
      <c r="BC62" s="269"/>
      <c r="BD62" s="269"/>
      <c r="BE62" s="275"/>
      <c r="BF62" s="268">
        <v>3.7999999999999999E-2</v>
      </c>
      <c r="BG62" s="269">
        <v>2.58E-2</v>
      </c>
      <c r="BH62" s="269">
        <v>2.0500000000000001E-2</v>
      </c>
      <c r="BI62" s="269" t="s">
        <v>563</v>
      </c>
      <c r="BJ62" s="273" t="s">
        <v>559</v>
      </c>
    </row>
    <row r="63" spans="1:62" s="120" customFormat="1" ht="11.25" x14ac:dyDescent="0.3">
      <c r="A63" s="250" t="s">
        <v>566</v>
      </c>
      <c r="B63" s="141" t="s">
        <v>558</v>
      </c>
      <c r="C63" s="265"/>
      <c r="D63" s="266"/>
      <c r="E63" s="266"/>
      <c r="F63" s="271"/>
      <c r="G63" s="274"/>
      <c r="H63" s="265"/>
      <c r="I63" s="266"/>
      <c r="J63" s="266"/>
      <c r="K63" s="271"/>
      <c r="L63" s="272"/>
      <c r="M63" s="270"/>
      <c r="N63" s="271"/>
      <c r="O63" s="271"/>
      <c r="P63" s="271"/>
      <c r="Q63" s="274"/>
      <c r="R63" s="270"/>
      <c r="S63" s="271"/>
      <c r="T63" s="271"/>
      <c r="U63" s="271"/>
      <c r="V63" s="272"/>
      <c r="W63" s="270"/>
      <c r="X63" s="271"/>
      <c r="Y63" s="271"/>
      <c r="Z63" s="271"/>
      <c r="AA63" s="274"/>
      <c r="AB63" s="270"/>
      <c r="AC63" s="271"/>
      <c r="AD63" s="271"/>
      <c r="AE63" s="271"/>
      <c r="AF63" s="272"/>
      <c r="AG63" s="270"/>
      <c r="AH63" s="271"/>
      <c r="AI63" s="271"/>
      <c r="AJ63" s="271"/>
      <c r="AK63" s="274"/>
      <c r="AL63" s="270"/>
      <c r="AM63" s="271"/>
      <c r="AN63" s="271"/>
      <c r="AO63" s="271"/>
      <c r="AP63" s="272"/>
      <c r="AQ63" s="270"/>
      <c r="AR63" s="271"/>
      <c r="AS63" s="271"/>
      <c r="AT63" s="271"/>
      <c r="AU63" s="274"/>
      <c r="AV63" s="270"/>
      <c r="AW63" s="271"/>
      <c r="AX63" s="271"/>
      <c r="AY63" s="271"/>
      <c r="AZ63" s="272"/>
      <c r="BA63" s="270"/>
      <c r="BB63" s="271"/>
      <c r="BC63" s="271"/>
      <c r="BD63" s="271"/>
      <c r="BE63" s="274"/>
      <c r="BF63" s="270">
        <v>3.4000000000000002E-2</v>
      </c>
      <c r="BG63" s="271">
        <v>2.3099999999999999E-2</v>
      </c>
      <c r="BH63" s="271">
        <v>1.8349999999999998E-2</v>
      </c>
      <c r="BI63" s="271" t="s">
        <v>563</v>
      </c>
      <c r="BJ63" s="272" t="s">
        <v>559</v>
      </c>
    </row>
    <row r="64" spans="1:62" ht="11.25" x14ac:dyDescent="0.3">
      <c r="A64" s="53" t="s">
        <v>567</v>
      </c>
      <c r="B64" s="140"/>
      <c r="C64" s="264"/>
      <c r="D64" s="267"/>
      <c r="E64" s="267"/>
      <c r="F64" s="269"/>
      <c r="G64" s="275"/>
      <c r="H64" s="264"/>
      <c r="I64" s="267"/>
      <c r="J64" s="267"/>
      <c r="K64" s="269"/>
      <c r="L64" s="273"/>
      <c r="M64" s="268"/>
      <c r="N64" s="269"/>
      <c r="O64" s="269"/>
      <c r="P64" s="269"/>
      <c r="Q64" s="275"/>
      <c r="R64" s="268"/>
      <c r="S64" s="269"/>
      <c r="T64" s="269"/>
      <c r="U64" s="269"/>
      <c r="V64" s="273"/>
      <c r="W64" s="268"/>
      <c r="X64" s="269"/>
      <c r="Y64" s="269"/>
      <c r="Z64" s="269"/>
      <c r="AA64" s="275"/>
      <c r="AB64" s="268"/>
      <c r="AC64" s="269"/>
      <c r="AD64" s="269"/>
      <c r="AE64" s="269"/>
      <c r="AF64" s="273"/>
      <c r="AG64" s="268"/>
      <c r="AH64" s="269"/>
      <c r="AI64" s="269"/>
      <c r="AJ64" s="269"/>
      <c r="AK64" s="275"/>
      <c r="AL64" s="268"/>
      <c r="AM64" s="269"/>
      <c r="AN64" s="269"/>
      <c r="AO64" s="269"/>
      <c r="AP64" s="273"/>
      <c r="AQ64" s="268"/>
      <c r="AR64" s="269"/>
      <c r="AS64" s="269"/>
      <c r="AT64" s="269"/>
      <c r="AU64" s="275"/>
      <c r="AV64" s="268"/>
      <c r="AW64" s="269"/>
      <c r="AX64" s="269"/>
      <c r="AY64" s="269"/>
      <c r="AZ64" s="273"/>
      <c r="BA64" s="268"/>
      <c r="BB64" s="269"/>
      <c r="BC64" s="269"/>
      <c r="BD64" s="269"/>
      <c r="BE64" s="275"/>
      <c r="BF64" s="268"/>
      <c r="BG64" s="269"/>
      <c r="BH64" s="269"/>
      <c r="BI64" s="269"/>
      <c r="BJ64" s="273"/>
    </row>
    <row r="65" spans="1:62" s="120" customFormat="1" ht="11.25" x14ac:dyDescent="0.3">
      <c r="A65" s="250" t="s">
        <v>560</v>
      </c>
      <c r="B65" s="141" t="s">
        <v>558</v>
      </c>
      <c r="C65" s="265"/>
      <c r="D65" s="266"/>
      <c r="E65" s="266"/>
      <c r="F65" s="271"/>
      <c r="G65" s="274"/>
      <c r="H65" s="265"/>
      <c r="I65" s="266"/>
      <c r="J65" s="266"/>
      <c r="K65" s="271"/>
      <c r="L65" s="272"/>
      <c r="M65" s="270"/>
      <c r="N65" s="271"/>
      <c r="O65" s="271"/>
      <c r="P65" s="271"/>
      <c r="Q65" s="274"/>
      <c r="R65" s="270"/>
      <c r="S65" s="271"/>
      <c r="T65" s="271"/>
      <c r="U65" s="271"/>
      <c r="V65" s="272"/>
      <c r="W65" s="270"/>
      <c r="X65" s="271"/>
      <c r="Y65" s="271"/>
      <c r="Z65" s="271"/>
      <c r="AA65" s="274"/>
      <c r="AB65" s="270"/>
      <c r="AC65" s="271"/>
      <c r="AD65" s="271"/>
      <c r="AE65" s="271"/>
      <c r="AF65" s="272"/>
      <c r="AG65" s="270"/>
      <c r="AH65" s="271"/>
      <c r="AI65" s="271"/>
      <c r="AJ65" s="271"/>
      <c r="AK65" s="274"/>
      <c r="AL65" s="270"/>
      <c r="AM65" s="271"/>
      <c r="AN65" s="271"/>
      <c r="AO65" s="271"/>
      <c r="AP65" s="272"/>
      <c r="AQ65" s="270"/>
      <c r="AR65" s="271"/>
      <c r="AS65" s="271"/>
      <c r="AT65" s="271"/>
      <c r="AU65" s="274"/>
      <c r="AV65" s="270"/>
      <c r="AW65" s="271"/>
      <c r="AX65" s="271"/>
      <c r="AY65" s="271"/>
      <c r="AZ65" s="272"/>
      <c r="BA65" s="270"/>
      <c r="BB65" s="271"/>
      <c r="BC65" s="271"/>
      <c r="BD65" s="271"/>
      <c r="BE65" s="274"/>
      <c r="BF65" s="270">
        <v>4.8000000000000001E-2</v>
      </c>
      <c r="BG65" s="271">
        <v>3.2599999999999997E-2</v>
      </c>
      <c r="BH65" s="271">
        <v>2.5899999999999999E-2</v>
      </c>
      <c r="BI65" s="271" t="s">
        <v>563</v>
      </c>
      <c r="BJ65" s="272" t="s">
        <v>559</v>
      </c>
    </row>
    <row r="66" spans="1:62" ht="11.25" x14ac:dyDescent="0.3">
      <c r="A66" s="252" t="s">
        <v>564</v>
      </c>
      <c r="B66" s="140" t="s">
        <v>558</v>
      </c>
      <c r="C66" s="264"/>
      <c r="D66" s="267"/>
      <c r="E66" s="267"/>
      <c r="F66" s="269"/>
      <c r="G66" s="275"/>
      <c r="H66" s="264"/>
      <c r="I66" s="267"/>
      <c r="J66" s="267"/>
      <c r="K66" s="269"/>
      <c r="L66" s="273"/>
      <c r="M66" s="268"/>
      <c r="N66" s="269"/>
      <c r="O66" s="269"/>
      <c r="P66" s="269"/>
      <c r="Q66" s="275"/>
      <c r="R66" s="268"/>
      <c r="S66" s="269"/>
      <c r="T66" s="269"/>
      <c r="U66" s="269"/>
      <c r="V66" s="273"/>
      <c r="W66" s="268"/>
      <c r="X66" s="269"/>
      <c r="Y66" s="269"/>
      <c r="Z66" s="269"/>
      <c r="AA66" s="275"/>
      <c r="AB66" s="268"/>
      <c r="AC66" s="269"/>
      <c r="AD66" s="269"/>
      <c r="AE66" s="269"/>
      <c r="AF66" s="273"/>
      <c r="AG66" s="268"/>
      <c r="AH66" s="269"/>
      <c r="AI66" s="269"/>
      <c r="AJ66" s="269"/>
      <c r="AK66" s="275"/>
      <c r="AL66" s="268"/>
      <c r="AM66" s="269"/>
      <c r="AN66" s="269"/>
      <c r="AO66" s="269"/>
      <c r="AP66" s="273"/>
      <c r="AQ66" s="268"/>
      <c r="AR66" s="269"/>
      <c r="AS66" s="269"/>
      <c r="AT66" s="269"/>
      <c r="AU66" s="275"/>
      <c r="AV66" s="268"/>
      <c r="AW66" s="269"/>
      <c r="AX66" s="269"/>
      <c r="AY66" s="269"/>
      <c r="AZ66" s="273"/>
      <c r="BA66" s="268"/>
      <c r="BB66" s="269"/>
      <c r="BC66" s="269"/>
      <c r="BD66" s="269"/>
      <c r="BE66" s="275"/>
      <c r="BF66" s="268">
        <v>4.5999999999999999E-3</v>
      </c>
      <c r="BG66" s="269">
        <v>3.0999999999999999E-3</v>
      </c>
      <c r="BH66" s="269">
        <v>2.4499999999999999E-3</v>
      </c>
      <c r="BI66" s="269" t="s">
        <v>563</v>
      </c>
      <c r="BJ66" s="273" t="s">
        <v>559</v>
      </c>
    </row>
    <row r="67" spans="1:62" s="120" customFormat="1" ht="11.25" x14ac:dyDescent="0.3">
      <c r="A67" s="250" t="s">
        <v>565</v>
      </c>
      <c r="B67" s="141" t="s">
        <v>558</v>
      </c>
      <c r="C67" s="265"/>
      <c r="D67" s="266"/>
      <c r="E67" s="266"/>
      <c r="F67" s="271"/>
      <c r="G67" s="274"/>
      <c r="H67" s="265"/>
      <c r="I67" s="266"/>
      <c r="J67" s="266"/>
      <c r="K67" s="271"/>
      <c r="L67" s="272"/>
      <c r="M67" s="270"/>
      <c r="N67" s="271"/>
      <c r="O67" s="271"/>
      <c r="P67" s="271"/>
      <c r="Q67" s="274"/>
      <c r="R67" s="270"/>
      <c r="S67" s="271"/>
      <c r="T67" s="271"/>
      <c r="U67" s="271"/>
      <c r="V67" s="272"/>
      <c r="W67" s="270"/>
      <c r="X67" s="271"/>
      <c r="Y67" s="271"/>
      <c r="Z67" s="271"/>
      <c r="AA67" s="274"/>
      <c r="AB67" s="270"/>
      <c r="AC67" s="271"/>
      <c r="AD67" s="271"/>
      <c r="AE67" s="271"/>
      <c r="AF67" s="272"/>
      <c r="AG67" s="270"/>
      <c r="AH67" s="271"/>
      <c r="AI67" s="271"/>
      <c r="AJ67" s="271"/>
      <c r="AK67" s="274"/>
      <c r="AL67" s="270"/>
      <c r="AM67" s="271"/>
      <c r="AN67" s="271"/>
      <c r="AO67" s="271"/>
      <c r="AP67" s="272"/>
      <c r="AQ67" s="270"/>
      <c r="AR67" s="271"/>
      <c r="AS67" s="271"/>
      <c r="AT67" s="271"/>
      <c r="AU67" s="274"/>
      <c r="AV67" s="270"/>
      <c r="AW67" s="271"/>
      <c r="AX67" s="271"/>
      <c r="AY67" s="271"/>
      <c r="AZ67" s="272"/>
      <c r="BA67" s="270"/>
      <c r="BB67" s="271"/>
      <c r="BC67" s="271"/>
      <c r="BD67" s="271"/>
      <c r="BE67" s="274"/>
      <c r="BF67" s="270">
        <v>3.7999999999999999E-2</v>
      </c>
      <c r="BG67" s="271">
        <v>2.58E-2</v>
      </c>
      <c r="BH67" s="271">
        <v>2.0500000000000001E-2</v>
      </c>
      <c r="BI67" s="271" t="s">
        <v>563</v>
      </c>
      <c r="BJ67" s="272" t="s">
        <v>559</v>
      </c>
    </row>
    <row r="68" spans="1:62" ht="11.25" x14ac:dyDescent="0.3">
      <c r="A68" s="84" t="s">
        <v>896</v>
      </c>
      <c r="B68" s="147"/>
      <c r="C68" s="84" t="s">
        <v>3</v>
      </c>
      <c r="D68" s="84">
        <v>2030</v>
      </c>
      <c r="E68" s="84">
        <v>2050</v>
      </c>
      <c r="F68" s="84"/>
      <c r="G68" s="85"/>
      <c r="H68" s="84" t="s">
        <v>3</v>
      </c>
      <c r="I68" s="84">
        <v>2030</v>
      </c>
      <c r="J68" s="84">
        <v>2050</v>
      </c>
      <c r="K68" s="84"/>
      <c r="L68" s="85"/>
      <c r="M68" s="85" t="s">
        <v>3</v>
      </c>
      <c r="N68" s="85">
        <v>2030</v>
      </c>
      <c r="O68" s="85">
        <v>2050</v>
      </c>
      <c r="P68" s="84"/>
      <c r="Q68" s="85"/>
      <c r="R68" s="85" t="s">
        <v>3</v>
      </c>
      <c r="S68" s="85">
        <v>2030</v>
      </c>
      <c r="T68" s="85">
        <v>2050</v>
      </c>
      <c r="U68" s="84"/>
      <c r="V68" s="85"/>
      <c r="W68" s="85" t="s">
        <v>3</v>
      </c>
      <c r="X68" s="85">
        <v>2030</v>
      </c>
      <c r="Y68" s="85">
        <v>2050</v>
      </c>
      <c r="Z68" s="84"/>
      <c r="AA68" s="85"/>
      <c r="AB68" s="85" t="s">
        <v>3</v>
      </c>
      <c r="AC68" s="85">
        <v>2030</v>
      </c>
      <c r="AD68" s="85">
        <v>2050</v>
      </c>
      <c r="AE68" s="84"/>
      <c r="AF68" s="85"/>
      <c r="AG68" s="85" t="s">
        <v>3</v>
      </c>
      <c r="AH68" s="85">
        <v>2030</v>
      </c>
      <c r="AI68" s="85">
        <v>2050</v>
      </c>
      <c r="AJ68" s="84"/>
      <c r="AK68" s="85"/>
      <c r="AL68" s="85" t="s">
        <v>3</v>
      </c>
      <c r="AM68" s="85">
        <v>2030</v>
      </c>
      <c r="AN68" s="85">
        <v>2050</v>
      </c>
      <c r="AO68" s="84"/>
      <c r="AP68" s="86"/>
      <c r="AQ68" s="85" t="s">
        <v>3</v>
      </c>
      <c r="AR68" s="85">
        <v>2030</v>
      </c>
      <c r="AS68" s="85">
        <v>2050</v>
      </c>
      <c r="AT68" s="84"/>
      <c r="AU68" s="85"/>
      <c r="AV68" s="85" t="s">
        <v>3</v>
      </c>
      <c r="AW68" s="85">
        <v>2030</v>
      </c>
      <c r="AX68" s="85">
        <v>2050</v>
      </c>
      <c r="AY68" s="84"/>
      <c r="AZ68" s="86"/>
      <c r="BA68" s="85" t="s">
        <v>3</v>
      </c>
      <c r="BB68" s="85">
        <v>2030</v>
      </c>
      <c r="BC68" s="85">
        <v>2050</v>
      </c>
      <c r="BD68" s="84"/>
      <c r="BE68" s="85"/>
      <c r="BF68" s="85" t="s">
        <v>3</v>
      </c>
      <c r="BG68" s="85">
        <v>2030</v>
      </c>
      <c r="BH68" s="85">
        <v>2050</v>
      </c>
      <c r="BI68" s="84"/>
      <c r="BJ68" s="86"/>
    </row>
    <row r="69" spans="1:62" ht="11.25" x14ac:dyDescent="0.3">
      <c r="A69" s="53" t="s">
        <v>368</v>
      </c>
      <c r="B69" s="140"/>
      <c r="C69" s="178"/>
      <c r="D69" s="179"/>
      <c r="E69" s="179"/>
      <c r="F69" s="25"/>
      <c r="G69" s="26"/>
      <c r="H69" s="178"/>
      <c r="I69" s="179"/>
      <c r="J69" s="179"/>
      <c r="K69" s="25"/>
      <c r="L69" s="54"/>
      <c r="M69" s="24"/>
      <c r="N69" s="25"/>
      <c r="O69" s="25"/>
      <c r="P69" s="25"/>
      <c r="Q69" s="26"/>
      <c r="R69" s="24"/>
      <c r="S69" s="25"/>
      <c r="T69" s="25"/>
      <c r="U69" s="25"/>
      <c r="V69" s="54"/>
      <c r="W69" s="24"/>
      <c r="X69" s="25"/>
      <c r="Y69" s="25"/>
      <c r="Z69" s="25"/>
      <c r="AA69" s="26"/>
      <c r="AB69" s="24"/>
      <c r="AC69" s="25"/>
      <c r="AD69" s="25"/>
      <c r="AE69" s="25"/>
      <c r="AF69" s="54"/>
      <c r="AG69" s="24"/>
      <c r="AH69" s="25"/>
      <c r="AI69" s="25"/>
      <c r="AJ69" s="25"/>
      <c r="AK69" s="26"/>
      <c r="AL69" s="24"/>
      <c r="AM69" s="25"/>
      <c r="AN69" s="25"/>
      <c r="AO69" s="25"/>
      <c r="AP69" s="54"/>
      <c r="AQ69" s="24"/>
      <c r="AR69" s="25"/>
      <c r="AS69" s="25"/>
      <c r="AT69" s="25"/>
      <c r="AU69" s="26"/>
      <c r="AV69" s="24"/>
      <c r="AW69" s="25"/>
      <c r="AX69" s="25"/>
      <c r="AY69" s="25"/>
      <c r="AZ69" s="54"/>
      <c r="BA69" s="24"/>
      <c r="BB69" s="25"/>
      <c r="BC69" s="25"/>
      <c r="BD69" s="25"/>
      <c r="BE69" s="26"/>
      <c r="BF69" s="24"/>
      <c r="BG69" s="25"/>
      <c r="BH69" s="25"/>
      <c r="BI69" s="25"/>
      <c r="BJ69" s="54"/>
    </row>
    <row r="70" spans="1:62" ht="33.75" x14ac:dyDescent="0.3">
      <c r="A70" s="51" t="s">
        <v>66</v>
      </c>
      <c r="B70" s="141" t="s">
        <v>369</v>
      </c>
      <c r="C70" s="180"/>
      <c r="D70" s="181"/>
      <c r="E70" s="181"/>
      <c r="F70" s="28"/>
      <c r="G70" s="29"/>
      <c r="H70" s="180"/>
      <c r="I70" s="181"/>
      <c r="J70" s="181"/>
      <c r="K70" s="28"/>
      <c r="L70" s="52"/>
      <c r="M70" s="27"/>
      <c r="N70" s="28"/>
      <c r="O70" s="28"/>
      <c r="P70" s="28"/>
      <c r="Q70" s="29"/>
      <c r="R70" s="27"/>
      <c r="S70" s="28"/>
      <c r="T70" s="28"/>
      <c r="U70" s="28"/>
      <c r="V70" s="52"/>
      <c r="W70" s="27"/>
      <c r="X70" s="28"/>
      <c r="Y70" s="28"/>
      <c r="Z70" s="28"/>
      <c r="AA70" s="29"/>
      <c r="AB70" s="27"/>
      <c r="AC70" s="28"/>
      <c r="AD70" s="28"/>
      <c r="AE70" s="28"/>
      <c r="AF70" s="52"/>
      <c r="AG70" s="27"/>
      <c r="AH70" s="28"/>
      <c r="AI70" s="28"/>
      <c r="AJ70" s="28"/>
      <c r="AK70" s="29"/>
      <c r="AL70" s="27"/>
      <c r="AM70" s="28"/>
      <c r="AN70" s="28"/>
      <c r="AO70" s="28"/>
      <c r="AP70" s="52"/>
      <c r="AQ70" s="27"/>
      <c r="AR70" s="28"/>
      <c r="AS70" s="28"/>
      <c r="AT70" s="28"/>
      <c r="AU70" s="29"/>
      <c r="AV70" s="27"/>
      <c r="AW70" s="28"/>
      <c r="AX70" s="28"/>
      <c r="AY70" s="28"/>
      <c r="AZ70" s="52"/>
      <c r="BA70" s="27"/>
      <c r="BB70" s="28"/>
      <c r="BC70" s="28"/>
      <c r="BD70" s="28"/>
      <c r="BE70" s="29"/>
      <c r="BF70" s="27"/>
      <c r="BG70" s="28"/>
      <c r="BH70" s="28"/>
      <c r="BI70" s="28" t="s">
        <v>568</v>
      </c>
      <c r="BJ70" s="52"/>
    </row>
    <row r="71" spans="1:62" s="125" customFormat="1" ht="22.5" x14ac:dyDescent="0.3">
      <c r="A71" s="89" t="s">
        <v>68</v>
      </c>
      <c r="B71" s="148" t="s">
        <v>370</v>
      </c>
      <c r="C71" s="182"/>
      <c r="D71" s="183"/>
      <c r="E71" s="183"/>
      <c r="F71" s="90"/>
      <c r="G71" s="91"/>
      <c r="H71" s="182"/>
      <c r="I71" s="183"/>
      <c r="J71" s="183"/>
      <c r="K71" s="90"/>
      <c r="L71" s="92"/>
      <c r="M71" s="110"/>
      <c r="N71" s="90"/>
      <c r="O71" s="90"/>
      <c r="P71" s="90"/>
      <c r="Q71" s="91"/>
      <c r="R71" s="110"/>
      <c r="S71" s="90"/>
      <c r="T71" s="90"/>
      <c r="U71" s="90"/>
      <c r="V71" s="92"/>
      <c r="W71" s="110"/>
      <c r="X71" s="90"/>
      <c r="Y71" s="90"/>
      <c r="Z71" s="90"/>
      <c r="AA71" s="91"/>
      <c r="AB71" s="110"/>
      <c r="AC71" s="90"/>
      <c r="AD71" s="90"/>
      <c r="AE71" s="90"/>
      <c r="AF71" s="92"/>
      <c r="AG71" s="110"/>
      <c r="AH71" s="90"/>
      <c r="AI71" s="90"/>
      <c r="AJ71" s="90"/>
      <c r="AK71" s="91"/>
      <c r="AL71" s="110"/>
      <c r="AM71" s="90"/>
      <c r="AN71" s="90"/>
      <c r="AO71" s="90"/>
      <c r="AP71" s="92"/>
      <c r="AQ71" s="110"/>
      <c r="AR71" s="90"/>
      <c r="AS71" s="90"/>
      <c r="AT71" s="90"/>
      <c r="AU71" s="91"/>
      <c r="AV71" s="110"/>
      <c r="AW71" s="90"/>
      <c r="AX71" s="90"/>
      <c r="AY71" s="90"/>
      <c r="AZ71" s="92"/>
      <c r="BA71" s="110"/>
      <c r="BB71" s="90"/>
      <c r="BC71" s="90"/>
      <c r="BD71" s="90"/>
      <c r="BE71" s="91"/>
      <c r="BF71" s="110">
        <v>0.01</v>
      </c>
      <c r="BG71" s="90">
        <v>0</v>
      </c>
      <c r="BH71" s="90">
        <v>0</v>
      </c>
      <c r="BI71" s="90" t="s">
        <v>984</v>
      </c>
      <c r="BJ71" s="91" t="s">
        <v>507</v>
      </c>
    </row>
    <row r="72" spans="1:62" ht="11.25" x14ac:dyDescent="0.3">
      <c r="A72" s="51" t="s">
        <v>976</v>
      </c>
      <c r="B72" s="141" t="s">
        <v>25</v>
      </c>
      <c r="C72" s="180"/>
      <c r="D72" s="181"/>
      <c r="E72" s="181"/>
      <c r="F72" s="28"/>
      <c r="G72" s="29"/>
      <c r="H72" s="180"/>
      <c r="I72" s="181"/>
      <c r="J72" s="181"/>
      <c r="K72" s="28"/>
      <c r="L72" s="52"/>
      <c r="M72" s="27"/>
      <c r="N72" s="28"/>
      <c r="O72" s="28"/>
      <c r="P72" s="28"/>
      <c r="Q72" s="29"/>
      <c r="R72" s="27"/>
      <c r="S72" s="28"/>
      <c r="T72" s="28"/>
      <c r="U72" s="28"/>
      <c r="V72" s="52"/>
      <c r="W72" s="27"/>
      <c r="X72" s="28"/>
      <c r="Y72" s="28"/>
      <c r="Z72" s="28"/>
      <c r="AA72" s="29"/>
      <c r="AB72" s="27"/>
      <c r="AC72" s="28"/>
      <c r="AD72" s="28"/>
      <c r="AE72" s="28"/>
      <c r="AF72" s="52"/>
      <c r="AG72" s="27"/>
      <c r="AH72" s="28"/>
      <c r="AI72" s="28"/>
      <c r="AJ72" s="28"/>
      <c r="AK72" s="29"/>
      <c r="AL72" s="27"/>
      <c r="AM72" s="28"/>
      <c r="AN72" s="28"/>
      <c r="AO72" s="28"/>
      <c r="AP72" s="52"/>
      <c r="AQ72" s="27"/>
      <c r="AR72" s="28"/>
      <c r="AS72" s="28"/>
      <c r="AT72" s="28"/>
      <c r="AU72" s="29"/>
      <c r="AV72" s="27"/>
      <c r="AW72" s="28"/>
      <c r="AX72" s="28"/>
      <c r="AY72" s="28"/>
      <c r="AZ72" s="52"/>
      <c r="BA72" s="27"/>
      <c r="BB72" s="28"/>
      <c r="BC72" s="28"/>
      <c r="BD72" s="28"/>
      <c r="BE72" s="29"/>
      <c r="BF72" s="131">
        <v>6</v>
      </c>
      <c r="BG72" s="68">
        <v>6</v>
      </c>
      <c r="BH72" s="68">
        <v>6</v>
      </c>
      <c r="BI72" s="28"/>
      <c r="BJ72" s="52" t="s">
        <v>507</v>
      </c>
    </row>
    <row r="73" spans="1:62" ht="11.25" x14ac:dyDescent="0.3">
      <c r="A73" s="84" t="s">
        <v>956</v>
      </c>
      <c r="B73" s="147"/>
      <c r="C73" s="84" t="s">
        <v>3</v>
      </c>
      <c r="D73" s="84">
        <v>2030</v>
      </c>
      <c r="E73" s="84">
        <v>2050</v>
      </c>
      <c r="F73" s="84"/>
      <c r="G73" s="85"/>
      <c r="H73" s="84" t="s">
        <v>3</v>
      </c>
      <c r="I73" s="84">
        <v>2030</v>
      </c>
      <c r="J73" s="84">
        <v>2050</v>
      </c>
      <c r="K73" s="84"/>
      <c r="L73" s="85"/>
      <c r="M73" s="85" t="s">
        <v>3</v>
      </c>
      <c r="N73" s="85">
        <v>2030</v>
      </c>
      <c r="O73" s="85">
        <v>2050</v>
      </c>
      <c r="P73" s="84"/>
      <c r="Q73" s="85"/>
      <c r="R73" s="85" t="s">
        <v>3</v>
      </c>
      <c r="S73" s="85">
        <v>2030</v>
      </c>
      <c r="T73" s="85">
        <v>2050</v>
      </c>
      <c r="U73" s="84"/>
      <c r="V73" s="85"/>
      <c r="W73" s="85" t="s">
        <v>3</v>
      </c>
      <c r="X73" s="85">
        <v>2030</v>
      </c>
      <c r="Y73" s="85">
        <v>2050</v>
      </c>
      <c r="Z73" s="84"/>
      <c r="AA73" s="85"/>
      <c r="AB73" s="85" t="s">
        <v>3</v>
      </c>
      <c r="AC73" s="85">
        <v>2030</v>
      </c>
      <c r="AD73" s="85">
        <v>2050</v>
      </c>
      <c r="AE73" s="84"/>
      <c r="AF73" s="85"/>
      <c r="AG73" s="85" t="s">
        <v>3</v>
      </c>
      <c r="AH73" s="85">
        <v>2030</v>
      </c>
      <c r="AI73" s="85">
        <v>2050</v>
      </c>
      <c r="AJ73" s="84"/>
      <c r="AK73" s="85"/>
      <c r="AL73" s="85" t="s">
        <v>3</v>
      </c>
      <c r="AM73" s="85">
        <v>2030</v>
      </c>
      <c r="AN73" s="85">
        <v>2050</v>
      </c>
      <c r="AO73" s="84"/>
      <c r="AP73" s="86"/>
      <c r="AQ73" s="85" t="s">
        <v>3</v>
      </c>
      <c r="AR73" s="85">
        <v>2030</v>
      </c>
      <c r="AS73" s="85">
        <v>2050</v>
      </c>
      <c r="AT73" s="84"/>
      <c r="AU73" s="85"/>
      <c r="AV73" s="85" t="s">
        <v>3</v>
      </c>
      <c r="AW73" s="85">
        <v>2030</v>
      </c>
      <c r="AX73" s="85">
        <v>2050</v>
      </c>
      <c r="AY73" s="84"/>
      <c r="AZ73" s="86"/>
      <c r="BA73" s="85" t="s">
        <v>3</v>
      </c>
      <c r="BB73" s="85">
        <v>2030</v>
      </c>
      <c r="BC73" s="85">
        <v>2050</v>
      </c>
      <c r="BD73" s="84"/>
      <c r="BE73" s="85"/>
      <c r="BF73" s="85" t="s">
        <v>3</v>
      </c>
      <c r="BG73" s="85">
        <v>2030</v>
      </c>
      <c r="BH73" s="85">
        <v>2050</v>
      </c>
      <c r="BI73" s="84"/>
      <c r="BJ73" s="86"/>
    </row>
    <row r="74" spans="1:62" ht="11.25" x14ac:dyDescent="0.3">
      <c r="A74" s="51" t="s">
        <v>556</v>
      </c>
      <c r="B74" s="141"/>
      <c r="C74" s="180"/>
      <c r="D74" s="181"/>
      <c r="E74" s="181"/>
      <c r="F74" s="28"/>
      <c r="G74" s="29"/>
      <c r="H74" s="180"/>
      <c r="I74" s="181"/>
      <c r="J74" s="181"/>
      <c r="K74" s="28"/>
      <c r="L74" s="52"/>
      <c r="M74" s="27"/>
      <c r="N74" s="28"/>
      <c r="O74" s="28"/>
      <c r="P74" s="28"/>
      <c r="Q74" s="29"/>
      <c r="R74" s="27"/>
      <c r="S74" s="28"/>
      <c r="T74" s="28"/>
      <c r="U74" s="28"/>
      <c r="V74" s="52"/>
      <c r="W74" s="27"/>
      <c r="X74" s="28"/>
      <c r="Y74" s="28"/>
      <c r="Z74" s="28"/>
      <c r="AA74" s="29"/>
      <c r="AB74" s="27"/>
      <c r="AC74" s="28"/>
      <c r="AD74" s="28"/>
      <c r="AE74" s="28"/>
      <c r="AF74" s="52"/>
      <c r="AG74" s="27"/>
      <c r="AH74" s="28"/>
      <c r="AI74" s="28"/>
      <c r="AJ74" s="28"/>
      <c r="AK74" s="29"/>
      <c r="AL74" s="27"/>
      <c r="AM74" s="28"/>
      <c r="AN74" s="28"/>
      <c r="AO74" s="28"/>
      <c r="AP74" s="52"/>
      <c r="AQ74" s="27"/>
      <c r="AR74" s="28"/>
      <c r="AS74" s="28"/>
      <c r="AT74" s="28"/>
      <c r="AU74" s="29"/>
      <c r="AV74" s="27"/>
      <c r="AW74" s="28"/>
      <c r="AX74" s="28"/>
      <c r="AY74" s="28"/>
      <c r="AZ74" s="52"/>
      <c r="BA74" s="27"/>
      <c r="BB74" s="28"/>
      <c r="BC74" s="28"/>
      <c r="BD74" s="28"/>
      <c r="BE74" s="29"/>
      <c r="BF74" s="27"/>
      <c r="BG74" s="28"/>
      <c r="BH74" s="28"/>
      <c r="BI74" s="28" t="s">
        <v>556</v>
      </c>
      <c r="BJ74" s="52"/>
    </row>
    <row r="75" spans="1:62" ht="11.25" x14ac:dyDescent="0.3">
      <c r="A75" s="252" t="s">
        <v>66</v>
      </c>
      <c r="B75" s="140" t="s">
        <v>569</v>
      </c>
      <c r="C75" s="178"/>
      <c r="D75" s="179"/>
      <c r="E75" s="179"/>
      <c r="F75" s="25"/>
      <c r="G75" s="26"/>
      <c r="H75" s="178"/>
      <c r="I75" s="179"/>
      <c r="J75" s="179"/>
      <c r="K75" s="25"/>
      <c r="L75" s="54"/>
      <c r="M75" s="24"/>
      <c r="N75" s="25"/>
      <c r="O75" s="25"/>
      <c r="P75" s="25"/>
      <c r="Q75" s="26"/>
      <c r="R75" s="24"/>
      <c r="S75" s="25"/>
      <c r="T75" s="25"/>
      <c r="U75" s="25"/>
      <c r="V75" s="54"/>
      <c r="W75" s="24"/>
      <c r="X75" s="25"/>
      <c r="Y75" s="25"/>
      <c r="Z75" s="25"/>
      <c r="AA75" s="26"/>
      <c r="AB75" s="24"/>
      <c r="AC75" s="25"/>
      <c r="AD75" s="25"/>
      <c r="AE75" s="25"/>
      <c r="AF75" s="54"/>
      <c r="AG75" s="24"/>
      <c r="AH75" s="25"/>
      <c r="AI75" s="25"/>
      <c r="AJ75" s="25"/>
      <c r="AK75" s="26"/>
      <c r="AL75" s="24"/>
      <c r="AM75" s="25"/>
      <c r="AN75" s="25"/>
      <c r="AO75" s="25"/>
      <c r="AP75" s="54"/>
      <c r="AQ75" s="24"/>
      <c r="AR75" s="25"/>
      <c r="AS75" s="25"/>
      <c r="AT75" s="25"/>
      <c r="AU75" s="26"/>
      <c r="AV75" s="24"/>
      <c r="AW75" s="25"/>
      <c r="AX75" s="25"/>
      <c r="AY75" s="25"/>
      <c r="AZ75" s="54"/>
      <c r="BA75" s="24"/>
      <c r="BB75" s="25"/>
      <c r="BC75" s="25"/>
      <c r="BD75" s="25"/>
      <c r="BE75" s="26"/>
      <c r="BF75" s="24">
        <v>140</v>
      </c>
      <c r="BG75" s="25">
        <v>133</v>
      </c>
      <c r="BH75" s="25">
        <v>120</v>
      </c>
      <c r="BI75" s="25"/>
      <c r="BJ75" s="54" t="s">
        <v>507</v>
      </c>
    </row>
    <row r="76" spans="1:62" ht="22.5" x14ac:dyDescent="0.3">
      <c r="A76" s="250" t="s">
        <v>68</v>
      </c>
      <c r="B76" s="141" t="s">
        <v>370</v>
      </c>
      <c r="C76" s="180"/>
      <c r="D76" s="181"/>
      <c r="E76" s="181"/>
      <c r="F76" s="28"/>
      <c r="G76" s="29"/>
      <c r="H76" s="180"/>
      <c r="I76" s="181"/>
      <c r="J76" s="181"/>
      <c r="K76" s="28"/>
      <c r="L76" s="52"/>
      <c r="M76" s="27"/>
      <c r="N76" s="28"/>
      <c r="O76" s="28"/>
      <c r="P76" s="28"/>
      <c r="Q76" s="29"/>
      <c r="R76" s="27"/>
      <c r="S76" s="28"/>
      <c r="T76" s="28"/>
      <c r="U76" s="28"/>
      <c r="V76" s="52"/>
      <c r="W76" s="27"/>
      <c r="X76" s="28"/>
      <c r="Y76" s="28"/>
      <c r="Z76" s="28"/>
      <c r="AA76" s="29"/>
      <c r="AB76" s="27"/>
      <c r="AC76" s="28"/>
      <c r="AD76" s="28"/>
      <c r="AE76" s="28"/>
      <c r="AF76" s="52"/>
      <c r="AG76" s="27"/>
      <c r="AH76" s="28"/>
      <c r="AI76" s="28"/>
      <c r="AJ76" s="28"/>
      <c r="AK76" s="29"/>
      <c r="AL76" s="27"/>
      <c r="AM76" s="28"/>
      <c r="AN76" s="28"/>
      <c r="AO76" s="28"/>
      <c r="AP76" s="52"/>
      <c r="AQ76" s="27"/>
      <c r="AR76" s="28"/>
      <c r="AS76" s="28"/>
      <c r="AT76" s="28"/>
      <c r="AU76" s="29"/>
      <c r="AV76" s="27"/>
      <c r="AW76" s="28"/>
      <c r="AX76" s="28"/>
      <c r="AY76" s="28"/>
      <c r="AZ76" s="52"/>
      <c r="BA76" s="27"/>
      <c r="BB76" s="28"/>
      <c r="BC76" s="28"/>
      <c r="BD76" s="28"/>
      <c r="BE76" s="29"/>
      <c r="BF76" s="21">
        <v>1.4000000000000001</v>
      </c>
      <c r="BG76" s="22">
        <v>1.33</v>
      </c>
      <c r="BH76" s="22">
        <v>1.2</v>
      </c>
      <c r="BI76" s="28" t="s">
        <v>984</v>
      </c>
      <c r="BJ76" s="52" t="s">
        <v>507</v>
      </c>
    </row>
    <row r="77" spans="1:62" ht="11.25" x14ac:dyDescent="0.3">
      <c r="A77" s="53" t="s">
        <v>570</v>
      </c>
      <c r="B77" s="140"/>
      <c r="C77" s="178"/>
      <c r="D77" s="179"/>
      <c r="E77" s="179"/>
      <c r="F77" s="25"/>
      <c r="G77" s="26"/>
      <c r="H77" s="178"/>
      <c r="I77" s="179"/>
      <c r="J77" s="179"/>
      <c r="K77" s="25"/>
      <c r="L77" s="54"/>
      <c r="M77" s="24"/>
      <c r="N77" s="25"/>
      <c r="O77" s="25"/>
      <c r="P77" s="25"/>
      <c r="Q77" s="26"/>
      <c r="R77" s="24"/>
      <c r="S77" s="25"/>
      <c r="T77" s="25"/>
      <c r="U77" s="25"/>
      <c r="V77" s="54"/>
      <c r="W77" s="24"/>
      <c r="X77" s="25"/>
      <c r="Y77" s="25"/>
      <c r="Z77" s="25"/>
      <c r="AA77" s="26"/>
      <c r="AB77" s="24"/>
      <c r="AC77" s="25"/>
      <c r="AD77" s="25"/>
      <c r="AE77" s="25"/>
      <c r="AF77" s="54"/>
      <c r="AG77" s="24"/>
      <c r="AH77" s="25"/>
      <c r="AI77" s="25"/>
      <c r="AJ77" s="25"/>
      <c r="AK77" s="26"/>
      <c r="AL77" s="24"/>
      <c r="AM77" s="25"/>
      <c r="AN77" s="25"/>
      <c r="AO77" s="25"/>
      <c r="AP77" s="54"/>
      <c r="AQ77" s="24"/>
      <c r="AR77" s="25"/>
      <c r="AS77" s="25"/>
      <c r="AT77" s="25"/>
      <c r="AU77" s="26"/>
      <c r="AV77" s="24"/>
      <c r="AW77" s="25"/>
      <c r="AX77" s="25"/>
      <c r="AY77" s="25"/>
      <c r="AZ77" s="54"/>
      <c r="BA77" s="24"/>
      <c r="BB77" s="25"/>
      <c r="BC77" s="25"/>
      <c r="BD77" s="25"/>
      <c r="BE77" s="26"/>
      <c r="BF77" s="24"/>
      <c r="BG77" s="25"/>
      <c r="BH77" s="25"/>
      <c r="BI77" s="25"/>
      <c r="BJ77" s="54"/>
    </row>
    <row r="78" spans="1:62" ht="11.25" x14ac:dyDescent="0.3">
      <c r="A78" s="250" t="s">
        <v>66</v>
      </c>
      <c r="B78" s="141" t="s">
        <v>569</v>
      </c>
      <c r="C78" s="180"/>
      <c r="D78" s="181"/>
      <c r="E78" s="181"/>
      <c r="F78" s="28"/>
      <c r="G78" s="29"/>
      <c r="H78" s="180"/>
      <c r="I78" s="181"/>
      <c r="J78" s="181"/>
      <c r="K78" s="28"/>
      <c r="L78" s="52"/>
      <c r="M78" s="27"/>
      <c r="N78" s="28"/>
      <c r="O78" s="28"/>
      <c r="P78" s="28"/>
      <c r="Q78" s="29"/>
      <c r="R78" s="27"/>
      <c r="S78" s="28"/>
      <c r="T78" s="28"/>
      <c r="U78" s="28"/>
      <c r="V78" s="52"/>
      <c r="W78" s="27"/>
      <c r="X78" s="28"/>
      <c r="Y78" s="28"/>
      <c r="Z78" s="28"/>
      <c r="AA78" s="29"/>
      <c r="AB78" s="27"/>
      <c r="AC78" s="28"/>
      <c r="AD78" s="28"/>
      <c r="AE78" s="28"/>
      <c r="AF78" s="52"/>
      <c r="AG78" s="27"/>
      <c r="AH78" s="28"/>
      <c r="AI78" s="28"/>
      <c r="AJ78" s="28"/>
      <c r="AK78" s="29"/>
      <c r="AL78" s="27"/>
      <c r="AM78" s="28"/>
      <c r="AN78" s="28"/>
      <c r="AO78" s="28"/>
      <c r="AP78" s="52"/>
      <c r="AQ78" s="27"/>
      <c r="AR78" s="28"/>
      <c r="AS78" s="28"/>
      <c r="AT78" s="28"/>
      <c r="AU78" s="29"/>
      <c r="AV78" s="27"/>
      <c r="AW78" s="28"/>
      <c r="AX78" s="28"/>
      <c r="AY78" s="28"/>
      <c r="AZ78" s="52"/>
      <c r="BA78" s="27"/>
      <c r="BB78" s="28"/>
      <c r="BC78" s="28"/>
      <c r="BD78" s="28"/>
      <c r="BE78" s="29"/>
      <c r="BF78" s="27">
        <v>479</v>
      </c>
      <c r="BG78" s="28">
        <v>461</v>
      </c>
      <c r="BH78" s="28">
        <v>415</v>
      </c>
      <c r="BI78" s="28"/>
      <c r="BJ78" s="52" t="s">
        <v>507</v>
      </c>
    </row>
    <row r="79" spans="1:62" ht="22.5" x14ac:dyDescent="0.3">
      <c r="A79" s="252" t="s">
        <v>68</v>
      </c>
      <c r="B79" s="140" t="s">
        <v>370</v>
      </c>
      <c r="C79" s="178"/>
      <c r="D79" s="179"/>
      <c r="E79" s="179"/>
      <c r="F79" s="25"/>
      <c r="G79" s="26"/>
      <c r="H79" s="178"/>
      <c r="I79" s="179"/>
      <c r="J79" s="179"/>
      <c r="K79" s="25"/>
      <c r="L79" s="54"/>
      <c r="M79" s="24"/>
      <c r="N79" s="25"/>
      <c r="O79" s="25"/>
      <c r="P79" s="25"/>
      <c r="Q79" s="26"/>
      <c r="R79" s="24"/>
      <c r="S79" s="25"/>
      <c r="T79" s="25"/>
      <c r="U79" s="25"/>
      <c r="V79" s="54"/>
      <c r="W79" s="24"/>
      <c r="X79" s="25"/>
      <c r="Y79" s="25"/>
      <c r="Z79" s="25"/>
      <c r="AA79" s="26"/>
      <c r="AB79" s="24"/>
      <c r="AC79" s="25"/>
      <c r="AD79" s="25"/>
      <c r="AE79" s="25"/>
      <c r="AF79" s="54"/>
      <c r="AG79" s="24"/>
      <c r="AH79" s="25"/>
      <c r="AI79" s="25"/>
      <c r="AJ79" s="25"/>
      <c r="AK79" s="26"/>
      <c r="AL79" s="24"/>
      <c r="AM79" s="25"/>
      <c r="AN79" s="25"/>
      <c r="AO79" s="25"/>
      <c r="AP79" s="54"/>
      <c r="AQ79" s="24"/>
      <c r="AR79" s="25"/>
      <c r="AS79" s="25"/>
      <c r="AT79" s="25"/>
      <c r="AU79" s="26"/>
      <c r="AV79" s="24"/>
      <c r="AW79" s="25"/>
      <c r="AX79" s="25"/>
      <c r="AY79" s="25"/>
      <c r="AZ79" s="54"/>
      <c r="BA79" s="24"/>
      <c r="BB79" s="25"/>
      <c r="BC79" s="25"/>
      <c r="BD79" s="25"/>
      <c r="BE79" s="26"/>
      <c r="BF79" s="113">
        <v>4.79</v>
      </c>
      <c r="BG79" s="56">
        <v>4.6100000000000003</v>
      </c>
      <c r="BH79" s="56">
        <v>4.1500000000000004</v>
      </c>
      <c r="BI79" s="90" t="s">
        <v>984</v>
      </c>
      <c r="BJ79" s="54" t="s">
        <v>507</v>
      </c>
    </row>
    <row r="80" spans="1:62" ht="11.25" x14ac:dyDescent="0.3">
      <c r="A80" s="51" t="s">
        <v>567</v>
      </c>
      <c r="B80" s="141"/>
      <c r="C80" s="180"/>
      <c r="D80" s="181"/>
      <c r="E80" s="181"/>
      <c r="F80" s="28"/>
      <c r="G80" s="29"/>
      <c r="H80" s="180"/>
      <c r="I80" s="181"/>
      <c r="J80" s="181"/>
      <c r="K80" s="28"/>
      <c r="L80" s="52"/>
      <c r="M80" s="27"/>
      <c r="N80" s="28"/>
      <c r="O80" s="28"/>
      <c r="P80" s="28"/>
      <c r="Q80" s="29"/>
      <c r="R80" s="27"/>
      <c r="S80" s="28"/>
      <c r="T80" s="28"/>
      <c r="U80" s="28"/>
      <c r="V80" s="52"/>
      <c r="W80" s="27"/>
      <c r="X80" s="28"/>
      <c r="Y80" s="28"/>
      <c r="Z80" s="28"/>
      <c r="AA80" s="29"/>
      <c r="AB80" s="27"/>
      <c r="AC80" s="28"/>
      <c r="AD80" s="28"/>
      <c r="AE80" s="28"/>
      <c r="AF80" s="52"/>
      <c r="AG80" s="27"/>
      <c r="AH80" s="28"/>
      <c r="AI80" s="28"/>
      <c r="AJ80" s="28"/>
      <c r="AK80" s="29"/>
      <c r="AL80" s="27"/>
      <c r="AM80" s="28"/>
      <c r="AN80" s="28"/>
      <c r="AO80" s="28"/>
      <c r="AP80" s="52"/>
      <c r="AQ80" s="27"/>
      <c r="AR80" s="28"/>
      <c r="AS80" s="28"/>
      <c r="AT80" s="28"/>
      <c r="AU80" s="29"/>
      <c r="AV80" s="27"/>
      <c r="AW80" s="28"/>
      <c r="AX80" s="28"/>
      <c r="AY80" s="28"/>
      <c r="AZ80" s="52"/>
      <c r="BA80" s="27"/>
      <c r="BB80" s="28"/>
      <c r="BC80" s="28"/>
      <c r="BD80" s="28"/>
      <c r="BE80" s="29"/>
      <c r="BF80" s="27"/>
      <c r="BG80" s="28"/>
      <c r="BH80" s="28"/>
      <c r="BI80" s="28"/>
      <c r="BJ80" s="52"/>
    </row>
    <row r="81" spans="1:62" ht="11.25" x14ac:dyDescent="0.3">
      <c r="A81" s="252" t="s">
        <v>66</v>
      </c>
      <c r="B81" s="140" t="s">
        <v>569</v>
      </c>
      <c r="C81" s="178"/>
      <c r="D81" s="179"/>
      <c r="E81" s="179"/>
      <c r="F81" s="25"/>
      <c r="G81" s="26"/>
      <c r="H81" s="178"/>
      <c r="I81" s="179"/>
      <c r="J81" s="179"/>
      <c r="K81" s="25"/>
      <c r="L81" s="54"/>
      <c r="M81" s="24"/>
      <c r="N81" s="25"/>
      <c r="O81" s="25"/>
      <c r="P81" s="25"/>
      <c r="Q81" s="26"/>
      <c r="R81" s="24"/>
      <c r="S81" s="25"/>
      <c r="T81" s="25"/>
      <c r="U81" s="25"/>
      <c r="V81" s="54"/>
      <c r="W81" s="24"/>
      <c r="X81" s="25"/>
      <c r="Y81" s="25"/>
      <c r="Z81" s="25"/>
      <c r="AA81" s="26"/>
      <c r="AB81" s="24"/>
      <c r="AC81" s="25"/>
      <c r="AD81" s="25"/>
      <c r="AE81" s="25"/>
      <c r="AF81" s="54"/>
      <c r="AG81" s="24"/>
      <c r="AH81" s="25"/>
      <c r="AI81" s="25"/>
      <c r="AJ81" s="25"/>
      <c r="AK81" s="26"/>
      <c r="AL81" s="24"/>
      <c r="AM81" s="25"/>
      <c r="AN81" s="25"/>
      <c r="AO81" s="25"/>
      <c r="AP81" s="54"/>
      <c r="AQ81" s="24"/>
      <c r="AR81" s="25"/>
      <c r="AS81" s="25"/>
      <c r="AT81" s="25"/>
      <c r="AU81" s="26"/>
      <c r="AV81" s="24"/>
      <c r="AW81" s="25"/>
      <c r="AX81" s="25"/>
      <c r="AY81" s="25"/>
      <c r="AZ81" s="54"/>
      <c r="BA81" s="24"/>
      <c r="BB81" s="25"/>
      <c r="BC81" s="25"/>
      <c r="BD81" s="25"/>
      <c r="BE81" s="26"/>
      <c r="BF81" s="24">
        <v>975</v>
      </c>
      <c r="BG81" s="25">
        <v>919</v>
      </c>
      <c r="BH81" s="25">
        <v>825</v>
      </c>
      <c r="BI81" s="25"/>
      <c r="BJ81" s="54" t="s">
        <v>507</v>
      </c>
    </row>
    <row r="82" spans="1:62" ht="22.5" x14ac:dyDescent="0.3">
      <c r="A82" s="250" t="s">
        <v>68</v>
      </c>
      <c r="B82" s="141" t="s">
        <v>370</v>
      </c>
      <c r="C82" s="180"/>
      <c r="D82" s="181"/>
      <c r="E82" s="181"/>
      <c r="F82" s="28"/>
      <c r="G82" s="29"/>
      <c r="H82" s="180"/>
      <c r="I82" s="181"/>
      <c r="J82" s="181"/>
      <c r="K82" s="28"/>
      <c r="L82" s="52"/>
      <c r="M82" s="27"/>
      <c r="N82" s="28"/>
      <c r="O82" s="28"/>
      <c r="P82" s="28"/>
      <c r="Q82" s="29"/>
      <c r="R82" s="27"/>
      <c r="S82" s="28"/>
      <c r="T82" s="28"/>
      <c r="U82" s="28"/>
      <c r="V82" s="52"/>
      <c r="W82" s="27"/>
      <c r="X82" s="28"/>
      <c r="Y82" s="28"/>
      <c r="Z82" s="28"/>
      <c r="AA82" s="29"/>
      <c r="AB82" s="27"/>
      <c r="AC82" s="28"/>
      <c r="AD82" s="28"/>
      <c r="AE82" s="28"/>
      <c r="AF82" s="52"/>
      <c r="AG82" s="27"/>
      <c r="AH82" s="28"/>
      <c r="AI82" s="28"/>
      <c r="AJ82" s="28"/>
      <c r="AK82" s="29"/>
      <c r="AL82" s="27"/>
      <c r="AM82" s="28"/>
      <c r="AN82" s="28"/>
      <c r="AO82" s="28"/>
      <c r="AP82" s="52"/>
      <c r="AQ82" s="27"/>
      <c r="AR82" s="28"/>
      <c r="AS82" s="28"/>
      <c r="AT82" s="28"/>
      <c r="AU82" s="29"/>
      <c r="AV82" s="27"/>
      <c r="AW82" s="28"/>
      <c r="AX82" s="28"/>
      <c r="AY82" s="28"/>
      <c r="AZ82" s="52"/>
      <c r="BA82" s="27"/>
      <c r="BB82" s="28"/>
      <c r="BC82" s="28"/>
      <c r="BD82" s="28"/>
      <c r="BE82" s="29"/>
      <c r="BF82" s="21">
        <v>9.75</v>
      </c>
      <c r="BG82" s="22">
        <v>9.19</v>
      </c>
      <c r="BH82" s="22">
        <v>8.25</v>
      </c>
      <c r="BI82" s="28" t="s">
        <v>984</v>
      </c>
      <c r="BJ82" s="52" t="s">
        <v>507</v>
      </c>
    </row>
    <row r="83" spans="1:62" ht="11.25" x14ac:dyDescent="0.3">
      <c r="A83" s="53" t="s">
        <v>571</v>
      </c>
      <c r="B83" s="140"/>
      <c r="C83" s="178"/>
      <c r="D83" s="179"/>
      <c r="E83" s="179"/>
      <c r="F83" s="25"/>
      <c r="G83" s="26"/>
      <c r="H83" s="178"/>
      <c r="I83" s="179"/>
      <c r="J83" s="179"/>
      <c r="K83" s="25"/>
      <c r="L83" s="54"/>
      <c r="M83" s="24"/>
      <c r="N83" s="25"/>
      <c r="O83" s="25"/>
      <c r="P83" s="25"/>
      <c r="Q83" s="26"/>
      <c r="R83" s="24"/>
      <c r="S83" s="25"/>
      <c r="T83" s="25"/>
      <c r="U83" s="25"/>
      <c r="V83" s="54"/>
      <c r="W83" s="24"/>
      <c r="X83" s="25"/>
      <c r="Y83" s="25"/>
      <c r="Z83" s="25"/>
      <c r="AA83" s="26"/>
      <c r="AB83" s="24"/>
      <c r="AC83" s="25"/>
      <c r="AD83" s="25"/>
      <c r="AE83" s="25"/>
      <c r="AF83" s="54"/>
      <c r="AG83" s="24"/>
      <c r="AH83" s="25"/>
      <c r="AI83" s="25"/>
      <c r="AJ83" s="25"/>
      <c r="AK83" s="26"/>
      <c r="AL83" s="24"/>
      <c r="AM83" s="25"/>
      <c r="AN83" s="25"/>
      <c r="AO83" s="25"/>
      <c r="AP83" s="54"/>
      <c r="AQ83" s="24"/>
      <c r="AR83" s="25"/>
      <c r="AS83" s="25"/>
      <c r="AT83" s="25"/>
      <c r="AU83" s="26"/>
      <c r="AV83" s="24"/>
      <c r="AW83" s="25"/>
      <c r="AX83" s="25"/>
      <c r="AY83" s="25"/>
      <c r="AZ83" s="54"/>
      <c r="BA83" s="24"/>
      <c r="BB83" s="25"/>
      <c r="BC83" s="25"/>
      <c r="BD83" s="25"/>
      <c r="BE83" s="26"/>
      <c r="BF83" s="113"/>
      <c r="BG83" s="56"/>
      <c r="BH83" s="56"/>
      <c r="BI83" s="25"/>
      <c r="BJ83" s="54"/>
    </row>
    <row r="84" spans="1:62" ht="11.25" x14ac:dyDescent="0.3">
      <c r="A84" s="250" t="s">
        <v>66</v>
      </c>
      <c r="B84" s="141" t="s">
        <v>369</v>
      </c>
      <c r="C84" s="180"/>
      <c r="D84" s="181"/>
      <c r="E84" s="181"/>
      <c r="F84" s="28"/>
      <c r="G84" s="29"/>
      <c r="H84" s="180"/>
      <c r="I84" s="181"/>
      <c r="J84" s="181"/>
      <c r="K84" s="28"/>
      <c r="L84" s="52"/>
      <c r="M84" s="27"/>
      <c r="N84" s="28"/>
      <c r="O84" s="28"/>
      <c r="P84" s="28"/>
      <c r="Q84" s="29"/>
      <c r="R84" s="27"/>
      <c r="S84" s="28"/>
      <c r="T84" s="28"/>
      <c r="U84" s="28"/>
      <c r="V84" s="52"/>
      <c r="W84" s="27"/>
      <c r="X84" s="28"/>
      <c r="Y84" s="28"/>
      <c r="Z84" s="28"/>
      <c r="AA84" s="29"/>
      <c r="AB84" s="27"/>
      <c r="AC84" s="28"/>
      <c r="AD84" s="28"/>
      <c r="AE84" s="28"/>
      <c r="AF84" s="52"/>
      <c r="AG84" s="27"/>
      <c r="AH84" s="28"/>
      <c r="AI84" s="28"/>
      <c r="AJ84" s="28"/>
      <c r="AK84" s="29"/>
      <c r="AL84" s="27"/>
      <c r="AM84" s="28"/>
      <c r="AN84" s="28"/>
      <c r="AO84" s="28"/>
      <c r="AP84" s="52"/>
      <c r="AQ84" s="27"/>
      <c r="AR84" s="28"/>
      <c r="AS84" s="28"/>
      <c r="AT84" s="28"/>
      <c r="AU84" s="29"/>
      <c r="AV84" s="27"/>
      <c r="AW84" s="28"/>
      <c r="AX84" s="28"/>
      <c r="AY84" s="28"/>
      <c r="AZ84" s="52"/>
      <c r="BA84" s="27"/>
      <c r="BB84" s="28"/>
      <c r="BC84" s="28"/>
      <c r="BD84" s="28"/>
      <c r="BE84" s="29"/>
      <c r="BF84" s="27">
        <v>95</v>
      </c>
      <c r="BG84" s="28">
        <v>87.5</v>
      </c>
      <c r="BH84" s="28">
        <v>75</v>
      </c>
      <c r="BI84" s="28"/>
      <c r="BJ84" s="52" t="s">
        <v>507</v>
      </c>
    </row>
    <row r="85" spans="1:62" ht="22.5" x14ac:dyDescent="0.3">
      <c r="A85" s="252" t="s">
        <v>68</v>
      </c>
      <c r="B85" s="140" t="s">
        <v>370</v>
      </c>
      <c r="C85" s="178"/>
      <c r="D85" s="179"/>
      <c r="E85" s="179"/>
      <c r="F85" s="25"/>
      <c r="G85" s="26"/>
      <c r="H85" s="178"/>
      <c r="I85" s="179"/>
      <c r="J85" s="179"/>
      <c r="K85" s="25"/>
      <c r="L85" s="54"/>
      <c r="M85" s="24"/>
      <c r="N85" s="25"/>
      <c r="O85" s="25"/>
      <c r="P85" s="25"/>
      <c r="Q85" s="26"/>
      <c r="R85" s="24"/>
      <c r="S85" s="25"/>
      <c r="T85" s="25"/>
      <c r="U85" s="25"/>
      <c r="V85" s="54"/>
      <c r="W85" s="24"/>
      <c r="X85" s="25"/>
      <c r="Y85" s="25"/>
      <c r="Z85" s="25"/>
      <c r="AA85" s="26"/>
      <c r="AB85" s="24"/>
      <c r="AC85" s="25"/>
      <c r="AD85" s="25"/>
      <c r="AE85" s="25"/>
      <c r="AF85" s="54"/>
      <c r="AG85" s="24"/>
      <c r="AH85" s="25"/>
      <c r="AI85" s="25"/>
      <c r="AJ85" s="25"/>
      <c r="AK85" s="26"/>
      <c r="AL85" s="24"/>
      <c r="AM85" s="25"/>
      <c r="AN85" s="25"/>
      <c r="AO85" s="25"/>
      <c r="AP85" s="54"/>
      <c r="AQ85" s="24"/>
      <c r="AR85" s="25"/>
      <c r="AS85" s="25"/>
      <c r="AT85" s="25"/>
      <c r="AU85" s="26"/>
      <c r="AV85" s="24"/>
      <c r="AW85" s="25"/>
      <c r="AX85" s="25"/>
      <c r="AY85" s="25"/>
      <c r="AZ85" s="54"/>
      <c r="BA85" s="24"/>
      <c r="BB85" s="25"/>
      <c r="BC85" s="25"/>
      <c r="BD85" s="25"/>
      <c r="BE85" s="26"/>
      <c r="BF85" s="113">
        <v>0.95000000000000007</v>
      </c>
      <c r="BG85" s="56">
        <v>0.875</v>
      </c>
      <c r="BH85" s="56">
        <v>0.75</v>
      </c>
      <c r="BI85" s="90" t="s">
        <v>984</v>
      </c>
      <c r="BJ85" s="54" t="s">
        <v>507</v>
      </c>
    </row>
  </sheetData>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
    <tabColor theme="8" tint="0.59999389629810485"/>
  </sheetPr>
  <dimension ref="A1:BU41"/>
  <sheetViews>
    <sheetView zoomScale="102" zoomScaleNormal="102" workbookViewId="0">
      <pane xSplit="2" ySplit="1" topLeftCell="C2" activePane="bottomRight" state="frozen"/>
      <selection pane="topRight" activeCell="C1" sqref="C1"/>
      <selection pane="bottomLeft" activeCell="A2" sqref="A2"/>
      <selection pane="bottomRight" activeCell="A8" sqref="A8"/>
    </sheetView>
  </sheetViews>
  <sheetFormatPr baseColWidth="10" defaultColWidth="11.3984375" defaultRowHeight="12.75" outlineLevelCol="2" x14ac:dyDescent="0.35"/>
  <cols>
    <col min="1" max="1" width="39" style="223" bestFit="1" customWidth="1"/>
    <col min="2" max="2" width="16.59765625" style="224" bestFit="1" customWidth="1"/>
    <col min="3" max="3" width="13.265625" style="223" bestFit="1" customWidth="1"/>
    <col min="4" max="5" width="8.1328125" style="223" hidden="1" customWidth="1" outlineLevel="1"/>
    <col min="6" max="6" width="10.73046875" style="223" hidden="1" customWidth="1" outlineLevel="1"/>
    <col min="7" max="7" width="44.59765625" style="223" hidden="1" customWidth="1" outlineLevel="1"/>
    <col min="8" max="8" width="13" style="223" bestFit="1" customWidth="1" collapsed="1"/>
    <col min="9" max="10" width="8.1328125" style="223" hidden="1" customWidth="1" outlineLevel="1"/>
    <col min="11" max="11" width="10.73046875" style="223" hidden="1" customWidth="1" outlineLevel="1"/>
    <col min="12" max="12" width="44.265625" style="223" hidden="1" customWidth="1" outlineLevel="1"/>
    <col min="13" max="13" width="12.265625" style="223" bestFit="1" customWidth="1" collapsed="1"/>
    <col min="14" max="15" width="8.1328125" style="223" hidden="1" customWidth="1" outlineLevel="1"/>
    <col min="16" max="16" width="33.59765625" style="223" hidden="1" customWidth="1" outlineLevel="1"/>
    <col min="17" max="17" width="45.73046875" style="223" hidden="1" customWidth="1" outlineLevel="1"/>
    <col min="18" max="18" width="13.3984375" style="223" bestFit="1" customWidth="1" collapsed="1"/>
    <col min="19" max="20" width="10.73046875" style="223" hidden="1" customWidth="1" outlineLevel="1"/>
    <col min="21" max="21" width="30.73046875" style="223" hidden="1" customWidth="1" outlineLevel="1"/>
    <col min="22" max="22" width="47.73046875" style="223" hidden="1" customWidth="1" outlineLevel="1"/>
    <col min="23" max="23" width="10.59765625" style="223" bestFit="1" customWidth="1" collapsed="1"/>
    <col min="24" max="25" width="10.59765625" style="223" hidden="1" customWidth="1" outlineLevel="1"/>
    <col min="26" max="26" width="33.265625" style="223" hidden="1" customWidth="1" outlineLevel="1"/>
    <col min="27" max="27" width="29.265625" style="223" hidden="1" customWidth="1" outlineLevel="1"/>
    <col min="28" max="28" width="10.265625" style="223" customWidth="1" collapsed="1"/>
    <col min="29" max="29" width="13.73046875" style="223" hidden="1" customWidth="1" outlineLevel="1"/>
    <col min="30" max="30" width="12.3984375" style="223" hidden="1" customWidth="1" outlineLevel="1"/>
    <col min="31" max="31" width="10.73046875" style="223" hidden="1" customWidth="1" outlineLevel="1"/>
    <col min="32" max="32" width="25.59765625" style="223" hidden="1" customWidth="1" outlineLevel="1"/>
    <col min="33" max="33" width="17" style="223" bestFit="1" customWidth="1" collapsed="1"/>
    <col min="34" max="35" width="17" style="223" hidden="1" customWidth="1" outlineLevel="1"/>
    <col min="36" max="36" width="36.86328125" style="223" hidden="1" customWidth="1" outlineLevel="1"/>
    <col min="37" max="37" width="27.3984375" style="223" hidden="1" customWidth="1" outlineLevel="1"/>
    <col min="38" max="38" width="20" style="223" bestFit="1" customWidth="1" collapsed="1"/>
    <col min="39" max="39" width="16.86328125" style="223" hidden="1" customWidth="1" outlineLevel="1"/>
    <col min="40" max="40" width="14" style="223" hidden="1" customWidth="1" outlineLevel="1"/>
    <col min="41" max="41" width="34.3984375" style="223" hidden="1" customWidth="1" outlineLevel="1"/>
    <col min="42" max="42" width="32.3984375" style="223" hidden="1" customWidth="1" outlineLevel="1"/>
    <col min="43" max="43" width="17" style="223" bestFit="1" customWidth="1" collapsed="1"/>
    <col min="44" max="45" width="14" style="223" hidden="1" customWidth="1" outlineLevel="1"/>
    <col min="46" max="46" width="34.3984375" style="223" hidden="1" customWidth="1" outlineLevel="1"/>
    <col min="47" max="47" width="30.3984375" style="223" hidden="1" customWidth="1" outlineLevel="1"/>
    <col min="48" max="48" width="12.59765625" style="223" customWidth="1" collapsed="1"/>
    <col min="49" max="50" width="7.265625" style="223" hidden="1" customWidth="1" outlineLevel="1"/>
    <col min="51" max="51" width="10.73046875" style="223" hidden="1" customWidth="1" outlineLevel="1"/>
    <col min="52" max="52" width="9" style="223" hidden="1" customWidth="1" outlineLevel="1"/>
    <col min="53" max="53" width="14.265625" style="223" bestFit="1" customWidth="1" collapsed="1"/>
    <col min="54" max="55" width="10.73046875" style="223" hidden="1" customWidth="1" outlineLevel="1"/>
    <col min="56" max="56" width="9.3984375" style="223" hidden="1" customWidth="1" outlineLevel="1"/>
    <col min="57" max="57" width="17.3984375" style="223" hidden="1" customWidth="1" outlineLevel="1"/>
    <col min="58" max="58" width="14.265625" style="223" bestFit="1" customWidth="1" collapsed="1"/>
    <col min="59" max="60" width="4.59765625" style="223" hidden="1" customWidth="1" outlineLevel="1"/>
    <col min="61" max="61" width="9.3984375" style="223" hidden="1" customWidth="1" outlineLevel="1"/>
    <col min="62" max="62" width="16.73046875" style="223" hidden="1" customWidth="1" outlineLevel="1"/>
    <col min="63" max="63" width="14.73046875" style="223" customWidth="1" collapsed="1"/>
    <col min="64" max="65" width="7.265625" style="223" hidden="1" customWidth="1" outlineLevel="1"/>
    <col min="66" max="66" width="10.73046875" style="223" hidden="1" customWidth="1" outlineLevel="1"/>
    <col min="67" max="67" width="16.73046875" style="223" hidden="1" customWidth="1" outlineLevel="1"/>
    <col min="68" max="68" width="15.86328125" style="223" customWidth="1" collapsed="1"/>
    <col min="69" max="70" width="7.265625" style="223" hidden="1" customWidth="1" outlineLevel="2"/>
    <col min="71" max="71" width="13.3984375" style="223" hidden="1" customWidth="1" outlineLevel="2"/>
    <col min="72" max="72" width="13.1328125" style="223" hidden="1" customWidth="1" outlineLevel="2"/>
    <col min="73" max="73" width="11.3984375" style="223" collapsed="1"/>
    <col min="74" max="16384" width="11.3984375" style="223"/>
  </cols>
  <sheetData>
    <row r="1" spans="1:72" s="104" customFormat="1" ht="30" x14ac:dyDescent="0.4">
      <c r="A1" s="98" t="s">
        <v>1055</v>
      </c>
      <c r="B1" s="146"/>
      <c r="C1" s="155" t="s">
        <v>1047</v>
      </c>
      <c r="D1" s="175"/>
      <c r="E1" s="175"/>
      <c r="F1" s="100"/>
      <c r="G1" s="100"/>
      <c r="H1" s="173" t="s">
        <v>1048</v>
      </c>
      <c r="I1" s="186"/>
      <c r="J1" s="186"/>
      <c r="K1" s="102"/>
      <c r="L1" s="103"/>
      <c r="M1" s="83" t="s">
        <v>1049</v>
      </c>
      <c r="N1" s="99"/>
      <c r="O1" s="99"/>
      <c r="P1" s="100"/>
      <c r="Q1" s="100"/>
      <c r="R1" s="79" t="s">
        <v>572</v>
      </c>
      <c r="S1" s="101"/>
      <c r="T1" s="101"/>
      <c r="U1" s="102"/>
      <c r="V1" s="103"/>
      <c r="W1" s="83" t="s">
        <v>573</v>
      </c>
      <c r="X1" s="99"/>
      <c r="Y1" s="99"/>
      <c r="Z1" s="100"/>
      <c r="AA1" s="100"/>
      <c r="AB1" s="79" t="s">
        <v>574</v>
      </c>
      <c r="AC1" s="101"/>
      <c r="AD1" s="101"/>
      <c r="AE1" s="102"/>
      <c r="AF1" s="103"/>
      <c r="AG1" s="83" t="s">
        <v>575</v>
      </c>
      <c r="AH1" s="99"/>
      <c r="AI1" s="99"/>
      <c r="AJ1" s="100"/>
      <c r="AK1" s="100"/>
      <c r="AL1" s="79" t="s">
        <v>576</v>
      </c>
      <c r="AM1" s="101"/>
      <c r="AN1" s="101"/>
      <c r="AO1" s="102"/>
      <c r="AP1" s="103"/>
      <c r="AQ1" s="83" t="s">
        <v>577</v>
      </c>
      <c r="AR1" s="99"/>
      <c r="AS1" s="99"/>
      <c r="AT1" s="100"/>
      <c r="AU1" s="100"/>
      <c r="AV1" s="79" t="s">
        <v>578</v>
      </c>
      <c r="AW1" s="101"/>
      <c r="AX1" s="101"/>
      <c r="AY1" s="102"/>
      <c r="AZ1" s="103"/>
      <c r="BA1" s="83" t="s">
        <v>579</v>
      </c>
      <c r="BB1" s="99"/>
      <c r="BC1" s="99"/>
      <c r="BD1" s="100"/>
      <c r="BE1" s="100"/>
      <c r="BF1" s="79" t="s">
        <v>580</v>
      </c>
      <c r="BG1" s="101"/>
      <c r="BH1" s="101"/>
      <c r="BI1" s="102"/>
      <c r="BJ1" s="103"/>
      <c r="BK1" s="83" t="s">
        <v>581</v>
      </c>
      <c r="BL1" s="99"/>
      <c r="BM1" s="99"/>
      <c r="BN1" s="100"/>
      <c r="BO1" s="100"/>
      <c r="BP1" s="79" t="s">
        <v>582</v>
      </c>
      <c r="BQ1" s="101"/>
      <c r="BR1" s="101"/>
      <c r="BS1" s="102"/>
      <c r="BT1" s="103"/>
    </row>
    <row r="2" spans="1:72" s="127" customFormat="1" ht="11.25" x14ac:dyDescent="0.3">
      <c r="A2" s="84" t="s">
        <v>985</v>
      </c>
      <c r="B2" s="147" t="s">
        <v>2</v>
      </c>
      <c r="C2" s="84" t="s">
        <v>3</v>
      </c>
      <c r="D2" s="84">
        <v>2030</v>
      </c>
      <c r="E2" s="84">
        <v>2050</v>
      </c>
      <c r="F2" s="84" t="s">
        <v>4</v>
      </c>
      <c r="G2" s="85" t="s">
        <v>5</v>
      </c>
      <c r="H2" s="84" t="s">
        <v>3</v>
      </c>
      <c r="I2" s="84">
        <v>2030</v>
      </c>
      <c r="J2" s="84">
        <v>2050</v>
      </c>
      <c r="K2" s="84" t="s">
        <v>4</v>
      </c>
      <c r="L2" s="85" t="s">
        <v>5</v>
      </c>
      <c r="M2" s="85" t="s">
        <v>3</v>
      </c>
      <c r="N2" s="85">
        <v>2030</v>
      </c>
      <c r="O2" s="85">
        <v>2050</v>
      </c>
      <c r="P2" s="84" t="s">
        <v>4</v>
      </c>
      <c r="Q2" s="85" t="s">
        <v>5</v>
      </c>
      <c r="R2" s="85" t="s">
        <v>3</v>
      </c>
      <c r="S2" s="85">
        <v>2030</v>
      </c>
      <c r="T2" s="85">
        <v>2050</v>
      </c>
      <c r="U2" s="84" t="s">
        <v>4</v>
      </c>
      <c r="V2" s="85" t="s">
        <v>5</v>
      </c>
      <c r="W2" s="85" t="s">
        <v>3</v>
      </c>
      <c r="X2" s="85">
        <v>2030</v>
      </c>
      <c r="Y2" s="85">
        <v>2050</v>
      </c>
      <c r="Z2" s="84" t="s">
        <v>4</v>
      </c>
      <c r="AA2" s="85" t="s">
        <v>5</v>
      </c>
      <c r="AB2" s="85" t="s">
        <v>3</v>
      </c>
      <c r="AC2" s="85">
        <v>2030</v>
      </c>
      <c r="AD2" s="85">
        <v>2050</v>
      </c>
      <c r="AE2" s="84" t="s">
        <v>4</v>
      </c>
      <c r="AF2" s="85" t="s">
        <v>5</v>
      </c>
      <c r="AG2" s="85" t="s">
        <v>3</v>
      </c>
      <c r="AH2" s="85">
        <v>2030</v>
      </c>
      <c r="AI2" s="85">
        <v>2050</v>
      </c>
      <c r="AJ2" s="84" t="s">
        <v>4</v>
      </c>
      <c r="AK2" s="85" t="s">
        <v>5</v>
      </c>
      <c r="AL2" s="85" t="s">
        <v>3</v>
      </c>
      <c r="AM2" s="85">
        <v>2030</v>
      </c>
      <c r="AN2" s="85">
        <v>2050</v>
      </c>
      <c r="AO2" s="84" t="s">
        <v>4</v>
      </c>
      <c r="AP2" s="86" t="s">
        <v>5</v>
      </c>
      <c r="AQ2" s="85" t="s">
        <v>3</v>
      </c>
      <c r="AR2" s="85">
        <v>2030</v>
      </c>
      <c r="AS2" s="85">
        <v>2050</v>
      </c>
      <c r="AT2" s="84" t="s">
        <v>4</v>
      </c>
      <c r="AU2" s="85" t="s">
        <v>5</v>
      </c>
      <c r="AV2" s="85" t="s">
        <v>3</v>
      </c>
      <c r="AW2" s="85">
        <v>2030</v>
      </c>
      <c r="AX2" s="85">
        <v>2050</v>
      </c>
      <c r="AY2" s="84" t="s">
        <v>4</v>
      </c>
      <c r="AZ2" s="86" t="s">
        <v>5</v>
      </c>
      <c r="BA2" s="85" t="s">
        <v>3</v>
      </c>
      <c r="BB2" s="85">
        <v>2030</v>
      </c>
      <c r="BC2" s="85">
        <v>2050</v>
      </c>
      <c r="BD2" s="84" t="s">
        <v>4</v>
      </c>
      <c r="BE2" s="85" t="s">
        <v>5</v>
      </c>
      <c r="BF2" s="85" t="s">
        <v>3</v>
      </c>
      <c r="BG2" s="85">
        <v>2030</v>
      </c>
      <c r="BH2" s="85">
        <v>2050</v>
      </c>
      <c r="BI2" s="84" t="s">
        <v>4</v>
      </c>
      <c r="BJ2" s="86" t="s">
        <v>5</v>
      </c>
      <c r="BK2" s="85" t="s">
        <v>3</v>
      </c>
      <c r="BL2" s="85">
        <v>2030</v>
      </c>
      <c r="BM2" s="85">
        <v>2050</v>
      </c>
      <c r="BN2" s="84" t="s">
        <v>4</v>
      </c>
      <c r="BO2" s="85" t="s">
        <v>5</v>
      </c>
      <c r="BP2" s="85" t="s">
        <v>3</v>
      </c>
      <c r="BQ2" s="85">
        <v>2030</v>
      </c>
      <c r="BR2" s="85">
        <v>2050</v>
      </c>
      <c r="BS2" s="84" t="s">
        <v>4</v>
      </c>
      <c r="BT2" s="86" t="s">
        <v>5</v>
      </c>
    </row>
    <row r="3" spans="1:72" s="129" customFormat="1" x14ac:dyDescent="0.3">
      <c r="A3" s="243" t="s">
        <v>28</v>
      </c>
      <c r="B3" s="141"/>
      <c r="C3" s="180"/>
      <c r="D3" s="181"/>
      <c r="E3" s="181"/>
      <c r="F3" s="28"/>
      <c r="G3" s="29" t="s">
        <v>583</v>
      </c>
      <c r="H3" s="180"/>
      <c r="I3" s="181"/>
      <c r="J3" s="181"/>
      <c r="K3" s="28"/>
      <c r="L3" s="52" t="s">
        <v>583</v>
      </c>
      <c r="M3" s="27"/>
      <c r="N3" s="28"/>
      <c r="O3" s="28"/>
      <c r="P3" s="28"/>
      <c r="Q3" s="29" t="s">
        <v>583</v>
      </c>
      <c r="R3" s="27"/>
      <c r="S3" s="28"/>
      <c r="T3" s="28"/>
      <c r="U3" s="28"/>
      <c r="V3" s="52" t="s">
        <v>584</v>
      </c>
      <c r="W3" s="27"/>
      <c r="X3" s="28"/>
      <c r="Y3" s="28"/>
      <c r="Z3" s="28"/>
      <c r="AA3" s="29" t="s">
        <v>584</v>
      </c>
      <c r="AB3" s="27"/>
      <c r="AC3" s="28"/>
      <c r="AD3" s="28"/>
      <c r="AE3" s="28"/>
      <c r="AF3" s="52"/>
      <c r="AG3" s="27"/>
      <c r="AH3" s="28"/>
      <c r="AI3" s="28"/>
      <c r="AJ3" s="28"/>
      <c r="AK3" s="29" t="s">
        <v>585</v>
      </c>
      <c r="AL3" s="27"/>
      <c r="AM3" s="28"/>
      <c r="AN3" s="28"/>
      <c r="AO3" s="28"/>
      <c r="AP3" s="52" t="s">
        <v>585</v>
      </c>
      <c r="AQ3" s="27"/>
      <c r="AR3" s="28"/>
      <c r="AS3" s="28"/>
      <c r="AT3" s="28"/>
      <c r="AU3" s="29" t="s">
        <v>585</v>
      </c>
      <c r="AV3" s="27"/>
      <c r="AW3" s="28"/>
      <c r="AX3" s="28"/>
      <c r="AY3" s="28"/>
      <c r="AZ3" s="52"/>
      <c r="BA3" s="27"/>
      <c r="BB3" s="28"/>
      <c r="BC3" s="28"/>
      <c r="BD3" s="28"/>
      <c r="BE3" s="29"/>
      <c r="BF3" s="27"/>
      <c r="BG3" s="28"/>
      <c r="BH3" s="28"/>
      <c r="BI3" s="28"/>
      <c r="BJ3" s="52"/>
      <c r="BK3" s="27"/>
      <c r="BL3" s="28"/>
      <c r="BM3" s="28"/>
      <c r="BN3" s="28"/>
      <c r="BO3" s="29"/>
      <c r="BP3" s="27"/>
      <c r="BQ3" s="28"/>
      <c r="BR3" s="28"/>
      <c r="BS3" s="28"/>
      <c r="BT3" s="52"/>
    </row>
    <row r="4" spans="1:72" s="129" customFormat="1" ht="11.25" x14ac:dyDescent="0.3">
      <c r="A4" s="53" t="s">
        <v>45</v>
      </c>
      <c r="B4" s="140"/>
      <c r="C4" s="178"/>
      <c r="D4" s="179"/>
      <c r="E4" s="179"/>
      <c r="F4" s="25"/>
      <c r="G4" s="26"/>
      <c r="H4" s="178"/>
      <c r="I4" s="179"/>
      <c r="J4" s="179"/>
      <c r="K4" s="25"/>
      <c r="L4" s="54"/>
      <c r="M4" s="24"/>
      <c r="N4" s="25"/>
      <c r="O4" s="25"/>
      <c r="P4" s="25"/>
      <c r="Q4" s="26"/>
      <c r="R4" s="24"/>
      <c r="S4" s="25"/>
      <c r="T4" s="25"/>
      <c r="U4" s="25"/>
      <c r="V4" s="54"/>
      <c r="W4" s="24"/>
      <c r="X4" s="25"/>
      <c r="Y4" s="25"/>
      <c r="Z4" s="25"/>
      <c r="AA4" s="26"/>
      <c r="AB4" s="24"/>
      <c r="AC4" s="25"/>
      <c r="AD4" s="25"/>
      <c r="AE4" s="25"/>
      <c r="AF4" s="54"/>
      <c r="AG4" s="24"/>
      <c r="AH4" s="25"/>
      <c r="AI4" s="25"/>
      <c r="AJ4" s="25"/>
      <c r="AK4" s="26"/>
      <c r="AL4" s="24"/>
      <c r="AM4" s="25"/>
      <c r="AN4" s="25"/>
      <c r="AO4" s="25"/>
      <c r="AP4" s="54"/>
      <c r="AQ4" s="24"/>
      <c r="AR4" s="25"/>
      <c r="AS4" s="25"/>
      <c r="AT4" s="25"/>
      <c r="AU4" s="26"/>
      <c r="AV4" s="24"/>
      <c r="AW4" s="25"/>
      <c r="AX4" s="25"/>
      <c r="AY4" s="25"/>
      <c r="AZ4" s="54"/>
      <c r="BA4" s="24"/>
      <c r="BB4" s="25"/>
      <c r="BC4" s="25"/>
      <c r="BD4" s="25"/>
      <c r="BE4" s="26"/>
      <c r="BF4" s="24"/>
      <c r="BG4" s="25"/>
      <c r="BH4" s="25"/>
      <c r="BI4" s="25"/>
      <c r="BJ4" s="54"/>
      <c r="BK4" s="24"/>
      <c r="BL4" s="25"/>
      <c r="BM4" s="25"/>
      <c r="BN4" s="25"/>
      <c r="BO4" s="26"/>
      <c r="BP4" s="24"/>
      <c r="BQ4" s="25"/>
      <c r="BR4" s="25"/>
      <c r="BS4" s="25"/>
      <c r="BT4" s="54"/>
    </row>
    <row r="5" spans="1:72" s="231" customFormat="1" ht="11.25" x14ac:dyDescent="0.3">
      <c r="A5" s="225" t="s">
        <v>1050</v>
      </c>
      <c r="B5" s="226" t="s">
        <v>586</v>
      </c>
      <c r="C5" s="227"/>
      <c r="D5" s="228"/>
      <c r="E5" s="228"/>
      <c r="F5" s="222"/>
      <c r="G5" s="229"/>
      <c r="H5" s="227"/>
      <c r="I5" s="228"/>
      <c r="J5" s="228"/>
      <c r="K5" s="222"/>
      <c r="L5" s="230"/>
      <c r="M5" s="221"/>
      <c r="N5" s="222"/>
      <c r="O5" s="222"/>
      <c r="P5" s="222"/>
      <c r="Q5" s="229"/>
      <c r="R5" s="221"/>
      <c r="S5" s="222"/>
      <c r="T5" s="222"/>
      <c r="U5" s="222"/>
      <c r="V5" s="230"/>
      <c r="W5" s="221"/>
      <c r="X5" s="222"/>
      <c r="Y5" s="222"/>
      <c r="Z5" s="222"/>
      <c r="AA5" s="229"/>
      <c r="AB5" s="221"/>
      <c r="AC5" s="222"/>
      <c r="AD5" s="222"/>
      <c r="AE5" s="222"/>
      <c r="AF5" s="230"/>
      <c r="AG5" s="221"/>
      <c r="AH5" s="222"/>
      <c r="AI5" s="222"/>
      <c r="AJ5" s="222"/>
      <c r="AK5" s="229"/>
      <c r="AL5" s="221"/>
      <c r="AM5" s="222"/>
      <c r="AN5" s="222"/>
      <c r="AO5" s="222"/>
      <c r="AP5" s="230"/>
      <c r="AQ5" s="221"/>
      <c r="AR5" s="222"/>
      <c r="AS5" s="222"/>
      <c r="AT5" s="222"/>
      <c r="AU5" s="229"/>
      <c r="AV5" s="221"/>
      <c r="AW5" s="222"/>
      <c r="AX5" s="222"/>
      <c r="AY5" s="222"/>
      <c r="AZ5" s="230"/>
      <c r="BA5" s="221">
        <v>3.3600000000000001E-3</v>
      </c>
      <c r="BB5" s="222">
        <v>3.3600000000000001E-3</v>
      </c>
      <c r="BC5" s="222">
        <v>3.3600000000000001E-3</v>
      </c>
      <c r="BD5" s="222"/>
      <c r="BE5" s="229" t="s">
        <v>587</v>
      </c>
      <c r="BF5" s="221"/>
      <c r="BG5" s="222"/>
      <c r="BH5" s="222"/>
      <c r="BI5" s="222"/>
      <c r="BJ5" s="230"/>
      <c r="BK5" s="221"/>
      <c r="BL5" s="222"/>
      <c r="BM5" s="222"/>
      <c r="BN5" s="222"/>
      <c r="BO5" s="229"/>
      <c r="BP5" s="221"/>
      <c r="BQ5" s="222"/>
      <c r="BR5" s="222"/>
      <c r="BS5" s="222"/>
      <c r="BT5" s="230"/>
    </row>
    <row r="6" spans="1:72" s="134" customFormat="1" ht="11.25" x14ac:dyDescent="0.3">
      <c r="A6" s="93" t="s">
        <v>1066</v>
      </c>
      <c r="B6" s="151" t="s">
        <v>586</v>
      </c>
      <c r="C6" s="189"/>
      <c r="D6" s="190"/>
      <c r="E6" s="190"/>
      <c r="F6" s="94"/>
      <c r="G6" s="95"/>
      <c r="H6" s="189"/>
      <c r="I6" s="190"/>
      <c r="J6" s="190"/>
      <c r="K6" s="94"/>
      <c r="L6" s="96"/>
      <c r="M6" s="133"/>
      <c r="N6" s="94"/>
      <c r="O6" s="94"/>
      <c r="P6" s="94"/>
      <c r="Q6" s="95"/>
      <c r="R6" s="133"/>
      <c r="S6" s="94"/>
      <c r="T6" s="94"/>
      <c r="U6" s="94"/>
      <c r="V6" s="96"/>
      <c r="W6" s="133"/>
      <c r="X6" s="94"/>
      <c r="Y6" s="94"/>
      <c r="Z6" s="94"/>
      <c r="AA6" s="95"/>
      <c r="AB6" s="133"/>
      <c r="AC6" s="94"/>
      <c r="AD6" s="94"/>
      <c r="AE6" s="94"/>
      <c r="AF6" s="96"/>
      <c r="AG6" s="133"/>
      <c r="AH6" s="94"/>
      <c r="AI6" s="94"/>
      <c r="AJ6" s="94"/>
      <c r="AK6" s="95"/>
      <c r="AL6" s="133"/>
      <c r="AM6" s="94"/>
      <c r="AN6" s="94"/>
      <c r="AO6" s="94"/>
      <c r="AP6" s="96"/>
      <c r="AQ6" s="133"/>
      <c r="AR6" s="94"/>
      <c r="AS6" s="94"/>
      <c r="AT6" s="94"/>
      <c r="AU6" s="95"/>
      <c r="AV6" s="133">
        <v>1.2E-2</v>
      </c>
      <c r="AW6" s="94">
        <v>1.2E-2</v>
      </c>
      <c r="AX6" s="94">
        <v>1.2E-2</v>
      </c>
      <c r="AY6" s="94"/>
      <c r="AZ6" s="96" t="s">
        <v>588</v>
      </c>
      <c r="BA6" s="133"/>
      <c r="BB6" s="94"/>
      <c r="BC6" s="94"/>
      <c r="BD6" s="94"/>
      <c r="BE6" s="95"/>
      <c r="BF6" s="133"/>
      <c r="BG6" s="94"/>
      <c r="BH6" s="94"/>
      <c r="BI6" s="94"/>
      <c r="BJ6" s="96"/>
      <c r="BK6" s="133"/>
      <c r="BL6" s="94"/>
      <c r="BM6" s="94"/>
      <c r="BN6" s="94"/>
      <c r="BO6" s="95"/>
      <c r="BP6" s="133"/>
      <c r="BQ6" s="94"/>
      <c r="BR6" s="94"/>
      <c r="BS6" s="94"/>
      <c r="BT6" s="96"/>
    </row>
    <row r="7" spans="1:72" s="129" customFormat="1" ht="11.25" x14ac:dyDescent="0.3">
      <c r="A7" s="51" t="s">
        <v>1067</v>
      </c>
      <c r="B7" s="141" t="s">
        <v>586</v>
      </c>
      <c r="C7" s="180"/>
      <c r="D7" s="181"/>
      <c r="E7" s="181"/>
      <c r="F7" s="28"/>
      <c r="G7" s="29"/>
      <c r="H7" s="180"/>
      <c r="I7" s="181"/>
      <c r="J7" s="181"/>
      <c r="K7" s="28"/>
      <c r="L7" s="52"/>
      <c r="M7" s="27"/>
      <c r="N7" s="28"/>
      <c r="O7" s="28"/>
      <c r="P7" s="28"/>
      <c r="Q7" s="29"/>
      <c r="R7" s="27"/>
      <c r="S7" s="28"/>
      <c r="T7" s="28"/>
      <c r="U7" s="28"/>
      <c r="V7" s="52"/>
      <c r="W7" s="27"/>
      <c r="X7" s="28"/>
      <c r="Y7" s="28"/>
      <c r="Z7" s="28"/>
      <c r="AA7" s="29"/>
      <c r="AB7" s="27"/>
      <c r="AC7" s="28"/>
      <c r="AD7" s="28"/>
      <c r="AE7" s="28"/>
      <c r="AF7" s="52"/>
      <c r="AG7" s="27"/>
      <c r="AH7" s="28"/>
      <c r="AI7" s="28"/>
      <c r="AJ7" s="28"/>
      <c r="AK7" s="29"/>
      <c r="AL7" s="27"/>
      <c r="AM7" s="28"/>
      <c r="AN7" s="28"/>
      <c r="AO7" s="28"/>
      <c r="AP7" s="52"/>
      <c r="AQ7" s="27"/>
      <c r="AR7" s="28"/>
      <c r="AS7" s="28"/>
      <c r="AT7" s="28"/>
      <c r="AU7" s="29"/>
      <c r="AV7" s="27"/>
      <c r="AW7" s="28"/>
      <c r="AX7" s="28"/>
      <c r="AY7" s="28"/>
      <c r="AZ7" s="52"/>
      <c r="BA7" s="27"/>
      <c r="BB7" s="28"/>
      <c r="BC7" s="28"/>
      <c r="BD7" s="28"/>
      <c r="BE7" s="29"/>
      <c r="BF7" s="27"/>
      <c r="BG7" s="28"/>
      <c r="BH7" s="28"/>
      <c r="BI7" s="28"/>
      <c r="BJ7" s="52"/>
      <c r="BK7" s="27"/>
      <c r="BL7" s="28"/>
      <c r="BM7" s="28"/>
      <c r="BN7" s="28"/>
      <c r="BO7" s="29"/>
      <c r="BP7" s="27"/>
      <c r="BQ7" s="28"/>
      <c r="BR7" s="28"/>
      <c r="BS7" s="28"/>
      <c r="BT7" s="52"/>
    </row>
    <row r="8" spans="1:72" s="129" customFormat="1" ht="11.25" x14ac:dyDescent="0.3">
      <c r="A8" s="252" t="s">
        <v>339</v>
      </c>
      <c r="B8" s="140" t="s">
        <v>589</v>
      </c>
      <c r="C8" s="178"/>
      <c r="D8" s="179"/>
      <c r="E8" s="179"/>
      <c r="F8" s="25"/>
      <c r="G8" s="26"/>
      <c r="H8" s="178"/>
      <c r="I8" s="179"/>
      <c r="J8" s="179"/>
      <c r="K8" s="25"/>
      <c r="L8" s="54"/>
      <c r="M8" s="24"/>
      <c r="N8" s="25"/>
      <c r="O8" s="25"/>
      <c r="P8" s="25"/>
      <c r="Q8" s="26"/>
      <c r="R8" s="24">
        <v>237</v>
      </c>
      <c r="S8" s="25">
        <v>237</v>
      </c>
      <c r="T8" s="25">
        <v>237</v>
      </c>
      <c r="U8" s="25"/>
      <c r="V8" s="54" t="s">
        <v>590</v>
      </c>
      <c r="W8" s="24">
        <v>237</v>
      </c>
      <c r="X8" s="25">
        <v>237</v>
      </c>
      <c r="Y8" s="25">
        <v>237</v>
      </c>
      <c r="Z8" s="25"/>
      <c r="AA8" s="26"/>
      <c r="AB8" s="24">
        <v>237</v>
      </c>
      <c r="AC8" s="25">
        <v>237</v>
      </c>
      <c r="AD8" s="25">
        <v>237</v>
      </c>
      <c r="AE8" s="25"/>
      <c r="AF8" s="54"/>
      <c r="AG8" s="24">
        <v>103.13642552380971</v>
      </c>
      <c r="AH8" s="25">
        <v>103.13642552380971</v>
      </c>
      <c r="AI8" s="25">
        <v>103.13642552380971</v>
      </c>
      <c r="AJ8" s="25"/>
      <c r="AK8" s="26" t="s">
        <v>583</v>
      </c>
      <c r="AL8" s="24">
        <v>103.13642552380971</v>
      </c>
      <c r="AM8" s="25">
        <v>103.13642552380971</v>
      </c>
      <c r="AN8" s="25">
        <v>103.13642552380971</v>
      </c>
      <c r="AO8" s="25"/>
      <c r="AP8" s="54"/>
      <c r="AQ8" s="24">
        <v>103.13642552380971</v>
      </c>
      <c r="AR8" s="25">
        <v>103.13642552380971</v>
      </c>
      <c r="AS8" s="25">
        <v>103.13642552380971</v>
      </c>
      <c r="AT8" s="25"/>
      <c r="AU8" s="26"/>
      <c r="AV8" s="24">
        <v>95</v>
      </c>
      <c r="AW8" s="25">
        <v>95</v>
      </c>
      <c r="AX8" s="25">
        <v>95</v>
      </c>
      <c r="AY8" s="25"/>
      <c r="AZ8" s="54" t="s">
        <v>588</v>
      </c>
      <c r="BA8" s="24">
        <v>237</v>
      </c>
      <c r="BB8" s="25">
        <v>237</v>
      </c>
      <c r="BC8" s="25">
        <v>237</v>
      </c>
      <c r="BD8" s="25"/>
      <c r="BE8" s="26" t="s">
        <v>587</v>
      </c>
      <c r="BF8" s="24"/>
      <c r="BG8" s="25"/>
      <c r="BH8" s="25"/>
      <c r="BI8" s="25"/>
      <c r="BJ8" s="54"/>
      <c r="BK8" s="24"/>
      <c r="BL8" s="25"/>
      <c r="BM8" s="25"/>
      <c r="BN8" s="25"/>
      <c r="BO8" s="26"/>
      <c r="BP8" s="24"/>
      <c r="BQ8" s="25"/>
      <c r="BR8" s="25"/>
      <c r="BS8" s="25"/>
      <c r="BT8" s="54"/>
    </row>
    <row r="9" spans="1:72" s="129" customFormat="1" ht="11.25" x14ac:dyDescent="0.3">
      <c r="A9" s="250" t="s">
        <v>1023</v>
      </c>
      <c r="B9" s="141" t="s">
        <v>591</v>
      </c>
      <c r="C9" s="180"/>
      <c r="D9" s="181"/>
      <c r="E9" s="181"/>
      <c r="F9" s="28"/>
      <c r="G9" s="29"/>
      <c r="H9" s="180"/>
      <c r="I9" s="181"/>
      <c r="J9" s="181"/>
      <c r="K9" s="28"/>
      <c r="L9" s="52"/>
      <c r="M9" s="27"/>
      <c r="N9" s="28"/>
      <c r="O9" s="28"/>
      <c r="P9" s="28"/>
      <c r="Q9" s="29"/>
      <c r="R9" s="27">
        <v>3200</v>
      </c>
      <c r="S9" s="28">
        <v>3200</v>
      </c>
      <c r="T9" s="28">
        <v>3200</v>
      </c>
      <c r="U9" s="28"/>
      <c r="V9" s="52" t="s">
        <v>590</v>
      </c>
      <c r="W9" s="27">
        <v>3200</v>
      </c>
      <c r="X9" s="28">
        <v>3200</v>
      </c>
      <c r="Y9" s="28">
        <v>3200</v>
      </c>
      <c r="Z9" s="28"/>
      <c r="AA9" s="29"/>
      <c r="AB9" s="27">
        <v>3200</v>
      </c>
      <c r="AC9" s="28">
        <v>3200</v>
      </c>
      <c r="AD9" s="28">
        <v>3200</v>
      </c>
      <c r="AE9" s="28"/>
      <c r="AF9" s="52"/>
      <c r="AG9" s="27"/>
      <c r="AH9" s="28"/>
      <c r="AI9" s="28"/>
      <c r="AJ9" s="28"/>
      <c r="AK9" s="29"/>
      <c r="AL9" s="27"/>
      <c r="AM9" s="28"/>
      <c r="AN9" s="28"/>
      <c r="AO9" s="28"/>
      <c r="AP9" s="52"/>
      <c r="AQ9" s="27"/>
      <c r="AR9" s="28"/>
      <c r="AS9" s="28"/>
      <c r="AT9" s="28"/>
      <c r="AU9" s="29"/>
      <c r="AV9" s="27"/>
      <c r="AW9" s="28"/>
      <c r="AX9" s="28"/>
      <c r="AY9" s="28"/>
      <c r="AZ9" s="52"/>
      <c r="BA9" s="27">
        <v>3200</v>
      </c>
      <c r="BB9" s="28">
        <v>3200</v>
      </c>
      <c r="BC9" s="28">
        <v>3200</v>
      </c>
      <c r="BD9" s="28"/>
      <c r="BE9" s="29" t="s">
        <v>587</v>
      </c>
      <c r="BF9" s="27"/>
      <c r="BG9" s="28"/>
      <c r="BH9" s="28"/>
      <c r="BI9" s="28"/>
      <c r="BJ9" s="52"/>
      <c r="BK9" s="27"/>
      <c r="BL9" s="28"/>
      <c r="BM9" s="28"/>
      <c r="BN9" s="28"/>
      <c r="BO9" s="29"/>
      <c r="BP9" s="27"/>
      <c r="BQ9" s="28"/>
      <c r="BR9" s="28"/>
      <c r="BS9" s="28"/>
      <c r="BT9" s="52"/>
    </row>
    <row r="10" spans="1:72" s="129" customFormat="1" ht="22.5" x14ac:dyDescent="0.3">
      <c r="A10" s="53" t="s">
        <v>1051</v>
      </c>
      <c r="B10" s="140" t="s">
        <v>586</v>
      </c>
      <c r="C10" s="178"/>
      <c r="D10" s="179"/>
      <c r="E10" s="179"/>
      <c r="F10" s="25"/>
      <c r="G10" s="26"/>
      <c r="H10" s="178"/>
      <c r="I10" s="179"/>
      <c r="J10" s="179"/>
      <c r="K10" s="25"/>
      <c r="L10" s="54"/>
      <c r="M10" s="24"/>
      <c r="N10" s="25"/>
      <c r="O10" s="25"/>
      <c r="P10" s="25"/>
      <c r="Q10" s="26"/>
      <c r="R10" s="24"/>
      <c r="S10" s="25"/>
      <c r="T10" s="25"/>
      <c r="U10" s="25"/>
      <c r="V10" s="54"/>
      <c r="W10" s="24"/>
      <c r="X10" s="25"/>
      <c r="Y10" s="25"/>
      <c r="Z10" s="25"/>
      <c r="AA10" s="26"/>
      <c r="AB10" s="24"/>
      <c r="AC10" s="25"/>
      <c r="AD10" s="25"/>
      <c r="AE10" s="25"/>
      <c r="AF10" s="54"/>
      <c r="AG10" s="24"/>
      <c r="AH10" s="25"/>
      <c r="AI10" s="25"/>
      <c r="AJ10" s="25"/>
      <c r="AK10" s="26"/>
      <c r="AL10" s="24"/>
      <c r="AM10" s="25"/>
      <c r="AN10" s="25"/>
      <c r="AO10" s="25"/>
      <c r="AP10" s="54"/>
      <c r="AQ10" s="24"/>
      <c r="AR10" s="25"/>
      <c r="AS10" s="25"/>
      <c r="AT10" s="25"/>
      <c r="AU10" s="26"/>
      <c r="AV10" s="24"/>
      <c r="AW10" s="25"/>
      <c r="AX10" s="25"/>
      <c r="AY10" s="25"/>
      <c r="AZ10" s="54"/>
      <c r="BA10" s="24"/>
      <c r="BB10" s="25"/>
      <c r="BC10" s="25"/>
      <c r="BD10" s="25"/>
      <c r="BE10" s="26"/>
      <c r="BF10" s="24"/>
      <c r="BG10" s="25"/>
      <c r="BH10" s="25"/>
      <c r="BI10" s="25"/>
      <c r="BJ10" s="54"/>
      <c r="BK10" s="24"/>
      <c r="BL10" s="25"/>
      <c r="BM10" s="25"/>
      <c r="BN10" s="25"/>
      <c r="BO10" s="26"/>
      <c r="BP10" s="220">
        <v>3.3600000000000001E-3</v>
      </c>
      <c r="BQ10" s="108">
        <v>3.3600000000000001E-3</v>
      </c>
      <c r="BR10" s="108">
        <v>3.3600000000000001E-3</v>
      </c>
      <c r="BS10" s="25"/>
      <c r="BT10" s="54" t="s">
        <v>587</v>
      </c>
    </row>
    <row r="11" spans="1:72" s="129" customFormat="1" ht="11.25" x14ac:dyDescent="0.3">
      <c r="A11" s="51" t="s">
        <v>592</v>
      </c>
      <c r="B11" s="141"/>
      <c r="C11" s="180"/>
      <c r="D11" s="181"/>
      <c r="E11" s="181"/>
      <c r="F11" s="28"/>
      <c r="G11" s="29"/>
      <c r="H11" s="180"/>
      <c r="I11" s="181"/>
      <c r="J11" s="181"/>
      <c r="K11" s="28"/>
      <c r="L11" s="52"/>
      <c r="M11" s="27"/>
      <c r="N11" s="28"/>
      <c r="O11" s="28"/>
      <c r="P11" s="28"/>
      <c r="Q11" s="29"/>
      <c r="R11" s="27"/>
      <c r="S11" s="28"/>
      <c r="T11" s="28"/>
      <c r="U11" s="28"/>
      <c r="V11" s="52"/>
      <c r="W11" s="27"/>
      <c r="X11" s="28"/>
      <c r="Y11" s="28"/>
      <c r="Z11" s="28"/>
      <c r="AA11" s="29"/>
      <c r="AB11" s="27"/>
      <c r="AC11" s="28"/>
      <c r="AD11" s="28"/>
      <c r="AE11" s="28"/>
      <c r="AF11" s="52"/>
      <c r="AG11" s="27"/>
      <c r="AH11" s="28"/>
      <c r="AI11" s="28"/>
      <c r="AJ11" s="28"/>
      <c r="AK11" s="29"/>
      <c r="AL11" s="27"/>
      <c r="AM11" s="28"/>
      <c r="AN11" s="28"/>
      <c r="AO11" s="28"/>
      <c r="AP11" s="52"/>
      <c r="AQ11" s="27"/>
      <c r="AR11" s="28"/>
      <c r="AS11" s="28"/>
      <c r="AT11" s="28"/>
      <c r="AU11" s="29"/>
      <c r="AV11" s="27"/>
      <c r="AW11" s="28"/>
      <c r="AX11" s="28"/>
      <c r="AY11" s="28"/>
      <c r="AZ11" s="52"/>
      <c r="BA11" s="27"/>
      <c r="BB11" s="28"/>
      <c r="BC11" s="28"/>
      <c r="BD11" s="28"/>
      <c r="BE11" s="29"/>
      <c r="BF11" s="27"/>
      <c r="BG11" s="28"/>
      <c r="BH11" s="28"/>
      <c r="BI11" s="28"/>
      <c r="BJ11" s="52"/>
      <c r="BK11" s="27"/>
      <c r="BL11" s="28"/>
      <c r="BM11" s="28"/>
      <c r="BN11" s="28"/>
      <c r="BO11" s="29"/>
      <c r="BP11" s="27"/>
      <c r="BQ11" s="28"/>
      <c r="BR11" s="28"/>
      <c r="BS11" s="28"/>
      <c r="BT11" s="52"/>
    </row>
    <row r="12" spans="1:72" s="129" customFormat="1" ht="22.5" x14ac:dyDescent="0.3">
      <c r="A12" s="53" t="s">
        <v>593</v>
      </c>
      <c r="B12" s="140"/>
      <c r="C12" s="178" t="s">
        <v>31</v>
      </c>
      <c r="D12" s="179" t="s">
        <v>31</v>
      </c>
      <c r="E12" s="179" t="s">
        <v>31</v>
      </c>
      <c r="F12" s="25"/>
      <c r="G12" s="26"/>
      <c r="H12" s="178" t="s">
        <v>31</v>
      </c>
      <c r="I12" s="179" t="s">
        <v>31</v>
      </c>
      <c r="J12" s="179" t="s">
        <v>31</v>
      </c>
      <c r="K12" s="25"/>
      <c r="L12" s="54"/>
      <c r="M12" s="24" t="s">
        <v>31</v>
      </c>
      <c r="N12" s="25" t="s">
        <v>31</v>
      </c>
      <c r="O12" s="25" t="s">
        <v>31</v>
      </c>
      <c r="P12" s="25"/>
      <c r="Q12" s="26"/>
      <c r="R12" s="24" t="s">
        <v>594</v>
      </c>
      <c r="S12" s="25" t="s">
        <v>594</v>
      </c>
      <c r="T12" s="25" t="s">
        <v>594</v>
      </c>
      <c r="U12" s="25"/>
      <c r="V12" s="54"/>
      <c r="W12" s="24" t="s">
        <v>594</v>
      </c>
      <c r="X12" s="25" t="s">
        <v>594</v>
      </c>
      <c r="Y12" s="25" t="s">
        <v>594</v>
      </c>
      <c r="Z12" s="25"/>
      <c r="AA12" s="26"/>
      <c r="AB12" s="24" t="s">
        <v>594</v>
      </c>
      <c r="AC12" s="25" t="s">
        <v>594</v>
      </c>
      <c r="AD12" s="25" t="s">
        <v>594</v>
      </c>
      <c r="AE12" s="25"/>
      <c r="AF12" s="54"/>
      <c r="AG12" s="24" t="s">
        <v>595</v>
      </c>
      <c r="AH12" s="24" t="s">
        <v>595</v>
      </c>
      <c r="AI12" s="24" t="s">
        <v>595</v>
      </c>
      <c r="AJ12" s="25"/>
      <c r="AK12" s="26"/>
      <c r="AL12" s="24" t="s">
        <v>595</v>
      </c>
      <c r="AM12" s="24" t="s">
        <v>595</v>
      </c>
      <c r="AN12" s="24" t="s">
        <v>595</v>
      </c>
      <c r="AO12" s="25"/>
      <c r="AP12" s="54"/>
      <c r="AQ12" s="24" t="s">
        <v>595</v>
      </c>
      <c r="AR12" s="24" t="s">
        <v>595</v>
      </c>
      <c r="AS12" s="24" t="s">
        <v>595</v>
      </c>
      <c r="AT12" s="25"/>
      <c r="AU12" s="26"/>
      <c r="AV12" s="24" t="s">
        <v>578</v>
      </c>
      <c r="AW12" s="25" t="s">
        <v>578</v>
      </c>
      <c r="AX12" s="25" t="s">
        <v>578</v>
      </c>
      <c r="AY12" s="25"/>
      <c r="AZ12" s="54"/>
      <c r="BA12" s="24" t="s">
        <v>596</v>
      </c>
      <c r="BB12" s="25" t="s">
        <v>596</v>
      </c>
      <c r="BC12" s="25" t="s">
        <v>596</v>
      </c>
      <c r="BD12" s="25"/>
      <c r="BE12" s="26"/>
      <c r="BF12" s="24" t="s">
        <v>32</v>
      </c>
      <c r="BG12" s="25"/>
      <c r="BH12" s="25"/>
      <c r="BI12" s="25"/>
      <c r="BJ12" s="54"/>
      <c r="BK12" s="24" t="s">
        <v>597</v>
      </c>
      <c r="BL12" s="25"/>
      <c r="BM12" s="25"/>
      <c r="BN12" s="25"/>
      <c r="BO12" s="26"/>
      <c r="BP12" s="24" t="s">
        <v>598</v>
      </c>
      <c r="BQ12" s="25"/>
      <c r="BR12" s="25"/>
      <c r="BS12" s="25"/>
      <c r="BT12" s="54"/>
    </row>
    <row r="13" spans="1:72" s="129" customFormat="1" ht="22.5" x14ac:dyDescent="0.3">
      <c r="A13" s="250" t="s">
        <v>599</v>
      </c>
      <c r="B13" s="141" t="s">
        <v>25</v>
      </c>
      <c r="C13" s="180">
        <v>35</v>
      </c>
      <c r="D13" s="181">
        <v>35</v>
      </c>
      <c r="E13" s="181">
        <v>35</v>
      </c>
      <c r="F13" s="28"/>
      <c r="G13" s="29" t="s">
        <v>583</v>
      </c>
      <c r="H13" s="180">
        <v>35</v>
      </c>
      <c r="I13" s="181">
        <v>35</v>
      </c>
      <c r="J13" s="181">
        <v>35</v>
      </c>
      <c r="K13" s="28"/>
      <c r="L13" s="52" t="s">
        <v>583</v>
      </c>
      <c r="M13" s="27">
        <v>35</v>
      </c>
      <c r="N13" s="28">
        <v>35</v>
      </c>
      <c r="O13" s="28">
        <v>35</v>
      </c>
      <c r="P13" s="28"/>
      <c r="Q13" s="29" t="s">
        <v>583</v>
      </c>
      <c r="R13" s="27">
        <v>50</v>
      </c>
      <c r="S13" s="28">
        <v>50</v>
      </c>
      <c r="T13" s="28">
        <v>50</v>
      </c>
      <c r="U13" s="28" t="s">
        <v>600</v>
      </c>
      <c r="V13" s="52" t="s">
        <v>601</v>
      </c>
      <c r="W13" s="27">
        <v>50</v>
      </c>
      <c r="X13" s="28">
        <v>50</v>
      </c>
      <c r="Y13" s="28">
        <v>50</v>
      </c>
      <c r="Z13" s="28" t="s">
        <v>600</v>
      </c>
      <c r="AA13" s="29" t="s">
        <v>601</v>
      </c>
      <c r="AB13" s="27">
        <v>50</v>
      </c>
      <c r="AC13" s="28">
        <v>50</v>
      </c>
      <c r="AD13" s="28">
        <v>50</v>
      </c>
      <c r="AE13" s="28"/>
      <c r="AF13" s="52" t="s">
        <v>601</v>
      </c>
      <c r="AG13" s="27">
        <v>80</v>
      </c>
      <c r="AH13" s="28">
        <v>80</v>
      </c>
      <c r="AI13" s="28">
        <v>80</v>
      </c>
      <c r="AJ13" s="28"/>
      <c r="AK13" s="29" t="s">
        <v>585</v>
      </c>
      <c r="AL13" s="27">
        <v>80</v>
      </c>
      <c r="AM13" s="28">
        <v>80</v>
      </c>
      <c r="AN13" s="28">
        <v>80</v>
      </c>
      <c r="AO13" s="28"/>
      <c r="AP13" s="52" t="s">
        <v>585</v>
      </c>
      <c r="AQ13" s="27">
        <v>80</v>
      </c>
      <c r="AR13" s="28">
        <v>80</v>
      </c>
      <c r="AS13" s="28">
        <v>80</v>
      </c>
      <c r="AT13" s="28"/>
      <c r="AU13" s="29" t="s">
        <v>585</v>
      </c>
      <c r="AV13" s="27">
        <v>86</v>
      </c>
      <c r="AW13" s="28">
        <v>86</v>
      </c>
      <c r="AX13" s="28">
        <v>86</v>
      </c>
      <c r="AY13" s="28"/>
      <c r="AZ13" s="52" t="s">
        <v>588</v>
      </c>
      <c r="BA13" s="27">
        <v>50</v>
      </c>
      <c r="BB13" s="28">
        <v>50</v>
      </c>
      <c r="BC13" s="28">
        <v>50</v>
      </c>
      <c r="BD13" s="28"/>
      <c r="BE13" s="29" t="s">
        <v>587</v>
      </c>
      <c r="BF13" s="27">
        <v>40</v>
      </c>
      <c r="BG13" s="28">
        <v>40</v>
      </c>
      <c r="BH13" s="28">
        <v>40</v>
      </c>
      <c r="BI13" s="28"/>
      <c r="BJ13" s="52" t="s">
        <v>587</v>
      </c>
      <c r="BK13" s="27">
        <v>10</v>
      </c>
      <c r="BL13" s="28">
        <v>10</v>
      </c>
      <c r="BM13" s="28">
        <v>10</v>
      </c>
      <c r="BN13" s="28"/>
      <c r="BO13" s="29" t="s">
        <v>587</v>
      </c>
      <c r="BP13" s="27">
        <v>70</v>
      </c>
      <c r="BQ13" s="28">
        <v>70</v>
      </c>
      <c r="BR13" s="28">
        <v>70</v>
      </c>
      <c r="BS13" s="28"/>
      <c r="BT13" s="52" t="s">
        <v>587</v>
      </c>
    </row>
    <row r="14" spans="1:72" s="129" customFormat="1" ht="22.5" x14ac:dyDescent="0.3">
      <c r="A14" s="252" t="s">
        <v>602</v>
      </c>
      <c r="B14" s="140" t="s">
        <v>603</v>
      </c>
      <c r="C14" s="178">
        <v>16.899999999999999</v>
      </c>
      <c r="D14" s="179">
        <v>16.899999999999999</v>
      </c>
      <c r="E14" s="179">
        <v>16.899999999999999</v>
      </c>
      <c r="F14" s="25"/>
      <c r="G14" s="26" t="s">
        <v>583</v>
      </c>
      <c r="H14" s="178">
        <v>16.899999999999999</v>
      </c>
      <c r="I14" s="179">
        <v>16.899999999999999</v>
      </c>
      <c r="J14" s="179">
        <v>16.899999999999999</v>
      </c>
      <c r="K14" s="25"/>
      <c r="L14" s="54" t="s">
        <v>583</v>
      </c>
      <c r="M14" s="24">
        <v>16.899999999999999</v>
      </c>
      <c r="N14" s="25">
        <v>16.899999999999999</v>
      </c>
      <c r="O14" s="25">
        <v>16.899999999999999</v>
      </c>
      <c r="P14" s="25"/>
      <c r="Q14" s="26" t="s">
        <v>583</v>
      </c>
      <c r="R14" s="24">
        <v>19</v>
      </c>
      <c r="S14" s="25">
        <v>19</v>
      </c>
      <c r="T14" s="25">
        <v>19</v>
      </c>
      <c r="U14" s="25"/>
      <c r="V14" s="54" t="s">
        <v>601</v>
      </c>
      <c r="W14" s="24">
        <v>19</v>
      </c>
      <c r="X14" s="25">
        <v>19</v>
      </c>
      <c r="Y14" s="25">
        <v>19</v>
      </c>
      <c r="Z14" s="25"/>
      <c r="AA14" s="26" t="s">
        <v>601</v>
      </c>
      <c r="AB14" s="24">
        <v>19</v>
      </c>
      <c r="AC14" s="25">
        <v>19</v>
      </c>
      <c r="AD14" s="25">
        <v>19</v>
      </c>
      <c r="AE14" s="25"/>
      <c r="AF14" s="54" t="s">
        <v>601</v>
      </c>
      <c r="AG14" s="24">
        <v>17.600000000000001</v>
      </c>
      <c r="AH14" s="25">
        <v>17.600000000000001</v>
      </c>
      <c r="AI14" s="25">
        <v>17.600000000000001</v>
      </c>
      <c r="AJ14" s="25"/>
      <c r="AK14" s="26" t="s">
        <v>585</v>
      </c>
      <c r="AL14" s="24">
        <v>17.600000000000001</v>
      </c>
      <c r="AM14" s="25">
        <v>17.600000000000001</v>
      </c>
      <c r="AN14" s="25">
        <v>17.600000000000001</v>
      </c>
      <c r="AO14" s="25"/>
      <c r="AP14" s="54" t="s">
        <v>585</v>
      </c>
      <c r="AQ14" s="24">
        <v>17.600000000000001</v>
      </c>
      <c r="AR14" s="25">
        <v>17.600000000000001</v>
      </c>
      <c r="AS14" s="25">
        <v>17.600000000000001</v>
      </c>
      <c r="AT14" s="25"/>
      <c r="AU14" s="26" t="s">
        <v>585</v>
      </c>
      <c r="AV14" s="24">
        <v>17.3</v>
      </c>
      <c r="AW14" s="25">
        <v>17.3</v>
      </c>
      <c r="AX14" s="25">
        <v>17.3</v>
      </c>
      <c r="AY14" s="25"/>
      <c r="AZ14" s="54"/>
      <c r="BA14" s="24">
        <v>19</v>
      </c>
      <c r="BB14" s="25">
        <v>19</v>
      </c>
      <c r="BC14" s="25">
        <v>19</v>
      </c>
      <c r="BD14" s="25"/>
      <c r="BE14" s="26" t="s">
        <v>587</v>
      </c>
      <c r="BF14" s="24">
        <v>20.7</v>
      </c>
      <c r="BG14" s="25">
        <v>20.7</v>
      </c>
      <c r="BH14" s="25">
        <v>20.7</v>
      </c>
      <c r="BI14" s="25"/>
      <c r="BJ14" s="54" t="s">
        <v>587</v>
      </c>
      <c r="BK14" s="24">
        <v>12</v>
      </c>
      <c r="BL14" s="25">
        <v>12</v>
      </c>
      <c r="BM14" s="25">
        <v>12</v>
      </c>
      <c r="BN14" s="25"/>
      <c r="BO14" s="26" t="s">
        <v>587</v>
      </c>
      <c r="BP14" s="24">
        <v>19</v>
      </c>
      <c r="BQ14" s="25">
        <v>19</v>
      </c>
      <c r="BR14" s="25">
        <v>19</v>
      </c>
      <c r="BS14" s="25" t="s">
        <v>1065</v>
      </c>
      <c r="BT14" s="54" t="s">
        <v>587</v>
      </c>
    </row>
    <row r="15" spans="1:72" s="129" customFormat="1" ht="11.25" x14ac:dyDescent="0.3">
      <c r="A15" s="250" t="s">
        <v>604</v>
      </c>
      <c r="B15" s="141" t="s">
        <v>605</v>
      </c>
      <c r="C15" s="180">
        <v>200</v>
      </c>
      <c r="D15" s="181">
        <v>200</v>
      </c>
      <c r="E15" s="181">
        <v>200</v>
      </c>
      <c r="F15" s="28"/>
      <c r="G15" s="29" t="s">
        <v>585</v>
      </c>
      <c r="H15" s="180">
        <v>200</v>
      </c>
      <c r="I15" s="181">
        <v>200</v>
      </c>
      <c r="J15" s="181">
        <v>200</v>
      </c>
      <c r="K15" s="28"/>
      <c r="L15" s="52" t="s">
        <v>585</v>
      </c>
      <c r="M15" s="27">
        <v>200</v>
      </c>
      <c r="N15" s="28">
        <v>200</v>
      </c>
      <c r="O15" s="28">
        <v>200</v>
      </c>
      <c r="P15" s="28"/>
      <c r="Q15" s="29" t="s">
        <v>585</v>
      </c>
      <c r="R15" s="27"/>
      <c r="S15" s="28"/>
      <c r="T15" s="28"/>
      <c r="U15" s="28"/>
      <c r="V15" s="52"/>
      <c r="W15" s="27"/>
      <c r="X15" s="28"/>
      <c r="Y15" s="28"/>
      <c r="Z15" s="28"/>
      <c r="AA15" s="29"/>
      <c r="AB15" s="27"/>
      <c r="AC15" s="28"/>
      <c r="AD15" s="28"/>
      <c r="AE15" s="28"/>
      <c r="AF15" s="52"/>
      <c r="AG15" s="27"/>
      <c r="AH15" s="28"/>
      <c r="AI15" s="28"/>
      <c r="AJ15" s="28"/>
      <c r="AK15" s="29"/>
      <c r="AL15" s="27"/>
      <c r="AM15" s="28"/>
      <c r="AN15" s="28"/>
      <c r="AO15" s="28"/>
      <c r="AP15" s="52"/>
      <c r="AQ15" s="27"/>
      <c r="AR15" s="28"/>
      <c r="AS15" s="28"/>
      <c r="AT15" s="28"/>
      <c r="AU15" s="29"/>
      <c r="AV15" s="27"/>
      <c r="AW15" s="28"/>
      <c r="AX15" s="28"/>
      <c r="AY15" s="28"/>
      <c r="AZ15" s="52"/>
      <c r="BA15" s="27"/>
      <c r="BB15" s="28"/>
      <c r="BC15" s="28"/>
      <c r="BD15" s="28"/>
      <c r="BE15" s="29"/>
      <c r="BF15" s="27"/>
      <c r="BG15" s="28"/>
      <c r="BH15" s="28"/>
      <c r="BI15" s="28"/>
      <c r="BJ15" s="52"/>
      <c r="BK15" s="27"/>
      <c r="BL15" s="28"/>
      <c r="BM15" s="28"/>
      <c r="BN15" s="28"/>
      <c r="BO15" s="29"/>
      <c r="BP15" s="27"/>
      <c r="BQ15" s="28"/>
      <c r="BR15" s="28"/>
      <c r="BS15" s="28"/>
      <c r="BT15" s="52"/>
    </row>
    <row r="16" spans="1:72" s="129" customFormat="1" ht="11.25" x14ac:dyDescent="0.3">
      <c r="A16" s="252" t="s">
        <v>97</v>
      </c>
      <c r="B16" s="140" t="s">
        <v>25</v>
      </c>
      <c r="C16" s="178">
        <v>52</v>
      </c>
      <c r="D16" s="179">
        <v>52</v>
      </c>
      <c r="E16" s="179">
        <v>52</v>
      </c>
      <c r="F16" s="25"/>
      <c r="G16" s="26" t="s">
        <v>585</v>
      </c>
      <c r="H16" s="178">
        <v>52</v>
      </c>
      <c r="I16" s="179">
        <v>52</v>
      </c>
      <c r="J16" s="179">
        <v>52</v>
      </c>
      <c r="K16" s="25"/>
      <c r="L16" s="54" t="s">
        <v>585</v>
      </c>
      <c r="M16" s="24">
        <v>52</v>
      </c>
      <c r="N16" s="25">
        <v>52</v>
      </c>
      <c r="O16" s="25">
        <v>52</v>
      </c>
      <c r="P16" s="25"/>
      <c r="Q16" s="26" t="s">
        <v>585</v>
      </c>
      <c r="R16" s="24"/>
      <c r="S16" s="25"/>
      <c r="T16" s="25"/>
      <c r="U16" s="25"/>
      <c r="V16" s="54"/>
      <c r="W16" s="24"/>
      <c r="X16" s="25"/>
      <c r="Y16" s="25"/>
      <c r="Z16" s="25"/>
      <c r="AA16" s="26"/>
      <c r="AB16" s="24"/>
      <c r="AC16" s="25"/>
      <c r="AD16" s="25"/>
      <c r="AE16" s="25"/>
      <c r="AF16" s="54"/>
      <c r="AG16" s="24"/>
      <c r="AH16" s="25"/>
      <c r="AI16" s="25"/>
      <c r="AJ16" s="25"/>
      <c r="AK16" s="26"/>
      <c r="AL16" s="24"/>
      <c r="AM16" s="25"/>
      <c r="AN16" s="25"/>
      <c r="AO16" s="25"/>
      <c r="AP16" s="54"/>
      <c r="AQ16" s="24"/>
      <c r="AR16" s="25"/>
      <c r="AS16" s="25"/>
      <c r="AT16" s="25"/>
      <c r="AU16" s="26"/>
      <c r="AV16" s="24"/>
      <c r="AW16" s="25"/>
      <c r="AX16" s="25"/>
      <c r="AY16" s="25"/>
      <c r="AZ16" s="54"/>
      <c r="BA16" s="24"/>
      <c r="BB16" s="25"/>
      <c r="BC16" s="25"/>
      <c r="BD16" s="25"/>
      <c r="BE16" s="26"/>
      <c r="BF16" s="24"/>
      <c r="BG16" s="25"/>
      <c r="BH16" s="25"/>
      <c r="BI16" s="25"/>
      <c r="BJ16" s="54"/>
      <c r="BK16" s="24"/>
      <c r="BL16" s="25"/>
      <c r="BM16" s="25"/>
      <c r="BN16" s="25"/>
      <c r="BO16" s="26"/>
      <c r="BP16" s="24"/>
      <c r="BQ16" s="25"/>
      <c r="BR16" s="25"/>
      <c r="BS16" s="25"/>
      <c r="BT16" s="54"/>
    </row>
    <row r="17" spans="1:72" s="129" customFormat="1" ht="22.5" x14ac:dyDescent="0.3">
      <c r="A17" s="250" t="s">
        <v>606</v>
      </c>
      <c r="B17" s="141" t="s">
        <v>607</v>
      </c>
      <c r="C17" s="180">
        <v>43.75555555555556</v>
      </c>
      <c r="D17" s="181">
        <v>45.479259259259258</v>
      </c>
      <c r="E17" s="181">
        <v>48.131111111111117</v>
      </c>
      <c r="F17" s="28"/>
      <c r="G17" s="29" t="s">
        <v>608</v>
      </c>
      <c r="H17" s="180">
        <v>40.755501839176802</v>
      </c>
      <c r="I17" s="181">
        <v>42.361021608598918</v>
      </c>
      <c r="J17" s="181">
        <v>44.831052023094486</v>
      </c>
      <c r="K17" s="28"/>
      <c r="L17" s="52" t="s">
        <v>609</v>
      </c>
      <c r="M17" s="27">
        <v>17.199306249999999</v>
      </c>
      <c r="N17" s="28">
        <v>19.150402355271204</v>
      </c>
      <c r="O17" s="28">
        <v>22.592965899922454</v>
      </c>
      <c r="P17" s="28"/>
      <c r="Q17" s="29" t="s">
        <v>610</v>
      </c>
      <c r="R17" s="27">
        <v>20</v>
      </c>
      <c r="S17" s="28">
        <v>22</v>
      </c>
      <c r="T17" s="28">
        <v>26</v>
      </c>
      <c r="U17" s="28"/>
      <c r="V17" s="52" t="s">
        <v>611</v>
      </c>
      <c r="W17" s="27">
        <v>20</v>
      </c>
      <c r="X17" s="28">
        <v>22</v>
      </c>
      <c r="Y17" s="28">
        <v>26</v>
      </c>
      <c r="Z17" s="28"/>
      <c r="AA17" s="29" t="s">
        <v>612</v>
      </c>
      <c r="AB17" s="27">
        <v>12</v>
      </c>
      <c r="AC17" s="28">
        <v>14</v>
      </c>
      <c r="AD17" s="28">
        <v>16</v>
      </c>
      <c r="AE17" s="28"/>
      <c r="AF17" s="52" t="s">
        <v>613</v>
      </c>
      <c r="AG17" s="27">
        <v>15</v>
      </c>
      <c r="AH17" s="28">
        <v>16.772727272727273</v>
      </c>
      <c r="AI17" s="28">
        <v>19.5</v>
      </c>
      <c r="AJ17" s="28"/>
      <c r="AK17" s="29" t="s">
        <v>614</v>
      </c>
      <c r="AL17" s="27">
        <v>20</v>
      </c>
      <c r="AM17" s="28">
        <v>22.363636363636363</v>
      </c>
      <c r="AN17" s="28">
        <v>26</v>
      </c>
      <c r="AO17" s="28"/>
      <c r="AP17" s="52" t="s">
        <v>615</v>
      </c>
      <c r="AQ17" s="27">
        <v>25</v>
      </c>
      <c r="AR17" s="28">
        <v>27.954545454545453</v>
      </c>
      <c r="AS17" s="28">
        <v>32.5</v>
      </c>
      <c r="AT17" s="28"/>
      <c r="AU17" s="29" t="s">
        <v>616</v>
      </c>
      <c r="AV17" s="27"/>
      <c r="AW17" s="28"/>
      <c r="AX17" s="28"/>
      <c r="AY17" s="28"/>
      <c r="AZ17" s="52"/>
      <c r="BA17" s="27"/>
      <c r="BB17" s="28"/>
      <c r="BC17" s="28"/>
      <c r="BD17" s="28"/>
      <c r="BE17" s="29"/>
      <c r="BF17" s="27"/>
      <c r="BG17" s="28"/>
      <c r="BH17" s="28"/>
      <c r="BI17" s="28"/>
      <c r="BJ17" s="52"/>
      <c r="BK17" s="27"/>
      <c r="BL17" s="28"/>
      <c r="BM17" s="28"/>
      <c r="BN17" s="28"/>
      <c r="BO17" s="29"/>
      <c r="BP17" s="27"/>
      <c r="BQ17" s="28"/>
      <c r="BR17" s="28"/>
      <c r="BS17" s="28"/>
      <c r="BT17" s="52"/>
    </row>
    <row r="18" spans="1:72" s="129" customFormat="1" ht="11.25" x14ac:dyDescent="0.3">
      <c r="A18" s="53" t="s">
        <v>617</v>
      </c>
      <c r="B18" s="140" t="s">
        <v>618</v>
      </c>
      <c r="C18" s="178">
        <v>42.91</v>
      </c>
      <c r="D18" s="179">
        <v>42.91</v>
      </c>
      <c r="E18" s="179">
        <v>42.91</v>
      </c>
      <c r="F18" s="25"/>
      <c r="G18" s="26" t="s">
        <v>619</v>
      </c>
      <c r="H18" s="178">
        <v>72.431125470660461</v>
      </c>
      <c r="I18" s="179">
        <v>72.431125470660461</v>
      </c>
      <c r="J18" s="179">
        <v>72.431125470660461</v>
      </c>
      <c r="K18" s="25"/>
      <c r="L18" s="54" t="s">
        <v>583</v>
      </c>
      <c r="M18" s="24">
        <v>72.431125470660461</v>
      </c>
      <c r="N18" s="25">
        <v>72.431125470660461</v>
      </c>
      <c r="O18" s="25">
        <v>72.431125470660461</v>
      </c>
      <c r="P18" s="25"/>
      <c r="Q18" s="26" t="s">
        <v>583</v>
      </c>
      <c r="R18" s="24">
        <v>46.232946635730855</v>
      </c>
      <c r="S18" s="25">
        <v>46.232946635730855</v>
      </c>
      <c r="T18" s="25">
        <v>46.232946635730855</v>
      </c>
      <c r="U18" s="25"/>
      <c r="V18" s="54" t="s">
        <v>601</v>
      </c>
      <c r="W18" s="24">
        <v>46.232946635730855</v>
      </c>
      <c r="X18" s="25">
        <v>46.232946635730855</v>
      </c>
      <c r="Y18" s="25">
        <v>46.232946635730855</v>
      </c>
      <c r="Z18" s="25"/>
      <c r="AA18" s="26" t="s">
        <v>601</v>
      </c>
      <c r="AB18" s="24">
        <v>93.5</v>
      </c>
      <c r="AC18" s="25">
        <v>93.5</v>
      </c>
      <c r="AD18" s="25">
        <v>93.5</v>
      </c>
      <c r="AE18" s="25"/>
      <c r="AF18" s="54" t="s">
        <v>620</v>
      </c>
      <c r="AG18" s="24">
        <v>36.85</v>
      </c>
      <c r="AH18" s="25">
        <v>36.85</v>
      </c>
      <c r="AI18" s="25">
        <v>36.85</v>
      </c>
      <c r="AJ18" s="25"/>
      <c r="AK18" s="26" t="s">
        <v>619</v>
      </c>
      <c r="AL18" s="24">
        <v>36.85</v>
      </c>
      <c r="AM18" s="25">
        <v>36.85</v>
      </c>
      <c r="AN18" s="25">
        <v>36.85</v>
      </c>
      <c r="AO18" s="25"/>
      <c r="AP18" s="54" t="s">
        <v>619</v>
      </c>
      <c r="AQ18" s="24">
        <v>63</v>
      </c>
      <c r="AR18" s="25">
        <v>63</v>
      </c>
      <c r="AS18" s="25">
        <v>63</v>
      </c>
      <c r="AT18" s="25"/>
      <c r="AU18" s="26" t="s">
        <v>621</v>
      </c>
      <c r="AV18" s="24"/>
      <c r="AW18" s="25"/>
      <c r="AX18" s="25"/>
      <c r="AY18" s="25"/>
      <c r="AZ18" s="54"/>
      <c r="BA18" s="24"/>
      <c r="BB18" s="25"/>
      <c r="BC18" s="25"/>
      <c r="BD18" s="25"/>
      <c r="BE18" s="26"/>
      <c r="BF18" s="24"/>
      <c r="BG18" s="25"/>
      <c r="BH18" s="25"/>
      <c r="BI18" s="25"/>
      <c r="BJ18" s="54"/>
      <c r="BK18" s="24"/>
      <c r="BL18" s="25"/>
      <c r="BM18" s="25"/>
      <c r="BN18" s="25"/>
      <c r="BO18" s="26"/>
      <c r="BP18" s="24"/>
      <c r="BQ18" s="25"/>
      <c r="BR18" s="25"/>
      <c r="BS18" s="25"/>
      <c r="BT18" s="54"/>
    </row>
    <row r="19" spans="1:72" s="129" customFormat="1" ht="22.5" x14ac:dyDescent="0.3">
      <c r="A19" s="51" t="s">
        <v>622</v>
      </c>
      <c r="B19" s="141" t="s">
        <v>623</v>
      </c>
      <c r="C19" s="180">
        <v>25.000000000000004</v>
      </c>
      <c r="D19" s="181">
        <v>25.000000000000004</v>
      </c>
      <c r="E19" s="181">
        <v>25.000000000000004</v>
      </c>
      <c r="F19" s="28"/>
      <c r="G19" s="29" t="s">
        <v>583</v>
      </c>
      <c r="H19" s="180">
        <v>25.000000000000004</v>
      </c>
      <c r="I19" s="181">
        <v>25.000000000000004</v>
      </c>
      <c r="J19" s="181">
        <v>25.000000000000004</v>
      </c>
      <c r="K19" s="28"/>
      <c r="L19" s="52" t="s">
        <v>583</v>
      </c>
      <c r="M19" s="27">
        <v>25.000000000000004</v>
      </c>
      <c r="N19" s="28">
        <v>25.000000000000004</v>
      </c>
      <c r="O19" s="28">
        <v>25.000000000000004</v>
      </c>
      <c r="P19" s="28"/>
      <c r="Q19" s="29" t="s">
        <v>583</v>
      </c>
      <c r="R19" s="27">
        <v>39.299999999999997</v>
      </c>
      <c r="S19" s="28">
        <v>39.299999999999997</v>
      </c>
      <c r="T19" s="28">
        <v>39.299999999999997</v>
      </c>
      <c r="U19" s="28"/>
      <c r="V19" s="52" t="s">
        <v>601</v>
      </c>
      <c r="W19" s="27">
        <v>39.299999999999997</v>
      </c>
      <c r="X19" s="28">
        <v>39.299999999999997</v>
      </c>
      <c r="Y19" s="28">
        <v>39.299999999999997</v>
      </c>
      <c r="Z19" s="28"/>
      <c r="AA19" s="29" t="s">
        <v>601</v>
      </c>
      <c r="AB19" s="27">
        <v>55</v>
      </c>
      <c r="AC19" s="28">
        <v>55</v>
      </c>
      <c r="AD19" s="28">
        <v>55</v>
      </c>
      <c r="AE19" s="28"/>
      <c r="AF19" s="52" t="s">
        <v>620</v>
      </c>
      <c r="AG19" s="27"/>
      <c r="AH19" s="28"/>
      <c r="AI19" s="28"/>
      <c r="AJ19" s="28" t="s">
        <v>624</v>
      </c>
      <c r="AK19" s="29"/>
      <c r="AL19" s="27"/>
      <c r="AM19" s="28"/>
      <c r="AN19" s="28"/>
      <c r="AO19" s="28" t="s">
        <v>624</v>
      </c>
      <c r="AP19" s="52"/>
      <c r="AQ19" s="27"/>
      <c r="AR19" s="28"/>
      <c r="AS19" s="28"/>
      <c r="AT19" s="28" t="s">
        <v>624</v>
      </c>
      <c r="AU19" s="29"/>
      <c r="AV19" s="27"/>
      <c r="AW19" s="28"/>
      <c r="AX19" s="28"/>
      <c r="AY19" s="28"/>
      <c r="AZ19" s="52"/>
      <c r="BA19" s="27"/>
      <c r="BB19" s="28"/>
      <c r="BC19" s="28"/>
      <c r="BD19" s="28"/>
      <c r="BE19" s="29"/>
      <c r="BF19" s="27"/>
      <c r="BG19" s="28"/>
      <c r="BH19" s="28"/>
      <c r="BI19" s="28"/>
      <c r="BJ19" s="52"/>
      <c r="BK19" s="27"/>
      <c r="BL19" s="28"/>
      <c r="BM19" s="28"/>
      <c r="BN19" s="28"/>
      <c r="BO19" s="29"/>
      <c r="BP19" s="27"/>
      <c r="BQ19" s="28"/>
      <c r="BR19" s="28"/>
      <c r="BS19" s="28"/>
      <c r="BT19" s="52"/>
    </row>
    <row r="20" spans="1:72" s="129" customFormat="1" ht="11.25" x14ac:dyDescent="0.3">
      <c r="A20" s="53" t="s">
        <v>625</v>
      </c>
      <c r="B20" s="140" t="s">
        <v>623</v>
      </c>
      <c r="C20" s="178"/>
      <c r="D20" s="179"/>
      <c r="E20" s="179"/>
      <c r="F20" s="25"/>
      <c r="G20" s="26"/>
      <c r="H20" s="178"/>
      <c r="I20" s="179"/>
      <c r="J20" s="179"/>
      <c r="K20" s="25"/>
      <c r="L20" s="54"/>
      <c r="M20" s="24"/>
      <c r="N20" s="25"/>
      <c r="O20" s="25"/>
      <c r="P20" s="25"/>
      <c r="Q20" s="26"/>
      <c r="R20" s="24"/>
      <c r="S20" s="25"/>
      <c r="T20" s="25"/>
      <c r="U20" s="25"/>
      <c r="V20" s="54"/>
      <c r="W20" s="24"/>
      <c r="X20" s="25"/>
      <c r="Y20" s="25"/>
      <c r="Z20" s="25"/>
      <c r="AA20" s="26"/>
      <c r="AB20" s="24"/>
      <c r="AC20" s="25"/>
      <c r="AD20" s="25"/>
      <c r="AE20" s="25"/>
      <c r="AF20" s="54"/>
      <c r="AG20" s="24"/>
      <c r="AH20" s="25"/>
      <c r="AI20" s="25"/>
      <c r="AJ20" s="25"/>
      <c r="AK20" s="26"/>
      <c r="AL20" s="24"/>
      <c r="AM20" s="25"/>
      <c r="AN20" s="25"/>
      <c r="AO20" s="25"/>
      <c r="AP20" s="54"/>
      <c r="AQ20" s="24"/>
      <c r="AR20" s="25"/>
      <c r="AS20" s="25"/>
      <c r="AT20" s="25"/>
      <c r="AU20" s="26"/>
      <c r="AV20" s="24"/>
      <c r="AW20" s="25"/>
      <c r="AX20" s="25"/>
      <c r="AY20" s="25"/>
      <c r="AZ20" s="54"/>
      <c r="BA20" s="24"/>
      <c r="BB20" s="25"/>
      <c r="BC20" s="25"/>
      <c r="BD20" s="25"/>
      <c r="BE20" s="26"/>
      <c r="BF20" s="24"/>
      <c r="BG20" s="25"/>
      <c r="BH20" s="25"/>
      <c r="BI20" s="25"/>
      <c r="BJ20" s="54"/>
      <c r="BK20" s="24"/>
      <c r="BL20" s="25"/>
      <c r="BM20" s="25"/>
      <c r="BN20" s="25"/>
      <c r="BO20" s="26"/>
      <c r="BP20" s="24"/>
      <c r="BQ20" s="25"/>
      <c r="BR20" s="25"/>
      <c r="BS20" s="25"/>
      <c r="BT20" s="54"/>
    </row>
    <row r="21" spans="1:72" s="129" customFormat="1" ht="11.25" x14ac:dyDescent="0.3">
      <c r="A21" s="250" t="s">
        <v>626</v>
      </c>
      <c r="B21" s="141" t="s">
        <v>627</v>
      </c>
      <c r="C21" s="180">
        <v>67.892300537361237</v>
      </c>
      <c r="D21" s="181">
        <v>67.478061217686289</v>
      </c>
      <c r="E21" s="181">
        <v>66.383582747642109</v>
      </c>
      <c r="F21" s="28"/>
      <c r="G21" s="29" t="s">
        <v>628</v>
      </c>
      <c r="H21" s="180">
        <v>63.23733624872353</v>
      </c>
      <c r="I21" s="181">
        <v>62.851498812984978</v>
      </c>
      <c r="J21" s="181">
        <v>61.832062109863024</v>
      </c>
      <c r="K21" s="28"/>
      <c r="L21" s="52" t="s">
        <v>629</v>
      </c>
      <c r="M21" s="27">
        <v>26.686907619685215</v>
      </c>
      <c r="N21" s="28">
        <v>28.413655884450769</v>
      </c>
      <c r="O21" s="28">
        <v>31.160760404426398</v>
      </c>
      <c r="P21" s="28"/>
      <c r="Q21" s="29" t="s">
        <v>630</v>
      </c>
      <c r="R21" s="27">
        <v>37</v>
      </c>
      <c r="S21" s="28">
        <v>39.561799816345271</v>
      </c>
      <c r="T21" s="28">
        <v>42.75555555555556</v>
      </c>
      <c r="U21" s="28"/>
      <c r="V21" s="52"/>
      <c r="W21" s="27">
        <v>37</v>
      </c>
      <c r="X21" s="28">
        <v>39.561799816345271</v>
      </c>
      <c r="Y21" s="28">
        <v>42.75555555555556</v>
      </c>
      <c r="Z21" s="28"/>
      <c r="AA21" s="29"/>
      <c r="AB21" s="27">
        <v>37</v>
      </c>
      <c r="AC21" s="28">
        <v>39.561799816345271</v>
      </c>
      <c r="AD21" s="28">
        <v>42.75555555555556</v>
      </c>
      <c r="AE21" s="28"/>
      <c r="AF21" s="52"/>
      <c r="AG21" s="27">
        <v>50</v>
      </c>
      <c r="AH21" s="28">
        <v>53.461891643709833</v>
      </c>
      <c r="AI21" s="28">
        <v>57.777777777777786</v>
      </c>
      <c r="AJ21" s="28"/>
      <c r="AK21" s="29" t="s">
        <v>631</v>
      </c>
      <c r="AL21" s="27">
        <v>66.666666666666671</v>
      </c>
      <c r="AM21" s="28">
        <v>71.282522191613097</v>
      </c>
      <c r="AN21" s="28">
        <v>77.037037037037038</v>
      </c>
      <c r="AO21" s="28"/>
      <c r="AP21" s="52" t="s">
        <v>632</v>
      </c>
      <c r="AQ21" s="27">
        <v>83.333333333333343</v>
      </c>
      <c r="AR21" s="28">
        <v>89.103152739516375</v>
      </c>
      <c r="AS21" s="28">
        <v>96.296296296296305</v>
      </c>
      <c r="AT21" s="28"/>
      <c r="AU21" s="29" t="s">
        <v>632</v>
      </c>
      <c r="AV21" s="27"/>
      <c r="AW21" s="28"/>
      <c r="AX21" s="28"/>
      <c r="AY21" s="28"/>
      <c r="AZ21" s="52"/>
      <c r="BA21" s="27"/>
      <c r="BB21" s="28"/>
      <c r="BC21" s="28"/>
      <c r="BD21" s="28"/>
      <c r="BE21" s="29"/>
      <c r="BF21" s="27"/>
      <c r="BG21" s="28"/>
      <c r="BH21" s="28"/>
      <c r="BI21" s="28"/>
      <c r="BJ21" s="52"/>
      <c r="BK21" s="27"/>
      <c r="BL21" s="28"/>
      <c r="BM21" s="28"/>
      <c r="BN21" s="28"/>
      <c r="BO21" s="29"/>
      <c r="BP21" s="27"/>
      <c r="BQ21" s="28"/>
      <c r="BR21" s="28"/>
      <c r="BS21" s="28"/>
      <c r="BT21" s="52"/>
    </row>
    <row r="22" spans="1:72" s="129" customFormat="1" ht="11.25" x14ac:dyDescent="0.3">
      <c r="A22" s="252" t="s">
        <v>633</v>
      </c>
      <c r="B22" s="140" t="s">
        <v>634</v>
      </c>
      <c r="C22" s="178">
        <v>41.354181709473444</v>
      </c>
      <c r="D22" s="179">
        <v>41.101862551609287</v>
      </c>
      <c r="E22" s="179">
        <v>40.43519989370737</v>
      </c>
      <c r="F22" s="25"/>
      <c r="G22" s="26" t="s">
        <v>628</v>
      </c>
      <c r="H22" s="178">
        <v>38.518775669027086</v>
      </c>
      <c r="I22" s="179">
        <v>38.283756509246672</v>
      </c>
      <c r="J22" s="179">
        <v>37.662802876382045</v>
      </c>
      <c r="K22" s="25"/>
      <c r="L22" s="54" t="s">
        <v>629</v>
      </c>
      <c r="M22" s="24">
        <v>16.255381217507463</v>
      </c>
      <c r="N22" s="25">
        <v>17.307168547476294</v>
      </c>
      <c r="O22" s="25">
        <v>18.98046962277969</v>
      </c>
      <c r="P22" s="25"/>
      <c r="Q22" s="26" t="s">
        <v>630</v>
      </c>
      <c r="R22" s="24">
        <v>6</v>
      </c>
      <c r="S22" s="25">
        <v>6.415426997245179</v>
      </c>
      <c r="T22" s="25">
        <v>6.9333333333333336</v>
      </c>
      <c r="U22" s="25"/>
      <c r="V22" s="54"/>
      <c r="W22" s="24">
        <v>6</v>
      </c>
      <c r="X22" s="25">
        <v>6.415426997245179</v>
      </c>
      <c r="Y22" s="25">
        <v>6.9333333333333336</v>
      </c>
      <c r="Z22" s="25"/>
      <c r="AA22" s="26"/>
      <c r="AB22" s="24">
        <v>6</v>
      </c>
      <c r="AC22" s="25">
        <v>6.415426997245179</v>
      </c>
      <c r="AD22" s="25">
        <v>6.9333333333333336</v>
      </c>
      <c r="AE22" s="25"/>
      <c r="AF22" s="54"/>
      <c r="AG22" s="24">
        <v>50</v>
      </c>
      <c r="AH22" s="25">
        <v>53.461891643709833</v>
      </c>
      <c r="AI22" s="25">
        <v>57.777777777777786</v>
      </c>
      <c r="AJ22" s="25"/>
      <c r="AK22" s="26" t="s">
        <v>631</v>
      </c>
      <c r="AL22" s="24">
        <v>66.666666666666671</v>
      </c>
      <c r="AM22" s="25">
        <v>71.282522191613097</v>
      </c>
      <c r="AN22" s="25">
        <v>77.037037037037038</v>
      </c>
      <c r="AO22" s="25"/>
      <c r="AP22" s="54" t="s">
        <v>632</v>
      </c>
      <c r="AQ22" s="24">
        <v>83.333333333333343</v>
      </c>
      <c r="AR22" s="25">
        <v>89.103152739516375</v>
      </c>
      <c r="AS22" s="25">
        <v>96.296296296296305</v>
      </c>
      <c r="AT22" s="25"/>
      <c r="AU22" s="26" t="s">
        <v>632</v>
      </c>
      <c r="AV22" s="24"/>
      <c r="AW22" s="25"/>
      <c r="AX22" s="25"/>
      <c r="AY22" s="25"/>
      <c r="AZ22" s="54"/>
      <c r="BA22" s="24"/>
      <c r="BB22" s="25"/>
      <c r="BC22" s="25"/>
      <c r="BD22" s="25"/>
      <c r="BE22" s="26"/>
      <c r="BF22" s="24"/>
      <c r="BG22" s="25"/>
      <c r="BH22" s="25"/>
      <c r="BI22" s="25"/>
      <c r="BJ22" s="54"/>
      <c r="BK22" s="24"/>
      <c r="BL22" s="25"/>
      <c r="BM22" s="25"/>
      <c r="BN22" s="25"/>
      <c r="BO22" s="26"/>
      <c r="BP22" s="24"/>
      <c r="BQ22" s="25"/>
      <c r="BR22" s="25"/>
      <c r="BS22" s="25"/>
      <c r="BT22" s="54"/>
    </row>
    <row r="23" spans="1:72" s="129" customFormat="1" ht="11.25" x14ac:dyDescent="0.3">
      <c r="A23" s="250" t="s">
        <v>635</v>
      </c>
      <c r="B23" s="141" t="s">
        <v>636</v>
      </c>
      <c r="C23" s="180">
        <v>300.23123429385765</v>
      </c>
      <c r="D23" s="181">
        <v>312.05852534179746</v>
      </c>
      <c r="E23" s="181">
        <v>330.2543577232434</v>
      </c>
      <c r="F23" s="28"/>
      <c r="G23" s="29" t="s">
        <v>628</v>
      </c>
      <c r="H23" s="180">
        <v>279.64619500501453</v>
      </c>
      <c r="I23" s="181">
        <v>277.9399566149217</v>
      </c>
      <c r="J23" s="181">
        <v>273.43183511601421</v>
      </c>
      <c r="K23" s="28"/>
      <c r="L23" s="52" t="s">
        <v>629</v>
      </c>
      <c r="M23" s="27">
        <v>118.01401853712555</v>
      </c>
      <c r="N23" s="28">
        <v>125.6499913756074</v>
      </c>
      <c r="O23" s="28">
        <v>137.79815212783654</v>
      </c>
      <c r="P23" s="28"/>
      <c r="Q23" s="29" t="s">
        <v>630</v>
      </c>
      <c r="R23" s="27"/>
      <c r="S23" s="28"/>
      <c r="T23" s="28"/>
      <c r="U23" s="28"/>
      <c r="V23" s="52"/>
      <c r="W23" s="27"/>
      <c r="X23" s="28"/>
      <c r="Y23" s="28"/>
      <c r="Z23" s="28"/>
      <c r="AA23" s="29"/>
      <c r="AB23" s="27"/>
      <c r="AC23" s="28"/>
      <c r="AD23" s="28"/>
      <c r="AE23" s="28"/>
      <c r="AF23" s="52"/>
      <c r="AG23" s="27"/>
      <c r="AH23" s="28"/>
      <c r="AI23" s="28"/>
      <c r="AJ23" s="28"/>
      <c r="AK23" s="29"/>
      <c r="AL23" s="27"/>
      <c r="AM23" s="28"/>
      <c r="AN23" s="28"/>
      <c r="AO23" s="28"/>
      <c r="AP23" s="52"/>
      <c r="AQ23" s="27"/>
      <c r="AR23" s="28">
        <v>178.20630547903275</v>
      </c>
      <c r="AS23" s="28">
        <v>192.59259259259261</v>
      </c>
      <c r="AT23" s="28"/>
      <c r="AU23" s="29" t="s">
        <v>632</v>
      </c>
      <c r="AV23" s="27"/>
      <c r="AW23" s="28"/>
      <c r="AX23" s="28"/>
      <c r="AY23" s="28"/>
      <c r="AZ23" s="52"/>
      <c r="BA23" s="27"/>
      <c r="BB23" s="28"/>
      <c r="BC23" s="28"/>
      <c r="BD23" s="28"/>
      <c r="BE23" s="29"/>
      <c r="BF23" s="27"/>
      <c r="BG23" s="28"/>
      <c r="BH23" s="28"/>
      <c r="BI23" s="28"/>
      <c r="BJ23" s="52"/>
      <c r="BK23" s="27"/>
      <c r="BL23" s="28"/>
      <c r="BM23" s="28"/>
      <c r="BN23" s="28"/>
      <c r="BO23" s="29"/>
      <c r="BP23" s="27"/>
      <c r="BQ23" s="28"/>
      <c r="BR23" s="28"/>
      <c r="BS23" s="28"/>
      <c r="BT23" s="52"/>
    </row>
    <row r="24" spans="1:72" s="129" customFormat="1" ht="11.25" x14ac:dyDescent="0.3">
      <c r="A24" s="252" t="s">
        <v>637</v>
      </c>
      <c r="B24" s="140" t="s">
        <v>638</v>
      </c>
      <c r="C24" s="178">
        <v>25.756576895753604</v>
      </c>
      <c r="D24" s="179">
        <v>25.599425248129272</v>
      </c>
      <c r="E24" s="179">
        <v>25.184208520292412</v>
      </c>
      <c r="F24" s="25"/>
      <c r="G24" s="26" t="s">
        <v>628</v>
      </c>
      <c r="H24" s="178">
        <v>23.990604249395787</v>
      </c>
      <c r="I24" s="179">
        <v>23.844227539456615</v>
      </c>
      <c r="J24" s="179">
        <v>23.457479710520328</v>
      </c>
      <c r="K24" s="25"/>
      <c r="L24" s="54" t="s">
        <v>629</v>
      </c>
      <c r="M24" s="24">
        <v>10.124320177337898</v>
      </c>
      <c r="N24" s="25">
        <v>10.779403656746117</v>
      </c>
      <c r="O24" s="25">
        <v>11.82158381928881</v>
      </c>
      <c r="P24" s="25"/>
      <c r="Q24" s="26" t="s">
        <v>630</v>
      </c>
      <c r="R24" s="24">
        <v>25</v>
      </c>
      <c r="S24" s="25">
        <v>26.730945821854913</v>
      </c>
      <c r="T24" s="25">
        <v>28.888888888888889</v>
      </c>
      <c r="U24" s="25"/>
      <c r="V24" s="54"/>
      <c r="W24" s="24">
        <v>25</v>
      </c>
      <c r="X24" s="25">
        <v>26.730945821854913</v>
      </c>
      <c r="Y24" s="25">
        <v>28.888888888888889</v>
      </c>
      <c r="Z24" s="25"/>
      <c r="AA24" s="26"/>
      <c r="AB24" s="24">
        <v>25</v>
      </c>
      <c r="AC24" s="25">
        <v>26.730945821854913</v>
      </c>
      <c r="AD24" s="25">
        <v>28.888888888888889</v>
      </c>
      <c r="AE24" s="25"/>
      <c r="AF24" s="54"/>
      <c r="AG24" s="24">
        <v>100</v>
      </c>
      <c r="AH24" s="25">
        <v>106.92378328741967</v>
      </c>
      <c r="AI24" s="25">
        <v>115.55555555555557</v>
      </c>
      <c r="AJ24" s="25"/>
      <c r="AK24" s="26" t="s">
        <v>631</v>
      </c>
      <c r="AL24" s="24">
        <v>133.33333333333334</v>
      </c>
      <c r="AM24" s="25">
        <v>142.56504438322619</v>
      </c>
      <c r="AN24" s="25">
        <v>154.07407407407408</v>
      </c>
      <c r="AO24" s="25"/>
      <c r="AP24" s="54" t="s">
        <v>632</v>
      </c>
      <c r="AQ24" s="24">
        <v>166.66666666666669</v>
      </c>
      <c r="AR24" s="25">
        <v>2.2363636363636363</v>
      </c>
      <c r="AS24" s="25">
        <v>2.6</v>
      </c>
      <c r="AT24" s="25"/>
      <c r="AU24" s="26" t="s">
        <v>621</v>
      </c>
      <c r="AV24" s="24"/>
      <c r="AW24" s="25"/>
      <c r="AX24" s="25"/>
      <c r="AY24" s="25"/>
      <c r="AZ24" s="54"/>
      <c r="BA24" s="24"/>
      <c r="BB24" s="25"/>
      <c r="BC24" s="25"/>
      <c r="BD24" s="25"/>
      <c r="BE24" s="26"/>
      <c r="BF24" s="24"/>
      <c r="BG24" s="25"/>
      <c r="BH24" s="25"/>
      <c r="BI24" s="25"/>
      <c r="BJ24" s="54"/>
      <c r="BK24" s="24"/>
      <c r="BL24" s="25"/>
      <c r="BM24" s="25"/>
      <c r="BN24" s="25"/>
      <c r="BO24" s="26"/>
      <c r="BP24" s="24"/>
      <c r="BQ24" s="25"/>
      <c r="BR24" s="25"/>
      <c r="BS24" s="25"/>
      <c r="BT24" s="54"/>
    </row>
    <row r="25" spans="1:72" s="129" customFormat="1" ht="11.25" x14ac:dyDescent="0.3">
      <c r="A25" s="250" t="s">
        <v>639</v>
      </c>
      <c r="B25" s="141" t="s">
        <v>640</v>
      </c>
      <c r="C25" s="180">
        <v>132.87603625511113</v>
      </c>
      <c r="D25" s="181">
        <v>138.11054677425184</v>
      </c>
      <c r="E25" s="181">
        <v>146.16363988062224</v>
      </c>
      <c r="F25" s="28"/>
      <c r="G25" s="29" t="s">
        <v>628</v>
      </c>
      <c r="H25" s="180">
        <v>123.76553037023702</v>
      </c>
      <c r="I25" s="181">
        <v>128.64114217270091</v>
      </c>
      <c r="J25" s="181">
        <v>136.14208340726074</v>
      </c>
      <c r="K25" s="28"/>
      <c r="L25" s="52" t="s">
        <v>629</v>
      </c>
      <c r="M25" s="27">
        <v>52.230525057236747</v>
      </c>
      <c r="N25" s="28">
        <v>58.155576482810652</v>
      </c>
      <c r="O25" s="28">
        <v>68.609887771095146</v>
      </c>
      <c r="P25" s="28"/>
      <c r="Q25" s="29" t="s">
        <v>630</v>
      </c>
      <c r="R25" s="27"/>
      <c r="S25" s="28"/>
      <c r="T25" s="28"/>
      <c r="U25" s="28"/>
      <c r="V25" s="52"/>
      <c r="W25" s="27"/>
      <c r="X25" s="28"/>
      <c r="Y25" s="28"/>
      <c r="Z25" s="28"/>
      <c r="AA25" s="29"/>
      <c r="AB25" s="27"/>
      <c r="AC25" s="28"/>
      <c r="AD25" s="28"/>
      <c r="AE25" s="28"/>
      <c r="AF25" s="52"/>
      <c r="AG25" s="27"/>
      <c r="AH25" s="28"/>
      <c r="AI25" s="28"/>
      <c r="AJ25" s="28"/>
      <c r="AK25" s="29"/>
      <c r="AL25" s="27"/>
      <c r="AM25" s="28"/>
      <c r="AN25" s="28"/>
      <c r="AO25" s="28"/>
      <c r="AP25" s="52"/>
      <c r="AQ25" s="27"/>
      <c r="AR25" s="28">
        <v>6000</v>
      </c>
      <c r="AS25" s="28">
        <v>6000</v>
      </c>
      <c r="AT25" s="28"/>
      <c r="AU25" s="29" t="s">
        <v>621</v>
      </c>
      <c r="AV25" s="27"/>
      <c r="AW25" s="28"/>
      <c r="AX25" s="28"/>
      <c r="AY25" s="28"/>
      <c r="AZ25" s="52"/>
      <c r="BA25" s="27"/>
      <c r="BB25" s="28"/>
      <c r="BC25" s="28"/>
      <c r="BD25" s="28"/>
      <c r="BE25" s="29"/>
      <c r="BF25" s="27"/>
      <c r="BG25" s="28"/>
      <c r="BH25" s="28"/>
      <c r="BI25" s="28"/>
      <c r="BJ25" s="52"/>
      <c r="BK25" s="27"/>
      <c r="BL25" s="28"/>
      <c r="BM25" s="28"/>
      <c r="BN25" s="28"/>
      <c r="BO25" s="29"/>
      <c r="BP25" s="27"/>
      <c r="BQ25" s="28"/>
      <c r="BR25" s="28"/>
      <c r="BS25" s="28"/>
      <c r="BT25" s="52"/>
    </row>
    <row r="26" spans="1:72" s="112" customFormat="1" ht="11.25" x14ac:dyDescent="0.3">
      <c r="A26" s="248" t="s">
        <v>641</v>
      </c>
      <c r="B26" s="144" t="s">
        <v>623</v>
      </c>
      <c r="C26" s="184">
        <v>7.197092170029241</v>
      </c>
      <c r="D26" s="185">
        <v>7.4806139827879674</v>
      </c>
      <c r="E26" s="185">
        <v>7.916801387032165</v>
      </c>
      <c r="F26" s="56"/>
      <c r="G26" s="23" t="s">
        <v>628</v>
      </c>
      <c r="H26" s="184">
        <v>6.7036311034818814</v>
      </c>
      <c r="I26" s="185">
        <v>6.9677135408917739</v>
      </c>
      <c r="J26" s="185">
        <v>7.3739942138300698</v>
      </c>
      <c r="K26" s="56"/>
      <c r="L26" s="57" t="s">
        <v>629</v>
      </c>
      <c r="M26" s="113">
        <v>2.8290120139062713</v>
      </c>
      <c r="N26" s="56">
        <v>3.1499362559580679</v>
      </c>
      <c r="O26" s="56">
        <v>3.7161831431808676</v>
      </c>
      <c r="P26" s="56"/>
      <c r="Q26" s="23" t="s">
        <v>630</v>
      </c>
      <c r="R26" s="113">
        <v>2.9</v>
      </c>
      <c r="S26" s="56">
        <v>2.9</v>
      </c>
      <c r="T26" s="56">
        <v>2.9</v>
      </c>
      <c r="U26" s="56"/>
      <c r="V26" s="57" t="s">
        <v>601</v>
      </c>
      <c r="W26" s="113">
        <v>2.9</v>
      </c>
      <c r="X26" s="56">
        <v>2.9</v>
      </c>
      <c r="Y26" s="56">
        <v>2.9</v>
      </c>
      <c r="Z26" s="56"/>
      <c r="AA26" s="23" t="s">
        <v>601</v>
      </c>
      <c r="AB26" s="113">
        <v>4</v>
      </c>
      <c r="AC26" s="56">
        <v>4</v>
      </c>
      <c r="AD26" s="56">
        <v>4</v>
      </c>
      <c r="AE26" s="56"/>
      <c r="AF26" s="57" t="s">
        <v>620</v>
      </c>
      <c r="AG26" s="113">
        <v>2</v>
      </c>
      <c r="AH26" s="56">
        <v>2.2363636363636363</v>
      </c>
      <c r="AI26" s="56">
        <v>2.6</v>
      </c>
      <c r="AJ26" s="56"/>
      <c r="AK26" s="23" t="s">
        <v>621</v>
      </c>
      <c r="AL26" s="113">
        <v>2</v>
      </c>
      <c r="AM26" s="56">
        <v>2.2363636363636363</v>
      </c>
      <c r="AN26" s="56">
        <v>2.6</v>
      </c>
      <c r="AO26" s="56"/>
      <c r="AP26" s="57" t="s">
        <v>621</v>
      </c>
      <c r="AQ26" s="113">
        <v>2</v>
      </c>
      <c r="AR26" s="56"/>
      <c r="AS26" s="56"/>
      <c r="AT26" s="56"/>
      <c r="AU26" s="23"/>
      <c r="AV26" s="113"/>
      <c r="AW26" s="56"/>
      <c r="AX26" s="56"/>
      <c r="AY26" s="56"/>
      <c r="AZ26" s="57"/>
      <c r="BA26" s="113"/>
      <c r="BB26" s="56"/>
      <c r="BC26" s="56"/>
      <c r="BD26" s="56"/>
      <c r="BE26" s="23"/>
      <c r="BF26" s="113"/>
      <c r="BG26" s="56"/>
      <c r="BH26" s="56"/>
      <c r="BI26" s="56"/>
      <c r="BJ26" s="57"/>
      <c r="BK26" s="113"/>
      <c r="BL26" s="56"/>
      <c r="BM26" s="56"/>
      <c r="BN26" s="56"/>
      <c r="BO26" s="23"/>
      <c r="BP26" s="113"/>
      <c r="BQ26" s="56"/>
      <c r="BR26" s="56"/>
      <c r="BS26" s="56"/>
      <c r="BT26" s="57"/>
    </row>
    <row r="27" spans="1:72" s="129" customFormat="1" ht="11.25" x14ac:dyDescent="0.3">
      <c r="A27" s="250" t="s">
        <v>642</v>
      </c>
      <c r="B27" s="141" t="s">
        <v>643</v>
      </c>
      <c r="C27" s="180"/>
      <c r="D27" s="181"/>
      <c r="E27" s="181"/>
      <c r="F27" s="28"/>
      <c r="G27" s="29"/>
      <c r="H27" s="180"/>
      <c r="I27" s="181"/>
      <c r="J27" s="181"/>
      <c r="K27" s="28"/>
      <c r="L27" s="52"/>
      <c r="M27" s="27">
        <v>6000</v>
      </c>
      <c r="N27" s="28">
        <v>6000</v>
      </c>
      <c r="O27" s="28">
        <v>6000</v>
      </c>
      <c r="P27" s="28" t="s">
        <v>987</v>
      </c>
      <c r="Q27" s="29" t="s">
        <v>621</v>
      </c>
      <c r="R27" s="27"/>
      <c r="S27" s="28"/>
      <c r="T27" s="28"/>
      <c r="U27" s="28"/>
      <c r="V27" s="52"/>
      <c r="W27" s="27"/>
      <c r="X27" s="28"/>
      <c r="Y27" s="28"/>
      <c r="Z27" s="28"/>
      <c r="AA27" s="29"/>
      <c r="AB27" s="27"/>
      <c r="AC27" s="28"/>
      <c r="AD27" s="28"/>
      <c r="AE27" s="28"/>
      <c r="AF27" s="52"/>
      <c r="AG27" s="27"/>
      <c r="AH27" s="28"/>
      <c r="AI27" s="28"/>
      <c r="AJ27" s="28"/>
      <c r="AK27" s="29"/>
      <c r="AL27" s="27">
        <v>0</v>
      </c>
      <c r="AM27" s="28"/>
      <c r="AN27" s="28"/>
      <c r="AO27" s="28"/>
      <c r="AP27" s="52"/>
      <c r="AQ27" s="27">
        <v>6000</v>
      </c>
      <c r="AR27" s="28"/>
      <c r="AS27" s="28"/>
      <c r="AT27" s="28"/>
      <c r="AU27" s="29"/>
      <c r="AV27" s="27"/>
      <c r="AW27" s="28"/>
      <c r="AX27" s="28"/>
      <c r="AY27" s="28"/>
      <c r="AZ27" s="52"/>
      <c r="BA27" s="27"/>
      <c r="BB27" s="28"/>
      <c r="BC27" s="28"/>
      <c r="BD27" s="28"/>
      <c r="BE27" s="29"/>
      <c r="BF27" s="27"/>
      <c r="BG27" s="28"/>
      <c r="BH27" s="28"/>
      <c r="BI27" s="28"/>
      <c r="BJ27" s="52"/>
      <c r="BK27" s="27"/>
      <c r="BL27" s="28"/>
      <c r="BM27" s="28"/>
      <c r="BN27" s="28"/>
      <c r="BO27" s="29"/>
      <c r="BP27" s="27"/>
      <c r="BQ27" s="28"/>
      <c r="BR27" s="28"/>
      <c r="BS27" s="28"/>
      <c r="BT27" s="52"/>
    </row>
    <row r="28" spans="1:72" s="129" customFormat="1" ht="11.25" x14ac:dyDescent="0.3">
      <c r="A28" s="53" t="s">
        <v>644</v>
      </c>
      <c r="B28" s="140"/>
      <c r="C28" s="178"/>
      <c r="D28" s="179"/>
      <c r="E28" s="179"/>
      <c r="F28" s="25"/>
      <c r="G28" s="26"/>
      <c r="H28" s="178"/>
      <c r="I28" s="179"/>
      <c r="J28" s="179"/>
      <c r="K28" s="25"/>
      <c r="L28" s="54"/>
      <c r="M28" s="24"/>
      <c r="N28" s="25"/>
      <c r="O28" s="25"/>
      <c r="P28" s="25"/>
      <c r="Q28" s="26"/>
      <c r="R28" s="24"/>
      <c r="S28" s="25"/>
      <c r="T28" s="25"/>
      <c r="U28" s="25"/>
      <c r="V28" s="54"/>
      <c r="W28" s="24"/>
      <c r="X28" s="25"/>
      <c r="Y28" s="25"/>
      <c r="Z28" s="25"/>
      <c r="AA28" s="26"/>
      <c r="AB28" s="24"/>
      <c r="AC28" s="25"/>
      <c r="AD28" s="25"/>
      <c r="AE28" s="25"/>
      <c r="AF28" s="54"/>
      <c r="AG28" s="24"/>
      <c r="AH28" s="25"/>
      <c r="AI28" s="25"/>
      <c r="AJ28" s="25"/>
      <c r="AK28" s="26"/>
      <c r="AL28" s="24"/>
      <c r="AM28" s="25"/>
      <c r="AN28" s="25"/>
      <c r="AO28" s="25"/>
      <c r="AP28" s="54"/>
      <c r="AQ28" s="24"/>
      <c r="AR28" s="25"/>
      <c r="AS28" s="25"/>
      <c r="AT28" s="25"/>
      <c r="AU28" s="26"/>
      <c r="AV28" s="24"/>
      <c r="AW28" s="25"/>
      <c r="AX28" s="25"/>
      <c r="AY28" s="25"/>
      <c r="AZ28" s="54"/>
      <c r="BA28" s="24"/>
      <c r="BB28" s="25"/>
      <c r="BC28" s="25"/>
      <c r="BD28" s="25"/>
      <c r="BE28" s="26"/>
      <c r="BF28" s="24"/>
      <c r="BG28" s="25"/>
      <c r="BH28" s="25"/>
      <c r="BI28" s="25"/>
      <c r="BJ28" s="54"/>
      <c r="BK28" s="24"/>
      <c r="BL28" s="25"/>
      <c r="BM28" s="25"/>
      <c r="BN28" s="25"/>
      <c r="BO28" s="26"/>
      <c r="BP28" s="24"/>
      <c r="BQ28" s="25"/>
      <c r="BR28" s="25"/>
      <c r="BS28" s="25"/>
      <c r="BT28" s="54"/>
    </row>
    <row r="29" spans="1:72" s="129" customFormat="1" ht="11.25" x14ac:dyDescent="0.3">
      <c r="A29" s="250" t="s">
        <v>986</v>
      </c>
      <c r="B29" s="141" t="s">
        <v>518</v>
      </c>
      <c r="C29" s="180">
        <v>20</v>
      </c>
      <c r="D29" s="181">
        <v>20</v>
      </c>
      <c r="E29" s="181">
        <v>20</v>
      </c>
      <c r="F29" s="28"/>
      <c r="G29" s="29" t="s">
        <v>645</v>
      </c>
      <c r="H29" s="180">
        <v>20</v>
      </c>
      <c r="I29" s="181">
        <v>20</v>
      </c>
      <c r="J29" s="181">
        <v>20</v>
      </c>
      <c r="K29" s="28"/>
      <c r="L29" s="52" t="s">
        <v>645</v>
      </c>
      <c r="M29" s="27">
        <v>20</v>
      </c>
      <c r="N29" s="28">
        <v>20</v>
      </c>
      <c r="O29" s="28">
        <v>20</v>
      </c>
      <c r="P29" s="28"/>
      <c r="Q29" s="29" t="s">
        <v>645</v>
      </c>
      <c r="R29" s="27"/>
      <c r="S29" s="28"/>
      <c r="T29" s="28"/>
      <c r="U29" s="28"/>
      <c r="V29" s="52"/>
      <c r="W29" s="27"/>
      <c r="X29" s="28"/>
      <c r="Y29" s="28"/>
      <c r="Z29" s="28"/>
      <c r="AA29" s="29"/>
      <c r="AB29" s="27"/>
      <c r="AC29" s="28"/>
      <c r="AD29" s="28"/>
      <c r="AE29" s="28"/>
      <c r="AF29" s="52"/>
      <c r="AG29" s="27"/>
      <c r="AH29" s="28"/>
      <c r="AI29" s="28"/>
      <c r="AJ29" s="28"/>
      <c r="AK29" s="29"/>
      <c r="AL29" s="27"/>
      <c r="AM29" s="28"/>
      <c r="AN29" s="28"/>
      <c r="AO29" s="28"/>
      <c r="AP29" s="52"/>
      <c r="AQ29" s="27"/>
      <c r="AR29" s="28"/>
      <c r="AS29" s="28"/>
      <c r="AT29" s="28"/>
      <c r="AU29" s="29"/>
      <c r="AV29" s="27"/>
      <c r="AW29" s="28"/>
      <c r="AX29" s="28"/>
      <c r="AY29" s="28"/>
      <c r="AZ29" s="52"/>
      <c r="BA29" s="27"/>
      <c r="BB29" s="28"/>
      <c r="BC29" s="28"/>
      <c r="BD29" s="28"/>
      <c r="BE29" s="29"/>
      <c r="BF29" s="27">
        <v>20</v>
      </c>
      <c r="BG29" s="28">
        <v>20</v>
      </c>
      <c r="BH29" s="28">
        <v>20</v>
      </c>
      <c r="BI29" s="28"/>
      <c r="BJ29" s="52" t="s">
        <v>645</v>
      </c>
      <c r="BK29" s="27">
        <v>5</v>
      </c>
      <c r="BL29" s="28">
        <v>5</v>
      </c>
      <c r="BM29" s="28">
        <v>5</v>
      </c>
      <c r="BN29" s="28"/>
      <c r="BO29" s="29" t="s">
        <v>645</v>
      </c>
      <c r="BP29" s="27"/>
      <c r="BQ29" s="28"/>
      <c r="BR29" s="28"/>
      <c r="BS29" s="28"/>
      <c r="BT29" s="52"/>
    </row>
    <row r="30" spans="1:72" s="129" customFormat="1" ht="22.5" x14ac:dyDescent="0.3">
      <c r="A30" s="252" t="s">
        <v>646</v>
      </c>
      <c r="B30" s="140" t="s">
        <v>518</v>
      </c>
      <c r="C30" s="178"/>
      <c r="D30" s="179"/>
      <c r="E30" s="179"/>
      <c r="F30" s="25"/>
      <c r="G30" s="26"/>
      <c r="H30" s="178"/>
      <c r="I30" s="179"/>
      <c r="J30" s="179"/>
      <c r="K30" s="25"/>
      <c r="L30" s="54"/>
      <c r="M30" s="24"/>
      <c r="N30" s="25"/>
      <c r="O30" s="25"/>
      <c r="P30" s="25"/>
      <c r="Q30" s="26"/>
      <c r="R30" s="24">
        <v>20</v>
      </c>
      <c r="S30" s="25">
        <v>20</v>
      </c>
      <c r="T30" s="25">
        <v>20</v>
      </c>
      <c r="U30" s="25"/>
      <c r="V30" s="54" t="s">
        <v>355</v>
      </c>
      <c r="W30" s="24">
        <v>20</v>
      </c>
      <c r="X30" s="25">
        <v>20</v>
      </c>
      <c r="Y30" s="25">
        <v>20</v>
      </c>
      <c r="Z30" s="25"/>
      <c r="AA30" s="26" t="s">
        <v>355</v>
      </c>
      <c r="AB30" s="24">
        <v>20</v>
      </c>
      <c r="AC30" s="25">
        <v>20</v>
      </c>
      <c r="AD30" s="25">
        <v>20</v>
      </c>
      <c r="AE30" s="25"/>
      <c r="AF30" s="54" t="s">
        <v>355</v>
      </c>
      <c r="AG30" s="24">
        <v>30</v>
      </c>
      <c r="AH30" s="25">
        <v>30</v>
      </c>
      <c r="AI30" s="25">
        <v>30</v>
      </c>
      <c r="AJ30" s="25"/>
      <c r="AK30" s="26" t="s">
        <v>355</v>
      </c>
      <c r="AL30" s="24">
        <v>30</v>
      </c>
      <c r="AM30" s="25">
        <v>30</v>
      </c>
      <c r="AN30" s="25">
        <v>30</v>
      </c>
      <c r="AO30" s="25"/>
      <c r="AP30" s="54" t="s">
        <v>355</v>
      </c>
      <c r="AQ30" s="24">
        <v>30</v>
      </c>
      <c r="AR30" s="25">
        <v>30</v>
      </c>
      <c r="AS30" s="25">
        <v>30</v>
      </c>
      <c r="AT30" s="25"/>
      <c r="AU30" s="26" t="s">
        <v>355</v>
      </c>
      <c r="AV30" s="24">
        <v>40</v>
      </c>
      <c r="AW30" s="25">
        <v>40</v>
      </c>
      <c r="AX30" s="25">
        <v>40</v>
      </c>
      <c r="AY30" s="25"/>
      <c r="AZ30" s="54" t="s">
        <v>647</v>
      </c>
      <c r="BA30" s="24">
        <v>50</v>
      </c>
      <c r="BB30" s="25">
        <v>50</v>
      </c>
      <c r="BC30" s="25">
        <v>50</v>
      </c>
      <c r="BD30" s="25"/>
      <c r="BE30" s="26" t="s">
        <v>648</v>
      </c>
      <c r="BF30" s="24"/>
      <c r="BG30" s="25"/>
      <c r="BH30" s="25"/>
      <c r="BI30" s="25"/>
      <c r="BJ30" s="54"/>
      <c r="BK30" s="24"/>
      <c r="BL30" s="25"/>
      <c r="BM30" s="25"/>
      <c r="BN30" s="25"/>
      <c r="BO30" s="26"/>
      <c r="BP30" s="24">
        <v>50</v>
      </c>
      <c r="BQ30" s="25">
        <v>50</v>
      </c>
      <c r="BR30" s="25">
        <v>50</v>
      </c>
      <c r="BS30" s="25"/>
      <c r="BT30" s="54" t="s">
        <v>648</v>
      </c>
    </row>
    <row r="31" spans="1:72" s="129" customFormat="1" x14ac:dyDescent="0.3">
      <c r="A31" s="243" t="s">
        <v>50</v>
      </c>
      <c r="B31" s="141" t="s">
        <v>454</v>
      </c>
      <c r="C31" s="180"/>
      <c r="D31" s="181"/>
      <c r="E31" s="181"/>
      <c r="F31" s="28"/>
      <c r="G31" s="29"/>
      <c r="H31" s="180"/>
      <c r="I31" s="181"/>
      <c r="J31" s="181"/>
      <c r="K31" s="28"/>
      <c r="L31" s="52"/>
      <c r="M31" s="27"/>
      <c r="N31" s="28"/>
      <c r="O31" s="28"/>
      <c r="P31" s="28"/>
      <c r="Q31" s="29"/>
      <c r="R31" s="27"/>
      <c r="S31" s="28"/>
      <c r="T31" s="28"/>
      <c r="U31" s="28"/>
      <c r="V31" s="52"/>
      <c r="W31" s="27"/>
      <c r="X31" s="28"/>
      <c r="Y31" s="28"/>
      <c r="Z31" s="28"/>
      <c r="AA31" s="29"/>
      <c r="AB31" s="27"/>
      <c r="AC31" s="28"/>
      <c r="AD31" s="28"/>
      <c r="AE31" s="28"/>
      <c r="AF31" s="52"/>
      <c r="AG31" s="27"/>
      <c r="AH31" s="28"/>
      <c r="AI31" s="28"/>
      <c r="AJ31" s="28"/>
      <c r="AK31" s="29"/>
      <c r="AL31" s="27"/>
      <c r="AM31" s="28"/>
      <c r="AN31" s="28"/>
      <c r="AO31" s="28"/>
      <c r="AP31" s="52"/>
      <c r="AQ31" s="27"/>
      <c r="AR31" s="28"/>
      <c r="AS31" s="28"/>
      <c r="AT31" s="28"/>
      <c r="AU31" s="29"/>
      <c r="AV31" s="27"/>
      <c r="AW31" s="28"/>
      <c r="AX31" s="28"/>
      <c r="AY31" s="28"/>
      <c r="AZ31" s="52"/>
      <c r="BA31" s="27"/>
      <c r="BB31" s="28"/>
      <c r="BC31" s="28"/>
      <c r="BD31" s="28"/>
      <c r="BE31" s="29"/>
      <c r="BF31" s="27"/>
      <c r="BG31" s="28"/>
      <c r="BH31" s="28"/>
      <c r="BI31" s="28"/>
      <c r="BJ31" s="52"/>
      <c r="BK31" s="27"/>
      <c r="BL31" s="28"/>
      <c r="BM31" s="28"/>
      <c r="BN31" s="28"/>
      <c r="BO31" s="29"/>
      <c r="BP31" s="27"/>
      <c r="BQ31" s="28"/>
      <c r="BR31" s="28"/>
      <c r="BS31" s="28"/>
      <c r="BT31" s="52"/>
    </row>
    <row r="32" spans="1:72" s="129" customFormat="1" ht="11.25" x14ac:dyDescent="0.3">
      <c r="A32" s="53" t="s">
        <v>649</v>
      </c>
      <c r="B32" s="140"/>
      <c r="C32" s="178"/>
      <c r="D32" s="179"/>
      <c r="E32" s="179"/>
      <c r="F32" s="25"/>
      <c r="G32" s="26"/>
      <c r="H32" s="178"/>
      <c r="I32" s="179"/>
      <c r="J32" s="179"/>
      <c r="K32" s="25"/>
      <c r="L32" s="54"/>
      <c r="M32" s="24"/>
      <c r="N32" s="25"/>
      <c r="O32" s="25"/>
      <c r="P32" s="25"/>
      <c r="Q32" s="26"/>
      <c r="R32" s="24" t="s">
        <v>650</v>
      </c>
      <c r="S32" s="25" t="s">
        <v>650</v>
      </c>
      <c r="T32" s="25" t="s">
        <v>650</v>
      </c>
      <c r="U32" s="25"/>
      <c r="V32" s="54"/>
      <c r="W32" s="24" t="s">
        <v>650</v>
      </c>
      <c r="X32" s="25" t="s">
        <v>650</v>
      </c>
      <c r="Y32" s="25" t="s">
        <v>650</v>
      </c>
      <c r="Z32" s="25"/>
      <c r="AA32" s="26"/>
      <c r="AB32" s="24" t="s">
        <v>650</v>
      </c>
      <c r="AC32" s="25" t="s">
        <v>650</v>
      </c>
      <c r="AD32" s="25" t="s">
        <v>650</v>
      </c>
      <c r="AE32" s="25"/>
      <c r="AF32" s="54"/>
      <c r="AG32" s="24" t="s">
        <v>650</v>
      </c>
      <c r="AH32" s="25" t="s">
        <v>650</v>
      </c>
      <c r="AI32" s="25" t="s">
        <v>650</v>
      </c>
      <c r="AJ32" s="25"/>
      <c r="AK32" s="26"/>
      <c r="AL32" s="24" t="s">
        <v>650</v>
      </c>
      <c r="AM32" s="25"/>
      <c r="AN32" s="25"/>
      <c r="AO32" s="25"/>
      <c r="AP32" s="54"/>
      <c r="AQ32" s="24" t="s">
        <v>650</v>
      </c>
      <c r="AR32" s="25"/>
      <c r="AS32" s="25"/>
      <c r="AT32" s="25"/>
      <c r="AU32" s="26"/>
      <c r="AV32" s="24" t="s">
        <v>650</v>
      </c>
      <c r="AW32" s="25" t="s">
        <v>650</v>
      </c>
      <c r="AX32" s="25" t="s">
        <v>650</v>
      </c>
      <c r="AY32" s="25"/>
      <c r="AZ32" s="54"/>
      <c r="BA32" s="24" t="s">
        <v>650</v>
      </c>
      <c r="BB32" s="25" t="s">
        <v>650</v>
      </c>
      <c r="BC32" s="25" t="s">
        <v>650</v>
      </c>
      <c r="BD32" s="25"/>
      <c r="BE32" s="26"/>
      <c r="BF32" s="24"/>
      <c r="BG32" s="25"/>
      <c r="BH32" s="25"/>
      <c r="BI32" s="25"/>
      <c r="BJ32" s="54"/>
      <c r="BK32" s="24"/>
      <c r="BL32" s="25"/>
      <c r="BM32" s="25"/>
      <c r="BN32" s="25"/>
      <c r="BO32" s="26"/>
      <c r="BP32" s="24" t="s">
        <v>650</v>
      </c>
      <c r="BQ32" s="25" t="s">
        <v>650</v>
      </c>
      <c r="BR32" s="25" t="s">
        <v>650</v>
      </c>
      <c r="BS32" s="25"/>
      <c r="BT32" s="54"/>
    </row>
    <row r="33" spans="1:72" s="129" customFormat="1" ht="22.5" x14ac:dyDescent="0.3">
      <c r="A33" s="250" t="s">
        <v>651</v>
      </c>
      <c r="B33" s="141" t="s">
        <v>603</v>
      </c>
      <c r="C33" s="180"/>
      <c r="D33" s="181"/>
      <c r="E33" s="181"/>
      <c r="F33" s="28"/>
      <c r="G33" s="29"/>
      <c r="H33" s="180"/>
      <c r="I33" s="181"/>
      <c r="J33" s="181"/>
      <c r="K33" s="28"/>
      <c r="L33" s="52"/>
      <c r="M33" s="27"/>
      <c r="N33" s="28"/>
      <c r="O33" s="28"/>
      <c r="P33" s="28"/>
      <c r="Q33" s="29"/>
      <c r="R33" s="27">
        <v>19</v>
      </c>
      <c r="S33" s="28">
        <v>17.3</v>
      </c>
      <c r="T33" s="28">
        <v>17.3</v>
      </c>
      <c r="U33" s="28"/>
      <c r="V33" s="52" t="s">
        <v>590</v>
      </c>
      <c r="W33" s="27">
        <v>19</v>
      </c>
      <c r="X33" s="28">
        <v>17.3</v>
      </c>
      <c r="Y33" s="28">
        <v>17.3</v>
      </c>
      <c r="Z33" s="28"/>
      <c r="AA33" s="29"/>
      <c r="AB33" s="27">
        <v>19</v>
      </c>
      <c r="AC33" s="28">
        <v>17.3</v>
      </c>
      <c r="AD33" s="28">
        <v>17.3</v>
      </c>
      <c r="AE33" s="28"/>
      <c r="AF33" s="52"/>
      <c r="AG33" s="27">
        <v>17.600000000000001</v>
      </c>
      <c r="AH33" s="28">
        <v>17.600000000000001</v>
      </c>
      <c r="AI33" s="28">
        <v>17.600000000000001</v>
      </c>
      <c r="AJ33" s="28"/>
      <c r="AK33" s="29"/>
      <c r="AL33" s="27">
        <v>17.600000000000001</v>
      </c>
      <c r="AM33" s="28">
        <v>17.600000000000001</v>
      </c>
      <c r="AN33" s="28">
        <v>17.600000000000001</v>
      </c>
      <c r="AO33" s="28"/>
      <c r="AP33" s="52"/>
      <c r="AQ33" s="27">
        <v>17.600000000000001</v>
      </c>
      <c r="AR33" s="28">
        <v>17.600000000000001</v>
      </c>
      <c r="AS33" s="28">
        <v>17.600000000000001</v>
      </c>
      <c r="AT33" s="28"/>
      <c r="AU33" s="29"/>
      <c r="AV33" s="27">
        <v>17.3</v>
      </c>
      <c r="AW33" s="28">
        <v>17.3</v>
      </c>
      <c r="AX33" s="28">
        <v>17.3</v>
      </c>
      <c r="AY33" s="28"/>
      <c r="AZ33" s="52" t="s">
        <v>588</v>
      </c>
      <c r="BA33" s="27">
        <v>19</v>
      </c>
      <c r="BB33" s="28">
        <v>17.3</v>
      </c>
      <c r="BC33" s="28">
        <v>17.3</v>
      </c>
      <c r="BD33" s="28"/>
      <c r="BE33" s="29" t="s">
        <v>587</v>
      </c>
      <c r="BF33" s="27"/>
      <c r="BG33" s="28"/>
      <c r="BH33" s="28"/>
      <c r="BI33" s="28"/>
      <c r="BJ33" s="52"/>
      <c r="BK33" s="27"/>
      <c r="BL33" s="28"/>
      <c r="BM33" s="28"/>
      <c r="BN33" s="28"/>
      <c r="BO33" s="29"/>
      <c r="BP33" s="27">
        <v>19</v>
      </c>
      <c r="BQ33" s="28">
        <v>17.3</v>
      </c>
      <c r="BR33" s="28">
        <v>17.3</v>
      </c>
      <c r="BS33" s="28"/>
      <c r="BT33" s="52" t="s">
        <v>587</v>
      </c>
    </row>
    <row r="34" spans="1:72" s="129" customFormat="1" ht="22.5" x14ac:dyDescent="0.3">
      <c r="A34" s="252" t="s">
        <v>329</v>
      </c>
      <c r="B34" s="140" t="s">
        <v>25</v>
      </c>
      <c r="C34" s="178"/>
      <c r="D34" s="179"/>
      <c r="E34" s="179"/>
      <c r="F34" s="25"/>
      <c r="G34" s="26"/>
      <c r="H34" s="178"/>
      <c r="I34" s="179"/>
      <c r="J34" s="179"/>
      <c r="K34" s="25"/>
      <c r="L34" s="54"/>
      <c r="M34" s="24"/>
      <c r="N34" s="25"/>
      <c r="O34" s="25"/>
      <c r="P34" s="25"/>
      <c r="Q34" s="26"/>
      <c r="R34" s="24">
        <v>10</v>
      </c>
      <c r="S34" s="25">
        <v>10</v>
      </c>
      <c r="T34" s="25">
        <v>10</v>
      </c>
      <c r="U34" s="25"/>
      <c r="V34" s="54" t="s">
        <v>590</v>
      </c>
      <c r="W34" s="24">
        <v>10</v>
      </c>
      <c r="X34" s="25">
        <v>10</v>
      </c>
      <c r="Y34" s="25">
        <v>10</v>
      </c>
      <c r="Z34" s="25"/>
      <c r="AA34" s="26"/>
      <c r="AB34" s="24">
        <v>10</v>
      </c>
      <c r="AC34" s="25">
        <v>10</v>
      </c>
      <c r="AD34" s="25">
        <v>10</v>
      </c>
      <c r="AE34" s="25"/>
      <c r="AF34" s="54"/>
      <c r="AG34" s="24">
        <v>10</v>
      </c>
      <c r="AH34" s="25">
        <v>10</v>
      </c>
      <c r="AI34" s="25">
        <v>10</v>
      </c>
      <c r="AJ34" s="25"/>
      <c r="AK34" s="26" t="s">
        <v>583</v>
      </c>
      <c r="AL34" s="24">
        <v>10</v>
      </c>
      <c r="AM34" s="25"/>
      <c r="AN34" s="25"/>
      <c r="AO34" s="25"/>
      <c r="AP34" s="54"/>
      <c r="AQ34" s="24">
        <v>10</v>
      </c>
      <c r="AR34" s="25"/>
      <c r="AS34" s="25"/>
      <c r="AT34" s="25"/>
      <c r="AU34" s="26"/>
      <c r="AV34" s="24">
        <v>10</v>
      </c>
      <c r="AW34" s="25">
        <v>10</v>
      </c>
      <c r="AX34" s="25">
        <v>10</v>
      </c>
      <c r="AY34" s="25"/>
      <c r="AZ34" s="54" t="s">
        <v>588</v>
      </c>
      <c r="BA34" s="24">
        <v>10</v>
      </c>
      <c r="BB34" s="25">
        <v>10</v>
      </c>
      <c r="BC34" s="25">
        <v>10</v>
      </c>
      <c r="BD34" s="25"/>
      <c r="BE34" s="26" t="s">
        <v>587</v>
      </c>
      <c r="BF34" s="24"/>
      <c r="BG34" s="25"/>
      <c r="BH34" s="25"/>
      <c r="BI34" s="25"/>
      <c r="BJ34" s="54"/>
      <c r="BK34" s="24"/>
      <c r="BL34" s="25"/>
      <c r="BM34" s="25"/>
      <c r="BN34" s="25"/>
      <c r="BO34" s="26"/>
      <c r="BP34" s="24">
        <v>10</v>
      </c>
      <c r="BQ34" s="25">
        <v>10</v>
      </c>
      <c r="BR34" s="25">
        <v>10</v>
      </c>
      <c r="BS34" s="25"/>
      <c r="BT34" s="54" t="s">
        <v>587</v>
      </c>
    </row>
    <row r="35" spans="1:72" s="129" customFormat="1" ht="11.25" x14ac:dyDescent="0.3">
      <c r="A35" s="250" t="s">
        <v>652</v>
      </c>
      <c r="B35" s="141" t="s">
        <v>653</v>
      </c>
      <c r="C35" s="180"/>
      <c r="D35" s="181"/>
      <c r="E35" s="181"/>
      <c r="F35" s="28"/>
      <c r="G35" s="29"/>
      <c r="H35" s="180"/>
      <c r="I35" s="181"/>
      <c r="J35" s="181"/>
      <c r="K35" s="28"/>
      <c r="L35" s="52"/>
      <c r="M35" s="27"/>
      <c r="N35" s="28"/>
      <c r="O35" s="28"/>
      <c r="P35" s="28"/>
      <c r="Q35" s="29"/>
      <c r="R35" s="27"/>
      <c r="S35" s="28"/>
      <c r="T35" s="28"/>
      <c r="U35" s="28"/>
      <c r="V35" s="52"/>
      <c r="W35" s="27"/>
      <c r="X35" s="28"/>
      <c r="Y35" s="28"/>
      <c r="Z35" s="28"/>
      <c r="AA35" s="29"/>
      <c r="AB35" s="27"/>
      <c r="AC35" s="28"/>
      <c r="AD35" s="28"/>
      <c r="AE35" s="28"/>
      <c r="AF35" s="52"/>
      <c r="AG35" s="27"/>
      <c r="AH35" s="28"/>
      <c r="AI35" s="28"/>
      <c r="AJ35" s="28"/>
      <c r="AK35" s="29"/>
      <c r="AL35" s="27"/>
      <c r="AM35" s="28"/>
      <c r="AN35" s="28"/>
      <c r="AO35" s="28"/>
      <c r="AP35" s="52"/>
      <c r="AQ35" s="27"/>
      <c r="AR35" s="28"/>
      <c r="AS35" s="28"/>
      <c r="AT35" s="28"/>
      <c r="AU35" s="29"/>
      <c r="AV35" s="27">
        <v>720</v>
      </c>
      <c r="AW35" s="28">
        <v>720</v>
      </c>
      <c r="AX35" s="28">
        <v>720</v>
      </c>
      <c r="AY35" s="28"/>
      <c r="AZ35" s="52" t="s">
        <v>647</v>
      </c>
      <c r="BA35" s="27"/>
      <c r="BB35" s="28"/>
      <c r="BC35" s="28"/>
      <c r="BD35" s="28"/>
      <c r="BE35" s="29"/>
      <c r="BF35" s="27"/>
      <c r="BG35" s="28"/>
      <c r="BH35" s="28"/>
      <c r="BI35" s="28"/>
      <c r="BJ35" s="52"/>
      <c r="BK35" s="27"/>
      <c r="BL35" s="28"/>
      <c r="BM35" s="28"/>
      <c r="BN35" s="28"/>
      <c r="BO35" s="29"/>
      <c r="BP35" s="27"/>
      <c r="BQ35" s="28"/>
      <c r="BR35" s="28"/>
      <c r="BS35" s="28"/>
      <c r="BT35" s="52"/>
    </row>
    <row r="36" spans="1:72" s="129" customFormat="1" ht="11.25" x14ac:dyDescent="0.3">
      <c r="A36" s="252" t="s">
        <v>654</v>
      </c>
      <c r="B36" s="140" t="s">
        <v>653</v>
      </c>
      <c r="C36" s="178"/>
      <c r="D36" s="179"/>
      <c r="E36" s="179"/>
      <c r="F36" s="25"/>
      <c r="G36" s="26"/>
      <c r="H36" s="178"/>
      <c r="I36" s="179"/>
      <c r="J36" s="179"/>
      <c r="K36" s="25"/>
      <c r="L36" s="54"/>
      <c r="M36" s="24"/>
      <c r="N36" s="25"/>
      <c r="O36" s="25"/>
      <c r="P36" s="25"/>
      <c r="Q36" s="26"/>
      <c r="R36" s="24">
        <v>310</v>
      </c>
      <c r="S36" s="25">
        <v>310</v>
      </c>
      <c r="T36" s="25">
        <v>310</v>
      </c>
      <c r="U36" s="25"/>
      <c r="V36" s="54" t="s">
        <v>587</v>
      </c>
      <c r="W36" s="24">
        <v>310</v>
      </c>
      <c r="X36" s="25">
        <v>310</v>
      </c>
      <c r="Y36" s="25">
        <v>310</v>
      </c>
      <c r="Z36" s="25"/>
      <c r="AA36" s="26" t="s">
        <v>587</v>
      </c>
      <c r="AB36" s="24"/>
      <c r="AC36" s="25"/>
      <c r="AD36" s="25"/>
      <c r="AE36" s="25"/>
      <c r="AF36" s="54"/>
      <c r="AG36" s="24"/>
      <c r="AH36" s="25"/>
      <c r="AI36" s="25"/>
      <c r="AJ36" s="25"/>
      <c r="AK36" s="26"/>
      <c r="AL36" s="24"/>
      <c r="AM36" s="25"/>
      <c r="AN36" s="25"/>
      <c r="AO36" s="25"/>
      <c r="AP36" s="54"/>
      <c r="AQ36" s="24"/>
      <c r="AR36" s="25"/>
      <c r="AS36" s="25"/>
      <c r="AT36" s="25"/>
      <c r="AU36" s="26"/>
      <c r="AV36" s="24"/>
      <c r="AW36" s="25"/>
      <c r="AX36" s="25"/>
      <c r="AY36" s="25"/>
      <c r="AZ36" s="54"/>
      <c r="BA36" s="24">
        <v>310</v>
      </c>
      <c r="BB36" s="25">
        <v>310</v>
      </c>
      <c r="BC36" s="25">
        <v>310</v>
      </c>
      <c r="BD36" s="25"/>
      <c r="BE36" s="26" t="s">
        <v>587</v>
      </c>
      <c r="BF36" s="24"/>
      <c r="BG36" s="25"/>
      <c r="BH36" s="25"/>
      <c r="BI36" s="25"/>
      <c r="BJ36" s="54"/>
      <c r="BK36" s="24"/>
      <c r="BL36" s="25"/>
      <c r="BM36" s="25"/>
      <c r="BN36" s="25"/>
      <c r="BO36" s="26"/>
      <c r="BP36" s="24"/>
      <c r="BQ36" s="25"/>
      <c r="BR36" s="25"/>
      <c r="BS36" s="25"/>
      <c r="BT36" s="54"/>
    </row>
    <row r="37" spans="1:72" s="129" customFormat="1" ht="22.5" x14ac:dyDescent="0.3">
      <c r="A37" s="250" t="s">
        <v>655</v>
      </c>
      <c r="B37" s="141" t="s">
        <v>653</v>
      </c>
      <c r="C37" s="180"/>
      <c r="D37" s="181"/>
      <c r="E37" s="181"/>
      <c r="F37" s="28"/>
      <c r="G37" s="29"/>
      <c r="H37" s="180"/>
      <c r="I37" s="181"/>
      <c r="J37" s="181"/>
      <c r="K37" s="28"/>
      <c r="L37" s="52"/>
      <c r="M37" s="27"/>
      <c r="N37" s="28"/>
      <c r="O37" s="28"/>
      <c r="P37" s="28"/>
      <c r="Q37" s="29"/>
      <c r="R37" s="27">
        <v>220</v>
      </c>
      <c r="S37" s="28">
        <v>220</v>
      </c>
      <c r="T37" s="28">
        <v>220</v>
      </c>
      <c r="U37" s="28"/>
      <c r="V37" s="52" t="s">
        <v>587</v>
      </c>
      <c r="W37" s="27">
        <v>220</v>
      </c>
      <c r="X37" s="28">
        <v>220</v>
      </c>
      <c r="Y37" s="28">
        <v>220</v>
      </c>
      <c r="Z37" s="28"/>
      <c r="AA37" s="29" t="s">
        <v>587</v>
      </c>
      <c r="AB37" s="27"/>
      <c r="AC37" s="28"/>
      <c r="AD37" s="28"/>
      <c r="AE37" s="28"/>
      <c r="AF37" s="52"/>
      <c r="AG37" s="27"/>
      <c r="AH37" s="28"/>
      <c r="AI37" s="28"/>
      <c r="AJ37" s="28"/>
      <c r="AK37" s="29"/>
      <c r="AL37" s="27"/>
      <c r="AM37" s="28"/>
      <c r="AN37" s="28"/>
      <c r="AO37" s="28"/>
      <c r="AP37" s="52"/>
      <c r="AQ37" s="27"/>
      <c r="AR37" s="28"/>
      <c r="AS37" s="28"/>
      <c r="AT37" s="28"/>
      <c r="AU37" s="29"/>
      <c r="AV37" s="27"/>
      <c r="AW37" s="28"/>
      <c r="AX37" s="28"/>
      <c r="AY37" s="28"/>
      <c r="AZ37" s="52"/>
      <c r="BA37" s="27">
        <v>220</v>
      </c>
      <c r="BB37" s="28">
        <v>220</v>
      </c>
      <c r="BC37" s="28">
        <v>220</v>
      </c>
      <c r="BD37" s="28"/>
      <c r="BE37" s="29" t="s">
        <v>587</v>
      </c>
      <c r="BF37" s="27"/>
      <c r="BG37" s="28"/>
      <c r="BH37" s="28"/>
      <c r="BI37" s="28"/>
      <c r="BJ37" s="52"/>
      <c r="BK37" s="27"/>
      <c r="BL37" s="28"/>
      <c r="BM37" s="28"/>
      <c r="BN37" s="28"/>
      <c r="BO37" s="29"/>
      <c r="BP37" s="27">
        <v>220</v>
      </c>
      <c r="BQ37" s="28">
        <v>220</v>
      </c>
      <c r="BR37" s="28">
        <v>220</v>
      </c>
      <c r="BS37" s="28"/>
      <c r="BT37" s="52" t="s">
        <v>587</v>
      </c>
    </row>
    <row r="38" spans="1:72" s="129" customFormat="1" ht="11.25" x14ac:dyDescent="0.3">
      <c r="A38" s="252" t="s">
        <v>656</v>
      </c>
      <c r="B38" s="140" t="s">
        <v>653</v>
      </c>
      <c r="C38" s="178"/>
      <c r="D38" s="179"/>
      <c r="E38" s="179"/>
      <c r="F38" s="25"/>
      <c r="G38" s="26"/>
      <c r="H38" s="178"/>
      <c r="I38" s="179"/>
      <c r="J38" s="179"/>
      <c r="K38" s="25"/>
      <c r="L38" s="54"/>
      <c r="M38" s="24"/>
      <c r="N38" s="25"/>
      <c r="O38" s="25"/>
      <c r="P38" s="25"/>
      <c r="Q38" s="26"/>
      <c r="R38" s="24"/>
      <c r="S38" s="25"/>
      <c r="T38" s="25"/>
      <c r="U38" s="25"/>
      <c r="V38" s="54"/>
      <c r="W38" s="24"/>
      <c r="X38" s="25"/>
      <c r="Y38" s="25"/>
      <c r="Z38" s="25"/>
      <c r="AA38" s="26"/>
      <c r="AB38" s="24"/>
      <c r="AC38" s="25"/>
      <c r="AD38" s="25"/>
      <c r="AE38" s="25"/>
      <c r="AF38" s="54"/>
      <c r="AG38" s="24"/>
      <c r="AH38" s="25"/>
      <c r="AI38" s="25"/>
      <c r="AJ38" s="25"/>
      <c r="AK38" s="26"/>
      <c r="AL38" s="24"/>
      <c r="AM38" s="25"/>
      <c r="AN38" s="25"/>
      <c r="AO38" s="25"/>
      <c r="AP38" s="54"/>
      <c r="AQ38" s="24"/>
      <c r="AR38" s="25"/>
      <c r="AS38" s="25"/>
      <c r="AT38" s="25"/>
      <c r="AU38" s="26"/>
      <c r="AV38" s="24">
        <v>145</v>
      </c>
      <c r="AW38" s="25">
        <v>145</v>
      </c>
      <c r="AX38" s="25">
        <v>145</v>
      </c>
      <c r="AY38" s="25"/>
      <c r="AZ38" s="54" t="s">
        <v>647</v>
      </c>
      <c r="BA38" s="24"/>
      <c r="BB38" s="25"/>
      <c r="BC38" s="25"/>
      <c r="BD38" s="25"/>
      <c r="BE38" s="26"/>
      <c r="BF38" s="24"/>
      <c r="BG38" s="25"/>
      <c r="BH38" s="25"/>
      <c r="BI38" s="25"/>
      <c r="BJ38" s="54"/>
      <c r="BK38" s="24"/>
      <c r="BL38" s="25"/>
      <c r="BM38" s="25"/>
      <c r="BN38" s="25"/>
      <c r="BO38" s="26"/>
      <c r="BP38" s="24"/>
      <c r="BQ38" s="25"/>
      <c r="BR38" s="25"/>
      <c r="BS38" s="25"/>
      <c r="BT38" s="54"/>
    </row>
    <row r="39" spans="1:72" s="129" customFormat="1" ht="11.25" x14ac:dyDescent="0.3">
      <c r="A39" s="51" t="s">
        <v>893</v>
      </c>
      <c r="B39" s="141"/>
      <c r="C39" s="180"/>
      <c r="D39" s="181"/>
      <c r="E39" s="181"/>
      <c r="F39" s="28"/>
      <c r="G39" s="29"/>
      <c r="H39" s="180"/>
      <c r="I39" s="181"/>
      <c r="J39" s="181"/>
      <c r="K39" s="28"/>
      <c r="L39" s="52"/>
      <c r="M39" s="27"/>
      <c r="N39" s="28"/>
      <c r="O39" s="28"/>
      <c r="P39" s="28"/>
      <c r="Q39" s="29"/>
      <c r="R39" s="27"/>
      <c r="S39" s="28"/>
      <c r="T39" s="28"/>
      <c r="U39" s="28"/>
      <c r="V39" s="52"/>
      <c r="W39" s="27"/>
      <c r="X39" s="28"/>
      <c r="Y39" s="28"/>
      <c r="Z39" s="28"/>
      <c r="AA39" s="29"/>
      <c r="AB39" s="27"/>
      <c r="AC39" s="28"/>
      <c r="AD39" s="28"/>
      <c r="AE39" s="28"/>
      <c r="AF39" s="52"/>
      <c r="AG39" s="27"/>
      <c r="AH39" s="28"/>
      <c r="AI39" s="28"/>
      <c r="AJ39" s="28"/>
      <c r="AK39" s="29"/>
      <c r="AL39" s="27"/>
      <c r="AM39" s="28"/>
      <c r="AN39" s="28"/>
      <c r="AO39" s="28"/>
      <c r="AP39" s="52"/>
      <c r="AQ39" s="27"/>
      <c r="AR39" s="28"/>
      <c r="AS39" s="28"/>
      <c r="AT39" s="28"/>
      <c r="AU39" s="29"/>
      <c r="AV39" s="27"/>
      <c r="AW39" s="28"/>
      <c r="AX39" s="28"/>
      <c r="AY39" s="28"/>
      <c r="AZ39" s="52"/>
      <c r="BA39" s="27"/>
      <c r="BB39" s="28"/>
      <c r="BC39" s="28"/>
      <c r="BD39" s="28"/>
      <c r="BE39" s="29"/>
      <c r="BF39" s="27"/>
      <c r="BG39" s="28"/>
      <c r="BH39" s="28"/>
      <c r="BI39" s="28"/>
      <c r="BJ39" s="52"/>
      <c r="BK39" s="27"/>
      <c r="BL39" s="28"/>
      <c r="BM39" s="28"/>
      <c r="BN39" s="28"/>
      <c r="BO39" s="29"/>
      <c r="BP39" s="27"/>
      <c r="BQ39" s="28"/>
      <c r="BR39" s="28"/>
      <c r="BS39" s="28"/>
      <c r="BT39" s="52"/>
    </row>
    <row r="40" spans="1:72" s="129" customFormat="1" ht="11.25" x14ac:dyDescent="0.3">
      <c r="A40" s="252" t="s">
        <v>55</v>
      </c>
      <c r="B40" s="140"/>
      <c r="C40" s="178"/>
      <c r="D40" s="179"/>
      <c r="E40" s="179"/>
      <c r="F40" s="25"/>
      <c r="G40" s="26"/>
      <c r="H40" s="178"/>
      <c r="I40" s="179"/>
      <c r="J40" s="179"/>
      <c r="K40" s="25"/>
      <c r="L40" s="54"/>
      <c r="M40" s="24"/>
      <c r="N40" s="25"/>
      <c r="O40" s="25"/>
      <c r="P40" s="25"/>
      <c r="Q40" s="26"/>
      <c r="R40" s="24"/>
      <c r="S40" s="25"/>
      <c r="T40" s="25"/>
      <c r="U40" s="25"/>
      <c r="V40" s="54"/>
      <c r="W40" s="24"/>
      <c r="X40" s="25"/>
      <c r="Y40" s="25"/>
      <c r="Z40" s="25"/>
      <c r="AA40" s="26"/>
      <c r="AB40" s="24"/>
      <c r="AC40" s="25"/>
      <c r="AD40" s="25"/>
      <c r="AE40" s="25"/>
      <c r="AF40" s="54"/>
      <c r="AG40" s="24"/>
      <c r="AH40" s="25"/>
      <c r="AI40" s="25"/>
      <c r="AJ40" s="25"/>
      <c r="AK40" s="26"/>
      <c r="AL40" s="24"/>
      <c r="AM40" s="25"/>
      <c r="AN40" s="25"/>
      <c r="AO40" s="25"/>
      <c r="AP40" s="54"/>
      <c r="AQ40" s="24"/>
      <c r="AR40" s="25"/>
      <c r="AS40" s="25"/>
      <c r="AT40" s="25"/>
      <c r="AU40" s="26"/>
      <c r="AV40" s="24"/>
      <c r="AW40" s="25"/>
      <c r="AX40" s="25"/>
      <c r="AY40" s="25"/>
      <c r="AZ40" s="54"/>
      <c r="BA40" s="24"/>
      <c r="BB40" s="25"/>
      <c r="BC40" s="25"/>
      <c r="BD40" s="25"/>
      <c r="BE40" s="26"/>
      <c r="BF40" s="24"/>
      <c r="BG40" s="25"/>
      <c r="BH40" s="25"/>
      <c r="BI40" s="25"/>
      <c r="BJ40" s="54"/>
      <c r="BK40" s="24"/>
      <c r="BL40" s="25"/>
      <c r="BM40" s="25"/>
      <c r="BN40" s="25"/>
      <c r="BO40" s="26"/>
      <c r="BP40" s="24"/>
      <c r="BQ40" s="25"/>
      <c r="BR40" s="25"/>
      <c r="BS40" s="25"/>
      <c r="BT40" s="54"/>
    </row>
    <row r="41" spans="1:72" s="112" customFormat="1" ht="11.25" x14ac:dyDescent="0.3">
      <c r="A41" s="249" t="s">
        <v>657</v>
      </c>
      <c r="B41" s="142" t="s">
        <v>658</v>
      </c>
      <c r="C41" s="176">
        <v>4.3890887837584378</v>
      </c>
      <c r="D41" s="177">
        <v>4.4976793756202511</v>
      </c>
      <c r="E41" s="177">
        <v>4.6552225338223394</v>
      </c>
      <c r="F41" s="22"/>
      <c r="G41" s="20" t="s">
        <v>659</v>
      </c>
      <c r="H41" s="176">
        <v>4.0881555205408722</v>
      </c>
      <c r="I41" s="177">
        <v>4.1893007125090609</v>
      </c>
      <c r="J41" s="177">
        <v>4.336042089514379</v>
      </c>
      <c r="K41" s="22"/>
      <c r="L41" s="59" t="s">
        <v>659</v>
      </c>
      <c r="M41" s="21">
        <v>1.7252502268987118</v>
      </c>
      <c r="N41" s="22">
        <v>1.893882422691324</v>
      </c>
      <c r="O41" s="22">
        <v>2.1851829624377586</v>
      </c>
      <c r="P41" s="22"/>
      <c r="Q41" s="20" t="s">
        <v>659</v>
      </c>
      <c r="R41" s="21">
        <v>0.82853571428571426</v>
      </c>
      <c r="S41" s="22">
        <v>0.88590173160173169</v>
      </c>
      <c r="T41" s="22">
        <v>0.95741904761904773</v>
      </c>
      <c r="U41" s="22"/>
      <c r="V41" s="59"/>
      <c r="W41" s="21">
        <v>0.82853571428571426</v>
      </c>
      <c r="X41" s="22">
        <v>0.88590173160173169</v>
      </c>
      <c r="Y41" s="22">
        <v>0.95741904761904773</v>
      </c>
      <c r="Z41" s="22"/>
      <c r="AA41" s="20"/>
      <c r="AB41" s="21">
        <v>0.82853571428571426</v>
      </c>
      <c r="AC41" s="22">
        <v>0.88590173160173169</v>
      </c>
      <c r="AD41" s="22">
        <v>0.95741904761904773</v>
      </c>
      <c r="AE41" s="22"/>
      <c r="AF41" s="59"/>
      <c r="AG41" s="21">
        <v>0.66250000000000009</v>
      </c>
      <c r="AH41" s="22">
        <v>0.70837006427915528</v>
      </c>
      <c r="AI41" s="22">
        <v>0.76555555555555566</v>
      </c>
      <c r="AJ41" s="22"/>
      <c r="AK41" s="20" t="s">
        <v>659</v>
      </c>
      <c r="AL41" s="21">
        <v>0.88333333333333341</v>
      </c>
      <c r="AM41" s="22">
        <v>0.94449341903887352</v>
      </c>
      <c r="AN41" s="22">
        <v>1.0207407407407407</v>
      </c>
      <c r="AO41" s="22"/>
      <c r="AP41" s="59" t="s">
        <v>659</v>
      </c>
      <c r="AQ41" s="21">
        <v>1.104166666666667</v>
      </c>
      <c r="AR41" s="22">
        <v>1.180616773798592</v>
      </c>
      <c r="AS41" s="22">
        <v>1.2759259259259261</v>
      </c>
      <c r="AT41" s="22"/>
      <c r="AU41" s="20" t="s">
        <v>659</v>
      </c>
      <c r="AV41" s="21"/>
      <c r="AW41" s="22"/>
      <c r="AX41" s="22"/>
      <c r="AY41" s="22"/>
      <c r="AZ41" s="59"/>
      <c r="BA41" s="21"/>
      <c r="BB41" s="22"/>
      <c r="BC41" s="22"/>
      <c r="BD41" s="22"/>
      <c r="BE41" s="20"/>
      <c r="BF41" s="21"/>
      <c r="BG41" s="22"/>
      <c r="BH41" s="22"/>
      <c r="BI41" s="22"/>
      <c r="BJ41" s="59"/>
      <c r="BK41" s="21"/>
      <c r="BL41" s="22"/>
      <c r="BM41" s="22"/>
      <c r="BN41" s="22"/>
      <c r="BO41" s="20"/>
      <c r="BP41" s="21"/>
      <c r="BQ41" s="22"/>
      <c r="BR41" s="22"/>
      <c r="BS41" s="22"/>
      <c r="BT41" s="59"/>
    </row>
  </sheetData>
  <pageMargins left="0.7" right="0.7" top="0.78740157499999996" bottom="0.78740157499999996" header="0.3" footer="0.3"/>
  <pageSetup paperSize="9" orientation="portrait"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3">
    <tabColor theme="8" tint="0.59999389629810485"/>
  </sheetPr>
  <dimension ref="A1:R685"/>
  <sheetViews>
    <sheetView zoomScaleNormal="100" workbookViewId="0">
      <pane xSplit="2" ySplit="1" topLeftCell="C2" activePane="bottomRight" state="frozen"/>
      <selection pane="topRight" activeCell="C1" sqref="C1"/>
      <selection pane="bottomLeft" activeCell="A2" sqref="A2"/>
      <selection pane="bottomRight"/>
    </sheetView>
  </sheetViews>
  <sheetFormatPr baseColWidth="10" defaultColWidth="11.3984375" defaultRowHeight="14.25" outlineLevelCol="2" x14ac:dyDescent="0.45"/>
  <cols>
    <col min="1" max="1" width="45" customWidth="1"/>
    <col min="2" max="2" width="13.73046875" bestFit="1" customWidth="1"/>
    <col min="3" max="3" width="14.265625" style="237" customWidth="1"/>
    <col min="4" max="4" width="8.59765625" hidden="1" customWidth="1" outlineLevel="1"/>
    <col min="5" max="5" width="8" hidden="1" customWidth="1" outlineLevel="1"/>
    <col min="6" max="6" width="18.265625" hidden="1" customWidth="1" outlineLevel="2"/>
    <col min="7" max="7" width="14.73046875" hidden="1" customWidth="1" outlineLevel="2"/>
    <col min="8" max="8" width="12.86328125" style="237" bestFit="1" customWidth="1" collapsed="1"/>
    <col min="9" max="9" width="7.3984375" hidden="1" customWidth="1" outlineLevel="1"/>
    <col min="10" max="10" width="8.3984375" hidden="1" customWidth="1" outlineLevel="1"/>
    <col min="11" max="11" width="18.86328125" hidden="1" customWidth="1" outlineLevel="2"/>
    <col min="12" max="12" width="36.1328125" hidden="1" customWidth="1" outlineLevel="2"/>
    <col min="13" max="13" width="12.1328125" style="237" customWidth="1" collapsed="1"/>
    <col min="14" max="15" width="12.265625" hidden="1" customWidth="1" outlineLevel="1"/>
    <col min="16" max="16" width="19.59765625" hidden="1" customWidth="1" outlineLevel="2"/>
    <col min="17" max="17" width="25.3984375" hidden="1" customWidth="1" outlineLevel="2"/>
    <col min="18" max="18" width="11.3984375" collapsed="1"/>
  </cols>
  <sheetData>
    <row r="1" spans="1:17" s="127" customFormat="1" ht="30" x14ac:dyDescent="0.4">
      <c r="A1" s="98" t="s">
        <v>1054</v>
      </c>
      <c r="B1" s="146"/>
      <c r="C1" s="155" t="s">
        <v>1052</v>
      </c>
      <c r="D1" s="175"/>
      <c r="E1" s="175"/>
      <c r="F1" s="100"/>
      <c r="G1" s="100"/>
      <c r="H1" s="173" t="s">
        <v>1053</v>
      </c>
      <c r="I1" s="186"/>
      <c r="J1" s="186"/>
      <c r="K1" s="102"/>
      <c r="L1" s="103"/>
      <c r="M1" s="83" t="s">
        <v>660</v>
      </c>
      <c r="N1" s="99"/>
      <c r="O1" s="99"/>
      <c r="P1" s="100"/>
      <c r="Q1" s="100"/>
    </row>
    <row r="2" spans="1:17" s="127" customFormat="1" ht="11.25" x14ac:dyDescent="0.3">
      <c r="A2" s="84" t="s">
        <v>1</v>
      </c>
      <c r="B2" s="147" t="s">
        <v>2</v>
      </c>
      <c r="C2" s="84" t="s">
        <v>3</v>
      </c>
      <c r="D2" s="84">
        <v>2030</v>
      </c>
      <c r="E2" s="84">
        <v>2050</v>
      </c>
      <c r="F2" s="84" t="s">
        <v>4</v>
      </c>
      <c r="G2" s="85" t="s">
        <v>5</v>
      </c>
      <c r="H2" s="84" t="s">
        <v>3</v>
      </c>
      <c r="I2" s="84">
        <v>2030</v>
      </c>
      <c r="J2" s="84">
        <v>2050</v>
      </c>
      <c r="K2" s="84" t="s">
        <v>4</v>
      </c>
      <c r="L2" s="85" t="s">
        <v>5</v>
      </c>
      <c r="M2" s="85" t="s">
        <v>3</v>
      </c>
      <c r="N2" s="85">
        <v>2030</v>
      </c>
      <c r="O2" s="85">
        <v>2050</v>
      </c>
      <c r="P2" s="84" t="s">
        <v>4</v>
      </c>
      <c r="Q2" s="85" t="s">
        <v>5</v>
      </c>
    </row>
    <row r="3" spans="1:17" s="127" customFormat="1" ht="33.75" x14ac:dyDescent="0.3">
      <c r="A3" s="51" t="s">
        <v>1062</v>
      </c>
      <c r="B3" s="141" t="s">
        <v>661</v>
      </c>
      <c r="C3" s="180">
        <f>C20/365</f>
        <v>8219.17808219178</v>
      </c>
      <c r="D3" s="181">
        <f>C3</f>
        <v>8219.17808219178</v>
      </c>
      <c r="E3" s="181">
        <f>D3</f>
        <v>8219.17808219178</v>
      </c>
      <c r="F3" s="28"/>
      <c r="G3" s="29">
        <v>0</v>
      </c>
      <c r="H3" s="180">
        <f>H20/365</f>
        <v>8219.17808219178</v>
      </c>
      <c r="I3" s="181">
        <f>H3</f>
        <v>8219.17808219178</v>
      </c>
      <c r="J3" s="181">
        <f>I3</f>
        <v>8219.17808219178</v>
      </c>
      <c r="K3" s="28"/>
      <c r="L3" s="52">
        <v>0</v>
      </c>
      <c r="M3" s="27">
        <f>M20/365</f>
        <v>8219.17808219178</v>
      </c>
      <c r="N3" s="28">
        <f>M3</f>
        <v>8219.17808219178</v>
      </c>
      <c r="O3" s="28">
        <f>N3</f>
        <v>8219.17808219178</v>
      </c>
      <c r="P3" s="28"/>
      <c r="Q3" s="29" t="s">
        <v>662</v>
      </c>
    </row>
    <row r="4" spans="1:17" s="127" customFormat="1" ht="33.75" x14ac:dyDescent="0.3">
      <c r="A4" s="53" t="s">
        <v>9</v>
      </c>
      <c r="B4" s="140" t="s">
        <v>663</v>
      </c>
      <c r="C4" s="178" t="s">
        <v>664</v>
      </c>
      <c r="D4" s="179"/>
      <c r="E4" s="179"/>
      <c r="F4" s="25"/>
      <c r="G4" s="26"/>
      <c r="H4" s="178" t="s">
        <v>665</v>
      </c>
      <c r="I4" s="179"/>
      <c r="J4" s="179"/>
      <c r="K4" s="25"/>
      <c r="L4" s="54"/>
      <c r="M4" s="24" t="s">
        <v>666</v>
      </c>
      <c r="N4" s="25" t="s">
        <v>666</v>
      </c>
      <c r="O4" s="25" t="s">
        <v>666</v>
      </c>
      <c r="P4" s="25"/>
      <c r="Q4" s="26" t="s">
        <v>662</v>
      </c>
    </row>
    <row r="5" spans="1:17" s="127" customFormat="1" ht="11.25" x14ac:dyDescent="0.3">
      <c r="A5" s="51" t="s">
        <v>12</v>
      </c>
      <c r="B5" s="141" t="s">
        <v>13</v>
      </c>
      <c r="C5" s="180">
        <v>8700</v>
      </c>
      <c r="D5" s="181"/>
      <c r="E5" s="181"/>
      <c r="F5" s="28"/>
      <c r="G5" s="29"/>
      <c r="H5" s="180">
        <v>8700</v>
      </c>
      <c r="I5" s="181"/>
      <c r="J5" s="181"/>
      <c r="K5" s="28"/>
      <c r="L5" s="52"/>
      <c r="M5" s="27"/>
      <c r="N5" s="28"/>
      <c r="O5" s="28"/>
      <c r="P5" s="28"/>
      <c r="Q5" s="29"/>
    </row>
    <row r="6" spans="1:17" s="127" customFormat="1" ht="11.25" x14ac:dyDescent="0.3">
      <c r="A6" s="53" t="s">
        <v>124</v>
      </c>
      <c r="B6" s="140" t="s">
        <v>13</v>
      </c>
      <c r="C6" s="178">
        <v>8700</v>
      </c>
      <c r="D6" s="179"/>
      <c r="E6" s="179"/>
      <c r="F6" s="25"/>
      <c r="G6" s="26"/>
      <c r="H6" s="178">
        <v>8700</v>
      </c>
      <c r="I6" s="179"/>
      <c r="J6" s="179"/>
      <c r="K6" s="25"/>
      <c r="L6" s="54"/>
      <c r="M6" s="24"/>
      <c r="N6" s="25"/>
      <c r="O6" s="25"/>
      <c r="P6" s="25"/>
      <c r="Q6" s="26"/>
    </row>
    <row r="7" spans="1:17" s="127" customFormat="1" ht="11.25" x14ac:dyDescent="0.3">
      <c r="A7" s="51" t="s">
        <v>667</v>
      </c>
      <c r="B7" s="141" t="s">
        <v>25</v>
      </c>
      <c r="C7" s="180">
        <v>80</v>
      </c>
      <c r="D7" s="181"/>
      <c r="E7" s="181"/>
      <c r="F7" s="28"/>
      <c r="G7" s="29"/>
      <c r="H7" s="180">
        <v>80</v>
      </c>
      <c r="I7" s="181"/>
      <c r="J7" s="181"/>
      <c r="K7" s="28"/>
      <c r="L7" s="52"/>
      <c r="M7" s="27"/>
      <c r="N7" s="28"/>
      <c r="O7" s="28"/>
      <c r="P7" s="28"/>
      <c r="Q7" s="29"/>
    </row>
    <row r="8" spans="1:17" s="127" customFormat="1" ht="51.75" customHeight="1" x14ac:dyDescent="0.3">
      <c r="A8" s="53" t="s">
        <v>988</v>
      </c>
      <c r="B8" s="140" t="s">
        <v>25</v>
      </c>
      <c r="C8" s="178"/>
      <c r="D8" s="179"/>
      <c r="E8" s="179"/>
      <c r="F8" s="25"/>
      <c r="G8" s="26"/>
      <c r="H8" s="178"/>
      <c r="I8" s="179"/>
      <c r="J8" s="179"/>
      <c r="K8" s="25"/>
      <c r="L8" s="54"/>
      <c r="M8" s="24" t="s">
        <v>668</v>
      </c>
      <c r="N8" s="25" t="s">
        <v>668</v>
      </c>
      <c r="O8" s="25" t="s">
        <v>669</v>
      </c>
      <c r="P8" s="25" t="s">
        <v>670</v>
      </c>
      <c r="Q8" s="26" t="s">
        <v>671</v>
      </c>
    </row>
    <row r="9" spans="1:17" s="127" customFormat="1" ht="11.25" x14ac:dyDescent="0.3">
      <c r="A9" s="51" t="s">
        <v>672</v>
      </c>
      <c r="B9" s="141" t="s">
        <v>25</v>
      </c>
      <c r="C9" s="180"/>
      <c r="D9" s="181"/>
      <c r="E9" s="181"/>
      <c r="F9" s="28"/>
      <c r="G9" s="29"/>
      <c r="H9" s="180"/>
      <c r="I9" s="181"/>
      <c r="J9" s="181"/>
      <c r="K9" s="28"/>
      <c r="L9" s="52"/>
      <c r="M9" s="27" t="s">
        <v>673</v>
      </c>
      <c r="N9" s="28" t="s">
        <v>673</v>
      </c>
      <c r="O9" s="28" t="s">
        <v>674</v>
      </c>
      <c r="P9" s="28"/>
      <c r="Q9" s="29" t="s">
        <v>671</v>
      </c>
    </row>
    <row r="10" spans="1:17" s="127" customFormat="1" ht="11.25" x14ac:dyDescent="0.3">
      <c r="A10" s="53" t="s">
        <v>421</v>
      </c>
      <c r="B10" s="140" t="s">
        <v>25</v>
      </c>
      <c r="C10" s="178"/>
      <c r="D10" s="179"/>
      <c r="E10" s="179"/>
      <c r="F10" s="25"/>
      <c r="G10" s="26"/>
      <c r="H10" s="178"/>
      <c r="I10" s="179"/>
      <c r="J10" s="179"/>
      <c r="K10" s="25"/>
      <c r="L10" s="54"/>
      <c r="M10" s="24">
        <v>0</v>
      </c>
      <c r="N10" s="25">
        <v>0</v>
      </c>
      <c r="O10" s="25">
        <v>0</v>
      </c>
      <c r="P10" s="25"/>
      <c r="Q10" s="26"/>
    </row>
    <row r="11" spans="1:17" s="127" customFormat="1" ht="11.25" x14ac:dyDescent="0.3">
      <c r="A11" s="51" t="s">
        <v>422</v>
      </c>
      <c r="B11" s="141" t="s">
        <v>675</v>
      </c>
      <c r="C11" s="180"/>
      <c r="D11" s="181"/>
      <c r="E11" s="181"/>
      <c r="F11" s="28"/>
      <c r="G11" s="29"/>
      <c r="H11" s="180"/>
      <c r="I11" s="181"/>
      <c r="J11" s="181"/>
      <c r="K11" s="28"/>
      <c r="L11" s="52"/>
      <c r="M11" s="27">
        <v>92</v>
      </c>
      <c r="N11" s="28" t="s">
        <v>676</v>
      </c>
      <c r="O11" s="28" t="s">
        <v>676</v>
      </c>
      <c r="P11" s="28"/>
      <c r="Q11" s="29" t="s">
        <v>677</v>
      </c>
    </row>
    <row r="12" spans="1:17" s="127" customFormat="1" ht="11.25" x14ac:dyDescent="0.3">
      <c r="A12" s="53" t="s">
        <v>20</v>
      </c>
      <c r="B12" s="140" t="s">
        <v>21</v>
      </c>
      <c r="C12" s="178"/>
      <c r="D12" s="179"/>
      <c r="E12" s="179"/>
      <c r="F12" s="25"/>
      <c r="G12" s="26"/>
      <c r="H12" s="178"/>
      <c r="I12" s="179"/>
      <c r="J12" s="179"/>
      <c r="K12" s="25"/>
      <c r="L12" s="54"/>
      <c r="M12" s="24" t="s">
        <v>678</v>
      </c>
      <c r="N12" s="24" t="s">
        <v>678</v>
      </c>
      <c r="O12" s="24" t="s">
        <v>678</v>
      </c>
      <c r="P12" s="25"/>
      <c r="Q12" s="26"/>
    </row>
    <row r="13" spans="1:17" s="127" customFormat="1" ht="11.25" x14ac:dyDescent="0.3">
      <c r="A13" s="51" t="s">
        <v>23</v>
      </c>
      <c r="B13" s="141" t="s">
        <v>21</v>
      </c>
      <c r="C13" s="180"/>
      <c r="D13" s="181"/>
      <c r="E13" s="181"/>
      <c r="F13" s="28"/>
      <c r="G13" s="29"/>
      <c r="H13" s="180"/>
      <c r="I13" s="181"/>
      <c r="J13" s="181"/>
      <c r="K13" s="28"/>
      <c r="L13" s="52"/>
      <c r="M13" s="27" t="s">
        <v>678</v>
      </c>
      <c r="N13" s="27" t="s">
        <v>678</v>
      </c>
      <c r="O13" s="27" t="s">
        <v>678</v>
      </c>
      <c r="P13" s="28"/>
      <c r="Q13" s="29"/>
    </row>
    <row r="14" spans="1:17" s="127" customFormat="1" ht="11.25" x14ac:dyDescent="0.3">
      <c r="A14" s="53" t="s">
        <v>24</v>
      </c>
      <c r="B14" s="140" t="s">
        <v>17</v>
      </c>
      <c r="C14" s="178" t="s">
        <v>679</v>
      </c>
      <c r="D14" s="179"/>
      <c r="E14" s="179"/>
      <c r="F14" s="25"/>
      <c r="G14" s="26"/>
      <c r="H14" s="178" t="s">
        <v>679</v>
      </c>
      <c r="I14" s="179"/>
      <c r="J14" s="179"/>
      <c r="K14" s="25"/>
      <c r="L14" s="54"/>
      <c r="M14" s="24">
        <v>20</v>
      </c>
      <c r="N14" s="25">
        <v>20</v>
      </c>
      <c r="O14" s="25">
        <v>25</v>
      </c>
      <c r="P14" s="25"/>
      <c r="Q14" s="26"/>
    </row>
    <row r="15" spans="1:17" s="127" customFormat="1" ht="11.25" x14ac:dyDescent="0.3">
      <c r="A15" s="51" t="s">
        <v>134</v>
      </c>
      <c r="B15" s="141" t="s">
        <v>135</v>
      </c>
      <c r="C15" s="180"/>
      <c r="D15" s="181"/>
      <c r="E15" s="181"/>
      <c r="F15" s="28"/>
      <c r="G15" s="29"/>
      <c r="H15" s="180"/>
      <c r="I15" s="181"/>
      <c r="J15" s="181"/>
      <c r="K15" s="28"/>
      <c r="L15" s="52"/>
      <c r="M15" s="27" t="s">
        <v>680</v>
      </c>
      <c r="N15" s="28" t="s">
        <v>680</v>
      </c>
      <c r="O15" s="28" t="s">
        <v>680</v>
      </c>
      <c r="P15" s="28" t="s">
        <v>681</v>
      </c>
      <c r="Q15" s="29"/>
    </row>
    <row r="16" spans="1:17" s="127" customFormat="1" ht="11.25" x14ac:dyDescent="0.3">
      <c r="A16" s="53" t="s">
        <v>228</v>
      </c>
      <c r="B16" s="140" t="s">
        <v>682</v>
      </c>
      <c r="C16" s="178"/>
      <c r="D16" s="179"/>
      <c r="E16" s="179"/>
      <c r="F16" s="25"/>
      <c r="G16" s="26"/>
      <c r="H16" s="178"/>
      <c r="I16" s="179"/>
      <c r="J16" s="179"/>
      <c r="K16" s="25"/>
      <c r="L16" s="54"/>
      <c r="M16" s="24" t="s">
        <v>683</v>
      </c>
      <c r="N16" s="25" t="s">
        <v>683</v>
      </c>
      <c r="O16" s="25" t="s">
        <v>683</v>
      </c>
      <c r="P16" s="25"/>
      <c r="Q16" s="26" t="s">
        <v>677</v>
      </c>
    </row>
    <row r="17" spans="1:17" s="127" customFormat="1" ht="11.25" x14ac:dyDescent="0.3">
      <c r="A17" s="51" t="s">
        <v>989</v>
      </c>
      <c r="B17" s="141" t="s">
        <v>684</v>
      </c>
      <c r="C17" s="180"/>
      <c r="D17" s="181"/>
      <c r="E17" s="181"/>
      <c r="F17" s="28"/>
      <c r="G17" s="29"/>
      <c r="H17" s="180"/>
      <c r="I17" s="181"/>
      <c r="J17" s="181"/>
      <c r="K17" s="28"/>
      <c r="L17" s="52"/>
      <c r="M17" s="27" t="s">
        <v>685</v>
      </c>
      <c r="N17" s="28" t="s">
        <v>685</v>
      </c>
      <c r="O17" s="28" t="s">
        <v>685</v>
      </c>
      <c r="P17" s="28"/>
      <c r="Q17" s="29" t="s">
        <v>677</v>
      </c>
    </row>
    <row r="18" spans="1:17" s="127" customFormat="1" ht="11.25" x14ac:dyDescent="0.3">
      <c r="A18" s="53" t="s">
        <v>990</v>
      </c>
      <c r="B18" s="140" t="s">
        <v>684</v>
      </c>
      <c r="C18" s="178"/>
      <c r="D18" s="179"/>
      <c r="E18" s="179"/>
      <c r="F18" s="25"/>
      <c r="G18" s="26"/>
      <c r="H18" s="178"/>
      <c r="I18" s="179"/>
      <c r="J18" s="179"/>
      <c r="K18" s="25"/>
      <c r="L18" s="54"/>
      <c r="M18" s="24" t="s">
        <v>686</v>
      </c>
      <c r="N18" s="25" t="s">
        <v>686</v>
      </c>
      <c r="O18" s="25" t="s">
        <v>686</v>
      </c>
      <c r="P18" s="25"/>
      <c r="Q18" s="26" t="s">
        <v>677</v>
      </c>
    </row>
    <row r="19" spans="1:17" s="127" customFormat="1" ht="11.25" x14ac:dyDescent="0.3">
      <c r="A19" s="84" t="s">
        <v>27</v>
      </c>
      <c r="B19" s="147" t="s">
        <v>2</v>
      </c>
      <c r="C19" s="84" t="s">
        <v>3</v>
      </c>
      <c r="D19" s="84">
        <v>2030</v>
      </c>
      <c r="E19" s="84">
        <v>2050</v>
      </c>
      <c r="F19" s="84"/>
      <c r="G19" s="85"/>
      <c r="H19" s="84" t="s">
        <v>3</v>
      </c>
      <c r="I19" s="84">
        <v>2030</v>
      </c>
      <c r="J19" s="84">
        <v>2050</v>
      </c>
      <c r="K19" s="84"/>
      <c r="L19" s="85"/>
      <c r="M19" s="85" t="s">
        <v>3</v>
      </c>
      <c r="N19" s="85">
        <v>2030</v>
      </c>
      <c r="O19" s="85">
        <v>2050</v>
      </c>
      <c r="P19" s="84"/>
      <c r="Q19" s="85"/>
    </row>
    <row r="20" spans="1:17" s="127" customFormat="1" ht="11.25" x14ac:dyDescent="0.3">
      <c r="A20" s="51" t="s">
        <v>687</v>
      </c>
      <c r="B20" s="141" t="s">
        <v>530</v>
      </c>
      <c r="C20" s="180">
        <v>3000000</v>
      </c>
      <c r="D20" s="181"/>
      <c r="E20" s="181"/>
      <c r="F20" s="28"/>
      <c r="G20" s="29"/>
      <c r="H20" s="180">
        <v>3000000</v>
      </c>
      <c r="I20" s="181"/>
      <c r="J20" s="181"/>
      <c r="K20" s="28"/>
      <c r="L20" s="52"/>
      <c r="M20" s="27">
        <v>3000000</v>
      </c>
      <c r="N20" s="28"/>
      <c r="O20" s="28"/>
      <c r="P20" s="28"/>
      <c r="Q20" s="29"/>
    </row>
    <row r="21" spans="1:17" s="127" customFormat="1" ht="12.75" x14ac:dyDescent="0.3">
      <c r="A21" s="251" t="s">
        <v>28</v>
      </c>
      <c r="B21" s="140"/>
      <c r="C21" s="178">
        <v>3000000</v>
      </c>
      <c r="D21" s="179"/>
      <c r="E21" s="179"/>
      <c r="F21" s="25"/>
      <c r="G21" s="26"/>
      <c r="H21" s="178">
        <v>3000000</v>
      </c>
      <c r="I21" s="179"/>
      <c r="J21" s="179"/>
      <c r="K21" s="25"/>
      <c r="L21" s="54"/>
      <c r="M21" s="24"/>
      <c r="N21" s="25"/>
      <c r="O21" s="25"/>
      <c r="P21" s="25"/>
      <c r="Q21" s="26"/>
    </row>
    <row r="22" spans="1:17" s="127" customFormat="1" ht="11.25" x14ac:dyDescent="0.3">
      <c r="A22" s="51" t="s">
        <v>688</v>
      </c>
      <c r="B22" s="141"/>
      <c r="C22" s="180"/>
      <c r="D22" s="181"/>
      <c r="E22" s="181"/>
      <c r="F22" s="28"/>
      <c r="G22" s="29"/>
      <c r="H22" s="180"/>
      <c r="I22" s="181"/>
      <c r="J22" s="181"/>
      <c r="K22" s="28"/>
      <c r="L22" s="52"/>
      <c r="M22" s="27"/>
      <c r="N22" s="28"/>
      <c r="O22" s="28"/>
      <c r="P22" s="28"/>
      <c r="Q22" s="29"/>
    </row>
    <row r="23" spans="1:17" s="127" customFormat="1" ht="90" x14ac:dyDescent="0.3">
      <c r="A23" s="53" t="s">
        <v>689</v>
      </c>
      <c r="B23" s="140" t="s">
        <v>57</v>
      </c>
      <c r="C23" s="178">
        <v>12000</v>
      </c>
      <c r="D23" s="179">
        <v>9000</v>
      </c>
      <c r="E23" s="179">
        <v>6000</v>
      </c>
      <c r="F23" s="25"/>
      <c r="G23" s="26" t="s">
        <v>690</v>
      </c>
      <c r="H23" s="178">
        <v>12000</v>
      </c>
      <c r="I23" s="179">
        <v>9000</v>
      </c>
      <c r="J23" s="179">
        <v>6000</v>
      </c>
      <c r="K23" s="25"/>
      <c r="L23" s="54" t="s">
        <v>690</v>
      </c>
      <c r="M23" s="24"/>
      <c r="N23" s="25"/>
      <c r="O23" s="25"/>
      <c r="P23" s="25"/>
      <c r="Q23" s="26"/>
    </row>
    <row r="24" spans="1:17" s="127" customFormat="1" ht="146.25" x14ac:dyDescent="0.3">
      <c r="A24" s="51" t="s">
        <v>691</v>
      </c>
      <c r="B24" s="141" t="s">
        <v>57</v>
      </c>
      <c r="C24" s="180">
        <v>15.000000000000002</v>
      </c>
      <c r="D24" s="181">
        <v>12000</v>
      </c>
      <c r="E24" s="181">
        <v>7500</v>
      </c>
      <c r="F24" s="28"/>
      <c r="G24" s="29" t="s">
        <v>692</v>
      </c>
      <c r="H24" s="180">
        <v>15.000000000000002</v>
      </c>
      <c r="I24" s="181">
        <v>12000</v>
      </c>
      <c r="J24" s="181">
        <v>7500</v>
      </c>
      <c r="K24" s="28"/>
      <c r="L24" s="52" t="s">
        <v>692</v>
      </c>
      <c r="M24" s="27"/>
      <c r="N24" s="28"/>
      <c r="O24" s="28"/>
      <c r="P24" s="28"/>
      <c r="Q24" s="29"/>
    </row>
    <row r="25" spans="1:17" s="127" customFormat="1" ht="191.25" x14ac:dyDescent="0.3">
      <c r="A25" s="53" t="s">
        <v>693</v>
      </c>
      <c r="B25" s="140" t="s">
        <v>57</v>
      </c>
      <c r="C25" s="178">
        <v>87</v>
      </c>
      <c r="D25" s="179"/>
      <c r="E25" s="179"/>
      <c r="F25" s="25"/>
      <c r="G25" s="26" t="s">
        <v>694</v>
      </c>
      <c r="H25" s="178">
        <v>87</v>
      </c>
      <c r="I25" s="179"/>
      <c r="J25" s="179"/>
      <c r="K25" s="25"/>
      <c r="L25" s="54" t="s">
        <v>694</v>
      </c>
      <c r="M25" s="24"/>
      <c r="N25" s="25"/>
      <c r="O25" s="25"/>
      <c r="P25" s="25"/>
      <c r="Q25" s="26"/>
    </row>
    <row r="26" spans="1:17" s="127" customFormat="1" ht="191.25" x14ac:dyDescent="0.3">
      <c r="A26" s="51" t="s">
        <v>695</v>
      </c>
      <c r="B26" s="141" t="s">
        <v>57</v>
      </c>
      <c r="C26" s="180">
        <v>3.9000000000000004</v>
      </c>
      <c r="D26" s="181"/>
      <c r="E26" s="181"/>
      <c r="F26" s="28"/>
      <c r="G26" s="29" t="s">
        <v>694</v>
      </c>
      <c r="H26" s="180">
        <v>3.9000000000000004</v>
      </c>
      <c r="I26" s="181"/>
      <c r="J26" s="181"/>
      <c r="K26" s="28"/>
      <c r="L26" s="52" t="s">
        <v>696</v>
      </c>
      <c r="M26" s="27"/>
      <c r="N26" s="28"/>
      <c r="O26" s="28"/>
      <c r="P26" s="28"/>
      <c r="Q26" s="29"/>
    </row>
    <row r="27" spans="1:17" s="127" customFormat="1" ht="191.25" x14ac:dyDescent="0.3">
      <c r="A27" s="53" t="s">
        <v>697</v>
      </c>
      <c r="B27" s="140" t="s">
        <v>698</v>
      </c>
      <c r="C27" s="178">
        <v>21</v>
      </c>
      <c r="D27" s="179"/>
      <c r="E27" s="179"/>
      <c r="F27" s="25"/>
      <c r="G27" s="26" t="s">
        <v>694</v>
      </c>
      <c r="H27" s="178">
        <v>21</v>
      </c>
      <c r="I27" s="179"/>
      <c r="J27" s="179"/>
      <c r="K27" s="25"/>
      <c r="L27" s="54" t="s">
        <v>694</v>
      </c>
      <c r="M27" s="24"/>
      <c r="N27" s="25"/>
      <c r="O27" s="25"/>
      <c r="P27" s="25"/>
      <c r="Q27" s="26"/>
    </row>
    <row r="28" spans="1:17" s="127" customFormat="1" ht="191.25" x14ac:dyDescent="0.3">
      <c r="A28" s="51" t="s">
        <v>699</v>
      </c>
      <c r="B28" s="141" t="s">
        <v>698</v>
      </c>
      <c r="C28" s="180">
        <v>14.399999999999999</v>
      </c>
      <c r="D28" s="181"/>
      <c r="E28" s="181"/>
      <c r="F28" s="28"/>
      <c r="G28" s="29" t="s">
        <v>694</v>
      </c>
      <c r="H28" s="180">
        <v>14.399999999999999</v>
      </c>
      <c r="I28" s="181"/>
      <c r="J28" s="181"/>
      <c r="K28" s="28"/>
      <c r="L28" s="52" t="s">
        <v>694</v>
      </c>
      <c r="M28" s="27"/>
      <c r="N28" s="28"/>
      <c r="O28" s="28"/>
      <c r="P28" s="28"/>
      <c r="Q28" s="29"/>
    </row>
    <row r="29" spans="1:17" s="127" customFormat="1" ht="67.5" x14ac:dyDescent="0.3">
      <c r="A29" s="53" t="s">
        <v>700</v>
      </c>
      <c r="B29" s="140"/>
      <c r="C29" s="178">
        <v>1</v>
      </c>
      <c r="D29" s="179"/>
      <c r="E29" s="179"/>
      <c r="F29" s="25"/>
      <c r="G29" s="26" t="s">
        <v>701</v>
      </c>
      <c r="H29" s="178"/>
      <c r="I29" s="179"/>
      <c r="J29" s="179"/>
      <c r="K29" s="25"/>
      <c r="L29" s="54"/>
      <c r="M29" s="24"/>
      <c r="N29" s="25"/>
      <c r="O29" s="25"/>
      <c r="P29" s="25"/>
      <c r="Q29" s="26"/>
    </row>
    <row r="30" spans="1:17" s="127" customFormat="1" ht="67.5" x14ac:dyDescent="0.3">
      <c r="A30" s="51" t="s">
        <v>702</v>
      </c>
      <c r="B30" s="141" t="s">
        <v>703</v>
      </c>
      <c r="C30" s="180">
        <v>1200</v>
      </c>
      <c r="D30" s="181"/>
      <c r="E30" s="181"/>
      <c r="F30" s="28"/>
      <c r="G30" s="29" t="s">
        <v>701</v>
      </c>
      <c r="H30" s="180">
        <v>1200</v>
      </c>
      <c r="I30" s="181"/>
      <c r="J30" s="181"/>
      <c r="K30" s="28"/>
      <c r="L30" s="52" t="s">
        <v>701</v>
      </c>
      <c r="M30" s="27"/>
      <c r="N30" s="28"/>
      <c r="O30" s="28"/>
      <c r="P30" s="28"/>
      <c r="Q30" s="29"/>
    </row>
    <row r="31" spans="1:17" s="127" customFormat="1" ht="33.75" x14ac:dyDescent="0.3">
      <c r="A31" s="53" t="s">
        <v>360</v>
      </c>
      <c r="B31" s="140" t="s">
        <v>57</v>
      </c>
      <c r="C31" s="178"/>
      <c r="D31" s="179"/>
      <c r="E31" s="179"/>
      <c r="F31" s="25"/>
      <c r="G31" s="26"/>
      <c r="H31" s="178">
        <v>14.6</v>
      </c>
      <c r="I31" s="179"/>
      <c r="J31" s="179"/>
      <c r="K31" s="25"/>
      <c r="L31" s="54" t="s">
        <v>701</v>
      </c>
      <c r="M31" s="24"/>
      <c r="N31" s="25"/>
      <c r="O31" s="25"/>
      <c r="P31" s="25"/>
      <c r="Q31" s="26"/>
    </row>
    <row r="32" spans="1:17" s="127" customFormat="1" ht="11.25" x14ac:dyDescent="0.3">
      <c r="A32" s="51" t="s">
        <v>991</v>
      </c>
      <c r="B32" s="141" t="s">
        <v>57</v>
      </c>
      <c r="C32" s="180">
        <v>480</v>
      </c>
      <c r="D32" s="181"/>
      <c r="E32" s="181"/>
      <c r="F32" s="28"/>
      <c r="G32" s="29"/>
      <c r="H32" s="180">
        <v>480</v>
      </c>
      <c r="I32" s="181"/>
      <c r="J32" s="181"/>
      <c r="K32" s="28"/>
      <c r="L32" s="52"/>
      <c r="M32" s="27"/>
      <c r="N32" s="28"/>
      <c r="O32" s="28"/>
      <c r="P32" s="28"/>
      <c r="Q32" s="29"/>
    </row>
    <row r="33" spans="1:17" s="127" customFormat="1" ht="67.5" x14ac:dyDescent="0.3">
      <c r="A33" s="53" t="s">
        <v>992</v>
      </c>
      <c r="B33" s="140" t="s">
        <v>703</v>
      </c>
      <c r="C33" s="178">
        <v>4800</v>
      </c>
      <c r="D33" s="179"/>
      <c r="E33" s="179"/>
      <c r="F33" s="25"/>
      <c r="G33" s="26" t="s">
        <v>701</v>
      </c>
      <c r="H33" s="178"/>
      <c r="I33" s="179"/>
      <c r="J33" s="179"/>
      <c r="K33" s="25"/>
      <c r="L33" s="54"/>
      <c r="M33" s="24"/>
      <c r="N33" s="25"/>
      <c r="O33" s="25"/>
      <c r="P33" s="25"/>
      <c r="Q33" s="26"/>
    </row>
    <row r="34" spans="1:17" s="127" customFormat="1" ht="67.5" x14ac:dyDescent="0.3">
      <c r="A34" s="51" t="s">
        <v>145</v>
      </c>
      <c r="B34" s="141" t="s">
        <v>703</v>
      </c>
      <c r="C34" s="180">
        <v>1200</v>
      </c>
      <c r="D34" s="181"/>
      <c r="E34" s="181"/>
      <c r="F34" s="28"/>
      <c r="G34" s="29" t="s">
        <v>701</v>
      </c>
      <c r="H34" s="180"/>
      <c r="I34" s="181"/>
      <c r="J34" s="181"/>
      <c r="K34" s="28"/>
      <c r="L34" s="52"/>
      <c r="M34" s="27"/>
      <c r="N34" s="28"/>
      <c r="O34" s="28"/>
      <c r="P34" s="28"/>
      <c r="Q34" s="29"/>
    </row>
    <row r="35" spans="1:17" s="127" customFormat="1" ht="33.75" x14ac:dyDescent="0.3">
      <c r="A35" s="53" t="s">
        <v>993</v>
      </c>
      <c r="B35" s="140" t="s">
        <v>57</v>
      </c>
      <c r="C35" s="178">
        <v>480</v>
      </c>
      <c r="D35" s="179"/>
      <c r="E35" s="179"/>
      <c r="F35" s="25"/>
      <c r="G35" s="26"/>
      <c r="H35" s="178">
        <v>480</v>
      </c>
      <c r="I35" s="179"/>
      <c r="J35" s="179"/>
      <c r="K35" s="25"/>
      <c r="L35" s="54" t="s">
        <v>701</v>
      </c>
      <c r="M35" s="24"/>
      <c r="N35" s="25"/>
      <c r="O35" s="25"/>
      <c r="P35" s="25"/>
      <c r="Q35" s="26"/>
    </row>
    <row r="36" spans="1:17" s="127" customFormat="1" ht="11.25" x14ac:dyDescent="0.3">
      <c r="A36" s="51" t="s">
        <v>261</v>
      </c>
      <c r="B36" s="141"/>
      <c r="C36" s="180"/>
      <c r="D36" s="181"/>
      <c r="E36" s="181"/>
      <c r="F36" s="28"/>
      <c r="G36" s="29"/>
      <c r="H36" s="180"/>
      <c r="I36" s="181"/>
      <c r="J36" s="181"/>
      <c r="K36" s="28"/>
      <c r="L36" s="52"/>
      <c r="M36" s="27"/>
      <c r="N36" s="28"/>
      <c r="O36" s="28"/>
      <c r="P36" s="28"/>
      <c r="Q36" s="29"/>
    </row>
    <row r="37" spans="1:17" s="127" customFormat="1" ht="67.5" x14ac:dyDescent="0.3">
      <c r="A37" s="53" t="s">
        <v>704</v>
      </c>
      <c r="B37" s="140" t="s">
        <v>57</v>
      </c>
      <c r="C37" s="178">
        <v>3000000</v>
      </c>
      <c r="D37" s="179"/>
      <c r="E37" s="179"/>
      <c r="F37" s="25"/>
      <c r="G37" s="26" t="s">
        <v>701</v>
      </c>
      <c r="H37" s="178">
        <v>3000000</v>
      </c>
      <c r="I37" s="179"/>
      <c r="J37" s="179"/>
      <c r="K37" s="25"/>
      <c r="L37" s="54" t="s">
        <v>701</v>
      </c>
      <c r="M37" s="24"/>
      <c r="N37" s="25"/>
      <c r="O37" s="25"/>
      <c r="P37" s="25"/>
      <c r="Q37" s="26"/>
    </row>
    <row r="38" spans="1:17" s="127" customFormat="1" ht="11.25" x14ac:dyDescent="0.3">
      <c r="A38" s="51" t="s">
        <v>45</v>
      </c>
      <c r="B38" s="141"/>
      <c r="C38" s="180"/>
      <c r="D38" s="181"/>
      <c r="E38" s="181"/>
      <c r="F38" s="28"/>
      <c r="G38" s="29"/>
      <c r="H38" s="180"/>
      <c r="I38" s="181"/>
      <c r="J38" s="181"/>
      <c r="K38" s="28"/>
      <c r="L38" s="52"/>
      <c r="M38" s="27"/>
      <c r="N38" s="28"/>
      <c r="O38" s="28"/>
      <c r="P38" s="28"/>
      <c r="Q38" s="29"/>
    </row>
    <row r="39" spans="1:17" s="127" customFormat="1" ht="11.25" x14ac:dyDescent="0.3">
      <c r="A39" s="252" t="s">
        <v>1024</v>
      </c>
      <c r="B39" s="140" t="s">
        <v>51</v>
      </c>
      <c r="C39" s="178">
        <v>31320</v>
      </c>
      <c r="D39" s="179">
        <v>20520</v>
      </c>
      <c r="E39" s="179">
        <v>9720</v>
      </c>
      <c r="F39" s="25"/>
      <c r="G39" s="26"/>
      <c r="H39" s="178">
        <v>31320</v>
      </c>
      <c r="I39" s="179">
        <v>20520</v>
      </c>
      <c r="J39" s="179">
        <v>9720</v>
      </c>
      <c r="K39" s="25"/>
      <c r="L39" s="54"/>
      <c r="M39" s="24"/>
      <c r="N39" s="25"/>
      <c r="O39" s="25"/>
      <c r="P39" s="25"/>
      <c r="Q39" s="26"/>
    </row>
    <row r="40" spans="1:17" s="127" customFormat="1" ht="22.5" x14ac:dyDescent="0.3">
      <c r="A40" s="250" t="s">
        <v>1024</v>
      </c>
      <c r="B40" s="141" t="s">
        <v>705</v>
      </c>
      <c r="C40" s="180"/>
      <c r="D40" s="181"/>
      <c r="E40" s="181"/>
      <c r="F40" s="28"/>
      <c r="G40" s="29"/>
      <c r="H40" s="180"/>
      <c r="I40" s="181"/>
      <c r="J40" s="181"/>
      <c r="K40" s="28"/>
      <c r="L40" s="52"/>
      <c r="M40" s="27" t="s">
        <v>706</v>
      </c>
      <c r="N40" s="28" t="s">
        <v>707</v>
      </c>
      <c r="O40" s="28">
        <v>3</v>
      </c>
      <c r="P40" s="28"/>
      <c r="Q40" s="29" t="s">
        <v>708</v>
      </c>
    </row>
    <row r="41" spans="1:17" s="127" customFormat="1" ht="22.5" x14ac:dyDescent="0.3">
      <c r="A41" s="252" t="s">
        <v>1025</v>
      </c>
      <c r="B41" s="140" t="s">
        <v>709</v>
      </c>
      <c r="C41" s="178"/>
      <c r="D41" s="179"/>
      <c r="E41" s="179"/>
      <c r="F41" s="25"/>
      <c r="G41" s="26"/>
      <c r="H41" s="178"/>
      <c r="I41" s="179"/>
      <c r="J41" s="179"/>
      <c r="K41" s="25"/>
      <c r="L41" s="54"/>
      <c r="M41" s="24" t="s">
        <v>710</v>
      </c>
      <c r="N41" s="25" t="s">
        <v>711</v>
      </c>
      <c r="O41" s="25">
        <v>2</v>
      </c>
      <c r="P41" s="25"/>
      <c r="Q41" s="26" t="s">
        <v>708</v>
      </c>
    </row>
    <row r="42" spans="1:17" s="127" customFormat="1" ht="12.75" x14ac:dyDescent="0.3">
      <c r="A42" s="243" t="s">
        <v>50</v>
      </c>
      <c r="B42" s="141"/>
      <c r="C42" s="180"/>
      <c r="D42" s="181"/>
      <c r="E42" s="181"/>
      <c r="F42" s="28"/>
      <c r="G42" s="29"/>
      <c r="H42" s="180"/>
      <c r="I42" s="181"/>
      <c r="J42" s="181"/>
      <c r="K42" s="28"/>
      <c r="L42" s="52"/>
      <c r="M42" s="27"/>
      <c r="N42" s="28"/>
      <c r="O42" s="28"/>
      <c r="P42" s="28"/>
      <c r="Q42" s="29"/>
    </row>
    <row r="43" spans="1:17" s="127" customFormat="1" ht="67.5" x14ac:dyDescent="0.3">
      <c r="A43" s="53" t="s">
        <v>994</v>
      </c>
      <c r="B43" s="140" t="s">
        <v>57</v>
      </c>
      <c r="C43" s="178">
        <v>2400000</v>
      </c>
      <c r="D43" s="179"/>
      <c r="E43" s="179"/>
      <c r="F43" s="25" t="s">
        <v>712</v>
      </c>
      <c r="G43" s="26" t="s">
        <v>701</v>
      </c>
      <c r="H43" s="178">
        <v>2970000</v>
      </c>
      <c r="I43" s="179"/>
      <c r="J43" s="179"/>
      <c r="K43" s="25" t="s">
        <v>712</v>
      </c>
      <c r="L43" s="54" t="s">
        <v>701</v>
      </c>
      <c r="M43" s="24"/>
      <c r="N43" s="25"/>
      <c r="O43" s="25"/>
      <c r="P43" s="25"/>
      <c r="Q43" s="26" t="s">
        <v>713</v>
      </c>
    </row>
    <row r="44" spans="1:17" s="127" customFormat="1" ht="11.25" x14ac:dyDescent="0.3">
      <c r="A44" s="250" t="s">
        <v>714</v>
      </c>
      <c r="B44" s="141" t="s">
        <v>715</v>
      </c>
      <c r="C44" s="180"/>
      <c r="D44" s="181"/>
      <c r="E44" s="181"/>
      <c r="F44" s="28"/>
      <c r="G44" s="29"/>
      <c r="H44" s="180"/>
      <c r="I44" s="181"/>
      <c r="J44" s="181"/>
      <c r="K44" s="28"/>
      <c r="L44" s="52"/>
      <c r="M44" s="27">
        <v>40</v>
      </c>
      <c r="N44" s="28">
        <v>40</v>
      </c>
      <c r="O44" s="28">
        <v>45</v>
      </c>
      <c r="P44" s="28" t="s">
        <v>714</v>
      </c>
      <c r="Q44" s="29" t="s">
        <v>713</v>
      </c>
    </row>
    <row r="45" spans="1:17" s="127" customFormat="1" ht="11.25" x14ac:dyDescent="0.3">
      <c r="A45" s="252" t="s">
        <v>716</v>
      </c>
      <c r="B45" s="140" t="s">
        <v>715</v>
      </c>
      <c r="C45" s="178"/>
      <c r="D45" s="179"/>
      <c r="E45" s="179"/>
      <c r="F45" s="25"/>
      <c r="G45" s="26"/>
      <c r="H45" s="178"/>
      <c r="I45" s="179"/>
      <c r="J45" s="179"/>
      <c r="K45" s="25"/>
      <c r="L45" s="54"/>
      <c r="M45" s="24">
        <v>60</v>
      </c>
      <c r="N45" s="25">
        <v>60</v>
      </c>
      <c r="O45" s="25">
        <v>55</v>
      </c>
      <c r="P45" s="25"/>
      <c r="Q45" s="26" t="s">
        <v>713</v>
      </c>
    </row>
    <row r="46" spans="1:17" s="127" customFormat="1" ht="11.25" x14ac:dyDescent="0.3">
      <c r="A46" s="51" t="s">
        <v>893</v>
      </c>
      <c r="B46" s="141"/>
      <c r="C46" s="180"/>
      <c r="D46" s="181"/>
      <c r="E46" s="181"/>
      <c r="F46" s="28"/>
      <c r="G46" s="29"/>
      <c r="H46" s="180"/>
      <c r="I46" s="181"/>
      <c r="J46" s="181"/>
      <c r="K46" s="28"/>
      <c r="L46" s="52"/>
      <c r="M46" s="27"/>
      <c r="N46" s="28"/>
      <c r="O46" s="28"/>
      <c r="P46" s="28"/>
      <c r="Q46" s="29"/>
    </row>
    <row r="47" spans="1:17" s="127" customFormat="1" ht="11.25" x14ac:dyDescent="0.3">
      <c r="A47" s="53" t="s">
        <v>361</v>
      </c>
      <c r="B47" s="140"/>
      <c r="C47" s="178"/>
      <c r="D47" s="179"/>
      <c r="E47" s="179"/>
      <c r="F47" s="25"/>
      <c r="G47" s="26"/>
      <c r="H47" s="178"/>
      <c r="I47" s="179"/>
      <c r="J47" s="179"/>
      <c r="K47" s="25"/>
      <c r="L47" s="54"/>
      <c r="M47" s="24"/>
      <c r="N47" s="25"/>
      <c r="O47" s="25"/>
      <c r="P47" s="25"/>
      <c r="Q47" s="26"/>
    </row>
    <row r="48" spans="1:17" s="127" customFormat="1" ht="11.25" x14ac:dyDescent="0.3">
      <c r="A48" s="250" t="s">
        <v>362</v>
      </c>
      <c r="B48" s="141" t="s">
        <v>57</v>
      </c>
      <c r="C48" s="180">
        <v>600000</v>
      </c>
      <c r="D48" s="181"/>
      <c r="E48" s="181"/>
      <c r="F48" s="28"/>
      <c r="G48" s="29"/>
      <c r="H48" s="180">
        <v>30000</v>
      </c>
      <c r="I48" s="181"/>
      <c r="J48" s="181"/>
      <c r="K48" s="28"/>
      <c r="L48" s="52"/>
      <c r="M48" s="27"/>
      <c r="N48" s="28"/>
      <c r="O48" s="28"/>
      <c r="P48" s="28"/>
      <c r="Q48" s="29"/>
    </row>
    <row r="49" spans="1:17" s="127" customFormat="1" ht="11.25" x14ac:dyDescent="0.3">
      <c r="A49" s="53" t="s">
        <v>942</v>
      </c>
      <c r="B49" s="140"/>
      <c r="C49" s="178"/>
      <c r="D49" s="179"/>
      <c r="E49" s="179"/>
      <c r="F49" s="25"/>
      <c r="G49" s="26"/>
      <c r="H49" s="178"/>
      <c r="I49" s="179"/>
      <c r="J49" s="179"/>
      <c r="K49" s="25"/>
      <c r="L49" s="54"/>
      <c r="M49" s="24"/>
      <c r="N49" s="25"/>
      <c r="O49" s="25"/>
      <c r="P49" s="25"/>
      <c r="Q49" s="26"/>
    </row>
    <row r="50" spans="1:17" s="127" customFormat="1" ht="11.25" x14ac:dyDescent="0.3">
      <c r="A50" s="250" t="s">
        <v>717</v>
      </c>
      <c r="B50" s="141" t="s">
        <v>57</v>
      </c>
      <c r="C50" s="180">
        <v>241</v>
      </c>
      <c r="D50" s="181"/>
      <c r="E50" s="181"/>
      <c r="F50" s="28"/>
      <c r="G50" s="29"/>
      <c r="H50" s="180">
        <v>141</v>
      </c>
      <c r="I50" s="181"/>
      <c r="J50" s="181"/>
      <c r="K50" s="28"/>
      <c r="L50" s="52"/>
      <c r="M50" s="27"/>
      <c r="N50" s="28"/>
      <c r="O50" s="28"/>
      <c r="P50" s="28"/>
      <c r="Q50" s="29"/>
    </row>
    <row r="51" spans="1:17" s="127" customFormat="1" ht="11.25" x14ac:dyDescent="0.3">
      <c r="A51" s="84" t="s">
        <v>894</v>
      </c>
      <c r="B51" s="147" t="s">
        <v>2</v>
      </c>
      <c r="C51" s="84" t="s">
        <v>3</v>
      </c>
      <c r="D51" s="84">
        <v>2030</v>
      </c>
      <c r="E51" s="84">
        <v>2050</v>
      </c>
      <c r="F51" s="84"/>
      <c r="G51" s="85"/>
      <c r="H51" s="84" t="s">
        <v>3</v>
      </c>
      <c r="I51" s="84">
        <v>2030</v>
      </c>
      <c r="J51" s="84">
        <v>2050</v>
      </c>
      <c r="K51" s="84"/>
      <c r="L51" s="85"/>
      <c r="M51" s="85" t="s">
        <v>3</v>
      </c>
      <c r="N51" s="85">
        <v>2030</v>
      </c>
      <c r="O51" s="85">
        <v>2050</v>
      </c>
      <c r="P51" s="84"/>
      <c r="Q51" s="85"/>
    </row>
    <row r="52" spans="1:17" s="127" customFormat="1" ht="11.25" x14ac:dyDescent="0.3">
      <c r="A52" s="51" t="s">
        <v>895</v>
      </c>
      <c r="B52" s="141"/>
      <c r="C52" s="180"/>
      <c r="D52" s="181"/>
      <c r="E52" s="181"/>
      <c r="F52" s="28" t="s">
        <v>718</v>
      </c>
      <c r="G52" s="29"/>
      <c r="H52" s="180"/>
      <c r="I52" s="181"/>
      <c r="J52" s="181"/>
      <c r="K52" s="28" t="s">
        <v>719</v>
      </c>
      <c r="L52" s="52"/>
      <c r="M52" s="27"/>
      <c r="N52" s="28"/>
      <c r="O52" s="28"/>
      <c r="P52" s="28" t="s">
        <v>720</v>
      </c>
      <c r="Q52" s="29"/>
    </row>
    <row r="53" spans="1:17" s="127" customFormat="1" ht="11.25" x14ac:dyDescent="0.3">
      <c r="A53" s="53" t="s">
        <v>721</v>
      </c>
      <c r="B53" s="140" t="s">
        <v>722</v>
      </c>
      <c r="C53" s="178">
        <v>30136.986301369863</v>
      </c>
      <c r="D53" s="179">
        <v>30136.986301369863</v>
      </c>
      <c r="E53" s="179">
        <v>30136.986301369863</v>
      </c>
      <c r="F53" s="25"/>
      <c r="G53" s="26"/>
      <c r="H53" s="178">
        <v>30136.986301369863</v>
      </c>
      <c r="I53" s="179">
        <v>30136.986301369863</v>
      </c>
      <c r="J53" s="179">
        <v>30136.986301369863</v>
      </c>
      <c r="K53" s="25"/>
      <c r="L53" s="54"/>
      <c r="M53" s="24">
        <v>30136.986301369863</v>
      </c>
      <c r="N53" s="25">
        <v>30136.986301369863</v>
      </c>
      <c r="O53" s="25">
        <v>30136.986301369863</v>
      </c>
      <c r="P53" s="25"/>
      <c r="Q53" s="26"/>
    </row>
    <row r="54" spans="1:17" s="127" customFormat="1" ht="11.25" x14ac:dyDescent="0.3">
      <c r="A54" s="51" t="s">
        <v>723</v>
      </c>
      <c r="B54" s="141" t="s">
        <v>524</v>
      </c>
      <c r="C54" s="180">
        <v>3.8997919662581535</v>
      </c>
      <c r="D54" s="181">
        <v>3.8997919662581535</v>
      </c>
      <c r="E54" s="181">
        <v>3.8997919662581535</v>
      </c>
      <c r="F54" s="28"/>
      <c r="G54" s="29"/>
      <c r="H54" s="180">
        <v>3.8997919662581535</v>
      </c>
      <c r="I54" s="181">
        <v>3.8997919662581535</v>
      </c>
      <c r="J54" s="181">
        <v>3.8997919662581535</v>
      </c>
      <c r="K54" s="28"/>
      <c r="L54" s="52"/>
      <c r="M54" s="27">
        <v>19.172900504252578</v>
      </c>
      <c r="N54" s="28">
        <v>19.172900504252578</v>
      </c>
      <c r="O54" s="28">
        <v>19.172900504252578</v>
      </c>
      <c r="P54" s="28"/>
      <c r="Q54" s="29"/>
    </row>
    <row r="55" spans="1:17" s="127" customFormat="1" ht="11.25" x14ac:dyDescent="0.3">
      <c r="A55" s="53" t="s">
        <v>724</v>
      </c>
      <c r="B55" s="140" t="s">
        <v>524</v>
      </c>
      <c r="C55" s="178">
        <v>6.0314661525803386</v>
      </c>
      <c r="D55" s="179">
        <v>6.0314661525803386</v>
      </c>
      <c r="E55" s="179">
        <v>6.0314661525803386</v>
      </c>
      <c r="F55" s="25"/>
      <c r="G55" s="26"/>
      <c r="H55" s="178">
        <v>6.0314661525803386</v>
      </c>
      <c r="I55" s="179">
        <v>6.0314661525803386</v>
      </c>
      <c r="J55" s="179">
        <v>6.0314661525803386</v>
      </c>
      <c r="K55" s="25"/>
      <c r="L55" s="54"/>
      <c r="M55" s="24">
        <v>0.50491125087679234</v>
      </c>
      <c r="N55" s="25">
        <v>0.50491125087679234</v>
      </c>
      <c r="O55" s="25">
        <v>0.50491125087679234</v>
      </c>
      <c r="P55" s="25"/>
      <c r="Q55" s="26"/>
    </row>
    <row r="56" spans="1:17" s="127" customFormat="1" ht="11.25" x14ac:dyDescent="0.3">
      <c r="A56" s="51" t="s">
        <v>725</v>
      </c>
      <c r="B56" s="141" t="s">
        <v>524</v>
      </c>
      <c r="C56" s="180">
        <v>4.3839551532479843</v>
      </c>
      <c r="D56" s="181">
        <v>4.3839551532479843</v>
      </c>
      <c r="E56" s="181">
        <v>4.3839551532479843</v>
      </c>
      <c r="F56" s="28"/>
      <c r="G56" s="29"/>
      <c r="H56" s="180">
        <v>4.3839551532479843</v>
      </c>
      <c r="I56" s="181">
        <v>4.3839551532479843</v>
      </c>
      <c r="J56" s="181">
        <v>4.3839551532479843</v>
      </c>
      <c r="K56" s="28"/>
      <c r="L56" s="52"/>
      <c r="M56" s="27">
        <v>10.237016873837703</v>
      </c>
      <c r="N56" s="28">
        <v>10.237016873837703</v>
      </c>
      <c r="O56" s="28">
        <v>10.237016873837703</v>
      </c>
      <c r="P56" s="28"/>
      <c r="Q56" s="29"/>
    </row>
    <row r="57" spans="1:17" s="127" customFormat="1" ht="11.25" x14ac:dyDescent="0.3">
      <c r="A57" s="53" t="s">
        <v>726</v>
      </c>
      <c r="B57" s="140" t="s">
        <v>524</v>
      </c>
      <c r="C57" s="178">
        <v>0.5393571309890357</v>
      </c>
      <c r="D57" s="179">
        <v>0.5393571309890357</v>
      </c>
      <c r="E57" s="179">
        <v>0.5393571309890357</v>
      </c>
      <c r="F57" s="25"/>
      <c r="G57" s="26"/>
      <c r="H57" s="178">
        <v>0.5393571309890357</v>
      </c>
      <c r="I57" s="179">
        <v>0.5393571309890357</v>
      </c>
      <c r="J57" s="179">
        <v>0.5393571309890357</v>
      </c>
      <c r="K57" s="25"/>
      <c r="L57" s="54"/>
      <c r="M57" s="24">
        <v>0.47556252482120387</v>
      </c>
      <c r="N57" s="25">
        <v>0.47556252482120387</v>
      </c>
      <c r="O57" s="25">
        <v>0.47556252482120387</v>
      </c>
      <c r="P57" s="25"/>
      <c r="Q57" s="26"/>
    </row>
    <row r="58" spans="1:17" s="127" customFormat="1" ht="11.25" x14ac:dyDescent="0.3">
      <c r="A58" s="51" t="s">
        <v>727</v>
      </c>
      <c r="B58" s="141" t="s">
        <v>524</v>
      </c>
      <c r="C58" s="180">
        <v>80.711966640127656</v>
      </c>
      <c r="D58" s="181">
        <v>80.711966640127656</v>
      </c>
      <c r="E58" s="181">
        <v>80.711966640127656</v>
      </c>
      <c r="F58" s="28"/>
      <c r="G58" s="29"/>
      <c r="H58" s="180">
        <v>80.711966640127656</v>
      </c>
      <c r="I58" s="181">
        <v>80.711966640127656</v>
      </c>
      <c r="J58" s="181">
        <v>80.711966640127656</v>
      </c>
      <c r="K58" s="28"/>
      <c r="L58" s="52"/>
      <c r="M58" s="27">
        <v>45.311891654193204</v>
      </c>
      <c r="N58" s="28">
        <v>45.311891654193204</v>
      </c>
      <c r="O58" s="28">
        <v>45.311891654193204</v>
      </c>
      <c r="P58" s="28"/>
      <c r="Q58" s="29"/>
    </row>
    <row r="59" spans="1:17" s="127" customFormat="1" ht="11.25" x14ac:dyDescent="0.3">
      <c r="A59" s="53" t="s">
        <v>728</v>
      </c>
      <c r="B59" s="140" t="s">
        <v>524</v>
      </c>
      <c r="C59" s="178">
        <v>211.9234356634588</v>
      </c>
      <c r="D59" s="179">
        <v>211.9234356634588</v>
      </c>
      <c r="E59" s="179">
        <v>211.9234356634588</v>
      </c>
      <c r="F59" s="25"/>
      <c r="G59" s="26"/>
      <c r="H59" s="178">
        <v>211.9234356634588</v>
      </c>
      <c r="I59" s="179">
        <v>211.9234356634588</v>
      </c>
      <c r="J59" s="179">
        <v>211.9234356634588</v>
      </c>
      <c r="K59" s="25"/>
      <c r="L59" s="54"/>
      <c r="M59" s="24">
        <v>333.71579886668752</v>
      </c>
      <c r="N59" s="25">
        <v>333.71579886668752</v>
      </c>
      <c r="O59" s="25">
        <v>333.71579886668752</v>
      </c>
      <c r="P59" s="25"/>
      <c r="Q59" s="26"/>
    </row>
    <row r="60" spans="1:17" s="127" customFormat="1" ht="11.25" x14ac:dyDescent="0.3">
      <c r="A60" s="51" t="s">
        <v>729</v>
      </c>
      <c r="B60" s="141"/>
      <c r="C60" s="180"/>
      <c r="D60" s="181"/>
      <c r="E60" s="181"/>
      <c r="F60" s="28"/>
      <c r="G60" s="29"/>
      <c r="H60" s="180"/>
      <c r="I60" s="181"/>
      <c r="J60" s="181"/>
      <c r="K60" s="28"/>
      <c r="L60" s="52"/>
      <c r="M60" s="27"/>
      <c r="N60" s="28"/>
      <c r="O60" s="28"/>
      <c r="P60" s="28"/>
      <c r="Q60" s="29"/>
    </row>
    <row r="61" spans="1:17" s="127" customFormat="1" ht="33.75" x14ac:dyDescent="0.3">
      <c r="A61" s="53" t="s">
        <v>24</v>
      </c>
      <c r="B61" s="140" t="s">
        <v>17</v>
      </c>
      <c r="C61" s="178">
        <v>3</v>
      </c>
      <c r="D61" s="179">
        <v>6</v>
      </c>
      <c r="E61" s="179">
        <v>10</v>
      </c>
      <c r="F61" s="25"/>
      <c r="G61" s="26"/>
      <c r="H61" s="178">
        <v>10</v>
      </c>
      <c r="I61" s="179">
        <v>12</v>
      </c>
      <c r="J61" s="179">
        <v>15</v>
      </c>
      <c r="K61" s="25"/>
      <c r="L61" s="54" t="s">
        <v>701</v>
      </c>
      <c r="M61" s="24"/>
      <c r="N61" s="25"/>
      <c r="O61" s="25"/>
      <c r="P61" s="25"/>
      <c r="Q61" s="26"/>
    </row>
    <row r="62" spans="1:17" s="127" customFormat="1" ht="11.25" x14ac:dyDescent="0.3">
      <c r="A62" s="51" t="s">
        <v>730</v>
      </c>
      <c r="B62" s="141" t="s">
        <v>524</v>
      </c>
      <c r="C62" s="180"/>
      <c r="D62" s="181"/>
      <c r="E62" s="181"/>
      <c r="F62" s="28"/>
      <c r="G62" s="29"/>
      <c r="H62" s="180">
        <v>1.125</v>
      </c>
      <c r="I62" s="181">
        <v>0.9375</v>
      </c>
      <c r="J62" s="181">
        <v>0.75</v>
      </c>
      <c r="K62" s="28"/>
      <c r="L62" s="52"/>
      <c r="M62" s="27"/>
      <c r="N62" s="28"/>
      <c r="O62" s="28"/>
      <c r="P62" s="28"/>
      <c r="Q62" s="29"/>
    </row>
    <row r="63" spans="1:17" s="127" customFormat="1" ht="11.25" x14ac:dyDescent="0.3">
      <c r="A63" s="53" t="s">
        <v>731</v>
      </c>
      <c r="B63" s="140"/>
      <c r="C63" s="178"/>
      <c r="D63" s="179"/>
      <c r="E63" s="179"/>
      <c r="F63" s="25"/>
      <c r="G63" s="26"/>
      <c r="H63" s="178"/>
      <c r="I63" s="179"/>
      <c r="J63" s="179"/>
      <c r="K63" s="25"/>
      <c r="L63" s="54"/>
      <c r="M63" s="24"/>
      <c r="N63" s="25"/>
      <c r="O63" s="25"/>
      <c r="P63" s="25"/>
      <c r="Q63" s="26"/>
    </row>
    <row r="64" spans="1:17" s="127" customFormat="1" ht="11.25" x14ac:dyDescent="0.3">
      <c r="A64" s="51" t="s">
        <v>24</v>
      </c>
      <c r="B64" s="141" t="s">
        <v>17</v>
      </c>
      <c r="C64" s="180">
        <v>5</v>
      </c>
      <c r="D64" s="181">
        <v>7</v>
      </c>
      <c r="E64" s="181">
        <v>10</v>
      </c>
      <c r="F64" s="28"/>
      <c r="G64" s="29"/>
      <c r="H64" s="180"/>
      <c r="I64" s="181"/>
      <c r="J64" s="181"/>
      <c r="K64" s="28"/>
      <c r="L64" s="52"/>
      <c r="M64" s="27"/>
      <c r="N64" s="28"/>
      <c r="O64" s="28"/>
      <c r="P64" s="28"/>
      <c r="Q64" s="29"/>
    </row>
    <row r="65" spans="1:17" s="127" customFormat="1" ht="11.25" x14ac:dyDescent="0.3">
      <c r="A65" s="53" t="s">
        <v>995</v>
      </c>
      <c r="B65" s="140" t="s">
        <v>524</v>
      </c>
      <c r="C65" s="178"/>
      <c r="D65" s="179"/>
      <c r="E65" s="179"/>
      <c r="F65" s="25"/>
      <c r="G65" s="26"/>
      <c r="H65" s="178"/>
      <c r="I65" s="179"/>
      <c r="J65" s="179"/>
      <c r="K65" s="25"/>
      <c r="L65" s="54"/>
      <c r="M65" s="24"/>
      <c r="N65" s="25"/>
      <c r="O65" s="25"/>
      <c r="P65" s="25"/>
      <c r="Q65" s="26"/>
    </row>
    <row r="66" spans="1:17" s="127" customFormat="1" ht="11.25" x14ac:dyDescent="0.3">
      <c r="A66" s="51" t="s">
        <v>732</v>
      </c>
      <c r="B66" s="141"/>
      <c r="C66" s="180"/>
      <c r="D66" s="181"/>
      <c r="E66" s="181"/>
      <c r="F66" s="28"/>
      <c r="G66" s="29"/>
      <c r="H66" s="180"/>
      <c r="I66" s="181"/>
      <c r="J66" s="181"/>
      <c r="K66" s="28"/>
      <c r="L66" s="52"/>
      <c r="M66" s="27"/>
      <c r="N66" s="28"/>
      <c r="O66" s="28"/>
      <c r="P66" s="28"/>
      <c r="Q66" s="29"/>
    </row>
    <row r="67" spans="1:17" s="127" customFormat="1" ht="11.25" x14ac:dyDescent="0.3">
      <c r="A67" s="53" t="s">
        <v>24</v>
      </c>
      <c r="B67" s="140" t="s">
        <v>17</v>
      </c>
      <c r="C67" s="178"/>
      <c r="D67" s="179"/>
      <c r="E67" s="179"/>
      <c r="F67" s="25"/>
      <c r="G67" s="26"/>
      <c r="H67" s="178">
        <v>5</v>
      </c>
      <c r="I67" s="179">
        <v>7</v>
      </c>
      <c r="J67" s="179">
        <v>10</v>
      </c>
      <c r="K67" s="25"/>
      <c r="L67" s="54"/>
      <c r="M67" s="24"/>
      <c r="N67" s="25"/>
      <c r="O67" s="25"/>
      <c r="P67" s="25"/>
      <c r="Q67" s="26"/>
    </row>
    <row r="68" spans="1:17" s="127" customFormat="1" ht="11.25" x14ac:dyDescent="0.3">
      <c r="A68" s="51" t="s">
        <v>733</v>
      </c>
      <c r="B68" s="141" t="s">
        <v>524</v>
      </c>
      <c r="C68" s="180"/>
      <c r="D68" s="181"/>
      <c r="E68" s="181"/>
      <c r="F68" s="28"/>
      <c r="G68" s="29"/>
      <c r="H68" s="180">
        <v>2.25</v>
      </c>
      <c r="I68" s="181">
        <v>1.6071428571428572</v>
      </c>
      <c r="J68" s="181">
        <v>1.125</v>
      </c>
      <c r="K68" s="28"/>
      <c r="L68" s="52"/>
      <c r="M68" s="27"/>
      <c r="N68" s="28"/>
      <c r="O68" s="28"/>
      <c r="P68" s="28"/>
      <c r="Q68" s="29"/>
    </row>
    <row r="69" spans="1:17" s="127" customFormat="1" ht="11.25" x14ac:dyDescent="0.3">
      <c r="A69" s="84" t="s">
        <v>896</v>
      </c>
      <c r="B69" s="147"/>
      <c r="C69" s="84" t="s">
        <v>3</v>
      </c>
      <c r="D69" s="84">
        <v>2030</v>
      </c>
      <c r="E69" s="84">
        <v>2050</v>
      </c>
      <c r="F69" s="84"/>
      <c r="G69" s="85"/>
      <c r="H69" s="84" t="s">
        <v>3</v>
      </c>
      <c r="I69" s="84">
        <v>2030</v>
      </c>
      <c r="J69" s="84">
        <v>2050</v>
      </c>
      <c r="K69" s="84"/>
      <c r="L69" s="85"/>
      <c r="M69" s="85" t="s">
        <v>3</v>
      </c>
      <c r="N69" s="85">
        <v>2030</v>
      </c>
      <c r="O69" s="85">
        <v>2050</v>
      </c>
      <c r="P69" s="84"/>
      <c r="Q69" s="85"/>
    </row>
    <row r="70" spans="1:17" s="127" customFormat="1" ht="11.25" x14ac:dyDescent="0.3">
      <c r="A70" s="51" t="s">
        <v>368</v>
      </c>
      <c r="B70" s="141"/>
      <c r="C70" s="180"/>
      <c r="D70" s="181"/>
      <c r="E70" s="181"/>
      <c r="F70" s="28"/>
      <c r="G70" s="29"/>
      <c r="H70" s="180"/>
      <c r="I70" s="181"/>
      <c r="J70" s="181"/>
      <c r="K70" s="28"/>
      <c r="L70" s="52"/>
      <c r="M70" s="27"/>
      <c r="N70" s="28"/>
      <c r="O70" s="28"/>
      <c r="P70" s="28"/>
      <c r="Q70" s="29"/>
    </row>
    <row r="71" spans="1:17" s="127" customFormat="1" ht="22.5" x14ac:dyDescent="0.3">
      <c r="A71" s="53" t="s">
        <v>66</v>
      </c>
      <c r="B71" s="140" t="s">
        <v>734</v>
      </c>
      <c r="C71" s="178"/>
      <c r="D71" s="179"/>
      <c r="E71" s="179"/>
      <c r="F71" s="25"/>
      <c r="G71" s="26"/>
      <c r="H71" s="178"/>
      <c r="I71" s="179"/>
      <c r="J71" s="179"/>
      <c r="K71" s="25"/>
      <c r="L71" s="54"/>
      <c r="M71" s="24" t="s">
        <v>735</v>
      </c>
      <c r="N71" s="25" t="s">
        <v>736</v>
      </c>
      <c r="O71" s="25" t="s">
        <v>737</v>
      </c>
      <c r="P71" s="25"/>
      <c r="Q71" s="26" t="s">
        <v>738</v>
      </c>
    </row>
    <row r="72" spans="1:17" s="127" customFormat="1" ht="11.25" x14ac:dyDescent="0.3">
      <c r="A72" s="51" t="s">
        <v>73</v>
      </c>
      <c r="B72" s="141" t="s">
        <v>739</v>
      </c>
      <c r="C72" s="180"/>
      <c r="D72" s="181"/>
      <c r="E72" s="181"/>
      <c r="F72" s="28"/>
      <c r="G72" s="29"/>
      <c r="H72" s="180"/>
      <c r="I72" s="181"/>
      <c r="J72" s="181"/>
      <c r="K72" s="28"/>
      <c r="L72" s="52"/>
      <c r="M72" s="27" t="s">
        <v>740</v>
      </c>
      <c r="N72" s="28" t="s">
        <v>741</v>
      </c>
      <c r="O72" s="28" t="s">
        <v>742</v>
      </c>
      <c r="P72" s="28"/>
      <c r="Q72" s="29" t="s">
        <v>677</v>
      </c>
    </row>
    <row r="73" spans="1:17" s="127" customFormat="1" ht="11.25" x14ac:dyDescent="0.3">
      <c r="A73" s="53" t="s">
        <v>976</v>
      </c>
      <c r="B73" s="140" t="s">
        <v>25</v>
      </c>
      <c r="C73" s="178"/>
      <c r="D73" s="179"/>
      <c r="E73" s="179"/>
      <c r="F73" s="25"/>
      <c r="G73" s="26"/>
      <c r="H73" s="178"/>
      <c r="I73" s="179"/>
      <c r="J73" s="179"/>
      <c r="K73" s="25"/>
      <c r="L73" s="54"/>
      <c r="M73" s="24" t="s">
        <v>477</v>
      </c>
      <c r="N73" s="25" t="s">
        <v>477</v>
      </c>
      <c r="O73" s="25" t="s">
        <v>477</v>
      </c>
      <c r="P73" s="25"/>
      <c r="Q73" s="26"/>
    </row>
    <row r="74" spans="1:17" s="127" customFormat="1" ht="11.25" x14ac:dyDescent="0.3">
      <c r="A74" s="51" t="s">
        <v>743</v>
      </c>
      <c r="B74" s="141" t="s">
        <v>739</v>
      </c>
      <c r="C74" s="180"/>
      <c r="D74" s="181"/>
      <c r="E74" s="181"/>
      <c r="F74" s="28"/>
      <c r="G74" s="29"/>
      <c r="H74" s="180"/>
      <c r="I74" s="181"/>
      <c r="J74" s="181"/>
      <c r="K74" s="28"/>
      <c r="L74" s="52"/>
      <c r="M74" s="27">
        <v>2.5000000000000001E-2</v>
      </c>
      <c r="N74" s="28">
        <v>2.5000000000000001E-2</v>
      </c>
      <c r="O74" s="28">
        <v>2.5000000000000001E-2</v>
      </c>
      <c r="P74" s="28"/>
      <c r="Q74" s="29" t="s">
        <v>677</v>
      </c>
    </row>
    <row r="75" spans="1:17" s="127" customFormat="1" ht="11.25" x14ac:dyDescent="0.3">
      <c r="A75" s="53" t="s">
        <v>744</v>
      </c>
      <c r="B75" s="140" t="s">
        <v>739</v>
      </c>
      <c r="C75" s="178"/>
      <c r="D75" s="179"/>
      <c r="E75" s="179"/>
      <c r="F75" s="25"/>
      <c r="G75" s="26"/>
      <c r="H75" s="178"/>
      <c r="I75" s="179"/>
      <c r="J75" s="179"/>
      <c r="K75" s="25"/>
      <c r="L75" s="54"/>
      <c r="M75" s="24">
        <v>0.1</v>
      </c>
      <c r="N75" s="25">
        <v>0.1</v>
      </c>
      <c r="O75" s="25">
        <v>0.1</v>
      </c>
      <c r="P75" s="25"/>
      <c r="Q75" s="26" t="s">
        <v>677</v>
      </c>
    </row>
    <row r="76" spans="1:17" s="127" customFormat="1" ht="11.25" x14ac:dyDescent="0.3">
      <c r="A76" s="51" t="s">
        <v>745</v>
      </c>
      <c r="B76" s="141" t="s">
        <v>739</v>
      </c>
      <c r="C76" s="180"/>
      <c r="D76" s="181"/>
      <c r="E76" s="181"/>
      <c r="F76" s="28"/>
      <c r="G76" s="29"/>
      <c r="H76" s="180"/>
      <c r="I76" s="181"/>
      <c r="J76" s="181"/>
      <c r="K76" s="28"/>
      <c r="L76" s="52"/>
      <c r="M76" s="27">
        <v>7.4999999999999997E-2</v>
      </c>
      <c r="N76" s="28">
        <v>0.05</v>
      </c>
      <c r="O76" s="28">
        <v>0.05</v>
      </c>
      <c r="P76" s="28"/>
      <c r="Q76" s="29" t="s">
        <v>677</v>
      </c>
    </row>
    <row r="77" spans="1:17" s="127" customFormat="1" ht="11.25" x14ac:dyDescent="0.3">
      <c r="A77" s="53" t="s">
        <v>746</v>
      </c>
      <c r="B77" s="140" t="s">
        <v>739</v>
      </c>
      <c r="C77" s="178"/>
      <c r="D77" s="179"/>
      <c r="E77" s="179"/>
      <c r="F77" s="25"/>
      <c r="G77" s="26"/>
      <c r="H77" s="178"/>
      <c r="I77" s="179"/>
      <c r="J77" s="179"/>
      <c r="K77" s="25"/>
      <c r="L77" s="54"/>
      <c r="M77" s="24">
        <v>2.5000000000000001E-2</v>
      </c>
      <c r="N77" s="25">
        <v>2.5000000000000001E-2</v>
      </c>
      <c r="O77" s="25">
        <v>2.5000000000000001E-2</v>
      </c>
      <c r="P77" s="25"/>
      <c r="Q77" s="26" t="s">
        <v>677</v>
      </c>
    </row>
    <row r="78" spans="1:17" s="136" customFormat="1" ht="12.75" x14ac:dyDescent="0.35">
      <c r="B78" s="154"/>
    </row>
    <row r="79" spans="1:17" s="136" customFormat="1" ht="12.75" x14ac:dyDescent="0.35">
      <c r="B79" s="154"/>
    </row>
    <row r="80" spans="1:17" s="136" customFormat="1" ht="12.75" x14ac:dyDescent="0.35">
      <c r="B80" s="154"/>
    </row>
    <row r="81" spans="2:2" s="136" customFormat="1" ht="12.75" x14ac:dyDescent="0.35">
      <c r="B81" s="154"/>
    </row>
    <row r="82" spans="2:2" s="136" customFormat="1" ht="12.75" x14ac:dyDescent="0.35">
      <c r="B82" s="154"/>
    </row>
    <row r="83" spans="2:2" s="136" customFormat="1" ht="12.75" x14ac:dyDescent="0.35">
      <c r="B83" s="154"/>
    </row>
    <row r="84" spans="2:2" s="136" customFormat="1" ht="12.75" x14ac:dyDescent="0.35">
      <c r="B84" s="154"/>
    </row>
    <row r="85" spans="2:2" s="136" customFormat="1" ht="12.75" x14ac:dyDescent="0.35">
      <c r="B85" s="154"/>
    </row>
    <row r="86" spans="2:2" s="136" customFormat="1" ht="12.75" x14ac:dyDescent="0.35">
      <c r="B86" s="154"/>
    </row>
    <row r="87" spans="2:2" s="136" customFormat="1" ht="12.75" x14ac:dyDescent="0.35">
      <c r="B87" s="154"/>
    </row>
    <row r="88" spans="2:2" s="136" customFormat="1" ht="12.75" x14ac:dyDescent="0.35">
      <c r="B88" s="154"/>
    </row>
    <row r="89" spans="2:2" s="136" customFormat="1" ht="12.75" x14ac:dyDescent="0.35">
      <c r="B89" s="154"/>
    </row>
    <row r="90" spans="2:2" s="136" customFormat="1" ht="12.75" x14ac:dyDescent="0.35">
      <c r="B90" s="154"/>
    </row>
    <row r="91" spans="2:2" s="136" customFormat="1" ht="12.75" x14ac:dyDescent="0.35">
      <c r="B91" s="154"/>
    </row>
    <row r="92" spans="2:2" s="136" customFormat="1" ht="12.75" x14ac:dyDescent="0.35">
      <c r="B92" s="154"/>
    </row>
    <row r="93" spans="2:2" s="136" customFormat="1" ht="12.75" x14ac:dyDescent="0.35">
      <c r="B93" s="154"/>
    </row>
    <row r="94" spans="2:2" s="136" customFormat="1" ht="12.75" x14ac:dyDescent="0.35">
      <c r="B94" s="154"/>
    </row>
    <row r="95" spans="2:2" s="136" customFormat="1" ht="12.75" x14ac:dyDescent="0.35">
      <c r="B95" s="154"/>
    </row>
    <row r="96" spans="2:2" s="136" customFormat="1" ht="12.75" x14ac:dyDescent="0.35">
      <c r="B96" s="154"/>
    </row>
    <row r="97" spans="2:2" s="136" customFormat="1" ht="12.75" x14ac:dyDescent="0.35">
      <c r="B97" s="154"/>
    </row>
    <row r="98" spans="2:2" s="136" customFormat="1" ht="12.75" x14ac:dyDescent="0.35">
      <c r="B98" s="154"/>
    </row>
    <row r="99" spans="2:2" s="136" customFormat="1" ht="12.75" x14ac:dyDescent="0.35">
      <c r="B99" s="154"/>
    </row>
    <row r="100" spans="2:2" s="136" customFormat="1" ht="12.75" x14ac:dyDescent="0.35">
      <c r="B100" s="154"/>
    </row>
    <row r="101" spans="2:2" s="136" customFormat="1" ht="12.75" x14ac:dyDescent="0.35">
      <c r="B101" s="154"/>
    </row>
    <row r="102" spans="2:2" s="136" customFormat="1" ht="12.75" x14ac:dyDescent="0.35">
      <c r="B102" s="154"/>
    </row>
    <row r="103" spans="2:2" s="136" customFormat="1" ht="12.75" x14ac:dyDescent="0.35">
      <c r="B103" s="154"/>
    </row>
    <row r="104" spans="2:2" s="136" customFormat="1" ht="12.75" x14ac:dyDescent="0.35">
      <c r="B104" s="154"/>
    </row>
    <row r="105" spans="2:2" s="136" customFormat="1" ht="12.75" x14ac:dyDescent="0.35">
      <c r="B105" s="154"/>
    </row>
    <row r="106" spans="2:2" s="136" customFormat="1" ht="12.75" x14ac:dyDescent="0.35">
      <c r="B106" s="154"/>
    </row>
    <row r="107" spans="2:2" s="136" customFormat="1" ht="12.75" x14ac:dyDescent="0.35">
      <c r="B107" s="154"/>
    </row>
    <row r="108" spans="2:2" s="136" customFormat="1" ht="12.75" x14ac:dyDescent="0.35">
      <c r="B108" s="154"/>
    </row>
    <row r="109" spans="2:2" s="136" customFormat="1" ht="12.75" x14ac:dyDescent="0.35">
      <c r="B109" s="154"/>
    </row>
    <row r="110" spans="2:2" s="136" customFormat="1" ht="12.75" x14ac:dyDescent="0.35">
      <c r="B110" s="154"/>
    </row>
    <row r="111" spans="2:2" s="136" customFormat="1" ht="12.75" x14ac:dyDescent="0.35">
      <c r="B111" s="154"/>
    </row>
    <row r="112" spans="2:2" s="136" customFormat="1" ht="12.75" x14ac:dyDescent="0.35">
      <c r="B112" s="154"/>
    </row>
    <row r="113" spans="2:2" s="136" customFormat="1" ht="12.75" x14ac:dyDescent="0.35">
      <c r="B113" s="154"/>
    </row>
    <row r="114" spans="2:2" s="136" customFormat="1" ht="12.75" x14ac:dyDescent="0.35">
      <c r="B114" s="154"/>
    </row>
    <row r="115" spans="2:2" s="136" customFormat="1" ht="12.75" x14ac:dyDescent="0.35">
      <c r="B115" s="154"/>
    </row>
    <row r="116" spans="2:2" s="136" customFormat="1" ht="12.75" x14ac:dyDescent="0.35">
      <c r="B116" s="154"/>
    </row>
    <row r="117" spans="2:2" s="136" customFormat="1" ht="12.75" x14ac:dyDescent="0.35">
      <c r="B117" s="154"/>
    </row>
    <row r="118" spans="2:2" s="136" customFormat="1" ht="12.75" x14ac:dyDescent="0.35">
      <c r="B118" s="154"/>
    </row>
    <row r="119" spans="2:2" s="136" customFormat="1" ht="12.75" x14ac:dyDescent="0.35">
      <c r="B119" s="154"/>
    </row>
    <row r="120" spans="2:2" s="136" customFormat="1" ht="12.75" x14ac:dyDescent="0.35">
      <c r="B120" s="154"/>
    </row>
    <row r="121" spans="2:2" s="136" customFormat="1" ht="12.75" x14ac:dyDescent="0.35">
      <c r="B121" s="154"/>
    </row>
    <row r="122" spans="2:2" s="136" customFormat="1" ht="12.75" x14ac:dyDescent="0.35">
      <c r="B122" s="154"/>
    </row>
    <row r="123" spans="2:2" s="136" customFormat="1" ht="12.75" x14ac:dyDescent="0.35">
      <c r="B123" s="154"/>
    </row>
    <row r="124" spans="2:2" s="136" customFormat="1" ht="12.75" x14ac:dyDescent="0.35">
      <c r="B124" s="154"/>
    </row>
    <row r="125" spans="2:2" s="136" customFormat="1" ht="12.75" x14ac:dyDescent="0.35">
      <c r="B125" s="154"/>
    </row>
    <row r="126" spans="2:2" s="136" customFormat="1" ht="12.75" x14ac:dyDescent="0.35">
      <c r="B126" s="154"/>
    </row>
    <row r="127" spans="2:2" s="136" customFormat="1" ht="12.75" x14ac:dyDescent="0.35">
      <c r="B127" s="154"/>
    </row>
    <row r="128" spans="2:2" s="136" customFormat="1" ht="12.75" x14ac:dyDescent="0.35">
      <c r="B128" s="154"/>
    </row>
    <row r="129" spans="2:2" s="136" customFormat="1" ht="12.75" x14ac:dyDescent="0.35">
      <c r="B129" s="154"/>
    </row>
    <row r="130" spans="2:2" s="136" customFormat="1" ht="12.75" x14ac:dyDescent="0.35">
      <c r="B130" s="154"/>
    </row>
    <row r="131" spans="2:2" s="136" customFormat="1" ht="12.75" x14ac:dyDescent="0.35">
      <c r="B131" s="154"/>
    </row>
    <row r="132" spans="2:2" s="136" customFormat="1" ht="12.75" x14ac:dyDescent="0.35">
      <c r="B132" s="154"/>
    </row>
    <row r="133" spans="2:2" s="136" customFormat="1" ht="12.75" x14ac:dyDescent="0.35">
      <c r="B133" s="154"/>
    </row>
    <row r="134" spans="2:2" s="136" customFormat="1" ht="12.75" x14ac:dyDescent="0.35">
      <c r="B134" s="154"/>
    </row>
    <row r="135" spans="2:2" s="136" customFormat="1" ht="12.75" x14ac:dyDescent="0.35">
      <c r="B135" s="154"/>
    </row>
    <row r="136" spans="2:2" s="136" customFormat="1" ht="12.75" x14ac:dyDescent="0.35">
      <c r="B136" s="154"/>
    </row>
    <row r="137" spans="2:2" s="136" customFormat="1" ht="12.75" x14ac:dyDescent="0.35">
      <c r="B137" s="154"/>
    </row>
    <row r="138" spans="2:2" s="136" customFormat="1" ht="12.75" x14ac:dyDescent="0.35">
      <c r="B138" s="154"/>
    </row>
    <row r="139" spans="2:2" s="136" customFormat="1" ht="12.75" x14ac:dyDescent="0.35">
      <c r="B139" s="154"/>
    </row>
    <row r="140" spans="2:2" s="136" customFormat="1" ht="12.75" x14ac:dyDescent="0.35">
      <c r="B140" s="154"/>
    </row>
    <row r="141" spans="2:2" s="136" customFormat="1" ht="12.75" x14ac:dyDescent="0.35">
      <c r="B141" s="154"/>
    </row>
    <row r="142" spans="2:2" s="136" customFormat="1" ht="12.75" x14ac:dyDescent="0.35">
      <c r="B142" s="154"/>
    </row>
    <row r="143" spans="2:2" s="136" customFormat="1" ht="12.75" x14ac:dyDescent="0.35">
      <c r="B143" s="154"/>
    </row>
    <row r="144" spans="2:2" s="136" customFormat="1" ht="12.75" x14ac:dyDescent="0.35">
      <c r="B144" s="154"/>
    </row>
    <row r="145" spans="2:2" s="136" customFormat="1" ht="12.75" x14ac:dyDescent="0.35">
      <c r="B145" s="154"/>
    </row>
    <row r="146" spans="2:2" s="136" customFormat="1" ht="12.75" x14ac:dyDescent="0.35">
      <c r="B146" s="154"/>
    </row>
    <row r="147" spans="2:2" s="136" customFormat="1" ht="12.75" x14ac:dyDescent="0.35">
      <c r="B147" s="154"/>
    </row>
    <row r="148" spans="2:2" s="136" customFormat="1" ht="12.75" x14ac:dyDescent="0.35">
      <c r="B148" s="154"/>
    </row>
    <row r="149" spans="2:2" s="136" customFormat="1" ht="12.75" x14ac:dyDescent="0.35">
      <c r="B149" s="154"/>
    </row>
    <row r="150" spans="2:2" s="136" customFormat="1" ht="12.75" x14ac:dyDescent="0.35">
      <c r="B150" s="154"/>
    </row>
    <row r="151" spans="2:2" s="136" customFormat="1" ht="12.75" x14ac:dyDescent="0.35">
      <c r="B151" s="154"/>
    </row>
    <row r="152" spans="2:2" s="136" customFormat="1" ht="12.75" x14ac:dyDescent="0.35">
      <c r="B152" s="154"/>
    </row>
    <row r="153" spans="2:2" s="136" customFormat="1" ht="12.75" x14ac:dyDescent="0.35">
      <c r="B153" s="154"/>
    </row>
    <row r="154" spans="2:2" s="136" customFormat="1" ht="12.75" x14ac:dyDescent="0.35">
      <c r="B154" s="154"/>
    </row>
    <row r="155" spans="2:2" s="136" customFormat="1" ht="12.75" x14ac:dyDescent="0.35">
      <c r="B155" s="154"/>
    </row>
    <row r="156" spans="2:2" s="136" customFormat="1" ht="12.75" x14ac:dyDescent="0.35">
      <c r="B156" s="154"/>
    </row>
    <row r="157" spans="2:2" s="136" customFormat="1" ht="12.75" x14ac:dyDescent="0.35">
      <c r="B157" s="154"/>
    </row>
    <row r="158" spans="2:2" s="136" customFormat="1" ht="12.75" x14ac:dyDescent="0.35">
      <c r="B158" s="154"/>
    </row>
    <row r="159" spans="2:2" s="136" customFormat="1" ht="12.75" x14ac:dyDescent="0.35">
      <c r="B159" s="154"/>
    </row>
    <row r="160" spans="2:2" s="136" customFormat="1" ht="12.75" x14ac:dyDescent="0.35">
      <c r="B160" s="154"/>
    </row>
    <row r="161" spans="2:2" s="136" customFormat="1" ht="12.75" x14ac:dyDescent="0.35">
      <c r="B161" s="154"/>
    </row>
    <row r="162" spans="2:2" s="136" customFormat="1" ht="12.75" x14ac:dyDescent="0.35">
      <c r="B162" s="154"/>
    </row>
    <row r="163" spans="2:2" s="136" customFormat="1" ht="12.75" x14ac:dyDescent="0.35">
      <c r="B163" s="154"/>
    </row>
    <row r="164" spans="2:2" s="136" customFormat="1" ht="12.75" x14ac:dyDescent="0.35">
      <c r="B164" s="154"/>
    </row>
    <row r="165" spans="2:2" s="136" customFormat="1" ht="12.75" x14ac:dyDescent="0.35">
      <c r="B165" s="154"/>
    </row>
    <row r="166" spans="2:2" s="136" customFormat="1" ht="12.75" x14ac:dyDescent="0.35">
      <c r="B166" s="154"/>
    </row>
    <row r="167" spans="2:2" s="136" customFormat="1" ht="12.75" x14ac:dyDescent="0.35">
      <c r="B167" s="154"/>
    </row>
    <row r="168" spans="2:2" s="136" customFormat="1" ht="12.75" x14ac:dyDescent="0.35">
      <c r="B168" s="154"/>
    </row>
    <row r="169" spans="2:2" s="136" customFormat="1" ht="12.75" x14ac:dyDescent="0.35">
      <c r="B169" s="154"/>
    </row>
    <row r="170" spans="2:2" s="136" customFormat="1" ht="12.75" x14ac:dyDescent="0.35">
      <c r="B170" s="154"/>
    </row>
    <row r="171" spans="2:2" s="136" customFormat="1" ht="12.75" x14ac:dyDescent="0.35">
      <c r="B171" s="154"/>
    </row>
    <row r="172" spans="2:2" s="136" customFormat="1" ht="12.75" x14ac:dyDescent="0.35">
      <c r="B172" s="154"/>
    </row>
    <row r="173" spans="2:2" s="136" customFormat="1" ht="12.75" x14ac:dyDescent="0.35">
      <c r="B173" s="154"/>
    </row>
    <row r="174" spans="2:2" s="136" customFormat="1" ht="12.75" x14ac:dyDescent="0.35">
      <c r="B174" s="154"/>
    </row>
    <row r="175" spans="2:2" s="136" customFormat="1" ht="12.75" x14ac:dyDescent="0.35">
      <c r="B175" s="154"/>
    </row>
    <row r="176" spans="2:2" s="136" customFormat="1" ht="12.75" x14ac:dyDescent="0.35">
      <c r="B176" s="154"/>
    </row>
    <row r="177" spans="2:2" s="136" customFormat="1" ht="12.75" x14ac:dyDescent="0.35">
      <c r="B177" s="154"/>
    </row>
    <row r="178" spans="2:2" s="136" customFormat="1" ht="12.75" x14ac:dyDescent="0.35">
      <c r="B178" s="154"/>
    </row>
    <row r="179" spans="2:2" s="136" customFormat="1" ht="12.75" x14ac:dyDescent="0.35">
      <c r="B179" s="154"/>
    </row>
    <row r="180" spans="2:2" s="136" customFormat="1" ht="12.75" x14ac:dyDescent="0.35">
      <c r="B180" s="154"/>
    </row>
    <row r="181" spans="2:2" s="136" customFormat="1" ht="12.75" x14ac:dyDescent="0.35">
      <c r="B181" s="154"/>
    </row>
    <row r="182" spans="2:2" s="136" customFormat="1" ht="12.75" x14ac:dyDescent="0.35">
      <c r="B182" s="154"/>
    </row>
    <row r="183" spans="2:2" s="136" customFormat="1" ht="12.75" x14ac:dyDescent="0.35">
      <c r="B183" s="154"/>
    </row>
    <row r="184" spans="2:2" s="136" customFormat="1" ht="12.75" x14ac:dyDescent="0.35">
      <c r="B184" s="154"/>
    </row>
    <row r="185" spans="2:2" s="136" customFormat="1" ht="12.75" x14ac:dyDescent="0.35">
      <c r="B185" s="154"/>
    </row>
    <row r="186" spans="2:2" s="136" customFormat="1" ht="12.75" x14ac:dyDescent="0.35">
      <c r="B186" s="154"/>
    </row>
    <row r="187" spans="2:2" s="136" customFormat="1" ht="12.75" x14ac:dyDescent="0.35">
      <c r="B187" s="154"/>
    </row>
    <row r="188" spans="2:2" s="136" customFormat="1" ht="12.75" x14ac:dyDescent="0.35">
      <c r="B188" s="154"/>
    </row>
    <row r="189" spans="2:2" s="136" customFormat="1" ht="12.75" x14ac:dyDescent="0.35">
      <c r="B189" s="154"/>
    </row>
    <row r="190" spans="2:2" s="136" customFormat="1" ht="12.75" x14ac:dyDescent="0.35">
      <c r="B190" s="154"/>
    </row>
    <row r="191" spans="2:2" s="136" customFormat="1" ht="12.75" x14ac:dyDescent="0.35">
      <c r="B191" s="154"/>
    </row>
    <row r="192" spans="2:2" s="136" customFormat="1" ht="12.75" x14ac:dyDescent="0.35">
      <c r="B192" s="154"/>
    </row>
    <row r="193" spans="2:2" s="136" customFormat="1" ht="12.75" x14ac:dyDescent="0.35">
      <c r="B193" s="154"/>
    </row>
    <row r="194" spans="2:2" s="136" customFormat="1" ht="12.75" x14ac:dyDescent="0.35">
      <c r="B194" s="154"/>
    </row>
    <row r="195" spans="2:2" s="136" customFormat="1" ht="12.75" x14ac:dyDescent="0.35">
      <c r="B195" s="154"/>
    </row>
    <row r="196" spans="2:2" s="136" customFormat="1" ht="12.75" x14ac:dyDescent="0.35">
      <c r="B196" s="154"/>
    </row>
    <row r="197" spans="2:2" s="136" customFormat="1" ht="12.75" x14ac:dyDescent="0.35">
      <c r="B197" s="154"/>
    </row>
    <row r="198" spans="2:2" s="136" customFormat="1" ht="12.75" x14ac:dyDescent="0.35">
      <c r="B198" s="154"/>
    </row>
    <row r="199" spans="2:2" s="136" customFormat="1" ht="12.75" x14ac:dyDescent="0.35">
      <c r="B199" s="154"/>
    </row>
    <row r="200" spans="2:2" s="136" customFormat="1" ht="12.75" x14ac:dyDescent="0.35">
      <c r="B200" s="154"/>
    </row>
    <row r="201" spans="2:2" s="136" customFormat="1" ht="12.75" x14ac:dyDescent="0.35">
      <c r="B201" s="154"/>
    </row>
    <row r="202" spans="2:2" s="136" customFormat="1" ht="12.75" x14ac:dyDescent="0.35">
      <c r="B202" s="154"/>
    </row>
    <row r="203" spans="2:2" s="136" customFormat="1" ht="12.75" x14ac:dyDescent="0.35">
      <c r="B203" s="154"/>
    </row>
    <row r="204" spans="2:2" s="136" customFormat="1" ht="12.75" x14ac:dyDescent="0.35">
      <c r="B204" s="154"/>
    </row>
    <row r="205" spans="2:2" s="136" customFormat="1" ht="12.75" x14ac:dyDescent="0.35">
      <c r="B205" s="154"/>
    </row>
    <row r="206" spans="2:2" s="136" customFormat="1" ht="12.75" x14ac:dyDescent="0.35">
      <c r="B206" s="154"/>
    </row>
    <row r="207" spans="2:2" s="136" customFormat="1" ht="12.75" x14ac:dyDescent="0.35">
      <c r="B207" s="154"/>
    </row>
    <row r="208" spans="2:2" s="136" customFormat="1" ht="12.75" x14ac:dyDescent="0.35">
      <c r="B208" s="154"/>
    </row>
    <row r="209" spans="2:2" s="136" customFormat="1" ht="12.75" x14ac:dyDescent="0.35">
      <c r="B209" s="154"/>
    </row>
    <row r="210" spans="2:2" s="136" customFormat="1" ht="12.75" x14ac:dyDescent="0.35">
      <c r="B210" s="154"/>
    </row>
    <row r="211" spans="2:2" s="136" customFormat="1" ht="12.75" x14ac:dyDescent="0.35">
      <c r="B211" s="154"/>
    </row>
    <row r="212" spans="2:2" s="136" customFormat="1" ht="12.75" x14ac:dyDescent="0.35">
      <c r="B212" s="154"/>
    </row>
    <row r="213" spans="2:2" s="136" customFormat="1" ht="12.75" x14ac:dyDescent="0.35">
      <c r="B213" s="154"/>
    </row>
    <row r="214" spans="2:2" s="136" customFormat="1" ht="12.75" x14ac:dyDescent="0.35">
      <c r="B214" s="154"/>
    </row>
    <row r="215" spans="2:2" s="136" customFormat="1" ht="12.75" x14ac:dyDescent="0.35">
      <c r="B215" s="154"/>
    </row>
    <row r="216" spans="2:2" s="136" customFormat="1" ht="12.75" x14ac:dyDescent="0.35">
      <c r="B216" s="154"/>
    </row>
    <row r="217" spans="2:2" s="136" customFormat="1" ht="12.75" x14ac:dyDescent="0.35">
      <c r="B217" s="154"/>
    </row>
    <row r="218" spans="2:2" s="136" customFormat="1" ht="12.75" x14ac:dyDescent="0.35">
      <c r="B218" s="154"/>
    </row>
    <row r="219" spans="2:2" s="136" customFormat="1" ht="12.75" x14ac:dyDescent="0.35">
      <c r="B219" s="154"/>
    </row>
    <row r="220" spans="2:2" s="136" customFormat="1" ht="12.75" x14ac:dyDescent="0.35">
      <c r="B220" s="154"/>
    </row>
    <row r="221" spans="2:2" s="136" customFormat="1" ht="12.75" x14ac:dyDescent="0.35">
      <c r="B221" s="154"/>
    </row>
    <row r="222" spans="2:2" s="136" customFormat="1" ht="12.75" x14ac:dyDescent="0.35">
      <c r="B222" s="154"/>
    </row>
    <row r="223" spans="2:2" s="136" customFormat="1" ht="12.75" x14ac:dyDescent="0.35">
      <c r="B223" s="154"/>
    </row>
    <row r="224" spans="2:2" s="136" customFormat="1" ht="12.75" x14ac:dyDescent="0.35">
      <c r="B224" s="154"/>
    </row>
    <row r="225" spans="2:2" s="136" customFormat="1" ht="12.75" x14ac:dyDescent="0.35">
      <c r="B225" s="154"/>
    </row>
    <row r="226" spans="2:2" s="136" customFormat="1" ht="12.75" x14ac:dyDescent="0.35">
      <c r="B226" s="154"/>
    </row>
    <row r="227" spans="2:2" s="136" customFormat="1" ht="12.75" x14ac:dyDescent="0.35">
      <c r="B227" s="154"/>
    </row>
    <row r="228" spans="2:2" s="136" customFormat="1" ht="12.75" x14ac:dyDescent="0.35">
      <c r="B228" s="154"/>
    </row>
    <row r="229" spans="2:2" s="136" customFormat="1" ht="12.75" x14ac:dyDescent="0.35">
      <c r="B229" s="154"/>
    </row>
    <row r="230" spans="2:2" s="136" customFormat="1" ht="12.75" x14ac:dyDescent="0.35">
      <c r="B230" s="154"/>
    </row>
    <row r="231" spans="2:2" s="136" customFormat="1" ht="12.75" x14ac:dyDescent="0.35">
      <c r="B231" s="154"/>
    </row>
    <row r="232" spans="2:2" s="136" customFormat="1" ht="12.75" x14ac:dyDescent="0.35">
      <c r="B232" s="154"/>
    </row>
    <row r="233" spans="2:2" s="136" customFormat="1" ht="12.75" x14ac:dyDescent="0.35">
      <c r="B233" s="154"/>
    </row>
    <row r="234" spans="2:2" s="136" customFormat="1" ht="12.75" x14ac:dyDescent="0.35">
      <c r="B234" s="154"/>
    </row>
    <row r="235" spans="2:2" s="136" customFormat="1" ht="12.75" x14ac:dyDescent="0.35">
      <c r="B235" s="154"/>
    </row>
    <row r="236" spans="2:2" s="136" customFormat="1" ht="12.75" x14ac:dyDescent="0.35">
      <c r="B236" s="154"/>
    </row>
    <row r="237" spans="2:2" s="136" customFormat="1" ht="12.75" x14ac:dyDescent="0.35">
      <c r="B237" s="154"/>
    </row>
    <row r="238" spans="2:2" s="136" customFormat="1" ht="12.75" x14ac:dyDescent="0.35">
      <c r="B238" s="154"/>
    </row>
    <row r="239" spans="2:2" s="136" customFormat="1" ht="12.75" x14ac:dyDescent="0.35">
      <c r="B239" s="154"/>
    </row>
    <row r="240" spans="2:2" s="136" customFormat="1" ht="12.75" x14ac:dyDescent="0.35">
      <c r="B240" s="154"/>
    </row>
    <row r="241" spans="2:2" s="136" customFormat="1" ht="12.75" x14ac:dyDescent="0.35">
      <c r="B241" s="154"/>
    </row>
    <row r="242" spans="2:2" s="136" customFormat="1" ht="12.75" x14ac:dyDescent="0.35">
      <c r="B242" s="154"/>
    </row>
    <row r="243" spans="2:2" s="136" customFormat="1" ht="12.75" x14ac:dyDescent="0.35">
      <c r="B243" s="154"/>
    </row>
    <row r="244" spans="2:2" s="136" customFormat="1" ht="12.75" x14ac:dyDescent="0.35">
      <c r="B244" s="154"/>
    </row>
    <row r="245" spans="2:2" s="136" customFormat="1" ht="12.75" x14ac:dyDescent="0.35">
      <c r="B245" s="154"/>
    </row>
    <row r="246" spans="2:2" s="136" customFormat="1" ht="12.75" x14ac:dyDescent="0.35">
      <c r="B246" s="154"/>
    </row>
    <row r="247" spans="2:2" s="136" customFormat="1" ht="12.75" x14ac:dyDescent="0.35">
      <c r="B247" s="154"/>
    </row>
    <row r="248" spans="2:2" s="136" customFormat="1" ht="12.75" x14ac:dyDescent="0.35">
      <c r="B248" s="154"/>
    </row>
    <row r="249" spans="2:2" s="136" customFormat="1" ht="12.75" x14ac:dyDescent="0.35">
      <c r="B249" s="154"/>
    </row>
    <row r="250" spans="2:2" s="136" customFormat="1" ht="12.75" x14ac:dyDescent="0.35">
      <c r="B250" s="154"/>
    </row>
    <row r="251" spans="2:2" s="136" customFormat="1" ht="12.75" x14ac:dyDescent="0.35">
      <c r="B251" s="154"/>
    </row>
    <row r="252" spans="2:2" s="136" customFormat="1" ht="12.75" x14ac:dyDescent="0.35">
      <c r="B252" s="154"/>
    </row>
    <row r="253" spans="2:2" s="136" customFormat="1" ht="12.75" x14ac:dyDescent="0.35">
      <c r="B253" s="154"/>
    </row>
    <row r="254" spans="2:2" s="136" customFormat="1" ht="12.75" x14ac:dyDescent="0.35">
      <c r="B254" s="154"/>
    </row>
    <row r="255" spans="2:2" s="136" customFormat="1" ht="12.75" x14ac:dyDescent="0.35">
      <c r="B255" s="154"/>
    </row>
    <row r="256" spans="2:2" s="136" customFormat="1" ht="12.75" x14ac:dyDescent="0.35">
      <c r="B256" s="154"/>
    </row>
    <row r="257" spans="2:2" s="136" customFormat="1" ht="12.75" x14ac:dyDescent="0.35">
      <c r="B257" s="154"/>
    </row>
    <row r="258" spans="2:2" s="136" customFormat="1" ht="12.75" x14ac:dyDescent="0.35">
      <c r="B258" s="154"/>
    </row>
    <row r="259" spans="2:2" s="136" customFormat="1" ht="12.75" x14ac:dyDescent="0.35">
      <c r="B259" s="154"/>
    </row>
    <row r="260" spans="2:2" s="136" customFormat="1" ht="12.75" x14ac:dyDescent="0.35">
      <c r="B260" s="154"/>
    </row>
    <row r="261" spans="2:2" s="136" customFormat="1" ht="12.75" x14ac:dyDescent="0.35">
      <c r="B261" s="154"/>
    </row>
    <row r="262" spans="2:2" s="136" customFormat="1" ht="12.75" x14ac:dyDescent="0.35">
      <c r="B262" s="154"/>
    </row>
    <row r="263" spans="2:2" s="136" customFormat="1" ht="12.75" x14ac:dyDescent="0.35">
      <c r="B263" s="154"/>
    </row>
    <row r="264" spans="2:2" s="136" customFormat="1" ht="12.75" x14ac:dyDescent="0.35">
      <c r="B264" s="154"/>
    </row>
    <row r="265" spans="2:2" s="136" customFormat="1" ht="12.75" x14ac:dyDescent="0.35">
      <c r="B265" s="154"/>
    </row>
    <row r="266" spans="2:2" s="136" customFormat="1" ht="12.75" x14ac:dyDescent="0.35">
      <c r="B266" s="154"/>
    </row>
    <row r="267" spans="2:2" s="136" customFormat="1" ht="12.75" x14ac:dyDescent="0.35">
      <c r="B267" s="154"/>
    </row>
    <row r="268" spans="2:2" s="136" customFormat="1" ht="12.75" x14ac:dyDescent="0.35">
      <c r="B268" s="154"/>
    </row>
    <row r="269" spans="2:2" s="136" customFormat="1" ht="12.75" x14ac:dyDescent="0.35">
      <c r="B269" s="154"/>
    </row>
    <row r="270" spans="2:2" s="136" customFormat="1" ht="12.75" x14ac:dyDescent="0.35">
      <c r="B270" s="154"/>
    </row>
    <row r="271" spans="2:2" s="136" customFormat="1" ht="12.75" x14ac:dyDescent="0.35">
      <c r="B271" s="154"/>
    </row>
    <row r="272" spans="2:2" s="136" customFormat="1" ht="12.75" x14ac:dyDescent="0.35">
      <c r="B272" s="154"/>
    </row>
    <row r="273" spans="2:2" s="136" customFormat="1" ht="12.75" x14ac:dyDescent="0.35">
      <c r="B273" s="154"/>
    </row>
    <row r="274" spans="2:2" s="136" customFormat="1" ht="12.75" x14ac:dyDescent="0.35">
      <c r="B274" s="154"/>
    </row>
    <row r="275" spans="2:2" s="136" customFormat="1" ht="12.75" x14ac:dyDescent="0.35">
      <c r="B275" s="154"/>
    </row>
    <row r="276" spans="2:2" s="136" customFormat="1" ht="12.75" x14ac:dyDescent="0.35">
      <c r="B276" s="154"/>
    </row>
    <row r="277" spans="2:2" s="136" customFormat="1" ht="12.75" x14ac:dyDescent="0.35">
      <c r="B277" s="154"/>
    </row>
    <row r="278" spans="2:2" s="136" customFormat="1" ht="12.75" x14ac:dyDescent="0.35">
      <c r="B278" s="154"/>
    </row>
    <row r="279" spans="2:2" s="136" customFormat="1" ht="12.75" x14ac:dyDescent="0.35">
      <c r="B279" s="154"/>
    </row>
    <row r="280" spans="2:2" s="136" customFormat="1" ht="12.75" x14ac:dyDescent="0.35">
      <c r="B280" s="154"/>
    </row>
    <row r="281" spans="2:2" s="136" customFormat="1" ht="12.75" x14ac:dyDescent="0.35">
      <c r="B281" s="154"/>
    </row>
    <row r="282" spans="2:2" s="136" customFormat="1" ht="12.75" x14ac:dyDescent="0.35">
      <c r="B282" s="154"/>
    </row>
    <row r="283" spans="2:2" s="136" customFormat="1" ht="12.75" x14ac:dyDescent="0.35">
      <c r="B283" s="154"/>
    </row>
    <row r="284" spans="2:2" s="136" customFormat="1" ht="12.75" x14ac:dyDescent="0.35">
      <c r="B284" s="154"/>
    </row>
    <row r="285" spans="2:2" s="136" customFormat="1" ht="12.75" x14ac:dyDescent="0.35">
      <c r="B285" s="154"/>
    </row>
    <row r="286" spans="2:2" s="136" customFormat="1" ht="12.75" x14ac:dyDescent="0.35">
      <c r="B286" s="154"/>
    </row>
    <row r="287" spans="2:2" s="136" customFormat="1" ht="12.75" x14ac:dyDescent="0.35">
      <c r="B287" s="154"/>
    </row>
    <row r="288" spans="2:2" s="136" customFormat="1" ht="12.75" x14ac:dyDescent="0.35">
      <c r="B288" s="154"/>
    </row>
    <row r="289" spans="2:2" s="136" customFormat="1" ht="12.75" x14ac:dyDescent="0.35">
      <c r="B289" s="154"/>
    </row>
    <row r="290" spans="2:2" s="136" customFormat="1" ht="12.75" x14ac:dyDescent="0.35">
      <c r="B290" s="154"/>
    </row>
    <row r="291" spans="2:2" s="136" customFormat="1" ht="12.75" x14ac:dyDescent="0.35">
      <c r="B291" s="154"/>
    </row>
    <row r="292" spans="2:2" s="136" customFormat="1" ht="12.75" x14ac:dyDescent="0.35">
      <c r="B292" s="154"/>
    </row>
    <row r="293" spans="2:2" s="136" customFormat="1" ht="12.75" x14ac:dyDescent="0.35">
      <c r="B293" s="154"/>
    </row>
    <row r="294" spans="2:2" s="136" customFormat="1" ht="12.75" x14ac:dyDescent="0.35">
      <c r="B294" s="154"/>
    </row>
    <row r="295" spans="2:2" s="136" customFormat="1" ht="12.75" x14ac:dyDescent="0.35">
      <c r="B295" s="154"/>
    </row>
    <row r="296" spans="2:2" s="136" customFormat="1" ht="12.75" x14ac:dyDescent="0.35">
      <c r="B296" s="154"/>
    </row>
    <row r="297" spans="2:2" s="136" customFormat="1" ht="12.75" x14ac:dyDescent="0.35">
      <c r="B297" s="154"/>
    </row>
    <row r="298" spans="2:2" s="136" customFormat="1" ht="12.75" x14ac:dyDescent="0.35">
      <c r="B298" s="154"/>
    </row>
    <row r="299" spans="2:2" s="136" customFormat="1" ht="12.75" x14ac:dyDescent="0.35">
      <c r="B299" s="154"/>
    </row>
    <row r="300" spans="2:2" s="136" customFormat="1" ht="12.75" x14ac:dyDescent="0.35">
      <c r="B300" s="154"/>
    </row>
    <row r="301" spans="2:2" s="136" customFormat="1" ht="12.75" x14ac:dyDescent="0.35">
      <c r="B301" s="154"/>
    </row>
    <row r="302" spans="2:2" s="136" customFormat="1" ht="12.75" x14ac:dyDescent="0.35">
      <c r="B302" s="154"/>
    </row>
    <row r="303" spans="2:2" s="136" customFormat="1" ht="12.75" x14ac:dyDescent="0.35">
      <c r="B303" s="154"/>
    </row>
    <row r="304" spans="2:2" s="136" customFormat="1" ht="12.75" x14ac:dyDescent="0.35">
      <c r="B304" s="154"/>
    </row>
    <row r="305" spans="2:2" s="136" customFormat="1" ht="12.75" x14ac:dyDescent="0.35">
      <c r="B305" s="154"/>
    </row>
    <row r="306" spans="2:2" s="136" customFormat="1" ht="12.75" x14ac:dyDescent="0.35">
      <c r="B306" s="154"/>
    </row>
    <row r="307" spans="2:2" s="136" customFormat="1" ht="12.75" x14ac:dyDescent="0.35">
      <c r="B307" s="154"/>
    </row>
    <row r="308" spans="2:2" s="136" customFormat="1" ht="12.75" x14ac:dyDescent="0.35">
      <c r="B308" s="154"/>
    </row>
    <row r="309" spans="2:2" s="136" customFormat="1" ht="12.75" x14ac:dyDescent="0.35">
      <c r="B309" s="154"/>
    </row>
    <row r="310" spans="2:2" s="136" customFormat="1" ht="12.75" x14ac:dyDescent="0.35">
      <c r="B310" s="154"/>
    </row>
    <row r="311" spans="2:2" s="136" customFormat="1" ht="12.75" x14ac:dyDescent="0.35">
      <c r="B311" s="154"/>
    </row>
    <row r="312" spans="2:2" s="136" customFormat="1" ht="12.75" x14ac:dyDescent="0.35">
      <c r="B312" s="154"/>
    </row>
    <row r="313" spans="2:2" s="136" customFormat="1" ht="12.75" x14ac:dyDescent="0.35">
      <c r="B313" s="154"/>
    </row>
    <row r="314" spans="2:2" s="136" customFormat="1" ht="12.75" x14ac:dyDescent="0.35">
      <c r="B314" s="154"/>
    </row>
    <row r="315" spans="2:2" s="136" customFormat="1" ht="12.75" x14ac:dyDescent="0.35">
      <c r="B315" s="154"/>
    </row>
    <row r="316" spans="2:2" s="136" customFormat="1" ht="12.75" x14ac:dyDescent="0.35">
      <c r="B316" s="154"/>
    </row>
    <row r="317" spans="2:2" s="136" customFormat="1" ht="12.75" x14ac:dyDescent="0.35">
      <c r="B317" s="154"/>
    </row>
    <row r="318" spans="2:2" s="136" customFormat="1" ht="12.75" x14ac:dyDescent="0.35">
      <c r="B318" s="154"/>
    </row>
    <row r="319" spans="2:2" s="136" customFormat="1" ht="12.75" x14ac:dyDescent="0.35">
      <c r="B319" s="154"/>
    </row>
    <row r="320" spans="2:2" s="136" customFormat="1" ht="12.75" x14ac:dyDescent="0.35">
      <c r="B320" s="154"/>
    </row>
    <row r="321" spans="2:2" s="136" customFormat="1" ht="12.75" x14ac:dyDescent="0.35">
      <c r="B321" s="154"/>
    </row>
    <row r="322" spans="2:2" s="136" customFormat="1" ht="12.75" x14ac:dyDescent="0.35">
      <c r="B322" s="154"/>
    </row>
    <row r="323" spans="2:2" s="136" customFormat="1" ht="12.75" x14ac:dyDescent="0.35">
      <c r="B323" s="154"/>
    </row>
    <row r="324" spans="2:2" s="136" customFormat="1" ht="12.75" x14ac:dyDescent="0.35">
      <c r="B324" s="154"/>
    </row>
    <row r="325" spans="2:2" s="136" customFormat="1" ht="12.75" x14ac:dyDescent="0.35">
      <c r="B325" s="154"/>
    </row>
    <row r="326" spans="2:2" s="136" customFormat="1" ht="12.75" x14ac:dyDescent="0.35">
      <c r="B326" s="154"/>
    </row>
    <row r="327" spans="2:2" s="136" customFormat="1" ht="12.75" x14ac:dyDescent="0.35">
      <c r="B327" s="154"/>
    </row>
    <row r="328" spans="2:2" s="136" customFormat="1" ht="12.75" x14ac:dyDescent="0.35">
      <c r="B328" s="154"/>
    </row>
    <row r="329" spans="2:2" s="136" customFormat="1" ht="12.75" x14ac:dyDescent="0.35">
      <c r="B329" s="154"/>
    </row>
    <row r="330" spans="2:2" s="136" customFormat="1" ht="12.75" x14ac:dyDescent="0.35">
      <c r="B330" s="154"/>
    </row>
    <row r="331" spans="2:2" s="136" customFormat="1" ht="12.75" x14ac:dyDescent="0.35">
      <c r="B331" s="154"/>
    </row>
    <row r="332" spans="2:2" s="136" customFormat="1" ht="12.75" x14ac:dyDescent="0.35">
      <c r="B332" s="154"/>
    </row>
    <row r="333" spans="2:2" s="136" customFormat="1" ht="12.75" x14ac:dyDescent="0.35">
      <c r="B333" s="154"/>
    </row>
    <row r="334" spans="2:2" s="136" customFormat="1" ht="12.75" x14ac:dyDescent="0.35">
      <c r="B334" s="154"/>
    </row>
    <row r="335" spans="2:2" s="136" customFormat="1" ht="12.75" x14ac:dyDescent="0.35">
      <c r="B335" s="154"/>
    </row>
    <row r="336" spans="2:2" s="136" customFormat="1" ht="12.75" x14ac:dyDescent="0.35">
      <c r="B336" s="154"/>
    </row>
    <row r="337" spans="2:2" s="136" customFormat="1" ht="12.75" x14ac:dyDescent="0.35">
      <c r="B337" s="154"/>
    </row>
    <row r="338" spans="2:2" s="136" customFormat="1" ht="12.75" x14ac:dyDescent="0.35">
      <c r="B338" s="154"/>
    </row>
    <row r="339" spans="2:2" s="136" customFormat="1" ht="12.75" x14ac:dyDescent="0.35">
      <c r="B339" s="154"/>
    </row>
    <row r="340" spans="2:2" s="136" customFormat="1" ht="12.75" x14ac:dyDescent="0.35">
      <c r="B340" s="154"/>
    </row>
    <row r="341" spans="2:2" s="136" customFormat="1" ht="12.75" x14ac:dyDescent="0.35">
      <c r="B341" s="154"/>
    </row>
    <row r="342" spans="2:2" s="136" customFormat="1" ht="12.75" x14ac:dyDescent="0.35">
      <c r="B342" s="154"/>
    </row>
    <row r="343" spans="2:2" s="136" customFormat="1" ht="12.75" x14ac:dyDescent="0.35">
      <c r="B343" s="154"/>
    </row>
    <row r="344" spans="2:2" s="136" customFormat="1" ht="12.75" x14ac:dyDescent="0.35">
      <c r="B344" s="154"/>
    </row>
    <row r="345" spans="2:2" s="136" customFormat="1" ht="12.75" x14ac:dyDescent="0.35">
      <c r="B345" s="154"/>
    </row>
    <row r="346" spans="2:2" s="136" customFormat="1" ht="12.75" x14ac:dyDescent="0.35">
      <c r="B346" s="154"/>
    </row>
    <row r="347" spans="2:2" s="136" customFormat="1" ht="12.75" x14ac:dyDescent="0.35">
      <c r="B347" s="154"/>
    </row>
    <row r="348" spans="2:2" s="136" customFormat="1" ht="12.75" x14ac:dyDescent="0.35">
      <c r="B348" s="154"/>
    </row>
    <row r="349" spans="2:2" s="136" customFormat="1" ht="12.75" x14ac:dyDescent="0.35">
      <c r="B349" s="154"/>
    </row>
    <row r="350" spans="2:2" s="136" customFormat="1" ht="12.75" x14ac:dyDescent="0.35">
      <c r="B350" s="154"/>
    </row>
    <row r="351" spans="2:2" s="136" customFormat="1" ht="12.75" x14ac:dyDescent="0.35">
      <c r="B351" s="154"/>
    </row>
    <row r="352" spans="2:2" s="136" customFormat="1" ht="12.75" x14ac:dyDescent="0.35">
      <c r="B352" s="154"/>
    </row>
    <row r="353" spans="2:2" s="136" customFormat="1" ht="12.75" x14ac:dyDescent="0.35">
      <c r="B353" s="154"/>
    </row>
    <row r="354" spans="2:2" s="136" customFormat="1" ht="12.75" x14ac:dyDescent="0.35">
      <c r="B354" s="154"/>
    </row>
    <row r="355" spans="2:2" s="136" customFormat="1" ht="12.75" x14ac:dyDescent="0.35">
      <c r="B355" s="154"/>
    </row>
    <row r="356" spans="2:2" s="136" customFormat="1" ht="12.75" x14ac:dyDescent="0.35">
      <c r="B356" s="154"/>
    </row>
    <row r="357" spans="2:2" s="136" customFormat="1" ht="12.75" x14ac:dyDescent="0.35">
      <c r="B357" s="154"/>
    </row>
    <row r="358" spans="2:2" s="136" customFormat="1" ht="12.75" x14ac:dyDescent="0.35">
      <c r="B358" s="154"/>
    </row>
    <row r="359" spans="2:2" s="136" customFormat="1" ht="12.75" x14ac:dyDescent="0.35">
      <c r="B359" s="154"/>
    </row>
    <row r="360" spans="2:2" s="136" customFormat="1" ht="12.75" x14ac:dyDescent="0.35">
      <c r="B360" s="154"/>
    </row>
    <row r="361" spans="2:2" s="136" customFormat="1" ht="12.75" x14ac:dyDescent="0.35">
      <c r="B361" s="154"/>
    </row>
    <row r="362" spans="2:2" s="136" customFormat="1" ht="12.75" x14ac:dyDescent="0.35">
      <c r="B362" s="154"/>
    </row>
    <row r="363" spans="2:2" s="136" customFormat="1" ht="12.75" x14ac:dyDescent="0.35">
      <c r="B363" s="154"/>
    </row>
    <row r="364" spans="2:2" s="136" customFormat="1" ht="12.75" x14ac:dyDescent="0.35">
      <c r="B364" s="154"/>
    </row>
    <row r="365" spans="2:2" s="136" customFormat="1" ht="12.75" x14ac:dyDescent="0.35">
      <c r="B365" s="154"/>
    </row>
    <row r="366" spans="2:2" s="136" customFormat="1" ht="12.75" x14ac:dyDescent="0.35">
      <c r="B366" s="154"/>
    </row>
    <row r="367" spans="2:2" s="136" customFormat="1" ht="12.75" x14ac:dyDescent="0.35">
      <c r="B367" s="154"/>
    </row>
    <row r="368" spans="2:2" s="136" customFormat="1" ht="12.75" x14ac:dyDescent="0.35">
      <c r="B368" s="154"/>
    </row>
    <row r="369" spans="2:2" s="136" customFormat="1" ht="12.75" x14ac:dyDescent="0.35">
      <c r="B369" s="154"/>
    </row>
    <row r="370" spans="2:2" s="136" customFormat="1" ht="12.75" x14ac:dyDescent="0.35">
      <c r="B370" s="154"/>
    </row>
    <row r="371" spans="2:2" s="136" customFormat="1" ht="12.75" x14ac:dyDescent="0.35">
      <c r="B371" s="154"/>
    </row>
    <row r="372" spans="2:2" s="136" customFormat="1" ht="12.75" x14ac:dyDescent="0.35">
      <c r="B372" s="154"/>
    </row>
    <row r="373" spans="2:2" s="136" customFormat="1" ht="12.75" x14ac:dyDescent="0.35">
      <c r="B373" s="154"/>
    </row>
    <row r="374" spans="2:2" s="136" customFormat="1" ht="12.75" x14ac:dyDescent="0.35">
      <c r="B374" s="154"/>
    </row>
    <row r="375" spans="2:2" s="136" customFormat="1" ht="12.75" x14ac:dyDescent="0.35">
      <c r="B375" s="154"/>
    </row>
    <row r="376" spans="2:2" s="136" customFormat="1" ht="12.75" x14ac:dyDescent="0.35">
      <c r="B376" s="154"/>
    </row>
    <row r="377" spans="2:2" s="136" customFormat="1" ht="12.75" x14ac:dyDescent="0.35">
      <c r="B377" s="154"/>
    </row>
    <row r="378" spans="2:2" s="136" customFormat="1" ht="12.75" x14ac:dyDescent="0.35">
      <c r="B378" s="154"/>
    </row>
    <row r="379" spans="2:2" s="136" customFormat="1" ht="12.75" x14ac:dyDescent="0.35">
      <c r="B379" s="154"/>
    </row>
    <row r="380" spans="2:2" s="136" customFormat="1" ht="12.75" x14ac:dyDescent="0.35">
      <c r="B380" s="154"/>
    </row>
    <row r="381" spans="2:2" s="136" customFormat="1" ht="12.75" x14ac:dyDescent="0.35">
      <c r="B381" s="154"/>
    </row>
    <row r="382" spans="2:2" s="136" customFormat="1" ht="12.75" x14ac:dyDescent="0.35">
      <c r="B382" s="154"/>
    </row>
    <row r="383" spans="2:2" s="136" customFormat="1" ht="12.75" x14ac:dyDescent="0.35">
      <c r="B383" s="154"/>
    </row>
    <row r="384" spans="2:2" s="136" customFormat="1" ht="12.75" x14ac:dyDescent="0.35">
      <c r="B384" s="154"/>
    </row>
    <row r="385" spans="2:2" s="136" customFormat="1" ht="12.75" x14ac:dyDescent="0.35">
      <c r="B385" s="154"/>
    </row>
    <row r="386" spans="2:2" s="136" customFormat="1" ht="12.75" x14ac:dyDescent="0.35">
      <c r="B386" s="154"/>
    </row>
    <row r="387" spans="2:2" s="136" customFormat="1" ht="12.75" x14ac:dyDescent="0.35">
      <c r="B387" s="154"/>
    </row>
    <row r="388" spans="2:2" s="136" customFormat="1" ht="12.75" x14ac:dyDescent="0.35">
      <c r="B388" s="154"/>
    </row>
    <row r="389" spans="2:2" s="136" customFormat="1" ht="12.75" x14ac:dyDescent="0.35">
      <c r="B389" s="154"/>
    </row>
    <row r="390" spans="2:2" s="136" customFormat="1" ht="12.75" x14ac:dyDescent="0.35">
      <c r="B390" s="154"/>
    </row>
    <row r="391" spans="2:2" s="136" customFormat="1" ht="12.75" x14ac:dyDescent="0.35">
      <c r="B391" s="154"/>
    </row>
    <row r="392" spans="2:2" s="136" customFormat="1" ht="12.75" x14ac:dyDescent="0.35">
      <c r="B392" s="154"/>
    </row>
    <row r="393" spans="2:2" s="136" customFormat="1" ht="12.75" x14ac:dyDescent="0.35">
      <c r="B393" s="154"/>
    </row>
    <row r="394" spans="2:2" s="136" customFormat="1" ht="12.75" x14ac:dyDescent="0.35">
      <c r="B394" s="154"/>
    </row>
    <row r="395" spans="2:2" s="136" customFormat="1" ht="12.75" x14ac:dyDescent="0.35">
      <c r="B395" s="154"/>
    </row>
    <row r="396" spans="2:2" s="136" customFormat="1" ht="12.75" x14ac:dyDescent="0.35">
      <c r="B396" s="154"/>
    </row>
    <row r="397" spans="2:2" s="136" customFormat="1" ht="12.75" x14ac:dyDescent="0.35">
      <c r="B397" s="154"/>
    </row>
    <row r="398" spans="2:2" s="136" customFormat="1" ht="12.75" x14ac:dyDescent="0.35">
      <c r="B398" s="154"/>
    </row>
    <row r="399" spans="2:2" s="136" customFormat="1" ht="12.75" x14ac:dyDescent="0.35">
      <c r="B399" s="154"/>
    </row>
    <row r="400" spans="2:2" s="136" customFormat="1" ht="12.75" x14ac:dyDescent="0.35">
      <c r="B400" s="154"/>
    </row>
    <row r="401" spans="2:2" s="136" customFormat="1" ht="12.75" x14ac:dyDescent="0.35">
      <c r="B401" s="154"/>
    </row>
    <row r="402" spans="2:2" s="136" customFormat="1" ht="12.75" x14ac:dyDescent="0.35">
      <c r="B402" s="154"/>
    </row>
    <row r="403" spans="2:2" s="136" customFormat="1" ht="12.75" x14ac:dyDescent="0.35">
      <c r="B403" s="154"/>
    </row>
    <row r="404" spans="2:2" s="136" customFormat="1" ht="12.75" x14ac:dyDescent="0.35">
      <c r="B404" s="154"/>
    </row>
    <row r="405" spans="2:2" s="136" customFormat="1" ht="12.75" x14ac:dyDescent="0.35">
      <c r="B405" s="154"/>
    </row>
    <row r="406" spans="2:2" s="136" customFormat="1" ht="12.75" x14ac:dyDescent="0.35">
      <c r="B406" s="154"/>
    </row>
    <row r="407" spans="2:2" s="136" customFormat="1" ht="12.75" x14ac:dyDescent="0.35">
      <c r="B407" s="154"/>
    </row>
    <row r="408" spans="2:2" s="136" customFormat="1" ht="12.75" x14ac:dyDescent="0.35">
      <c r="B408" s="154"/>
    </row>
    <row r="409" spans="2:2" s="136" customFormat="1" ht="12.75" x14ac:dyDescent="0.35">
      <c r="B409" s="154"/>
    </row>
    <row r="410" spans="2:2" s="136" customFormat="1" ht="12.75" x14ac:dyDescent="0.35">
      <c r="B410" s="154"/>
    </row>
    <row r="411" spans="2:2" s="136" customFormat="1" ht="12.75" x14ac:dyDescent="0.35">
      <c r="B411" s="154"/>
    </row>
    <row r="412" spans="2:2" s="136" customFormat="1" ht="12.75" x14ac:dyDescent="0.35">
      <c r="B412" s="154"/>
    </row>
    <row r="413" spans="2:2" s="136" customFormat="1" ht="12.75" x14ac:dyDescent="0.35">
      <c r="B413" s="154"/>
    </row>
    <row r="414" spans="2:2" s="136" customFormat="1" ht="12.75" x14ac:dyDescent="0.35">
      <c r="B414" s="154"/>
    </row>
    <row r="415" spans="2:2" s="136" customFormat="1" ht="12.75" x14ac:dyDescent="0.35">
      <c r="B415" s="154"/>
    </row>
    <row r="416" spans="2:2" s="136" customFormat="1" ht="12.75" x14ac:dyDescent="0.35">
      <c r="B416" s="154"/>
    </row>
    <row r="417" spans="2:2" s="136" customFormat="1" ht="12.75" x14ac:dyDescent="0.35">
      <c r="B417" s="154"/>
    </row>
    <row r="418" spans="2:2" s="136" customFormat="1" ht="12.75" x14ac:dyDescent="0.35">
      <c r="B418" s="154"/>
    </row>
    <row r="419" spans="2:2" s="136" customFormat="1" ht="12.75" x14ac:dyDescent="0.35">
      <c r="B419" s="154"/>
    </row>
    <row r="420" spans="2:2" s="136" customFormat="1" ht="12.75" x14ac:dyDescent="0.35">
      <c r="B420" s="154"/>
    </row>
    <row r="421" spans="2:2" s="136" customFormat="1" ht="12.75" x14ac:dyDescent="0.35">
      <c r="B421" s="154"/>
    </row>
    <row r="422" spans="2:2" s="136" customFormat="1" ht="12.75" x14ac:dyDescent="0.35">
      <c r="B422" s="154"/>
    </row>
    <row r="423" spans="2:2" s="136" customFormat="1" ht="12.75" x14ac:dyDescent="0.35">
      <c r="B423" s="154"/>
    </row>
    <row r="424" spans="2:2" s="136" customFormat="1" ht="12.75" x14ac:dyDescent="0.35">
      <c r="B424" s="154"/>
    </row>
    <row r="425" spans="2:2" s="136" customFormat="1" ht="12.75" x14ac:dyDescent="0.35">
      <c r="B425" s="154"/>
    </row>
    <row r="426" spans="2:2" s="136" customFormat="1" ht="12.75" x14ac:dyDescent="0.35">
      <c r="B426" s="154"/>
    </row>
    <row r="427" spans="2:2" s="136" customFormat="1" ht="12.75" x14ac:dyDescent="0.35">
      <c r="B427" s="154"/>
    </row>
    <row r="428" spans="2:2" s="136" customFormat="1" ht="12.75" x14ac:dyDescent="0.35">
      <c r="B428" s="154"/>
    </row>
    <row r="429" spans="2:2" s="136" customFormat="1" ht="12.75" x14ac:dyDescent="0.35">
      <c r="B429" s="154"/>
    </row>
    <row r="430" spans="2:2" s="136" customFormat="1" ht="12.75" x14ac:dyDescent="0.35">
      <c r="B430" s="154"/>
    </row>
    <row r="431" spans="2:2" s="136" customFormat="1" ht="12.75" x14ac:dyDescent="0.35">
      <c r="B431" s="154"/>
    </row>
    <row r="432" spans="2:2" s="136" customFormat="1" ht="12.75" x14ac:dyDescent="0.35">
      <c r="B432" s="154"/>
    </row>
    <row r="433" spans="2:2" s="136" customFormat="1" ht="12.75" x14ac:dyDescent="0.35">
      <c r="B433" s="154"/>
    </row>
    <row r="434" spans="2:2" s="136" customFormat="1" ht="12.75" x14ac:dyDescent="0.35">
      <c r="B434" s="154"/>
    </row>
    <row r="435" spans="2:2" s="136" customFormat="1" ht="12.75" x14ac:dyDescent="0.35">
      <c r="B435" s="154"/>
    </row>
    <row r="436" spans="2:2" s="136" customFormat="1" ht="12.75" x14ac:dyDescent="0.35">
      <c r="B436" s="154"/>
    </row>
    <row r="437" spans="2:2" s="136" customFormat="1" ht="12.75" x14ac:dyDescent="0.35">
      <c r="B437" s="154"/>
    </row>
    <row r="438" spans="2:2" s="136" customFormat="1" ht="12.75" x14ac:dyDescent="0.35">
      <c r="B438" s="154"/>
    </row>
    <row r="439" spans="2:2" s="136" customFormat="1" ht="12.75" x14ac:dyDescent="0.35">
      <c r="B439" s="154"/>
    </row>
    <row r="440" spans="2:2" s="136" customFormat="1" ht="12.75" x14ac:dyDescent="0.35">
      <c r="B440" s="154"/>
    </row>
    <row r="441" spans="2:2" s="136" customFormat="1" ht="12.75" x14ac:dyDescent="0.35">
      <c r="B441" s="154"/>
    </row>
    <row r="442" spans="2:2" s="136" customFormat="1" ht="12.75" x14ac:dyDescent="0.35">
      <c r="B442" s="154"/>
    </row>
    <row r="443" spans="2:2" s="136" customFormat="1" ht="12.75" x14ac:dyDescent="0.35">
      <c r="B443" s="154"/>
    </row>
    <row r="444" spans="2:2" s="136" customFormat="1" ht="12.75" x14ac:dyDescent="0.35">
      <c r="B444" s="154"/>
    </row>
    <row r="445" spans="2:2" s="136" customFormat="1" ht="12.75" x14ac:dyDescent="0.35">
      <c r="B445" s="154"/>
    </row>
    <row r="446" spans="2:2" s="136" customFormat="1" ht="12.75" x14ac:dyDescent="0.35">
      <c r="B446" s="154"/>
    </row>
    <row r="447" spans="2:2" s="136" customFormat="1" ht="12.75" x14ac:dyDescent="0.35">
      <c r="B447" s="154"/>
    </row>
    <row r="448" spans="2:2" s="136" customFormat="1" ht="12.75" x14ac:dyDescent="0.35">
      <c r="B448" s="154"/>
    </row>
    <row r="449" spans="2:2" s="136" customFormat="1" ht="12.75" x14ac:dyDescent="0.35">
      <c r="B449" s="154"/>
    </row>
    <row r="450" spans="2:2" s="136" customFormat="1" ht="12.75" x14ac:dyDescent="0.35">
      <c r="B450" s="154"/>
    </row>
    <row r="451" spans="2:2" s="136" customFormat="1" ht="12.75" x14ac:dyDescent="0.35">
      <c r="B451" s="154"/>
    </row>
    <row r="452" spans="2:2" s="136" customFormat="1" ht="12.75" x14ac:dyDescent="0.35">
      <c r="B452" s="154"/>
    </row>
    <row r="453" spans="2:2" s="136" customFormat="1" ht="12.75" x14ac:dyDescent="0.35">
      <c r="B453" s="154"/>
    </row>
    <row r="454" spans="2:2" s="136" customFormat="1" ht="12.75" x14ac:dyDescent="0.35">
      <c r="B454" s="154"/>
    </row>
    <row r="455" spans="2:2" s="136" customFormat="1" ht="12.75" x14ac:dyDescent="0.35">
      <c r="B455" s="154"/>
    </row>
    <row r="456" spans="2:2" s="136" customFormat="1" ht="12.75" x14ac:dyDescent="0.35">
      <c r="B456" s="154"/>
    </row>
    <row r="457" spans="2:2" s="136" customFormat="1" ht="12.75" x14ac:dyDescent="0.35">
      <c r="B457" s="154"/>
    </row>
    <row r="458" spans="2:2" s="136" customFormat="1" ht="12.75" x14ac:dyDescent="0.35">
      <c r="B458" s="154"/>
    </row>
    <row r="459" spans="2:2" s="136" customFormat="1" ht="12.75" x14ac:dyDescent="0.35">
      <c r="B459" s="154"/>
    </row>
    <row r="460" spans="2:2" s="136" customFormat="1" ht="12.75" x14ac:dyDescent="0.35">
      <c r="B460" s="154"/>
    </row>
    <row r="461" spans="2:2" s="136" customFormat="1" ht="12.75" x14ac:dyDescent="0.35">
      <c r="B461" s="154"/>
    </row>
    <row r="462" spans="2:2" s="136" customFormat="1" ht="12.75" x14ac:dyDescent="0.35">
      <c r="B462" s="154"/>
    </row>
    <row r="463" spans="2:2" s="136" customFormat="1" ht="12.75" x14ac:dyDescent="0.35">
      <c r="B463" s="154"/>
    </row>
    <row r="464" spans="2:2" s="136" customFormat="1" ht="12.75" x14ac:dyDescent="0.35">
      <c r="B464" s="154"/>
    </row>
    <row r="465" spans="2:2" s="136" customFormat="1" ht="12.75" x14ac:dyDescent="0.35">
      <c r="B465" s="154"/>
    </row>
    <row r="466" spans="2:2" s="136" customFormat="1" ht="12.75" x14ac:dyDescent="0.35">
      <c r="B466" s="154"/>
    </row>
    <row r="467" spans="2:2" s="136" customFormat="1" ht="12.75" x14ac:dyDescent="0.35">
      <c r="B467" s="154"/>
    </row>
    <row r="468" spans="2:2" s="136" customFormat="1" ht="12.75" x14ac:dyDescent="0.35">
      <c r="B468" s="154"/>
    </row>
    <row r="469" spans="2:2" s="136" customFormat="1" ht="12.75" x14ac:dyDescent="0.35">
      <c r="B469" s="154"/>
    </row>
    <row r="470" spans="2:2" s="136" customFormat="1" ht="12.75" x14ac:dyDescent="0.35">
      <c r="B470" s="154"/>
    </row>
    <row r="471" spans="2:2" s="136" customFormat="1" ht="12.75" x14ac:dyDescent="0.35">
      <c r="B471" s="154"/>
    </row>
    <row r="472" spans="2:2" s="136" customFormat="1" ht="12.75" x14ac:dyDescent="0.35">
      <c r="B472" s="154"/>
    </row>
    <row r="473" spans="2:2" s="136" customFormat="1" ht="12.75" x14ac:dyDescent="0.35">
      <c r="B473" s="154"/>
    </row>
    <row r="474" spans="2:2" s="136" customFormat="1" ht="12.75" x14ac:dyDescent="0.35">
      <c r="B474" s="154"/>
    </row>
    <row r="475" spans="2:2" s="136" customFormat="1" ht="12.75" x14ac:dyDescent="0.35">
      <c r="B475" s="154"/>
    </row>
    <row r="476" spans="2:2" s="136" customFormat="1" ht="12.75" x14ac:dyDescent="0.35">
      <c r="B476" s="154"/>
    </row>
    <row r="477" spans="2:2" s="136" customFormat="1" ht="12.75" x14ac:dyDescent="0.35">
      <c r="B477" s="154"/>
    </row>
    <row r="478" spans="2:2" s="136" customFormat="1" ht="12.75" x14ac:dyDescent="0.35">
      <c r="B478" s="154"/>
    </row>
    <row r="479" spans="2:2" s="136" customFormat="1" ht="12.75" x14ac:dyDescent="0.35">
      <c r="B479" s="154"/>
    </row>
    <row r="480" spans="2:2" s="136" customFormat="1" ht="12.75" x14ac:dyDescent="0.35">
      <c r="B480" s="154"/>
    </row>
    <row r="481" spans="2:2" s="136" customFormat="1" ht="12.75" x14ac:dyDescent="0.35">
      <c r="B481" s="154"/>
    </row>
    <row r="482" spans="2:2" s="136" customFormat="1" ht="12.75" x14ac:dyDescent="0.35">
      <c r="B482" s="154"/>
    </row>
    <row r="483" spans="2:2" s="136" customFormat="1" ht="12.75" x14ac:dyDescent="0.35">
      <c r="B483" s="154"/>
    </row>
    <row r="484" spans="2:2" s="136" customFormat="1" ht="12.75" x14ac:dyDescent="0.35">
      <c r="B484" s="154"/>
    </row>
    <row r="485" spans="2:2" s="136" customFormat="1" ht="12.75" x14ac:dyDescent="0.35">
      <c r="B485" s="154"/>
    </row>
    <row r="486" spans="2:2" s="136" customFormat="1" ht="12.75" x14ac:dyDescent="0.35">
      <c r="B486" s="154"/>
    </row>
    <row r="487" spans="2:2" s="136" customFormat="1" ht="12.75" x14ac:dyDescent="0.35">
      <c r="B487" s="154"/>
    </row>
    <row r="488" spans="2:2" s="136" customFormat="1" ht="12.75" x14ac:dyDescent="0.35">
      <c r="B488" s="154"/>
    </row>
    <row r="489" spans="2:2" s="136" customFormat="1" ht="12.75" x14ac:dyDescent="0.35">
      <c r="B489" s="154"/>
    </row>
    <row r="490" spans="2:2" s="136" customFormat="1" ht="12.75" x14ac:dyDescent="0.35">
      <c r="B490" s="154"/>
    </row>
    <row r="491" spans="2:2" s="136" customFormat="1" ht="12.75" x14ac:dyDescent="0.35">
      <c r="B491" s="154"/>
    </row>
    <row r="492" spans="2:2" s="136" customFormat="1" ht="12.75" x14ac:dyDescent="0.35">
      <c r="B492" s="154"/>
    </row>
    <row r="493" spans="2:2" s="136" customFormat="1" ht="12.75" x14ac:dyDescent="0.35">
      <c r="B493" s="154"/>
    </row>
    <row r="494" spans="2:2" s="136" customFormat="1" ht="12.75" x14ac:dyDescent="0.35">
      <c r="B494" s="154"/>
    </row>
    <row r="495" spans="2:2" s="136" customFormat="1" ht="12.75" x14ac:dyDescent="0.35">
      <c r="B495" s="154"/>
    </row>
    <row r="496" spans="2:2" s="136" customFormat="1" ht="12.75" x14ac:dyDescent="0.35">
      <c r="B496" s="154"/>
    </row>
    <row r="497" spans="2:2" s="136" customFormat="1" ht="12.75" x14ac:dyDescent="0.35">
      <c r="B497" s="154"/>
    </row>
    <row r="498" spans="2:2" s="136" customFormat="1" ht="12.75" x14ac:dyDescent="0.35">
      <c r="B498" s="154"/>
    </row>
    <row r="499" spans="2:2" s="136" customFormat="1" ht="12.75" x14ac:dyDescent="0.35">
      <c r="B499" s="154"/>
    </row>
    <row r="500" spans="2:2" s="136" customFormat="1" ht="12.75" x14ac:dyDescent="0.35">
      <c r="B500" s="154"/>
    </row>
    <row r="501" spans="2:2" s="136" customFormat="1" ht="12.75" x14ac:dyDescent="0.35">
      <c r="B501" s="154"/>
    </row>
    <row r="502" spans="2:2" s="136" customFormat="1" ht="12.75" x14ac:dyDescent="0.35">
      <c r="B502" s="154"/>
    </row>
    <row r="503" spans="2:2" s="136" customFormat="1" ht="12.75" x14ac:dyDescent="0.35">
      <c r="B503" s="154"/>
    </row>
    <row r="504" spans="2:2" s="136" customFormat="1" ht="12.75" x14ac:dyDescent="0.35">
      <c r="B504" s="154"/>
    </row>
    <row r="505" spans="2:2" s="136" customFormat="1" ht="12.75" x14ac:dyDescent="0.35">
      <c r="B505" s="154"/>
    </row>
    <row r="506" spans="2:2" s="136" customFormat="1" ht="12.75" x14ac:dyDescent="0.35">
      <c r="B506" s="154"/>
    </row>
    <row r="507" spans="2:2" s="136" customFormat="1" ht="12.75" x14ac:dyDescent="0.35">
      <c r="B507" s="154"/>
    </row>
    <row r="508" spans="2:2" s="136" customFormat="1" ht="12.75" x14ac:dyDescent="0.35">
      <c r="B508" s="154"/>
    </row>
    <row r="509" spans="2:2" s="136" customFormat="1" ht="12.75" x14ac:dyDescent="0.35">
      <c r="B509" s="154"/>
    </row>
    <row r="510" spans="2:2" s="136" customFormat="1" ht="12.75" x14ac:dyDescent="0.35">
      <c r="B510" s="154"/>
    </row>
    <row r="511" spans="2:2" s="136" customFormat="1" ht="12.75" x14ac:dyDescent="0.35">
      <c r="B511" s="154"/>
    </row>
    <row r="512" spans="2:2" s="136" customFormat="1" ht="12.75" x14ac:dyDescent="0.35">
      <c r="B512" s="154"/>
    </row>
    <row r="513" spans="2:2" s="136" customFormat="1" ht="12.75" x14ac:dyDescent="0.35">
      <c r="B513" s="154"/>
    </row>
    <row r="514" spans="2:2" s="136" customFormat="1" ht="12.75" x14ac:dyDescent="0.35">
      <c r="B514" s="154"/>
    </row>
    <row r="515" spans="2:2" s="136" customFormat="1" ht="12.75" x14ac:dyDescent="0.35">
      <c r="B515" s="154"/>
    </row>
    <row r="516" spans="2:2" s="136" customFormat="1" ht="12.75" x14ac:dyDescent="0.35">
      <c r="B516" s="154"/>
    </row>
    <row r="517" spans="2:2" s="136" customFormat="1" ht="12.75" x14ac:dyDescent="0.35">
      <c r="B517" s="154"/>
    </row>
    <row r="518" spans="2:2" s="136" customFormat="1" ht="12.75" x14ac:dyDescent="0.35">
      <c r="B518" s="154"/>
    </row>
    <row r="519" spans="2:2" s="136" customFormat="1" ht="12.75" x14ac:dyDescent="0.35">
      <c r="B519" s="154"/>
    </row>
    <row r="520" spans="2:2" s="136" customFormat="1" ht="12.75" x14ac:dyDescent="0.35">
      <c r="B520" s="154"/>
    </row>
    <row r="521" spans="2:2" s="136" customFormat="1" ht="12.75" x14ac:dyDescent="0.35">
      <c r="B521" s="154"/>
    </row>
    <row r="522" spans="2:2" s="136" customFormat="1" ht="12.75" x14ac:dyDescent="0.35">
      <c r="B522" s="154"/>
    </row>
    <row r="523" spans="2:2" s="136" customFormat="1" ht="12.75" x14ac:dyDescent="0.35">
      <c r="B523" s="154"/>
    </row>
    <row r="524" spans="2:2" s="136" customFormat="1" ht="12.75" x14ac:dyDescent="0.35">
      <c r="B524" s="154"/>
    </row>
    <row r="525" spans="2:2" s="136" customFormat="1" ht="12.75" x14ac:dyDescent="0.35">
      <c r="B525" s="154"/>
    </row>
    <row r="526" spans="2:2" s="136" customFormat="1" ht="12.75" x14ac:dyDescent="0.35">
      <c r="B526" s="154"/>
    </row>
    <row r="527" spans="2:2" s="136" customFormat="1" ht="12.75" x14ac:dyDescent="0.35">
      <c r="B527" s="154"/>
    </row>
    <row r="528" spans="2:2" s="136" customFormat="1" ht="12.75" x14ac:dyDescent="0.35">
      <c r="B528" s="154"/>
    </row>
    <row r="529" spans="2:2" s="136" customFormat="1" ht="12.75" x14ac:dyDescent="0.35">
      <c r="B529" s="154"/>
    </row>
    <row r="530" spans="2:2" s="136" customFormat="1" ht="12.75" x14ac:dyDescent="0.35">
      <c r="B530" s="154"/>
    </row>
    <row r="531" spans="2:2" s="136" customFormat="1" ht="12.75" x14ac:dyDescent="0.35">
      <c r="B531" s="154"/>
    </row>
    <row r="532" spans="2:2" s="136" customFormat="1" ht="12.75" x14ac:dyDescent="0.35">
      <c r="B532" s="154"/>
    </row>
    <row r="533" spans="2:2" s="136" customFormat="1" ht="12.75" x14ac:dyDescent="0.35">
      <c r="B533" s="154"/>
    </row>
    <row r="534" spans="2:2" s="136" customFormat="1" ht="12.75" x14ac:dyDescent="0.35">
      <c r="B534" s="154"/>
    </row>
    <row r="535" spans="2:2" s="136" customFormat="1" ht="12.75" x14ac:dyDescent="0.35">
      <c r="B535" s="154"/>
    </row>
    <row r="536" spans="2:2" s="136" customFormat="1" ht="12.75" x14ac:dyDescent="0.35">
      <c r="B536" s="154"/>
    </row>
    <row r="537" spans="2:2" s="136" customFormat="1" ht="12.75" x14ac:dyDescent="0.35">
      <c r="B537" s="154"/>
    </row>
    <row r="538" spans="2:2" s="136" customFormat="1" ht="12.75" x14ac:dyDescent="0.35">
      <c r="B538" s="154"/>
    </row>
    <row r="539" spans="2:2" s="136" customFormat="1" ht="12.75" x14ac:dyDescent="0.35">
      <c r="B539" s="154"/>
    </row>
    <row r="540" spans="2:2" s="136" customFormat="1" ht="12.75" x14ac:dyDescent="0.35">
      <c r="B540" s="154"/>
    </row>
    <row r="541" spans="2:2" s="136" customFormat="1" ht="12.75" x14ac:dyDescent="0.35">
      <c r="B541" s="154"/>
    </row>
    <row r="542" spans="2:2" s="136" customFormat="1" ht="12.75" x14ac:dyDescent="0.35">
      <c r="B542" s="154"/>
    </row>
    <row r="543" spans="2:2" s="136" customFormat="1" ht="12.75" x14ac:dyDescent="0.35">
      <c r="B543" s="154"/>
    </row>
    <row r="544" spans="2:2" s="136" customFormat="1" ht="12.75" x14ac:dyDescent="0.35">
      <c r="B544" s="154"/>
    </row>
    <row r="545" spans="2:2" s="136" customFormat="1" ht="12.75" x14ac:dyDescent="0.35">
      <c r="B545" s="154"/>
    </row>
    <row r="546" spans="2:2" s="136" customFormat="1" ht="12.75" x14ac:dyDescent="0.35">
      <c r="B546" s="154"/>
    </row>
    <row r="547" spans="2:2" s="136" customFormat="1" ht="12.75" x14ac:dyDescent="0.35">
      <c r="B547" s="154"/>
    </row>
    <row r="548" spans="2:2" s="136" customFormat="1" ht="12.75" x14ac:dyDescent="0.35">
      <c r="B548" s="154"/>
    </row>
    <row r="549" spans="2:2" s="136" customFormat="1" ht="12.75" x14ac:dyDescent="0.35">
      <c r="B549" s="154"/>
    </row>
    <row r="550" spans="2:2" s="136" customFormat="1" ht="12.75" x14ac:dyDescent="0.35">
      <c r="B550" s="154"/>
    </row>
    <row r="551" spans="2:2" s="136" customFormat="1" ht="12.75" x14ac:dyDescent="0.35">
      <c r="B551" s="154"/>
    </row>
    <row r="552" spans="2:2" s="136" customFormat="1" ht="12.75" x14ac:dyDescent="0.35">
      <c r="B552" s="154"/>
    </row>
    <row r="553" spans="2:2" s="136" customFormat="1" ht="12.75" x14ac:dyDescent="0.35">
      <c r="B553" s="154"/>
    </row>
    <row r="554" spans="2:2" s="136" customFormat="1" ht="12.75" x14ac:dyDescent="0.35">
      <c r="B554" s="154"/>
    </row>
    <row r="555" spans="2:2" s="136" customFormat="1" ht="12.75" x14ac:dyDescent="0.35">
      <c r="B555" s="154"/>
    </row>
    <row r="556" spans="2:2" s="136" customFormat="1" ht="12.75" x14ac:dyDescent="0.35">
      <c r="B556" s="154"/>
    </row>
    <row r="557" spans="2:2" s="136" customFormat="1" ht="12.75" x14ac:dyDescent="0.35">
      <c r="B557" s="154"/>
    </row>
    <row r="558" spans="2:2" s="136" customFormat="1" ht="12.75" x14ac:dyDescent="0.35">
      <c r="B558" s="154"/>
    </row>
    <row r="559" spans="2:2" s="136" customFormat="1" ht="12.75" x14ac:dyDescent="0.35">
      <c r="B559" s="154"/>
    </row>
    <row r="560" spans="2:2" s="136" customFormat="1" ht="12.75" x14ac:dyDescent="0.35">
      <c r="B560" s="154"/>
    </row>
    <row r="561" spans="2:2" s="136" customFormat="1" ht="12.75" x14ac:dyDescent="0.35">
      <c r="B561" s="154"/>
    </row>
    <row r="562" spans="2:2" s="136" customFormat="1" ht="12.75" x14ac:dyDescent="0.35">
      <c r="B562" s="154"/>
    </row>
    <row r="563" spans="2:2" s="136" customFormat="1" ht="12.75" x14ac:dyDescent="0.35">
      <c r="B563" s="154"/>
    </row>
    <row r="564" spans="2:2" s="136" customFormat="1" ht="12.75" x14ac:dyDescent="0.35">
      <c r="B564" s="154"/>
    </row>
    <row r="565" spans="2:2" s="136" customFormat="1" ht="12.75" x14ac:dyDescent="0.35">
      <c r="B565" s="154"/>
    </row>
    <row r="566" spans="2:2" s="136" customFormat="1" ht="12.75" x14ac:dyDescent="0.35">
      <c r="B566" s="154"/>
    </row>
    <row r="567" spans="2:2" s="136" customFormat="1" ht="12.75" x14ac:dyDescent="0.35">
      <c r="B567" s="154"/>
    </row>
    <row r="568" spans="2:2" s="136" customFormat="1" ht="12.75" x14ac:dyDescent="0.35">
      <c r="B568" s="154"/>
    </row>
    <row r="569" spans="2:2" s="136" customFormat="1" ht="12.75" x14ac:dyDescent="0.35">
      <c r="B569" s="154"/>
    </row>
    <row r="570" spans="2:2" s="136" customFormat="1" ht="12.75" x14ac:dyDescent="0.35">
      <c r="B570" s="154"/>
    </row>
    <row r="571" spans="2:2" s="136" customFormat="1" ht="12.75" x14ac:dyDescent="0.35">
      <c r="B571" s="154"/>
    </row>
    <row r="572" spans="2:2" s="136" customFormat="1" ht="12.75" x14ac:dyDescent="0.35">
      <c r="B572" s="154"/>
    </row>
    <row r="573" spans="2:2" s="136" customFormat="1" ht="12.75" x14ac:dyDescent="0.35">
      <c r="B573" s="154"/>
    </row>
    <row r="574" spans="2:2" s="136" customFormat="1" ht="12.75" x14ac:dyDescent="0.35">
      <c r="B574" s="154"/>
    </row>
    <row r="575" spans="2:2" s="136" customFormat="1" ht="12.75" x14ac:dyDescent="0.35">
      <c r="B575" s="154"/>
    </row>
    <row r="576" spans="2:2" s="136" customFormat="1" ht="12.75" x14ac:dyDescent="0.35">
      <c r="B576" s="154"/>
    </row>
    <row r="577" spans="2:2" s="136" customFormat="1" ht="12.75" x14ac:dyDescent="0.35">
      <c r="B577" s="154"/>
    </row>
    <row r="578" spans="2:2" s="136" customFormat="1" ht="12.75" x14ac:dyDescent="0.35">
      <c r="B578" s="154"/>
    </row>
    <row r="579" spans="2:2" s="136" customFormat="1" ht="12.75" x14ac:dyDescent="0.35">
      <c r="B579" s="154"/>
    </row>
    <row r="580" spans="2:2" s="136" customFormat="1" ht="12.75" x14ac:dyDescent="0.35">
      <c r="B580" s="154"/>
    </row>
    <row r="581" spans="2:2" s="136" customFormat="1" ht="12.75" x14ac:dyDescent="0.35">
      <c r="B581" s="154"/>
    </row>
    <row r="582" spans="2:2" s="136" customFormat="1" ht="12.75" x14ac:dyDescent="0.35">
      <c r="B582" s="154"/>
    </row>
    <row r="583" spans="2:2" s="136" customFormat="1" ht="12.75" x14ac:dyDescent="0.35">
      <c r="B583" s="154"/>
    </row>
    <row r="584" spans="2:2" s="136" customFormat="1" ht="12.75" x14ac:dyDescent="0.35">
      <c r="B584" s="154"/>
    </row>
    <row r="585" spans="2:2" s="136" customFormat="1" ht="12.75" x14ac:dyDescent="0.35">
      <c r="B585" s="154"/>
    </row>
    <row r="586" spans="2:2" s="136" customFormat="1" ht="12.75" x14ac:dyDescent="0.35">
      <c r="B586" s="154"/>
    </row>
    <row r="587" spans="2:2" s="136" customFormat="1" ht="12.75" x14ac:dyDescent="0.35">
      <c r="B587" s="154"/>
    </row>
    <row r="588" spans="2:2" s="136" customFormat="1" ht="12.75" x14ac:dyDescent="0.35">
      <c r="B588" s="154"/>
    </row>
    <row r="589" spans="2:2" s="136" customFormat="1" ht="12.75" x14ac:dyDescent="0.35">
      <c r="B589" s="154"/>
    </row>
    <row r="590" spans="2:2" s="136" customFormat="1" ht="12.75" x14ac:dyDescent="0.35">
      <c r="B590" s="154"/>
    </row>
    <row r="591" spans="2:2" s="136" customFormat="1" ht="12.75" x14ac:dyDescent="0.35">
      <c r="B591" s="154"/>
    </row>
    <row r="592" spans="2:2" s="136" customFormat="1" ht="12.75" x14ac:dyDescent="0.35">
      <c r="B592" s="154"/>
    </row>
    <row r="593" spans="2:2" s="136" customFormat="1" ht="12.75" x14ac:dyDescent="0.35">
      <c r="B593" s="154"/>
    </row>
    <row r="594" spans="2:2" s="136" customFormat="1" ht="12.75" x14ac:dyDescent="0.35">
      <c r="B594" s="154"/>
    </row>
    <row r="595" spans="2:2" s="136" customFormat="1" ht="12.75" x14ac:dyDescent="0.35">
      <c r="B595" s="154"/>
    </row>
    <row r="596" spans="2:2" s="136" customFormat="1" ht="12.75" x14ac:dyDescent="0.35">
      <c r="B596" s="154"/>
    </row>
    <row r="597" spans="2:2" s="136" customFormat="1" ht="12.75" x14ac:dyDescent="0.35">
      <c r="B597" s="154"/>
    </row>
    <row r="598" spans="2:2" s="136" customFormat="1" ht="12.75" x14ac:dyDescent="0.35">
      <c r="B598" s="154"/>
    </row>
    <row r="599" spans="2:2" s="136" customFormat="1" ht="12.75" x14ac:dyDescent="0.35">
      <c r="B599" s="154"/>
    </row>
    <row r="600" spans="2:2" s="136" customFormat="1" ht="12.75" x14ac:dyDescent="0.35">
      <c r="B600" s="154"/>
    </row>
    <row r="601" spans="2:2" s="136" customFormat="1" ht="12.75" x14ac:dyDescent="0.35">
      <c r="B601" s="154"/>
    </row>
    <row r="602" spans="2:2" s="136" customFormat="1" ht="12.75" x14ac:dyDescent="0.35">
      <c r="B602" s="154"/>
    </row>
    <row r="603" spans="2:2" s="136" customFormat="1" ht="12.75" x14ac:dyDescent="0.35">
      <c r="B603" s="154"/>
    </row>
    <row r="604" spans="2:2" s="136" customFormat="1" ht="12.75" x14ac:dyDescent="0.35">
      <c r="B604" s="154"/>
    </row>
    <row r="605" spans="2:2" s="136" customFormat="1" ht="12.75" x14ac:dyDescent="0.35">
      <c r="B605" s="154"/>
    </row>
    <row r="606" spans="2:2" s="136" customFormat="1" ht="12.75" x14ac:dyDescent="0.35">
      <c r="B606" s="154"/>
    </row>
    <row r="607" spans="2:2" s="136" customFormat="1" ht="12.75" x14ac:dyDescent="0.35">
      <c r="B607" s="154"/>
    </row>
    <row r="608" spans="2:2" s="136" customFormat="1" ht="12.75" x14ac:dyDescent="0.35">
      <c r="B608" s="154"/>
    </row>
    <row r="609" spans="2:2" s="136" customFormat="1" ht="12.75" x14ac:dyDescent="0.35">
      <c r="B609" s="154"/>
    </row>
    <row r="610" spans="2:2" s="136" customFormat="1" ht="12.75" x14ac:dyDescent="0.35">
      <c r="B610" s="154"/>
    </row>
    <row r="611" spans="2:2" s="136" customFormat="1" ht="12.75" x14ac:dyDescent="0.35">
      <c r="B611" s="154"/>
    </row>
    <row r="612" spans="2:2" s="136" customFormat="1" ht="12.75" x14ac:dyDescent="0.35">
      <c r="B612" s="154"/>
    </row>
    <row r="613" spans="2:2" s="136" customFormat="1" ht="12.75" x14ac:dyDescent="0.35">
      <c r="B613" s="154"/>
    </row>
    <row r="614" spans="2:2" s="136" customFormat="1" ht="12.75" x14ac:dyDescent="0.35">
      <c r="B614" s="154"/>
    </row>
    <row r="615" spans="2:2" s="136" customFormat="1" ht="12.75" x14ac:dyDescent="0.35">
      <c r="B615" s="154"/>
    </row>
    <row r="616" spans="2:2" s="136" customFormat="1" ht="12.75" x14ac:dyDescent="0.35">
      <c r="B616" s="154"/>
    </row>
    <row r="617" spans="2:2" s="136" customFormat="1" ht="12.75" x14ac:dyDescent="0.35">
      <c r="B617" s="154"/>
    </row>
    <row r="618" spans="2:2" s="136" customFormat="1" ht="12.75" x14ac:dyDescent="0.35">
      <c r="B618" s="154"/>
    </row>
    <row r="619" spans="2:2" s="136" customFormat="1" ht="12.75" x14ac:dyDescent="0.35">
      <c r="B619" s="154"/>
    </row>
    <row r="620" spans="2:2" s="136" customFormat="1" ht="12.75" x14ac:dyDescent="0.35">
      <c r="B620" s="154"/>
    </row>
    <row r="621" spans="2:2" s="136" customFormat="1" ht="12.75" x14ac:dyDescent="0.35">
      <c r="B621" s="154"/>
    </row>
    <row r="622" spans="2:2" s="136" customFormat="1" ht="12.75" x14ac:dyDescent="0.35">
      <c r="B622" s="154"/>
    </row>
    <row r="623" spans="2:2" s="136" customFormat="1" ht="12.75" x14ac:dyDescent="0.35">
      <c r="B623" s="154"/>
    </row>
    <row r="624" spans="2:2" s="136" customFormat="1" ht="12.75" x14ac:dyDescent="0.35">
      <c r="B624" s="154"/>
    </row>
    <row r="625" spans="2:2" s="136" customFormat="1" ht="12.75" x14ac:dyDescent="0.35">
      <c r="B625" s="154"/>
    </row>
    <row r="626" spans="2:2" s="136" customFormat="1" ht="12.75" x14ac:dyDescent="0.35">
      <c r="B626" s="154"/>
    </row>
    <row r="627" spans="2:2" s="136" customFormat="1" ht="12.75" x14ac:dyDescent="0.35">
      <c r="B627" s="154"/>
    </row>
    <row r="628" spans="2:2" s="136" customFormat="1" ht="12.75" x14ac:dyDescent="0.35">
      <c r="B628" s="154"/>
    </row>
    <row r="629" spans="2:2" s="136" customFormat="1" ht="12.75" x14ac:dyDescent="0.35">
      <c r="B629" s="154"/>
    </row>
    <row r="630" spans="2:2" s="136" customFormat="1" ht="12.75" x14ac:dyDescent="0.35">
      <c r="B630" s="154"/>
    </row>
    <row r="631" spans="2:2" s="136" customFormat="1" ht="12.75" x14ac:dyDescent="0.35">
      <c r="B631" s="154"/>
    </row>
    <row r="632" spans="2:2" s="136" customFormat="1" ht="12.75" x14ac:dyDescent="0.35">
      <c r="B632" s="154"/>
    </row>
    <row r="633" spans="2:2" s="136" customFormat="1" ht="12.75" x14ac:dyDescent="0.35">
      <c r="B633" s="154"/>
    </row>
    <row r="634" spans="2:2" s="136" customFormat="1" ht="12.75" x14ac:dyDescent="0.35">
      <c r="B634" s="154"/>
    </row>
    <row r="635" spans="2:2" s="136" customFormat="1" ht="12.75" x14ac:dyDescent="0.35">
      <c r="B635" s="154"/>
    </row>
    <row r="636" spans="2:2" s="136" customFormat="1" ht="12.75" x14ac:dyDescent="0.35">
      <c r="B636" s="154"/>
    </row>
    <row r="637" spans="2:2" s="136" customFormat="1" ht="12.75" x14ac:dyDescent="0.35">
      <c r="B637" s="154"/>
    </row>
    <row r="638" spans="2:2" s="136" customFormat="1" ht="12.75" x14ac:dyDescent="0.35">
      <c r="B638" s="154"/>
    </row>
    <row r="639" spans="2:2" s="136" customFormat="1" ht="12.75" x14ac:dyDescent="0.35">
      <c r="B639" s="154"/>
    </row>
    <row r="640" spans="2:2" s="136" customFormat="1" ht="12.75" x14ac:dyDescent="0.35">
      <c r="B640" s="154"/>
    </row>
    <row r="641" spans="2:2" s="136" customFormat="1" ht="12.75" x14ac:dyDescent="0.35">
      <c r="B641" s="154"/>
    </row>
    <row r="642" spans="2:2" s="136" customFormat="1" ht="12.75" x14ac:dyDescent="0.35">
      <c r="B642" s="154"/>
    </row>
    <row r="643" spans="2:2" s="136" customFormat="1" ht="12.75" x14ac:dyDescent="0.35">
      <c r="B643" s="154"/>
    </row>
    <row r="644" spans="2:2" s="136" customFormat="1" ht="12.75" x14ac:dyDescent="0.35">
      <c r="B644" s="154"/>
    </row>
    <row r="645" spans="2:2" s="136" customFormat="1" ht="12.75" x14ac:dyDescent="0.35">
      <c r="B645" s="154"/>
    </row>
    <row r="646" spans="2:2" s="136" customFormat="1" ht="12.75" x14ac:dyDescent="0.35">
      <c r="B646" s="154"/>
    </row>
    <row r="647" spans="2:2" s="136" customFormat="1" ht="12.75" x14ac:dyDescent="0.35">
      <c r="B647" s="154"/>
    </row>
    <row r="648" spans="2:2" s="136" customFormat="1" ht="12.75" x14ac:dyDescent="0.35">
      <c r="B648" s="154"/>
    </row>
    <row r="649" spans="2:2" s="136" customFormat="1" ht="12.75" x14ac:dyDescent="0.35">
      <c r="B649" s="154"/>
    </row>
    <row r="650" spans="2:2" s="136" customFormat="1" ht="12.75" x14ac:dyDescent="0.35">
      <c r="B650" s="154"/>
    </row>
    <row r="651" spans="2:2" s="136" customFormat="1" ht="12.75" x14ac:dyDescent="0.35">
      <c r="B651" s="154"/>
    </row>
    <row r="652" spans="2:2" s="136" customFormat="1" ht="12.75" x14ac:dyDescent="0.35">
      <c r="B652" s="154"/>
    </row>
    <row r="653" spans="2:2" s="136" customFormat="1" ht="12.75" x14ac:dyDescent="0.35">
      <c r="B653" s="154"/>
    </row>
    <row r="654" spans="2:2" s="136" customFormat="1" ht="12.75" x14ac:dyDescent="0.35">
      <c r="B654" s="154"/>
    </row>
    <row r="655" spans="2:2" s="136" customFormat="1" ht="12.75" x14ac:dyDescent="0.35">
      <c r="B655" s="154"/>
    </row>
    <row r="656" spans="2:2" s="136" customFormat="1" ht="12.75" x14ac:dyDescent="0.35">
      <c r="B656" s="154"/>
    </row>
    <row r="657" spans="2:2" s="136" customFormat="1" ht="12.75" x14ac:dyDescent="0.35">
      <c r="B657" s="154"/>
    </row>
    <row r="658" spans="2:2" s="136" customFormat="1" ht="12.75" x14ac:dyDescent="0.35">
      <c r="B658" s="154"/>
    </row>
    <row r="659" spans="2:2" s="136" customFormat="1" ht="12.75" x14ac:dyDescent="0.35">
      <c r="B659" s="154"/>
    </row>
    <row r="660" spans="2:2" s="136" customFormat="1" ht="12.75" x14ac:dyDescent="0.35">
      <c r="B660" s="154"/>
    </row>
    <row r="661" spans="2:2" s="136" customFormat="1" ht="12.75" x14ac:dyDescent="0.35">
      <c r="B661" s="154"/>
    </row>
    <row r="662" spans="2:2" s="136" customFormat="1" ht="12.75" x14ac:dyDescent="0.35">
      <c r="B662" s="154"/>
    </row>
    <row r="663" spans="2:2" s="136" customFormat="1" ht="12.75" x14ac:dyDescent="0.35">
      <c r="B663" s="154"/>
    </row>
    <row r="664" spans="2:2" s="136" customFormat="1" ht="12.75" x14ac:dyDescent="0.35">
      <c r="B664" s="154"/>
    </row>
    <row r="665" spans="2:2" s="136" customFormat="1" ht="12.75" x14ac:dyDescent="0.35">
      <c r="B665" s="154"/>
    </row>
    <row r="666" spans="2:2" s="136" customFormat="1" ht="12.75" x14ac:dyDescent="0.35">
      <c r="B666" s="154"/>
    </row>
    <row r="667" spans="2:2" s="136" customFormat="1" ht="12.75" x14ac:dyDescent="0.35">
      <c r="B667" s="154"/>
    </row>
    <row r="668" spans="2:2" s="136" customFormat="1" ht="12.75" x14ac:dyDescent="0.35">
      <c r="B668" s="154"/>
    </row>
    <row r="669" spans="2:2" s="136" customFormat="1" ht="12.75" x14ac:dyDescent="0.35">
      <c r="B669" s="154"/>
    </row>
    <row r="670" spans="2:2" s="136" customFormat="1" ht="12.75" x14ac:dyDescent="0.35">
      <c r="B670" s="154"/>
    </row>
    <row r="671" spans="2:2" s="136" customFormat="1" ht="12.75" x14ac:dyDescent="0.35">
      <c r="B671" s="154"/>
    </row>
    <row r="672" spans="2:2" s="136" customFormat="1" ht="12.75" x14ac:dyDescent="0.35">
      <c r="B672" s="154"/>
    </row>
    <row r="673" spans="2:2" s="136" customFormat="1" ht="12.75" x14ac:dyDescent="0.35">
      <c r="B673" s="154"/>
    </row>
    <row r="674" spans="2:2" s="136" customFormat="1" ht="12.75" x14ac:dyDescent="0.35">
      <c r="B674" s="154"/>
    </row>
    <row r="675" spans="2:2" s="136" customFormat="1" ht="12.75" x14ac:dyDescent="0.35">
      <c r="B675" s="154"/>
    </row>
    <row r="676" spans="2:2" s="136" customFormat="1" ht="12.75" x14ac:dyDescent="0.35">
      <c r="B676" s="154"/>
    </row>
    <row r="677" spans="2:2" s="136" customFormat="1" ht="12.75" x14ac:dyDescent="0.35">
      <c r="B677" s="154"/>
    </row>
    <row r="678" spans="2:2" s="136" customFormat="1" ht="12.75" x14ac:dyDescent="0.35">
      <c r="B678" s="154"/>
    </row>
    <row r="679" spans="2:2" s="136" customFormat="1" ht="12.75" x14ac:dyDescent="0.35">
      <c r="B679" s="154"/>
    </row>
    <row r="680" spans="2:2" s="136" customFormat="1" ht="12.75" x14ac:dyDescent="0.35">
      <c r="B680" s="154"/>
    </row>
    <row r="681" spans="2:2" s="136" customFormat="1" ht="12.75" x14ac:dyDescent="0.35">
      <c r="B681" s="154"/>
    </row>
    <row r="682" spans="2:2" s="136" customFormat="1" ht="12.75" x14ac:dyDescent="0.35">
      <c r="B682" s="154"/>
    </row>
    <row r="683" spans="2:2" s="136" customFormat="1" ht="12.75" x14ac:dyDescent="0.35">
      <c r="B683" s="154"/>
    </row>
    <row r="684" spans="2:2" s="136" customFormat="1" ht="12.75" x14ac:dyDescent="0.35">
      <c r="B684" s="154"/>
    </row>
    <row r="685" spans="2:2" s="136" customFormat="1" ht="12.75" x14ac:dyDescent="0.35">
      <c r="B685" s="154"/>
    </row>
  </sheetData>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BC2C6E6AE422246833254D32A05602F" ma:contentTypeVersion="8" ma:contentTypeDescription="Ein neues Dokument erstellen." ma:contentTypeScope="" ma:versionID="d8c319dc26bd61594e97f22e32f6c0d0">
  <xsd:schema xmlns:xsd="http://www.w3.org/2001/XMLSchema" xmlns:xs="http://www.w3.org/2001/XMLSchema" xmlns:p="http://schemas.microsoft.com/office/2006/metadata/properties" xmlns:ns2="fd164c9b-3154-4124-945e-8cc57aafb82a" targetNamespace="http://schemas.microsoft.com/office/2006/metadata/properties" ma:root="true" ma:fieldsID="b0de010782f66359f0f580d37fa1da69" ns2:_="">
    <xsd:import namespace="fd164c9b-3154-4124-945e-8cc57aafb82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164c9b-3154-4124-945e-8cc57aafb8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188E4FA-179E-4359-9678-656874CA9F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164c9b-3154-4124-945e-8cc57aafb8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A4B8001-A49E-4E88-B5D9-42CF44E7FA42}">
  <ds:schemaRefs>
    <ds:schemaRef ds:uri="http://schemas.microsoft.com/sharepoint/v3/contenttype/forms"/>
  </ds:schemaRefs>
</ds:datastoreItem>
</file>

<file path=customXml/itemProps3.xml><?xml version="1.0" encoding="utf-8"?>
<ds:datastoreItem xmlns:ds="http://schemas.openxmlformats.org/officeDocument/2006/customXml" ds:itemID="{660A4376-0E7D-4E10-8929-238054D2CB44}">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fd164c9b-3154-4124-945e-8cc57aafb82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10</vt:i4>
      </vt:variant>
    </vt:vector>
  </HeadingPairs>
  <TitlesOfParts>
    <vt:vector size="21" baseType="lpstr">
      <vt:lpstr>Biogas</vt:lpstr>
      <vt:lpstr>Biogas upgrading</vt:lpstr>
      <vt:lpstr>CO2 capture</vt:lpstr>
      <vt:lpstr>Electrolysis</vt:lpstr>
      <vt:lpstr>Synthesis</vt:lpstr>
      <vt:lpstr>Electricity generation</vt:lpstr>
      <vt:lpstr>Transport</vt:lpstr>
      <vt:lpstr>Biomass supply</vt:lpstr>
      <vt:lpstr>Water treatment</vt:lpstr>
      <vt:lpstr>Sources</vt:lpstr>
      <vt:lpstr>Constants</vt:lpstr>
      <vt:lpstr>density_h2</vt:lpstr>
      <vt:lpstr>'CO2 capture'!density_NG</vt:lpstr>
      <vt:lpstr>density_NG</vt:lpstr>
      <vt:lpstr>giga</vt:lpstr>
      <vt:lpstr>hours_year</vt:lpstr>
      <vt:lpstr>'CO2 capture'!kilo</vt:lpstr>
      <vt:lpstr>kilo</vt:lpstr>
      <vt:lpstr>'CO2 capture'!mega</vt:lpstr>
      <vt:lpstr>mega</vt:lpstr>
      <vt:lpstr>MJ_MWh</vt:lpstr>
    </vt:vector>
  </TitlesOfParts>
  <Manager/>
  <Company>JOANNEUM RESEARCH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Jungmeier, Gerfried</dc:creator>
  <cp:keywords/>
  <dc:description/>
  <cp:lastModifiedBy>Daniel Münter</cp:lastModifiedBy>
  <cp:revision/>
  <dcterms:created xsi:type="dcterms:W3CDTF">2018-09-17T15:35:09Z</dcterms:created>
  <dcterms:modified xsi:type="dcterms:W3CDTF">2021-02-25T10:36:03Z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c173ef08-a16d-4f2c-8e1b-a1bd7d795859</vt:lpwstr>
  </property>
  <property fmtid="{D5CDD505-2E9C-101B-9397-08002B2CF9AE}" pid="3" name="ContentTypeId">
    <vt:lpwstr>0x0101004BC2C6E6AE422246833254D32A05602F</vt:lpwstr>
  </property>
</Properties>
</file>