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hidePivotFieldList="1"/>
  <mc:AlternateContent xmlns:mc="http://schemas.openxmlformats.org/markup-compatibility/2006">
    <mc:Choice Requires="x15">
      <x15ac:absPath xmlns:x15ac="http://schemas.microsoft.com/office/spreadsheetml/2010/11/ac" url="C:\Users\kovacs\Desktop\Home office\TMF\Final Report v2\"/>
    </mc:Choice>
  </mc:AlternateContent>
  <xr:revisionPtr revIDLastSave="0" documentId="13_ncr:1_{64FBD4B8-B690-4C1B-8C19-A8FEAD6E8222}" xr6:coauthVersionLast="45" xr6:coauthVersionMax="45" xr10:uidLastSave="{00000000-0000-0000-0000-000000000000}"/>
  <bookViews>
    <workbookView xWindow="-120" yWindow="-120" windowWidth="29040" windowHeight="15840" tabRatio="581" xr2:uid="{00000000-000D-0000-FFFF-FFFF00000000}"/>
  </bookViews>
  <sheets>
    <sheet name="About this Template" sheetId="1" r:id="rId1"/>
    <sheet name="Group 1 Questions" sheetId="5" r:id="rId2"/>
    <sheet name="Group 1 Explanations" sheetId="10" r:id="rId3"/>
    <sheet name="Group 1 Evaluation" sheetId="14" r:id="rId4"/>
    <sheet name="Group 1 Results" sheetId="12" r:id="rId5"/>
    <sheet name="Group 2 Questions" sheetId="11" r:id="rId6"/>
    <sheet name="Group 2 Evaluation" sheetId="17" r:id="rId7"/>
    <sheet name="Group 2 Results" sheetId="15" r:id="rId8"/>
    <sheet name="Overall Results" sheetId="18" r:id="rId9"/>
    <sheet name="Measure catalogue" sheetId="7" r:id="rId10"/>
  </sheets>
  <definedNames>
    <definedName name="_xlnm._FilterDatabase" localSheetId="2" hidden="1">'Group 1 Explanations'!#REF!</definedName>
    <definedName name="_xlnm._FilterDatabase" localSheetId="9" hidden="1">'Measure catalogue'!#REF!</definedName>
    <definedName name="_ftn1" localSheetId="1">'Group 1 Questions'!$C$14</definedName>
    <definedName name="_ftn1" localSheetId="5">'Group 2 Questions'!#REF!</definedName>
    <definedName name="_ftnref1" localSheetId="1">'Group 1 Questions'!$C$10</definedName>
    <definedName name="_ftnref1" localSheetId="5">'Group 2 Questions'!#REF!</definedName>
  </definedNames>
  <calcPr calcId="191029"/>
  <customWorkbookViews>
    <customWorkbookView name="VAIO RED - Личное представление" guid="{7420B12A-7942-457E-981F-D2D91C809DAA}" mergeInterval="0" personalView="1" maximized="1" xWindow="1" yWindow="1" windowWidth="1916" windowHeight="691" tabRatio="775" activeSheetId="3"/>
  </customWorkbookViews>
  <pivotCaches>
    <pivotCache cacheId="19" r:id="rId11"/>
    <pivotCache cacheId="22"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8" l="1"/>
  <c r="B9" i="18" l="1"/>
  <c r="B8" i="18"/>
  <c r="B7" i="18"/>
  <c r="B6" i="18"/>
  <c r="B5" i="12" l="1"/>
  <c r="B6" i="12"/>
  <c r="B7" i="12"/>
  <c r="B8" i="12"/>
  <c r="B9" i="12"/>
  <c r="B10" i="12"/>
  <c r="B11" i="12"/>
  <c r="C16" i="12"/>
  <c r="C17" i="12"/>
  <c r="C18" i="12"/>
  <c r="C19" i="12"/>
  <c r="C20" i="12"/>
  <c r="C21" i="12"/>
  <c r="C22" i="12"/>
  <c r="C23" i="12"/>
  <c r="B5" i="15"/>
  <c r="B6" i="15"/>
  <c r="B7" i="15"/>
  <c r="B8" i="15"/>
  <c r="B9" i="15"/>
  <c r="B10" i="15"/>
  <c r="B11" i="15"/>
  <c r="C16" i="15"/>
  <c r="C17" i="15"/>
  <c r="C18" i="15"/>
  <c r="C19" i="15"/>
  <c r="C20" i="15"/>
  <c r="C21" i="15"/>
  <c r="C22" i="15"/>
  <c r="C23" i="15"/>
  <c r="C24" i="15"/>
  <c r="C25" i="15"/>
  <c r="C26" i="15"/>
  <c r="C27" i="15"/>
  <c r="S43" i="14"/>
  <c r="R43" i="14"/>
  <c r="Q43" i="14"/>
  <c r="P43" i="14"/>
  <c r="O43" i="14"/>
  <c r="N43" i="14"/>
  <c r="M43" i="14"/>
  <c r="L43" i="14"/>
  <c r="K43" i="14"/>
  <c r="S42" i="14"/>
  <c r="P42" i="14"/>
  <c r="O42" i="14"/>
  <c r="N42" i="14"/>
  <c r="M42" i="14"/>
  <c r="L42" i="14"/>
  <c r="K42" i="14"/>
  <c r="S41" i="14"/>
  <c r="R41" i="14"/>
  <c r="Q41" i="14"/>
  <c r="P41" i="14"/>
  <c r="O41" i="14"/>
  <c r="N41" i="14"/>
  <c r="M41" i="14"/>
  <c r="L41" i="14"/>
  <c r="K41" i="14"/>
  <c r="S40" i="14"/>
  <c r="R40" i="14"/>
  <c r="Q40" i="14"/>
  <c r="P40" i="14"/>
  <c r="O40" i="14"/>
  <c r="N40" i="14"/>
  <c r="M40" i="14"/>
  <c r="L40" i="14"/>
  <c r="K40" i="14"/>
  <c r="S39" i="14"/>
  <c r="R39" i="14"/>
  <c r="Q39" i="14"/>
  <c r="P39" i="14"/>
  <c r="O39" i="14"/>
  <c r="N39" i="14"/>
  <c r="M39" i="14"/>
  <c r="L39" i="14"/>
  <c r="K39" i="14"/>
  <c r="S38" i="14"/>
  <c r="R38" i="14"/>
  <c r="Q38" i="14"/>
  <c r="P38" i="14"/>
  <c r="O38" i="14"/>
  <c r="N38" i="14"/>
  <c r="M38" i="14"/>
  <c r="L38" i="14"/>
  <c r="K38" i="14"/>
  <c r="S37" i="14"/>
  <c r="R37" i="14"/>
  <c r="Q37" i="14"/>
  <c r="P37" i="14"/>
  <c r="O37" i="14"/>
  <c r="N37" i="14"/>
  <c r="M37" i="14"/>
  <c r="L37" i="14"/>
  <c r="K37" i="14"/>
  <c r="S36" i="14"/>
  <c r="R36" i="14"/>
  <c r="Q36" i="14"/>
  <c r="P36" i="14"/>
  <c r="O36" i="14"/>
  <c r="N36" i="14"/>
  <c r="M36" i="14"/>
  <c r="L36" i="14"/>
  <c r="K36" i="14"/>
  <c r="S35" i="14"/>
  <c r="R35" i="14"/>
  <c r="Q35" i="14"/>
  <c r="P35" i="14"/>
  <c r="O35" i="14"/>
  <c r="N35" i="14"/>
  <c r="M35" i="14"/>
  <c r="L35" i="14"/>
  <c r="K35" i="14"/>
  <c r="S34" i="14"/>
  <c r="R34" i="14"/>
  <c r="Q34" i="14"/>
  <c r="P34" i="14"/>
  <c r="O34" i="14"/>
  <c r="N34" i="14"/>
  <c r="M34" i="14"/>
  <c r="L34" i="14"/>
  <c r="K34" i="14"/>
  <c r="S33" i="14"/>
  <c r="R33" i="14"/>
  <c r="Q33" i="14"/>
  <c r="P33" i="14"/>
  <c r="O33" i="14"/>
  <c r="N33" i="14"/>
  <c r="M33" i="14"/>
  <c r="L33" i="14"/>
  <c r="K33" i="14"/>
  <c r="S32" i="14"/>
  <c r="R32" i="14"/>
  <c r="Q32" i="14"/>
  <c r="P32" i="14"/>
  <c r="O32" i="14"/>
  <c r="N32" i="14"/>
  <c r="M32" i="14"/>
  <c r="L32" i="14"/>
  <c r="K32" i="14"/>
  <c r="S31" i="14"/>
  <c r="R31" i="14"/>
  <c r="Q31" i="14"/>
  <c r="P31" i="14"/>
  <c r="O31" i="14"/>
  <c r="N31" i="14"/>
  <c r="M31" i="14"/>
  <c r="L31" i="14"/>
  <c r="K31" i="14"/>
  <c r="S30" i="14"/>
  <c r="R30" i="14"/>
  <c r="Q30" i="14"/>
  <c r="P30" i="14"/>
  <c r="O30" i="14"/>
  <c r="N30" i="14"/>
  <c r="M30" i="14"/>
  <c r="L30" i="14"/>
  <c r="K30" i="14"/>
  <c r="S29" i="14"/>
  <c r="R29" i="14"/>
  <c r="Q29" i="14"/>
  <c r="P29" i="14"/>
  <c r="O29" i="14"/>
  <c r="N29" i="14"/>
  <c r="M29" i="14"/>
  <c r="L29" i="14"/>
  <c r="K29" i="14"/>
  <c r="S28" i="14"/>
  <c r="R28" i="14"/>
  <c r="Q28" i="14"/>
  <c r="P28" i="14"/>
  <c r="O28" i="14"/>
  <c r="N28" i="14"/>
  <c r="M28" i="14"/>
  <c r="L28" i="14"/>
  <c r="K28" i="14"/>
  <c r="S27" i="14"/>
  <c r="R27" i="14"/>
  <c r="Q27" i="14"/>
  <c r="P27" i="14"/>
  <c r="O27" i="14"/>
  <c r="N27" i="14"/>
  <c r="M27" i="14"/>
  <c r="L27" i="14"/>
  <c r="K27" i="14"/>
  <c r="S26" i="14"/>
  <c r="R26" i="14"/>
  <c r="Q26" i="14"/>
  <c r="P26" i="14"/>
  <c r="O26" i="14"/>
  <c r="N26" i="14"/>
  <c r="M26" i="14"/>
  <c r="L26" i="14"/>
  <c r="K26" i="14"/>
  <c r="S25" i="14"/>
  <c r="R25" i="14"/>
  <c r="Q25" i="14"/>
  <c r="P25" i="14"/>
  <c r="O25" i="14"/>
  <c r="N25" i="14"/>
  <c r="M25" i="14"/>
  <c r="L25" i="14"/>
  <c r="K25" i="14"/>
  <c r="S24" i="14"/>
  <c r="R24" i="14"/>
  <c r="Q24" i="14"/>
  <c r="P24" i="14"/>
  <c r="O24" i="14"/>
  <c r="N24" i="14"/>
  <c r="M24" i="14"/>
  <c r="L24" i="14"/>
  <c r="K24" i="14"/>
  <c r="S23" i="14"/>
  <c r="R23" i="14"/>
  <c r="Q23" i="14"/>
  <c r="P23" i="14"/>
  <c r="O23" i="14"/>
  <c r="N23" i="14"/>
  <c r="M23" i="14"/>
  <c r="L23" i="14"/>
  <c r="K23" i="14"/>
  <c r="S22" i="14"/>
  <c r="R22" i="14"/>
  <c r="Q22" i="14"/>
  <c r="P22" i="14"/>
  <c r="O22" i="14"/>
  <c r="N22" i="14"/>
  <c r="M22" i="14"/>
  <c r="L22" i="14"/>
  <c r="K22" i="14"/>
  <c r="S21" i="14"/>
  <c r="R21" i="14"/>
  <c r="Q21" i="14"/>
  <c r="P21" i="14"/>
  <c r="O21" i="14"/>
  <c r="N21" i="14"/>
  <c r="M21" i="14"/>
  <c r="L21" i="14"/>
  <c r="K21" i="14"/>
  <c r="S20" i="14"/>
  <c r="P20" i="14"/>
  <c r="O20" i="14"/>
  <c r="N20" i="14"/>
  <c r="M20" i="14"/>
  <c r="L20" i="14"/>
  <c r="K20" i="14"/>
  <c r="S19" i="14"/>
  <c r="R19" i="14"/>
  <c r="Q19" i="14"/>
  <c r="P19" i="14"/>
  <c r="O19" i="14"/>
  <c r="N19" i="14"/>
  <c r="M19" i="14"/>
  <c r="L19" i="14"/>
  <c r="K19" i="14"/>
  <c r="S18" i="14"/>
  <c r="R18" i="14"/>
  <c r="Q18" i="14"/>
  <c r="P18" i="14"/>
  <c r="O18" i="14"/>
  <c r="N18" i="14"/>
  <c r="M18" i="14"/>
  <c r="L18" i="14"/>
  <c r="K18" i="14"/>
  <c r="S17" i="14"/>
  <c r="R17" i="14"/>
  <c r="Q17" i="14"/>
  <c r="P17" i="14"/>
  <c r="O17" i="14"/>
  <c r="N17" i="14"/>
  <c r="M17" i="14"/>
  <c r="L17" i="14"/>
  <c r="K17" i="14"/>
  <c r="S16" i="14"/>
  <c r="R16" i="14"/>
  <c r="Q16" i="14"/>
  <c r="P16" i="14"/>
  <c r="O16" i="14"/>
  <c r="N16" i="14"/>
  <c r="M16" i="14"/>
  <c r="L16" i="14"/>
  <c r="K16" i="14"/>
  <c r="S15" i="14"/>
  <c r="R15" i="14"/>
  <c r="Q15" i="14"/>
  <c r="P15" i="14"/>
  <c r="O15" i="14"/>
  <c r="N15" i="14"/>
  <c r="M15" i="14"/>
  <c r="L15" i="14"/>
  <c r="K15" i="14"/>
  <c r="S14" i="14"/>
  <c r="R14" i="14"/>
  <c r="Q14" i="14"/>
  <c r="P14" i="14"/>
  <c r="O14" i="14"/>
  <c r="N14" i="14"/>
  <c r="M14" i="14"/>
  <c r="L14" i="14"/>
  <c r="K14" i="14"/>
  <c r="S13" i="14"/>
  <c r="P13" i="14"/>
  <c r="O13" i="14"/>
  <c r="N13" i="14"/>
  <c r="M13" i="14"/>
  <c r="L13" i="14"/>
  <c r="K13" i="14"/>
  <c r="S12" i="14"/>
  <c r="R12" i="14"/>
  <c r="Q12" i="14"/>
  <c r="P12" i="14"/>
  <c r="O12" i="14"/>
  <c r="N12" i="14"/>
  <c r="M12" i="14"/>
  <c r="L12" i="14"/>
  <c r="K12" i="14"/>
  <c r="S11" i="14"/>
  <c r="R11" i="14"/>
  <c r="Q11" i="14"/>
  <c r="P11" i="14"/>
  <c r="O11" i="14"/>
  <c r="N11" i="14"/>
  <c r="M11" i="14"/>
  <c r="L11" i="14"/>
  <c r="K11" i="14"/>
  <c r="S10" i="14"/>
  <c r="R10" i="14"/>
  <c r="Q10" i="14"/>
  <c r="P10" i="14"/>
  <c r="O10" i="14"/>
  <c r="N10" i="14"/>
  <c r="M10" i="14"/>
  <c r="L10" i="14"/>
  <c r="K10" i="14"/>
  <c r="S9" i="14"/>
  <c r="R9" i="14"/>
  <c r="Q9" i="14"/>
  <c r="P9" i="14"/>
  <c r="O9" i="14"/>
  <c r="N9" i="14"/>
  <c r="M9" i="14"/>
  <c r="L9" i="14"/>
  <c r="K9" i="14"/>
  <c r="S8" i="14"/>
  <c r="R8" i="14"/>
  <c r="Q8" i="14"/>
  <c r="P8" i="14"/>
  <c r="O8" i="14"/>
  <c r="N8" i="14"/>
  <c r="M8" i="14"/>
  <c r="L8" i="14"/>
  <c r="K8" i="14"/>
  <c r="S7" i="14"/>
  <c r="R7" i="14"/>
  <c r="Q7" i="14"/>
  <c r="P7" i="14"/>
  <c r="O7" i="14"/>
  <c r="N7" i="14"/>
  <c r="M7" i="14"/>
  <c r="L7" i="14"/>
  <c r="K7" i="14"/>
  <c r="S6" i="14"/>
  <c r="P6" i="14"/>
  <c r="O6" i="14"/>
  <c r="N6" i="14"/>
  <c r="M6" i="14"/>
  <c r="L6" i="14"/>
  <c r="K6" i="14"/>
  <c r="C26" i="18" l="1"/>
  <c r="B11" i="18"/>
  <c r="C25" i="18"/>
  <c r="B10" i="18"/>
  <c r="C23" i="18"/>
  <c r="C22" i="18"/>
  <c r="C21" i="18"/>
  <c r="C19" i="18"/>
  <c r="C18" i="18"/>
  <c r="C17" i="18"/>
  <c r="B12" i="12"/>
  <c r="B12" i="15"/>
  <c r="A50" i="5"/>
  <c r="A49" i="5"/>
  <c r="A48" i="5"/>
  <c r="A46" i="5"/>
  <c r="A45" i="5"/>
  <c r="A43" i="5"/>
  <c r="A42" i="5"/>
  <c r="A41" i="5"/>
  <c r="A40" i="5"/>
  <c r="A39" i="5"/>
  <c r="A37" i="5"/>
  <c r="A36" i="5"/>
  <c r="A35" i="5"/>
  <c r="A34" i="5"/>
  <c r="A33" i="5"/>
  <c r="A32" i="5"/>
  <c r="A31" i="5"/>
  <c r="A30" i="5"/>
  <c r="A29" i="5"/>
  <c r="A27" i="5"/>
  <c r="A26" i="5"/>
  <c r="A25" i="5"/>
  <c r="A24" i="5"/>
  <c r="A23" i="5"/>
  <c r="A22" i="5"/>
  <c r="A21" i="5"/>
  <c r="A20" i="5"/>
  <c r="A18" i="5"/>
  <c r="A17" i="5"/>
  <c r="A16" i="5"/>
  <c r="A15" i="5"/>
  <c r="A14" i="5"/>
  <c r="A12" i="5"/>
  <c r="A11" i="5"/>
  <c r="A10" i="5"/>
  <c r="A8" i="5"/>
  <c r="A7" i="5"/>
  <c r="A252" i="11" l="1"/>
  <c r="L252" i="11" s="1"/>
  <c r="A251" i="11"/>
  <c r="L251" i="11" s="1"/>
  <c r="A250" i="11"/>
  <c r="J250" i="11" s="1"/>
  <c r="A249" i="11"/>
  <c r="J249" i="11" s="1"/>
  <c r="A247" i="11"/>
  <c r="L247" i="11" s="1"/>
  <c r="A246" i="11"/>
  <c r="L246" i="11" s="1"/>
  <c r="A244" i="11"/>
  <c r="J244" i="11" s="1"/>
  <c r="A243" i="11"/>
  <c r="J243" i="11" s="1"/>
  <c r="A240" i="11"/>
  <c r="J240" i="11" s="1"/>
  <c r="N240" i="11" s="1"/>
  <c r="A239" i="11"/>
  <c r="J239" i="11" s="1"/>
  <c r="A238" i="11"/>
  <c r="A237" i="11"/>
  <c r="L237" i="11" s="1"/>
  <c r="A234" i="11"/>
  <c r="A233" i="11"/>
  <c r="L233" i="11" s="1"/>
  <c r="A232" i="11"/>
  <c r="L232" i="11" s="1"/>
  <c r="A231" i="11"/>
  <c r="L231" i="11" s="1"/>
  <c r="A230" i="11"/>
  <c r="J230" i="11" s="1"/>
  <c r="N230" i="11" s="1"/>
  <c r="A229" i="11"/>
  <c r="J229" i="11" s="1"/>
  <c r="A228" i="11"/>
  <c r="L228" i="11" s="1"/>
  <c r="A227" i="11"/>
  <c r="L227" i="11" s="1"/>
  <c r="A226" i="11"/>
  <c r="J226" i="11" s="1"/>
  <c r="A225" i="11"/>
  <c r="L225" i="11" s="1"/>
  <c r="A224" i="11"/>
  <c r="L224" i="11" s="1"/>
  <c r="A223" i="11"/>
  <c r="J223" i="11" s="1"/>
  <c r="A220" i="11"/>
  <c r="L220" i="11" s="1"/>
  <c r="A219" i="11"/>
  <c r="L219" i="11" s="1"/>
  <c r="A218" i="11"/>
  <c r="L218" i="11" s="1"/>
  <c r="A217" i="11"/>
  <c r="J217" i="11" s="1"/>
  <c r="A216" i="11"/>
  <c r="L216" i="11" s="1"/>
  <c r="A215" i="11"/>
  <c r="L215" i="11" s="1"/>
  <c r="A214" i="11"/>
  <c r="L214" i="11" s="1"/>
  <c r="A213" i="11"/>
  <c r="L213" i="11" s="1"/>
  <c r="A212" i="11"/>
  <c r="L212" i="11" s="1"/>
  <c r="A211" i="11"/>
  <c r="L211" i="11" s="1"/>
  <c r="A210" i="11"/>
  <c r="J210" i="11" s="1"/>
  <c r="N210" i="11" s="1"/>
  <c r="A209" i="11"/>
  <c r="L209" i="11" s="1"/>
  <c r="A208" i="11"/>
  <c r="L208" i="11" s="1"/>
  <c r="A206" i="11"/>
  <c r="L206" i="11" s="1"/>
  <c r="A205" i="11"/>
  <c r="J205" i="11" s="1"/>
  <c r="A204" i="11"/>
  <c r="L204" i="11" s="1"/>
  <c r="A203" i="11"/>
  <c r="L203" i="11" s="1"/>
  <c r="A202" i="11"/>
  <c r="J202" i="11" s="1"/>
  <c r="A201" i="11"/>
  <c r="J201" i="11" s="1"/>
  <c r="A200" i="11"/>
  <c r="L200" i="11" s="1"/>
  <c r="A199" i="11"/>
  <c r="L199" i="11" s="1"/>
  <c r="A198" i="11"/>
  <c r="L198" i="11" s="1"/>
  <c r="A197" i="11"/>
  <c r="L197" i="11" s="1"/>
  <c r="A196" i="11"/>
  <c r="L196" i="11" s="1"/>
  <c r="A195" i="11"/>
  <c r="L195" i="11" s="1"/>
  <c r="A192" i="11"/>
  <c r="L192" i="11" s="1"/>
  <c r="A191" i="11"/>
  <c r="L191" i="11" s="1"/>
  <c r="A190" i="11"/>
  <c r="L190" i="11" s="1"/>
  <c r="A189" i="11"/>
  <c r="L189" i="11" s="1"/>
  <c r="A188" i="11"/>
  <c r="L188" i="11" s="1"/>
  <c r="A187" i="11"/>
  <c r="L187" i="11" s="1"/>
  <c r="A186" i="11"/>
  <c r="L186" i="11" s="1"/>
  <c r="A185" i="11"/>
  <c r="J185" i="11" s="1"/>
  <c r="A184" i="11"/>
  <c r="L184" i="11" s="1"/>
  <c r="A183" i="11"/>
  <c r="L183" i="11" s="1"/>
  <c r="A182" i="11"/>
  <c r="J182" i="11" s="1"/>
  <c r="N182" i="11" s="1"/>
  <c r="A181" i="11"/>
  <c r="L181" i="11" s="1"/>
  <c r="A180" i="11"/>
  <c r="L180" i="11" s="1"/>
  <c r="A179" i="11"/>
  <c r="J179" i="11" s="1"/>
  <c r="A178" i="11"/>
  <c r="J178" i="11" s="1"/>
  <c r="A177" i="11"/>
  <c r="L177" i="11" s="1"/>
  <c r="A176" i="11"/>
  <c r="J176" i="11" s="1"/>
  <c r="A175" i="11"/>
  <c r="L175" i="11" s="1"/>
  <c r="A174" i="11"/>
  <c r="L174" i="11" s="1"/>
  <c r="A173" i="11"/>
  <c r="L173" i="11" s="1"/>
  <c r="A172" i="11"/>
  <c r="L172" i="11" s="1"/>
  <c r="A171" i="11"/>
  <c r="J171" i="11" s="1"/>
  <c r="A170" i="11"/>
  <c r="L170" i="11" s="1"/>
  <c r="A169" i="11"/>
  <c r="J169" i="11" s="1"/>
  <c r="A168" i="11"/>
  <c r="J168" i="11" s="1"/>
  <c r="A167" i="11"/>
  <c r="L167" i="11" s="1"/>
  <c r="A165" i="11"/>
  <c r="L165" i="11" s="1"/>
  <c r="A164" i="11"/>
  <c r="J164" i="11" s="1"/>
  <c r="A163" i="11"/>
  <c r="L163" i="11" s="1"/>
  <c r="A162" i="11"/>
  <c r="L162" i="11" s="1"/>
  <c r="A161" i="11"/>
  <c r="L161" i="11" s="1"/>
  <c r="A160" i="11"/>
  <c r="L160" i="11" s="1"/>
  <c r="A159" i="11"/>
  <c r="L159" i="11" s="1"/>
  <c r="A158" i="11"/>
  <c r="L158" i="11" s="1"/>
  <c r="A157" i="11"/>
  <c r="L157" i="11" s="1"/>
  <c r="A156" i="11"/>
  <c r="L156" i="11" s="1"/>
  <c r="A155" i="11"/>
  <c r="L155" i="11" s="1"/>
  <c r="A154" i="11"/>
  <c r="L154" i="11" s="1"/>
  <c r="A153" i="11"/>
  <c r="L153" i="11" s="1"/>
  <c r="A152" i="11"/>
  <c r="L152" i="11" s="1"/>
  <c r="A151" i="11"/>
  <c r="J151" i="11" s="1"/>
  <c r="A150" i="11"/>
  <c r="J150" i="11" s="1"/>
  <c r="A149" i="11"/>
  <c r="J149" i="11" s="1"/>
  <c r="A147" i="11"/>
  <c r="L147" i="11" s="1"/>
  <c r="A146" i="11"/>
  <c r="L146" i="11" s="1"/>
  <c r="A145" i="11"/>
  <c r="L145" i="11" s="1"/>
  <c r="A144" i="11"/>
  <c r="L144" i="11" s="1"/>
  <c r="A143" i="11"/>
  <c r="L143" i="11" s="1"/>
  <c r="A142" i="11"/>
  <c r="L142" i="11" s="1"/>
  <c r="A141" i="11"/>
  <c r="L141" i="11" s="1"/>
  <c r="A140" i="11"/>
  <c r="L140" i="11" s="1"/>
  <c r="A139" i="11"/>
  <c r="L139" i="11" s="1"/>
  <c r="A138" i="11"/>
  <c r="L138" i="11" s="1"/>
  <c r="A137" i="11"/>
  <c r="L137" i="11" s="1"/>
  <c r="A136" i="11"/>
  <c r="L136" i="11" s="1"/>
  <c r="A135" i="11"/>
  <c r="J135" i="11" s="1"/>
  <c r="A134" i="11"/>
  <c r="L134" i="11" s="1"/>
  <c r="A133" i="11"/>
  <c r="L133" i="11" s="1"/>
  <c r="A132" i="11"/>
  <c r="L132" i="11" s="1"/>
  <c r="A131" i="11"/>
  <c r="A130" i="11"/>
  <c r="L130" i="11" s="1"/>
  <c r="A128" i="11"/>
  <c r="A127" i="11"/>
  <c r="L127" i="11" s="1"/>
  <c r="A126" i="11"/>
  <c r="L126" i="11" s="1"/>
  <c r="A125" i="11"/>
  <c r="L125" i="11" s="1"/>
  <c r="A124" i="11"/>
  <c r="L124" i="11" s="1"/>
  <c r="A123" i="11"/>
  <c r="L123" i="11" s="1"/>
  <c r="A121" i="11"/>
  <c r="L121" i="11" s="1"/>
  <c r="A120" i="11"/>
  <c r="L120" i="11" s="1"/>
  <c r="A119" i="11"/>
  <c r="L119" i="11" s="1"/>
  <c r="A118" i="11"/>
  <c r="L118" i="11" s="1"/>
  <c r="A117" i="11"/>
  <c r="L117" i="11" s="1"/>
  <c r="A116" i="11"/>
  <c r="L116" i="11" s="1"/>
  <c r="A115" i="11"/>
  <c r="L115" i="11" s="1"/>
  <c r="A114" i="11"/>
  <c r="L114" i="11" s="1"/>
  <c r="A113" i="11"/>
  <c r="L113" i="11" s="1"/>
  <c r="A112" i="11"/>
  <c r="A111" i="11"/>
  <c r="L111" i="11" s="1"/>
  <c r="A110" i="11"/>
  <c r="J110" i="11" s="1"/>
  <c r="A109" i="11"/>
  <c r="J109" i="11" s="1"/>
  <c r="A107" i="11"/>
  <c r="L107" i="11" s="1"/>
  <c r="A106" i="11"/>
  <c r="L106" i="11" s="1"/>
  <c r="A105" i="11"/>
  <c r="L105" i="11" s="1"/>
  <c r="A104" i="11"/>
  <c r="L104" i="11" s="1"/>
  <c r="A103" i="11"/>
  <c r="L103" i="11" s="1"/>
  <c r="A100" i="11"/>
  <c r="L100" i="11" s="1"/>
  <c r="A99" i="11"/>
  <c r="J99" i="11" s="1"/>
  <c r="A98" i="11"/>
  <c r="L98" i="11" s="1"/>
  <c r="A97" i="11"/>
  <c r="L97" i="11" s="1"/>
  <c r="A96" i="11"/>
  <c r="J96" i="11" s="1"/>
  <c r="A95" i="11"/>
  <c r="L95" i="11" s="1"/>
  <c r="A92" i="11"/>
  <c r="L92" i="11" s="1"/>
  <c r="A91" i="11"/>
  <c r="L91" i="11" s="1"/>
  <c r="A90" i="11"/>
  <c r="L90" i="11" s="1"/>
  <c r="A89" i="11"/>
  <c r="L89" i="11" s="1"/>
  <c r="A88" i="11"/>
  <c r="L88" i="11" s="1"/>
  <c r="A87" i="11"/>
  <c r="L87" i="11" s="1"/>
  <c r="A86" i="11"/>
  <c r="J86" i="11" s="1"/>
  <c r="A85" i="11"/>
  <c r="L85" i="11" s="1"/>
  <c r="A84" i="11"/>
  <c r="J84" i="11" s="1"/>
  <c r="A83" i="11"/>
  <c r="J83" i="11" s="1"/>
  <c r="A82" i="11"/>
  <c r="J82" i="11" s="1"/>
  <c r="A81" i="11"/>
  <c r="L81" i="11" s="1"/>
  <c r="A80" i="11"/>
  <c r="L80" i="11" s="1"/>
  <c r="A79" i="11"/>
  <c r="L79" i="11" s="1"/>
  <c r="A78" i="11"/>
  <c r="J78" i="11" s="1"/>
  <c r="A77" i="11"/>
  <c r="L77" i="11" s="1"/>
  <c r="A76" i="11"/>
  <c r="J76" i="11" s="1"/>
  <c r="A75" i="11"/>
  <c r="L75" i="11" s="1"/>
  <c r="A74" i="11"/>
  <c r="L74" i="11" s="1"/>
  <c r="A73" i="11"/>
  <c r="L73" i="11" s="1"/>
  <c r="A72" i="11"/>
  <c r="L72" i="11" s="1"/>
  <c r="A71" i="11"/>
  <c r="L71" i="11" s="1"/>
  <c r="A70" i="11"/>
  <c r="L70" i="11" s="1"/>
  <c r="A69" i="11"/>
  <c r="J69" i="11" s="1"/>
  <c r="N69" i="11" s="1"/>
  <c r="A68" i="11"/>
  <c r="L68" i="11" s="1"/>
  <c r="A67" i="11"/>
  <c r="J67" i="11" s="1"/>
  <c r="A66" i="11"/>
  <c r="L66" i="11" s="1"/>
  <c r="A65" i="11"/>
  <c r="L65" i="11" s="1"/>
  <c r="A64" i="11"/>
  <c r="L64" i="11" s="1"/>
  <c r="A63" i="11"/>
  <c r="J63" i="11" s="1"/>
  <c r="A61" i="11"/>
  <c r="L61" i="11" s="1"/>
  <c r="A60" i="11"/>
  <c r="L60" i="11" s="1"/>
  <c r="A59" i="11"/>
  <c r="L59" i="11" s="1"/>
  <c r="A58" i="11"/>
  <c r="L58" i="11" s="1"/>
  <c r="A57" i="11"/>
  <c r="L57" i="11" s="1"/>
  <c r="A56" i="11"/>
  <c r="L56" i="11" s="1"/>
  <c r="A54" i="11"/>
  <c r="J54" i="11" s="1"/>
  <c r="A53" i="11"/>
  <c r="J53" i="11" s="1"/>
  <c r="A52" i="11"/>
  <c r="L52" i="11" s="1"/>
  <c r="A51" i="11"/>
  <c r="L51" i="11" s="1"/>
  <c r="A50" i="11"/>
  <c r="J50" i="11" s="1"/>
  <c r="A49" i="11"/>
  <c r="L49" i="11" s="1"/>
  <c r="A48" i="11"/>
  <c r="L48" i="11" s="1"/>
  <c r="A47" i="11"/>
  <c r="J47" i="11" s="1"/>
  <c r="A46" i="11"/>
  <c r="J46" i="11" s="1"/>
  <c r="A45" i="11"/>
  <c r="L45" i="11" s="1"/>
  <c r="A44" i="11"/>
  <c r="L44" i="11" s="1"/>
  <c r="A43" i="11"/>
  <c r="L43" i="11" s="1"/>
  <c r="A42" i="11"/>
  <c r="J42" i="11" s="1"/>
  <c r="A41" i="11"/>
  <c r="L41" i="11" s="1"/>
  <c r="A40" i="11"/>
  <c r="L40" i="11" s="1"/>
  <c r="A39" i="11"/>
  <c r="L39" i="11" s="1"/>
  <c r="A38" i="11"/>
  <c r="L38" i="11" s="1"/>
  <c r="A37" i="11"/>
  <c r="L37" i="11" s="1"/>
  <c r="A36" i="11"/>
  <c r="J36" i="11" s="1"/>
  <c r="N36" i="11" s="1"/>
  <c r="A35" i="11"/>
  <c r="J35" i="11" s="1"/>
  <c r="A34" i="11"/>
  <c r="L34" i="11" s="1"/>
  <c r="A32" i="11"/>
  <c r="L32" i="11" s="1"/>
  <c r="A31" i="11"/>
  <c r="A30" i="11"/>
  <c r="L30" i="11" s="1"/>
  <c r="A29" i="11"/>
  <c r="L29" i="11" s="1"/>
  <c r="A28" i="11"/>
  <c r="J28" i="11" s="1"/>
  <c r="A27" i="11"/>
  <c r="J27" i="11" s="1"/>
  <c r="N27" i="11" s="1"/>
  <c r="A26" i="11"/>
  <c r="J26" i="11" s="1"/>
  <c r="A25" i="11"/>
  <c r="L25" i="11" s="1"/>
  <c r="A24" i="11"/>
  <c r="L24" i="11" s="1"/>
  <c r="A23" i="11"/>
  <c r="J23" i="11" s="1"/>
  <c r="A22" i="11"/>
  <c r="L22" i="11" s="1"/>
  <c r="A21" i="11"/>
  <c r="L21" i="11" s="1"/>
  <c r="A20" i="11"/>
  <c r="L20" i="11" s="1"/>
  <c r="A19" i="11"/>
  <c r="J19" i="11" s="1"/>
  <c r="A18" i="11"/>
  <c r="L18" i="11" s="1"/>
  <c r="A17" i="11"/>
  <c r="L17" i="11" s="1"/>
  <c r="A16" i="11"/>
  <c r="J16" i="11" s="1"/>
  <c r="A15" i="11"/>
  <c r="J15" i="11" s="1"/>
  <c r="A14" i="11"/>
  <c r="L14" i="11" s="1"/>
  <c r="A13" i="11"/>
  <c r="J13" i="11" s="1"/>
  <c r="A12" i="11"/>
  <c r="L12" i="11" s="1"/>
  <c r="A11" i="11"/>
  <c r="A10" i="11"/>
  <c r="L10" i="11" s="1"/>
  <c r="A9" i="11"/>
  <c r="L9" i="11" s="1"/>
  <c r="A8" i="11"/>
  <c r="J8" i="11" s="1"/>
  <c r="N8" i="11" s="1"/>
  <c r="K250" i="11" l="1"/>
  <c r="N250" i="11"/>
  <c r="K249" i="11"/>
  <c r="N249" i="11"/>
  <c r="K244" i="11"/>
  <c r="N244" i="11"/>
  <c r="K243" i="11"/>
  <c r="N243" i="11"/>
  <c r="K239" i="11"/>
  <c r="N239" i="11"/>
  <c r="K229" i="11"/>
  <c r="N229" i="11"/>
  <c r="K226" i="11"/>
  <c r="N226" i="11"/>
  <c r="K223" i="11"/>
  <c r="N223" i="11"/>
  <c r="L217" i="11"/>
  <c r="K217" i="11"/>
  <c r="N217" i="11"/>
  <c r="K205" i="11"/>
  <c r="N205" i="11"/>
  <c r="K202" i="11"/>
  <c r="N202" i="11"/>
  <c r="K201" i="11"/>
  <c r="N201" i="11"/>
  <c r="K185" i="11"/>
  <c r="N185" i="11"/>
  <c r="J181" i="11"/>
  <c r="K179" i="11"/>
  <c r="N179" i="11"/>
  <c r="K178" i="11"/>
  <c r="N178" i="11"/>
  <c r="K176" i="11"/>
  <c r="N176" i="11"/>
  <c r="K171" i="11"/>
  <c r="N171" i="11"/>
  <c r="K169" i="11"/>
  <c r="N169" i="11"/>
  <c r="K168" i="11"/>
  <c r="N168" i="11"/>
  <c r="K164" i="11"/>
  <c r="N164" i="11"/>
  <c r="K151" i="11"/>
  <c r="N151" i="11"/>
  <c r="K150" i="11"/>
  <c r="N150" i="11"/>
  <c r="K149" i="11"/>
  <c r="N149" i="11"/>
  <c r="K135" i="11"/>
  <c r="N135" i="11"/>
  <c r="K110" i="11"/>
  <c r="N110" i="11"/>
  <c r="K109" i="11"/>
  <c r="N109" i="11"/>
  <c r="K99" i="11"/>
  <c r="N99" i="11"/>
  <c r="K96" i="11"/>
  <c r="N96" i="11"/>
  <c r="J90" i="11"/>
  <c r="K86" i="11"/>
  <c r="N86" i="11"/>
  <c r="K84" i="11"/>
  <c r="N84" i="11"/>
  <c r="K83" i="11"/>
  <c r="N83" i="11"/>
  <c r="K82" i="11"/>
  <c r="N82" i="11"/>
  <c r="K78" i="11"/>
  <c r="N78" i="11"/>
  <c r="K76" i="11"/>
  <c r="N76" i="11"/>
  <c r="K67" i="11"/>
  <c r="N67" i="11"/>
  <c r="K63" i="11"/>
  <c r="N63" i="11"/>
  <c r="K54" i="11"/>
  <c r="N54" i="11"/>
  <c r="K53" i="11"/>
  <c r="N53" i="11"/>
  <c r="K50" i="11"/>
  <c r="N50" i="11"/>
  <c r="K47" i="11"/>
  <c r="N47" i="11"/>
  <c r="K46" i="11"/>
  <c r="N46" i="11"/>
  <c r="K42" i="11"/>
  <c r="N42" i="11"/>
  <c r="K35" i="11"/>
  <c r="N35" i="11"/>
  <c r="K28" i="11"/>
  <c r="N28" i="11"/>
  <c r="L26" i="11"/>
  <c r="K26" i="11"/>
  <c r="N26" i="11"/>
  <c r="K23" i="11"/>
  <c r="N23" i="11"/>
  <c r="K19" i="11"/>
  <c r="N19" i="11"/>
  <c r="K16" i="11"/>
  <c r="N16" i="11"/>
  <c r="K15" i="11"/>
  <c r="N15" i="11"/>
  <c r="K13" i="11"/>
  <c r="N13" i="11"/>
  <c r="K230" i="11"/>
  <c r="K8" i="11"/>
  <c r="J51" i="11"/>
  <c r="J100" i="11"/>
  <c r="N100" i="11" s="1"/>
  <c r="J145" i="11"/>
  <c r="L169" i="11"/>
  <c r="L185" i="11"/>
  <c r="L230" i="11"/>
  <c r="J52" i="11"/>
  <c r="N52" i="11" s="1"/>
  <c r="L109" i="11"/>
  <c r="J172" i="11"/>
  <c r="J186" i="11"/>
  <c r="J233" i="11"/>
  <c r="L54" i="11"/>
  <c r="L149" i="11"/>
  <c r="J189" i="11"/>
  <c r="J59" i="11"/>
  <c r="N59" i="11" s="1"/>
  <c r="J123" i="11"/>
  <c r="L151" i="11"/>
  <c r="J174" i="11"/>
  <c r="L201" i="11"/>
  <c r="J234" i="11"/>
  <c r="J73" i="11"/>
  <c r="J157" i="11"/>
  <c r="J175" i="11"/>
  <c r="L202" i="11"/>
  <c r="L234" i="11"/>
  <c r="J17" i="11"/>
  <c r="J74" i="11"/>
  <c r="J124" i="11"/>
  <c r="J160" i="11"/>
  <c r="L178" i="11"/>
  <c r="J206" i="11"/>
  <c r="L243" i="11"/>
  <c r="L19" i="11"/>
  <c r="J75" i="11"/>
  <c r="L164" i="11"/>
  <c r="J180" i="11"/>
  <c r="J213" i="11"/>
  <c r="L250" i="11"/>
  <c r="J252" i="11"/>
  <c r="N252" i="11" s="1"/>
  <c r="J251" i="11"/>
  <c r="L249" i="11"/>
  <c r="J247" i="11"/>
  <c r="J246" i="11"/>
  <c r="L244" i="11"/>
  <c r="K240" i="11"/>
  <c r="L240" i="11"/>
  <c r="L239" i="11"/>
  <c r="L238" i="11"/>
  <c r="J238" i="11"/>
  <c r="J237" i="11"/>
  <c r="J232" i="11"/>
  <c r="J231" i="11"/>
  <c r="L229" i="11"/>
  <c r="J228" i="11"/>
  <c r="J227" i="11"/>
  <c r="L226" i="11"/>
  <c r="J225" i="11"/>
  <c r="J224" i="11"/>
  <c r="L223" i="11"/>
  <c r="J220" i="11"/>
  <c r="J219" i="11"/>
  <c r="J218" i="11"/>
  <c r="J216" i="11"/>
  <c r="J215" i="11"/>
  <c r="J214" i="11"/>
  <c r="J212" i="11"/>
  <c r="J211" i="11"/>
  <c r="K210" i="11"/>
  <c r="L210" i="11"/>
  <c r="J209" i="11"/>
  <c r="J208" i="11"/>
  <c r="L205" i="11"/>
  <c r="J204" i="11"/>
  <c r="J203" i="11"/>
  <c r="J200" i="11"/>
  <c r="J199" i="11"/>
  <c r="J198" i="11"/>
  <c r="J197" i="11"/>
  <c r="J196" i="11"/>
  <c r="J195" i="11"/>
  <c r="J192" i="11"/>
  <c r="J191" i="11"/>
  <c r="J190" i="11"/>
  <c r="N190" i="11" s="1"/>
  <c r="J188" i="11"/>
  <c r="J187" i="11"/>
  <c r="J184" i="11"/>
  <c r="J183" i="11"/>
  <c r="L182" i="11"/>
  <c r="K182" i="11"/>
  <c r="L179" i="11"/>
  <c r="J177" i="11"/>
  <c r="L176" i="11"/>
  <c r="J173" i="11"/>
  <c r="L171" i="11"/>
  <c r="J170" i="11"/>
  <c r="L168" i="11"/>
  <c r="J167" i="11"/>
  <c r="J165" i="11"/>
  <c r="J163" i="11"/>
  <c r="J162" i="11"/>
  <c r="J161" i="11"/>
  <c r="J159" i="11"/>
  <c r="J158" i="11"/>
  <c r="J156" i="11"/>
  <c r="J155" i="11"/>
  <c r="J154" i="11"/>
  <c r="J153" i="11"/>
  <c r="J152" i="11"/>
  <c r="N152" i="11" s="1"/>
  <c r="L150" i="11"/>
  <c r="J147" i="11"/>
  <c r="J146" i="11"/>
  <c r="J144" i="11"/>
  <c r="J143" i="11"/>
  <c r="J142" i="11"/>
  <c r="J141" i="11"/>
  <c r="J140" i="11"/>
  <c r="J139" i="11"/>
  <c r="J138" i="11"/>
  <c r="J137" i="11"/>
  <c r="J136" i="11"/>
  <c r="L135" i="11"/>
  <c r="J134" i="11"/>
  <c r="J133" i="11"/>
  <c r="J132" i="11"/>
  <c r="L131" i="11"/>
  <c r="J131" i="11"/>
  <c r="J130" i="11"/>
  <c r="J128" i="11"/>
  <c r="L128" i="11"/>
  <c r="J127" i="11"/>
  <c r="J126" i="11"/>
  <c r="J125" i="11"/>
  <c r="J121" i="11"/>
  <c r="J120" i="11"/>
  <c r="J119" i="11"/>
  <c r="J118" i="11"/>
  <c r="J117" i="11"/>
  <c r="J116" i="11"/>
  <c r="J115" i="11"/>
  <c r="J114" i="11"/>
  <c r="J113" i="11"/>
  <c r="L112" i="11"/>
  <c r="J112" i="11"/>
  <c r="J111" i="11"/>
  <c r="L110" i="11"/>
  <c r="J107" i="11"/>
  <c r="J106" i="11"/>
  <c r="J105" i="11"/>
  <c r="J104" i="11"/>
  <c r="J103" i="11"/>
  <c r="L99" i="11"/>
  <c r="J98" i="11"/>
  <c r="J97" i="11"/>
  <c r="L96" i="11"/>
  <c r="J95" i="11"/>
  <c r="J92" i="11"/>
  <c r="J91" i="11"/>
  <c r="J89" i="11"/>
  <c r="J88" i="11"/>
  <c r="J87" i="11"/>
  <c r="L86" i="11"/>
  <c r="J85" i="11"/>
  <c r="L84" i="11"/>
  <c r="L83" i="11"/>
  <c r="L82" i="11"/>
  <c r="J81" i="11"/>
  <c r="J80" i="11"/>
  <c r="J79" i="11"/>
  <c r="L78" i="11"/>
  <c r="J77" i="11"/>
  <c r="L76" i="11"/>
  <c r="J72" i="11"/>
  <c r="J71" i="11"/>
  <c r="J70" i="11"/>
  <c r="K69" i="11"/>
  <c r="L69" i="11"/>
  <c r="J68" i="11"/>
  <c r="L67" i="11"/>
  <c r="J66" i="11"/>
  <c r="J65" i="11"/>
  <c r="J64" i="11"/>
  <c r="L63" i="11"/>
  <c r="J61" i="11"/>
  <c r="J60" i="11"/>
  <c r="J58" i="11"/>
  <c r="J57" i="11"/>
  <c r="J56" i="11"/>
  <c r="L53" i="11"/>
  <c r="K52" i="11"/>
  <c r="L50" i="11"/>
  <c r="J49" i="11"/>
  <c r="J48" i="11"/>
  <c r="L47" i="11"/>
  <c r="L46" i="11"/>
  <c r="J45" i="11"/>
  <c r="J44" i="11"/>
  <c r="J43" i="11"/>
  <c r="L42" i="11"/>
  <c r="J41" i="11"/>
  <c r="J40" i="11"/>
  <c r="J39" i="11"/>
  <c r="J38" i="11"/>
  <c r="J37" i="11"/>
  <c r="K36" i="11"/>
  <c r="L36" i="11"/>
  <c r="L35" i="11"/>
  <c r="J34" i="11"/>
  <c r="J32" i="11"/>
  <c r="N32" i="11" s="1"/>
  <c r="J31" i="11"/>
  <c r="N31" i="11" s="1"/>
  <c r="L31" i="11"/>
  <c r="J30" i="11"/>
  <c r="J29" i="11"/>
  <c r="L28" i="11"/>
  <c r="K27" i="11"/>
  <c r="L27" i="11"/>
  <c r="J25" i="11"/>
  <c r="J24" i="11"/>
  <c r="L23" i="11"/>
  <c r="J22" i="11"/>
  <c r="J21" i="11"/>
  <c r="J20" i="11"/>
  <c r="J18" i="11"/>
  <c r="L16" i="11"/>
  <c r="L15" i="11"/>
  <c r="J14" i="11"/>
  <c r="L13" i="11"/>
  <c r="L11" i="11"/>
  <c r="J11" i="11"/>
  <c r="N11" i="11" s="1"/>
  <c r="J10" i="11"/>
  <c r="N10" i="11" s="1"/>
  <c r="L8" i="11"/>
  <c r="J9" i="11"/>
  <c r="N9" i="11" s="1"/>
  <c r="J12" i="11"/>
  <c r="K251" i="11" l="1"/>
  <c r="N251" i="11"/>
  <c r="K247" i="11"/>
  <c r="N247" i="11"/>
  <c r="K246" i="11"/>
  <c r="N246" i="11"/>
  <c r="K238" i="11"/>
  <c r="N238" i="11"/>
  <c r="K237" i="11"/>
  <c r="N237" i="11"/>
  <c r="K234" i="11"/>
  <c r="N234" i="11"/>
  <c r="K233" i="11"/>
  <c r="N233" i="11"/>
  <c r="K232" i="11"/>
  <c r="N232" i="11"/>
  <c r="K231" i="11"/>
  <c r="N231" i="11"/>
  <c r="K228" i="11"/>
  <c r="N228" i="11"/>
  <c r="K227" i="11"/>
  <c r="N227" i="11"/>
  <c r="K225" i="11"/>
  <c r="N225" i="11"/>
  <c r="K224" i="11"/>
  <c r="N224" i="11"/>
  <c r="K220" i="11"/>
  <c r="N220" i="11"/>
  <c r="K219" i="11"/>
  <c r="N219" i="11"/>
  <c r="K218" i="11"/>
  <c r="N218" i="11"/>
  <c r="K216" i="11"/>
  <c r="N216" i="11"/>
  <c r="K215" i="11"/>
  <c r="N215" i="11"/>
  <c r="K214" i="11"/>
  <c r="N214" i="11"/>
  <c r="K213" i="11"/>
  <c r="N213" i="11"/>
  <c r="K212" i="11"/>
  <c r="N212" i="11"/>
  <c r="K211" i="11"/>
  <c r="N211" i="11"/>
  <c r="K209" i="11"/>
  <c r="N209" i="11"/>
  <c r="K208" i="11"/>
  <c r="N208" i="11"/>
  <c r="K206" i="11"/>
  <c r="N206" i="11"/>
  <c r="K204" i="11"/>
  <c r="N204" i="11"/>
  <c r="K203" i="11"/>
  <c r="N203" i="11"/>
  <c r="K200" i="11"/>
  <c r="N200" i="11"/>
  <c r="K199" i="11"/>
  <c r="N199" i="11"/>
  <c r="K198" i="11"/>
  <c r="N198" i="11"/>
  <c r="K197" i="11"/>
  <c r="N197" i="11"/>
  <c r="K196" i="11"/>
  <c r="N196" i="11"/>
  <c r="K195" i="11"/>
  <c r="N195" i="11"/>
  <c r="K192" i="11"/>
  <c r="N192" i="11"/>
  <c r="K191" i="11"/>
  <c r="N191" i="11"/>
  <c r="K190" i="11"/>
  <c r="K189" i="11"/>
  <c r="N189" i="11"/>
  <c r="K188" i="11"/>
  <c r="N188" i="11"/>
  <c r="K187" i="11"/>
  <c r="N187" i="11"/>
  <c r="K186" i="11"/>
  <c r="N186" i="11"/>
  <c r="K184" i="11"/>
  <c r="N184" i="11"/>
  <c r="K183" i="11"/>
  <c r="N183" i="11"/>
  <c r="K181" i="11"/>
  <c r="N181" i="11"/>
  <c r="K180" i="11"/>
  <c r="N180" i="11"/>
  <c r="K177" i="11"/>
  <c r="N177" i="11"/>
  <c r="K175" i="11"/>
  <c r="N175" i="11"/>
  <c r="K174" i="11"/>
  <c r="N174" i="11"/>
  <c r="K173" i="11"/>
  <c r="N173" i="11"/>
  <c r="K172" i="11"/>
  <c r="N172" i="11"/>
  <c r="K170" i="11"/>
  <c r="N170" i="11"/>
  <c r="K167" i="11"/>
  <c r="N167" i="11"/>
  <c r="K165" i="11"/>
  <c r="N165" i="11"/>
  <c r="K163" i="11"/>
  <c r="N163" i="11"/>
  <c r="K162" i="11"/>
  <c r="N162" i="11"/>
  <c r="K161" i="11"/>
  <c r="N161" i="11"/>
  <c r="K160" i="11"/>
  <c r="N160" i="11"/>
  <c r="K159" i="11"/>
  <c r="N159" i="11"/>
  <c r="K158" i="11"/>
  <c r="N158" i="11"/>
  <c r="K157" i="11"/>
  <c r="N157" i="11"/>
  <c r="K156" i="11"/>
  <c r="N156" i="11"/>
  <c r="K155" i="11"/>
  <c r="N155" i="11"/>
  <c r="K154" i="11"/>
  <c r="N154" i="11"/>
  <c r="K153" i="11"/>
  <c r="N153" i="11"/>
  <c r="K152" i="11"/>
  <c r="K147" i="11"/>
  <c r="N147" i="11"/>
  <c r="K146" i="11"/>
  <c r="N146" i="11"/>
  <c r="K145" i="11"/>
  <c r="N145" i="11"/>
  <c r="K144" i="11"/>
  <c r="N144" i="11"/>
  <c r="K143" i="11"/>
  <c r="N143" i="11"/>
  <c r="K142" i="11"/>
  <c r="N142" i="11"/>
  <c r="K141" i="11"/>
  <c r="N141" i="11"/>
  <c r="K140" i="11"/>
  <c r="N140" i="11"/>
  <c r="K139" i="11"/>
  <c r="N139" i="11"/>
  <c r="K138" i="11"/>
  <c r="N138" i="11"/>
  <c r="K137" i="11"/>
  <c r="N137" i="11"/>
  <c r="K136" i="11"/>
  <c r="N136" i="11"/>
  <c r="K134" i="11"/>
  <c r="N134" i="11"/>
  <c r="K133" i="11"/>
  <c r="N133" i="11"/>
  <c r="K132" i="11"/>
  <c r="N132" i="11"/>
  <c r="K131" i="11"/>
  <c r="N131" i="11"/>
  <c r="K130" i="11"/>
  <c r="N130" i="11"/>
  <c r="K128" i="11"/>
  <c r="N128" i="11"/>
  <c r="K127" i="11"/>
  <c r="N127" i="11"/>
  <c r="K126" i="11"/>
  <c r="N126" i="11"/>
  <c r="K125" i="11"/>
  <c r="N125" i="11"/>
  <c r="K124" i="11"/>
  <c r="N124" i="11"/>
  <c r="K123" i="11"/>
  <c r="N123" i="11"/>
  <c r="K121" i="11"/>
  <c r="N121" i="11"/>
  <c r="K120" i="11"/>
  <c r="N120" i="11"/>
  <c r="K119" i="11"/>
  <c r="N119" i="11"/>
  <c r="K118" i="11"/>
  <c r="N118" i="11"/>
  <c r="K117" i="11"/>
  <c r="N117" i="11"/>
  <c r="K116" i="11"/>
  <c r="N116" i="11"/>
  <c r="K115" i="11"/>
  <c r="N115" i="11"/>
  <c r="K114" i="11"/>
  <c r="N114" i="11"/>
  <c r="K113" i="11"/>
  <c r="N113" i="11"/>
  <c r="K112" i="11"/>
  <c r="N112" i="11"/>
  <c r="K111" i="11"/>
  <c r="N111" i="11"/>
  <c r="K107" i="11"/>
  <c r="N107" i="11"/>
  <c r="K106" i="11"/>
  <c r="N106" i="11"/>
  <c r="K105" i="11"/>
  <c r="N105" i="11"/>
  <c r="K104" i="11"/>
  <c r="N104" i="11"/>
  <c r="K103" i="11"/>
  <c r="N103" i="11"/>
  <c r="K100" i="11"/>
  <c r="K98" i="11"/>
  <c r="N98" i="11"/>
  <c r="K97" i="11"/>
  <c r="N97" i="11"/>
  <c r="K95" i="11"/>
  <c r="N95" i="11"/>
  <c r="K92" i="11"/>
  <c r="N92" i="11"/>
  <c r="K91" i="11"/>
  <c r="N91" i="11"/>
  <c r="K90" i="11"/>
  <c r="N90" i="11"/>
  <c r="K89" i="11"/>
  <c r="N89" i="11"/>
  <c r="K88" i="11"/>
  <c r="N88" i="11"/>
  <c r="K87" i="11"/>
  <c r="N87" i="11"/>
  <c r="K85" i="11"/>
  <c r="N85" i="11"/>
  <c r="K81" i="11"/>
  <c r="N81" i="11"/>
  <c r="K80" i="11"/>
  <c r="N80" i="11"/>
  <c r="K79" i="11"/>
  <c r="N79" i="11"/>
  <c r="K77" i="11"/>
  <c r="N77" i="11"/>
  <c r="K75" i="11"/>
  <c r="N75" i="11"/>
  <c r="K74" i="11"/>
  <c r="N74" i="11"/>
  <c r="K73" i="11"/>
  <c r="N73" i="11"/>
  <c r="K72" i="11"/>
  <c r="N72" i="11"/>
  <c r="K71" i="11"/>
  <c r="N71" i="11"/>
  <c r="K70" i="11"/>
  <c r="N70" i="11"/>
  <c r="K68" i="11"/>
  <c r="N68" i="11"/>
  <c r="K66" i="11"/>
  <c r="N66" i="11"/>
  <c r="K65" i="11"/>
  <c r="N65" i="11"/>
  <c r="K64" i="11"/>
  <c r="N64" i="11"/>
  <c r="K61" i="11"/>
  <c r="N61" i="11"/>
  <c r="K60" i="11"/>
  <c r="N60" i="11"/>
  <c r="K58" i="11"/>
  <c r="N58" i="11"/>
  <c r="K57" i="11"/>
  <c r="N57" i="11"/>
  <c r="K56" i="11"/>
  <c r="N56" i="11"/>
  <c r="K51" i="11"/>
  <c r="N51" i="11"/>
  <c r="K49" i="11"/>
  <c r="N49" i="11"/>
  <c r="K48" i="11"/>
  <c r="N48" i="11"/>
  <c r="K45" i="11"/>
  <c r="N45" i="11"/>
  <c r="K44" i="11"/>
  <c r="N44" i="11"/>
  <c r="K43" i="11"/>
  <c r="N43" i="11"/>
  <c r="K41" i="11"/>
  <c r="N41" i="11"/>
  <c r="K40" i="11"/>
  <c r="N40" i="11"/>
  <c r="K39" i="11"/>
  <c r="N39" i="11"/>
  <c r="K38" i="11"/>
  <c r="N38" i="11"/>
  <c r="K37" i="11"/>
  <c r="N37" i="11"/>
  <c r="K34" i="11"/>
  <c r="N34" i="11"/>
  <c r="K31" i="11"/>
  <c r="K30" i="11"/>
  <c r="N30" i="11"/>
  <c r="K29" i="11"/>
  <c r="N29" i="11"/>
  <c r="K25" i="11"/>
  <c r="N25" i="11"/>
  <c r="K24" i="11"/>
  <c r="N24" i="11"/>
  <c r="K22" i="11"/>
  <c r="N22" i="11"/>
  <c r="K21" i="11"/>
  <c r="N21" i="11"/>
  <c r="K20" i="11"/>
  <c r="N20" i="11"/>
  <c r="K18" i="11"/>
  <c r="N18" i="11"/>
  <c r="K17" i="11"/>
  <c r="N17" i="11"/>
  <c r="K14" i="11"/>
  <c r="N14" i="11"/>
  <c r="K12" i="11"/>
  <c r="N12" i="11"/>
  <c r="K59" i="11"/>
  <c r="K9" i="11"/>
  <c r="K252" i="11"/>
  <c r="K32" i="11"/>
  <c r="K11" i="11"/>
  <c r="K10" i="11"/>
  <c r="C27" i="18" l="1"/>
  <c r="C24" i="18"/>
  <c r="K26" i="17" l="1"/>
  <c r="L26" i="17"/>
  <c r="M26" i="17"/>
  <c r="N26" i="17"/>
  <c r="O26" i="17"/>
  <c r="P26" i="17"/>
  <c r="S26" i="17"/>
  <c r="C16" i="18"/>
  <c r="B12" i="18" l="1"/>
  <c r="Q26" i="17"/>
  <c r="A7" i="11" l="1"/>
  <c r="AA5" i="11" s="1"/>
  <c r="L7" i="11" l="1"/>
  <c r="R6" i="17" s="1"/>
  <c r="J7" i="11"/>
  <c r="N7" i="11" s="1"/>
  <c r="K43" i="17"/>
  <c r="L43" i="17"/>
  <c r="M43" i="17"/>
  <c r="N43" i="17"/>
  <c r="O43" i="17"/>
  <c r="P43" i="17"/>
  <c r="S43" i="17"/>
  <c r="K44" i="17"/>
  <c r="L44" i="17"/>
  <c r="M44" i="17"/>
  <c r="N44" i="17"/>
  <c r="O44" i="17"/>
  <c r="P44" i="17"/>
  <c r="S44" i="17"/>
  <c r="K45" i="17"/>
  <c r="L45" i="17"/>
  <c r="M45" i="17"/>
  <c r="N45" i="17"/>
  <c r="O45" i="17"/>
  <c r="P45" i="17"/>
  <c r="S45" i="17"/>
  <c r="K46" i="17"/>
  <c r="L46" i="17"/>
  <c r="M46" i="17"/>
  <c r="N46" i="17"/>
  <c r="O46" i="17"/>
  <c r="P46" i="17"/>
  <c r="S46" i="17"/>
  <c r="K47" i="17"/>
  <c r="L47" i="17"/>
  <c r="M47" i="17"/>
  <c r="N47" i="17"/>
  <c r="O47" i="17"/>
  <c r="P47" i="17"/>
  <c r="S47" i="17"/>
  <c r="K48" i="17"/>
  <c r="L48" i="17"/>
  <c r="M48" i="17"/>
  <c r="N48" i="17"/>
  <c r="O48" i="17"/>
  <c r="P48" i="17"/>
  <c r="S48" i="17"/>
  <c r="K49" i="17"/>
  <c r="L49" i="17"/>
  <c r="M49" i="17"/>
  <c r="N49" i="17"/>
  <c r="O49" i="17"/>
  <c r="P49" i="17"/>
  <c r="S49" i="17"/>
  <c r="K50" i="17"/>
  <c r="L50" i="17"/>
  <c r="M50" i="17"/>
  <c r="N50" i="17"/>
  <c r="O50" i="17"/>
  <c r="P50" i="17"/>
  <c r="S50" i="17"/>
  <c r="K51" i="17"/>
  <c r="L51" i="17"/>
  <c r="M51" i="17"/>
  <c r="N51" i="17"/>
  <c r="O51" i="17"/>
  <c r="P51" i="17"/>
  <c r="S51" i="17"/>
  <c r="K52" i="17"/>
  <c r="L52" i="17"/>
  <c r="M52" i="17"/>
  <c r="N52" i="17"/>
  <c r="O52" i="17"/>
  <c r="P52" i="17"/>
  <c r="S52" i="17"/>
  <c r="K53" i="17"/>
  <c r="L53" i="17"/>
  <c r="M53" i="17"/>
  <c r="N53" i="17"/>
  <c r="O53" i="17"/>
  <c r="P53" i="17"/>
  <c r="S53" i="17"/>
  <c r="K54" i="17"/>
  <c r="L54" i="17"/>
  <c r="M54" i="17"/>
  <c r="N54" i="17"/>
  <c r="O54" i="17"/>
  <c r="P54" i="17"/>
  <c r="S54" i="17"/>
  <c r="K55" i="17"/>
  <c r="L55" i="17"/>
  <c r="M55" i="17"/>
  <c r="N55" i="17"/>
  <c r="O55" i="17"/>
  <c r="P55" i="17"/>
  <c r="S55" i="17"/>
  <c r="K56" i="17"/>
  <c r="L56" i="17"/>
  <c r="M56" i="17"/>
  <c r="N56" i="17"/>
  <c r="O56" i="17"/>
  <c r="P56" i="17"/>
  <c r="S56" i="17"/>
  <c r="K57" i="17"/>
  <c r="L57" i="17"/>
  <c r="M57" i="17"/>
  <c r="N57" i="17"/>
  <c r="O57" i="17"/>
  <c r="P57" i="17"/>
  <c r="S57" i="17"/>
  <c r="K58" i="17"/>
  <c r="L58" i="17"/>
  <c r="M58" i="17"/>
  <c r="N58" i="17"/>
  <c r="O58" i="17"/>
  <c r="P58" i="17"/>
  <c r="S58" i="17"/>
  <c r="K59" i="17"/>
  <c r="L59" i="17"/>
  <c r="M59" i="17"/>
  <c r="N59" i="17"/>
  <c r="O59" i="17"/>
  <c r="P59" i="17"/>
  <c r="S59" i="17"/>
  <c r="K60" i="17"/>
  <c r="L60" i="17"/>
  <c r="M60" i="17"/>
  <c r="N60" i="17"/>
  <c r="O60" i="17"/>
  <c r="P60" i="17"/>
  <c r="S60" i="17"/>
  <c r="K61" i="17"/>
  <c r="L61" i="17"/>
  <c r="M61" i="17"/>
  <c r="N61" i="17"/>
  <c r="O61" i="17"/>
  <c r="P61" i="17"/>
  <c r="S61" i="17"/>
  <c r="K62" i="17"/>
  <c r="L62" i="17"/>
  <c r="M62" i="17"/>
  <c r="N62" i="17"/>
  <c r="O62" i="17"/>
  <c r="P62" i="17"/>
  <c r="S62" i="17"/>
  <c r="K63" i="17"/>
  <c r="L63" i="17"/>
  <c r="M63" i="17"/>
  <c r="N63" i="17"/>
  <c r="O63" i="17"/>
  <c r="P63" i="17"/>
  <c r="S63" i="17"/>
  <c r="K64" i="17"/>
  <c r="L64" i="17"/>
  <c r="M64" i="17"/>
  <c r="N64" i="17"/>
  <c r="O64" i="17"/>
  <c r="P64" i="17"/>
  <c r="S64" i="17"/>
  <c r="K65" i="17"/>
  <c r="L65" i="17"/>
  <c r="M65" i="17"/>
  <c r="N65" i="17"/>
  <c r="O65" i="17"/>
  <c r="P65" i="17"/>
  <c r="S65" i="17"/>
  <c r="K66" i="17"/>
  <c r="L66" i="17"/>
  <c r="M66" i="17"/>
  <c r="N66" i="17"/>
  <c r="O66" i="17"/>
  <c r="P66" i="17"/>
  <c r="S66" i="17"/>
  <c r="K67" i="17"/>
  <c r="L67" i="17"/>
  <c r="M67" i="17"/>
  <c r="N67" i="17"/>
  <c r="O67" i="17"/>
  <c r="P67" i="17"/>
  <c r="S67" i="17"/>
  <c r="K68" i="17"/>
  <c r="L68" i="17"/>
  <c r="M68" i="17"/>
  <c r="N68" i="17"/>
  <c r="O68" i="17"/>
  <c r="P68" i="17"/>
  <c r="S68" i="17"/>
  <c r="K69" i="17"/>
  <c r="L69" i="17"/>
  <c r="M69" i="17"/>
  <c r="N69" i="17"/>
  <c r="O69" i="17"/>
  <c r="P69" i="17"/>
  <c r="S69" i="17"/>
  <c r="K70" i="17"/>
  <c r="L70" i="17"/>
  <c r="M70" i="17"/>
  <c r="N70" i="17"/>
  <c r="O70" i="17"/>
  <c r="P70" i="17"/>
  <c r="S70" i="17"/>
  <c r="K71" i="17"/>
  <c r="L71" i="17"/>
  <c r="M71" i="17"/>
  <c r="N71" i="17"/>
  <c r="O71" i="17"/>
  <c r="P71" i="17"/>
  <c r="S71" i="17"/>
  <c r="K72" i="17"/>
  <c r="L72" i="17"/>
  <c r="M72" i="17"/>
  <c r="N72" i="17"/>
  <c r="O72" i="17"/>
  <c r="P72" i="17"/>
  <c r="S72" i="17"/>
  <c r="K73" i="17"/>
  <c r="L73" i="17"/>
  <c r="M73" i="17"/>
  <c r="N73" i="17"/>
  <c r="O73" i="17"/>
  <c r="P73" i="17"/>
  <c r="S73" i="17"/>
  <c r="K74" i="17"/>
  <c r="L74" i="17"/>
  <c r="M74" i="17"/>
  <c r="N74" i="17"/>
  <c r="O74" i="17"/>
  <c r="P74" i="17"/>
  <c r="S74" i="17"/>
  <c r="K75" i="17"/>
  <c r="L75" i="17"/>
  <c r="M75" i="17"/>
  <c r="N75" i="17"/>
  <c r="O75" i="17"/>
  <c r="P75" i="17"/>
  <c r="S75" i="17"/>
  <c r="K76" i="17"/>
  <c r="L76" i="17"/>
  <c r="M76" i="17"/>
  <c r="N76" i="17"/>
  <c r="O76" i="17"/>
  <c r="P76" i="17"/>
  <c r="S76" i="17"/>
  <c r="K77" i="17"/>
  <c r="L77" i="17"/>
  <c r="M77" i="17"/>
  <c r="N77" i="17"/>
  <c r="O77" i="17"/>
  <c r="P77" i="17"/>
  <c r="S77" i="17"/>
  <c r="K78" i="17"/>
  <c r="L78" i="17"/>
  <c r="M78" i="17"/>
  <c r="N78" i="17"/>
  <c r="O78" i="17"/>
  <c r="P78" i="17"/>
  <c r="S78" i="17"/>
  <c r="K79" i="17"/>
  <c r="L79" i="17"/>
  <c r="M79" i="17"/>
  <c r="N79" i="17"/>
  <c r="O79" i="17"/>
  <c r="P79" i="17"/>
  <c r="S79" i="17"/>
  <c r="K80" i="17"/>
  <c r="L80" i="17"/>
  <c r="M80" i="17"/>
  <c r="N80" i="17"/>
  <c r="O80" i="17"/>
  <c r="P80" i="17"/>
  <c r="S80" i="17"/>
  <c r="K81" i="17"/>
  <c r="L81" i="17"/>
  <c r="M81" i="17"/>
  <c r="N81" i="17"/>
  <c r="O81" i="17"/>
  <c r="P81" i="17"/>
  <c r="S81" i="17"/>
  <c r="K82" i="17"/>
  <c r="L82" i="17"/>
  <c r="M82" i="17"/>
  <c r="N82" i="17"/>
  <c r="O82" i="17"/>
  <c r="P82" i="17"/>
  <c r="S82" i="17"/>
  <c r="K83" i="17"/>
  <c r="L83" i="17"/>
  <c r="M83" i="17"/>
  <c r="N83" i="17"/>
  <c r="O83" i="17"/>
  <c r="P83" i="17"/>
  <c r="S83" i="17"/>
  <c r="K84" i="17"/>
  <c r="L84" i="17"/>
  <c r="M84" i="17"/>
  <c r="N84" i="17"/>
  <c r="O84" i="17"/>
  <c r="P84" i="17"/>
  <c r="S84" i="17"/>
  <c r="K85" i="17"/>
  <c r="L85" i="17"/>
  <c r="M85" i="17"/>
  <c r="N85" i="17"/>
  <c r="O85" i="17"/>
  <c r="P85" i="17"/>
  <c r="S85" i="17"/>
  <c r="K86" i="17"/>
  <c r="L86" i="17"/>
  <c r="M86" i="17"/>
  <c r="N86" i="17"/>
  <c r="O86" i="17"/>
  <c r="P86" i="17"/>
  <c r="S86" i="17"/>
  <c r="K87" i="17"/>
  <c r="L87" i="17"/>
  <c r="M87" i="17"/>
  <c r="N87" i="17"/>
  <c r="O87" i="17"/>
  <c r="P87" i="17"/>
  <c r="S87" i="17"/>
  <c r="K88" i="17"/>
  <c r="L88" i="17"/>
  <c r="M88" i="17"/>
  <c r="N88" i="17"/>
  <c r="O88" i="17"/>
  <c r="P88" i="17"/>
  <c r="S88" i="17"/>
  <c r="K89" i="17"/>
  <c r="L89" i="17"/>
  <c r="M89" i="17"/>
  <c r="N89" i="17"/>
  <c r="O89" i="17"/>
  <c r="P89" i="17"/>
  <c r="S89" i="17"/>
  <c r="K90" i="17"/>
  <c r="L90" i="17"/>
  <c r="M90" i="17"/>
  <c r="N90" i="17"/>
  <c r="O90" i="17"/>
  <c r="P90" i="17"/>
  <c r="S90" i="17"/>
  <c r="K91" i="17"/>
  <c r="L91" i="17"/>
  <c r="M91" i="17"/>
  <c r="N91" i="17"/>
  <c r="O91" i="17"/>
  <c r="P91" i="17"/>
  <c r="S91" i="17"/>
  <c r="K92" i="17"/>
  <c r="L92" i="17"/>
  <c r="M92" i="17"/>
  <c r="N92" i="17"/>
  <c r="O92" i="17"/>
  <c r="P92" i="17"/>
  <c r="S92" i="17"/>
  <c r="K93" i="17"/>
  <c r="L93" i="17"/>
  <c r="M93" i="17"/>
  <c r="N93" i="17"/>
  <c r="O93" i="17"/>
  <c r="P93" i="17"/>
  <c r="S93" i="17"/>
  <c r="K94" i="17"/>
  <c r="L94" i="17"/>
  <c r="M94" i="17"/>
  <c r="N94" i="17"/>
  <c r="O94" i="17"/>
  <c r="P94" i="17"/>
  <c r="S94" i="17"/>
  <c r="K95" i="17"/>
  <c r="L95" i="17"/>
  <c r="M95" i="17"/>
  <c r="N95" i="17"/>
  <c r="O95" i="17"/>
  <c r="P95" i="17"/>
  <c r="S95" i="17"/>
  <c r="K96" i="17"/>
  <c r="L96" i="17"/>
  <c r="M96" i="17"/>
  <c r="N96" i="17"/>
  <c r="O96" i="17"/>
  <c r="P96" i="17"/>
  <c r="S96" i="17"/>
  <c r="K97" i="17"/>
  <c r="L97" i="17"/>
  <c r="M97" i="17"/>
  <c r="N97" i="17"/>
  <c r="O97" i="17"/>
  <c r="P97" i="17"/>
  <c r="S97" i="17"/>
  <c r="K98" i="17"/>
  <c r="L98" i="17"/>
  <c r="M98" i="17"/>
  <c r="N98" i="17"/>
  <c r="O98" i="17"/>
  <c r="P98" i="17"/>
  <c r="S98" i="17"/>
  <c r="K99" i="17"/>
  <c r="L99" i="17"/>
  <c r="M99" i="17"/>
  <c r="N99" i="17"/>
  <c r="O99" i="17"/>
  <c r="P99" i="17"/>
  <c r="S99" i="17"/>
  <c r="K100" i="17"/>
  <c r="L100" i="17"/>
  <c r="M100" i="17"/>
  <c r="N100" i="17"/>
  <c r="O100" i="17"/>
  <c r="P100" i="17"/>
  <c r="S100" i="17"/>
  <c r="K101" i="17"/>
  <c r="L101" i="17"/>
  <c r="M101" i="17"/>
  <c r="N101" i="17"/>
  <c r="O101" i="17"/>
  <c r="P101" i="17"/>
  <c r="S101" i="17"/>
  <c r="K102" i="17"/>
  <c r="L102" i="17"/>
  <c r="M102" i="17"/>
  <c r="N102" i="17"/>
  <c r="O102" i="17"/>
  <c r="P102" i="17"/>
  <c r="S102" i="17"/>
  <c r="K103" i="17"/>
  <c r="L103" i="17"/>
  <c r="M103" i="17"/>
  <c r="N103" i="17"/>
  <c r="O103" i="17"/>
  <c r="P103" i="17"/>
  <c r="S103" i="17"/>
  <c r="K104" i="17"/>
  <c r="L104" i="17"/>
  <c r="M104" i="17"/>
  <c r="N104" i="17"/>
  <c r="O104" i="17"/>
  <c r="P104" i="17"/>
  <c r="S104" i="17"/>
  <c r="K105" i="17"/>
  <c r="L105" i="17"/>
  <c r="M105" i="17"/>
  <c r="N105" i="17"/>
  <c r="O105" i="17"/>
  <c r="P105" i="17"/>
  <c r="S105" i="17"/>
  <c r="K106" i="17"/>
  <c r="L106" i="17"/>
  <c r="M106" i="17"/>
  <c r="N106" i="17"/>
  <c r="O106" i="17"/>
  <c r="P106" i="17"/>
  <c r="S106" i="17"/>
  <c r="K107" i="17"/>
  <c r="L107" i="17"/>
  <c r="M107" i="17"/>
  <c r="N107" i="17"/>
  <c r="O107" i="17"/>
  <c r="P107" i="17"/>
  <c r="S107" i="17"/>
  <c r="K108" i="17"/>
  <c r="L108" i="17"/>
  <c r="M108" i="17"/>
  <c r="N108" i="17"/>
  <c r="O108" i="17"/>
  <c r="P108" i="17"/>
  <c r="S108" i="17"/>
  <c r="K109" i="17"/>
  <c r="L109" i="17"/>
  <c r="M109" i="17"/>
  <c r="N109" i="17"/>
  <c r="O109" i="17"/>
  <c r="P109" i="17"/>
  <c r="S109" i="17"/>
  <c r="K110" i="17"/>
  <c r="L110" i="17"/>
  <c r="M110" i="17"/>
  <c r="N110" i="17"/>
  <c r="O110" i="17"/>
  <c r="P110" i="17"/>
  <c r="S110" i="17"/>
  <c r="K111" i="17"/>
  <c r="L111" i="17"/>
  <c r="M111" i="17"/>
  <c r="N111" i="17"/>
  <c r="O111" i="17"/>
  <c r="P111" i="17"/>
  <c r="S111" i="17"/>
  <c r="K112" i="17"/>
  <c r="L112" i="17"/>
  <c r="M112" i="17"/>
  <c r="N112" i="17"/>
  <c r="O112" i="17"/>
  <c r="P112" i="17"/>
  <c r="S112" i="17"/>
  <c r="K113" i="17"/>
  <c r="L113" i="17"/>
  <c r="M113" i="17"/>
  <c r="N113" i="17"/>
  <c r="O113" i="17"/>
  <c r="P113" i="17"/>
  <c r="S113" i="17"/>
  <c r="K114" i="17"/>
  <c r="L114" i="17"/>
  <c r="M114" i="17"/>
  <c r="N114" i="17"/>
  <c r="O114" i="17"/>
  <c r="P114" i="17"/>
  <c r="S114" i="17"/>
  <c r="K115" i="17"/>
  <c r="L115" i="17"/>
  <c r="M115" i="17"/>
  <c r="N115" i="17"/>
  <c r="O115" i="17"/>
  <c r="P115" i="17"/>
  <c r="S115" i="17"/>
  <c r="K116" i="17"/>
  <c r="L116" i="17"/>
  <c r="M116" i="17"/>
  <c r="N116" i="17"/>
  <c r="O116" i="17"/>
  <c r="P116" i="17"/>
  <c r="S116" i="17"/>
  <c r="K117" i="17"/>
  <c r="L117" i="17"/>
  <c r="M117" i="17"/>
  <c r="N117" i="17"/>
  <c r="O117" i="17"/>
  <c r="P117" i="17"/>
  <c r="S117" i="17"/>
  <c r="K118" i="17"/>
  <c r="L118" i="17"/>
  <c r="M118" i="17"/>
  <c r="N118" i="17"/>
  <c r="O118" i="17"/>
  <c r="P118" i="17"/>
  <c r="S118" i="17"/>
  <c r="K119" i="17"/>
  <c r="L119" i="17"/>
  <c r="M119" i="17"/>
  <c r="N119" i="17"/>
  <c r="O119" i="17"/>
  <c r="P119" i="17"/>
  <c r="S119" i="17"/>
  <c r="K120" i="17"/>
  <c r="L120" i="17"/>
  <c r="M120" i="17"/>
  <c r="N120" i="17"/>
  <c r="O120" i="17"/>
  <c r="P120" i="17"/>
  <c r="S120" i="17"/>
  <c r="K121" i="17"/>
  <c r="L121" i="17"/>
  <c r="M121" i="17"/>
  <c r="N121" i="17"/>
  <c r="O121" i="17"/>
  <c r="P121" i="17"/>
  <c r="S121" i="17"/>
  <c r="K122" i="17"/>
  <c r="L122" i="17"/>
  <c r="M122" i="17"/>
  <c r="N122" i="17"/>
  <c r="O122" i="17"/>
  <c r="P122" i="17"/>
  <c r="S122" i="17"/>
  <c r="K123" i="17"/>
  <c r="L123" i="17"/>
  <c r="M123" i="17"/>
  <c r="N123" i="17"/>
  <c r="O123" i="17"/>
  <c r="P123" i="17"/>
  <c r="S123" i="17"/>
  <c r="K124" i="17"/>
  <c r="L124" i="17"/>
  <c r="M124" i="17"/>
  <c r="N124" i="17"/>
  <c r="O124" i="17"/>
  <c r="P124" i="17"/>
  <c r="S124" i="17"/>
  <c r="K125" i="17"/>
  <c r="L125" i="17"/>
  <c r="M125" i="17"/>
  <c r="N125" i="17"/>
  <c r="O125" i="17"/>
  <c r="P125" i="17"/>
  <c r="S125" i="17"/>
  <c r="K126" i="17"/>
  <c r="L126" i="17"/>
  <c r="M126" i="17"/>
  <c r="N126" i="17"/>
  <c r="O126" i="17"/>
  <c r="P126" i="17"/>
  <c r="S126" i="17"/>
  <c r="K127" i="17"/>
  <c r="L127" i="17"/>
  <c r="M127" i="17"/>
  <c r="N127" i="17"/>
  <c r="O127" i="17"/>
  <c r="P127" i="17"/>
  <c r="S127" i="17"/>
  <c r="K128" i="17"/>
  <c r="L128" i="17"/>
  <c r="M128" i="17"/>
  <c r="N128" i="17"/>
  <c r="O128" i="17"/>
  <c r="P128" i="17"/>
  <c r="S128" i="17"/>
  <c r="K129" i="17"/>
  <c r="L129" i="17"/>
  <c r="M129" i="17"/>
  <c r="N129" i="17"/>
  <c r="O129" i="17"/>
  <c r="P129" i="17"/>
  <c r="S129" i="17"/>
  <c r="K130" i="17"/>
  <c r="L130" i="17"/>
  <c r="M130" i="17"/>
  <c r="N130" i="17"/>
  <c r="O130" i="17"/>
  <c r="P130" i="17"/>
  <c r="S130" i="17"/>
  <c r="K131" i="17"/>
  <c r="L131" i="17"/>
  <c r="M131" i="17"/>
  <c r="N131" i="17"/>
  <c r="O131" i="17"/>
  <c r="P131" i="17"/>
  <c r="S131" i="17"/>
  <c r="K132" i="17"/>
  <c r="L132" i="17"/>
  <c r="M132" i="17"/>
  <c r="N132" i="17"/>
  <c r="O132" i="17"/>
  <c r="P132" i="17"/>
  <c r="S132" i="17"/>
  <c r="K133" i="17"/>
  <c r="L133" i="17"/>
  <c r="M133" i="17"/>
  <c r="N133" i="17"/>
  <c r="O133" i="17"/>
  <c r="P133" i="17"/>
  <c r="S133" i="17"/>
  <c r="K134" i="17"/>
  <c r="L134" i="17"/>
  <c r="M134" i="17"/>
  <c r="N134" i="17"/>
  <c r="O134" i="17"/>
  <c r="P134" i="17"/>
  <c r="S134" i="17"/>
  <c r="K135" i="17"/>
  <c r="L135" i="17"/>
  <c r="M135" i="17"/>
  <c r="N135" i="17"/>
  <c r="O135" i="17"/>
  <c r="P135" i="17"/>
  <c r="S135" i="17"/>
  <c r="K136" i="17"/>
  <c r="L136" i="17"/>
  <c r="M136" i="17"/>
  <c r="N136" i="17"/>
  <c r="O136" i="17"/>
  <c r="P136" i="17"/>
  <c r="S136" i="17"/>
  <c r="K137" i="17"/>
  <c r="L137" i="17"/>
  <c r="M137" i="17"/>
  <c r="N137" i="17"/>
  <c r="O137" i="17"/>
  <c r="P137" i="17"/>
  <c r="S137" i="17"/>
  <c r="K138" i="17"/>
  <c r="L138" i="17"/>
  <c r="M138" i="17"/>
  <c r="N138" i="17"/>
  <c r="O138" i="17"/>
  <c r="P138" i="17"/>
  <c r="S138" i="17"/>
  <c r="K139" i="17"/>
  <c r="L139" i="17"/>
  <c r="M139" i="17"/>
  <c r="N139" i="17"/>
  <c r="O139" i="17"/>
  <c r="P139" i="17"/>
  <c r="S139" i="17"/>
  <c r="K140" i="17"/>
  <c r="L140" i="17"/>
  <c r="M140" i="17"/>
  <c r="N140" i="17"/>
  <c r="O140" i="17"/>
  <c r="P140" i="17"/>
  <c r="S140" i="17"/>
  <c r="K141" i="17"/>
  <c r="L141" i="17"/>
  <c r="M141" i="17"/>
  <c r="N141" i="17"/>
  <c r="O141" i="17"/>
  <c r="P141" i="17"/>
  <c r="S141" i="17"/>
  <c r="K142" i="17"/>
  <c r="L142" i="17"/>
  <c r="M142" i="17"/>
  <c r="N142" i="17"/>
  <c r="O142" i="17"/>
  <c r="P142" i="17"/>
  <c r="S142" i="17"/>
  <c r="K143" i="17"/>
  <c r="L143" i="17"/>
  <c r="M143" i="17"/>
  <c r="N143" i="17"/>
  <c r="O143" i="17"/>
  <c r="P143" i="17"/>
  <c r="S143" i="17"/>
  <c r="K144" i="17"/>
  <c r="L144" i="17"/>
  <c r="M144" i="17"/>
  <c r="N144" i="17"/>
  <c r="O144" i="17"/>
  <c r="P144" i="17"/>
  <c r="S144" i="17"/>
  <c r="K145" i="17"/>
  <c r="L145" i="17"/>
  <c r="M145" i="17"/>
  <c r="N145" i="17"/>
  <c r="O145" i="17"/>
  <c r="P145" i="17"/>
  <c r="S145" i="17"/>
  <c r="K146" i="17"/>
  <c r="L146" i="17"/>
  <c r="M146" i="17"/>
  <c r="N146" i="17"/>
  <c r="O146" i="17"/>
  <c r="P146" i="17"/>
  <c r="S146" i="17"/>
  <c r="K147" i="17"/>
  <c r="L147" i="17"/>
  <c r="M147" i="17"/>
  <c r="N147" i="17"/>
  <c r="O147" i="17"/>
  <c r="P147" i="17"/>
  <c r="S147" i="17"/>
  <c r="K148" i="17"/>
  <c r="L148" i="17"/>
  <c r="M148" i="17"/>
  <c r="N148" i="17"/>
  <c r="O148" i="17"/>
  <c r="P148" i="17"/>
  <c r="S148" i="17"/>
  <c r="K149" i="17"/>
  <c r="L149" i="17"/>
  <c r="M149" i="17"/>
  <c r="N149" i="17"/>
  <c r="O149" i="17"/>
  <c r="P149" i="17"/>
  <c r="S149" i="17"/>
  <c r="K150" i="17"/>
  <c r="L150" i="17"/>
  <c r="M150" i="17"/>
  <c r="N150" i="17"/>
  <c r="O150" i="17"/>
  <c r="P150" i="17"/>
  <c r="S150" i="17"/>
  <c r="K151" i="17"/>
  <c r="L151" i="17"/>
  <c r="M151" i="17"/>
  <c r="N151" i="17"/>
  <c r="O151" i="17"/>
  <c r="P151" i="17"/>
  <c r="S151" i="17"/>
  <c r="K152" i="17"/>
  <c r="L152" i="17"/>
  <c r="M152" i="17"/>
  <c r="N152" i="17"/>
  <c r="O152" i="17"/>
  <c r="P152" i="17"/>
  <c r="S152" i="17"/>
  <c r="K153" i="17"/>
  <c r="L153" i="17"/>
  <c r="M153" i="17"/>
  <c r="N153" i="17"/>
  <c r="O153" i="17"/>
  <c r="P153" i="17"/>
  <c r="S153" i="17"/>
  <c r="K154" i="17"/>
  <c r="L154" i="17"/>
  <c r="M154" i="17"/>
  <c r="N154" i="17"/>
  <c r="O154" i="17"/>
  <c r="P154" i="17"/>
  <c r="S154" i="17"/>
  <c r="K155" i="17"/>
  <c r="L155" i="17"/>
  <c r="M155" i="17"/>
  <c r="N155" i="17"/>
  <c r="O155" i="17"/>
  <c r="P155" i="17"/>
  <c r="S155" i="17"/>
  <c r="K156" i="17"/>
  <c r="L156" i="17"/>
  <c r="M156" i="17"/>
  <c r="N156" i="17"/>
  <c r="O156" i="17"/>
  <c r="P156" i="17"/>
  <c r="S156" i="17"/>
  <c r="K157" i="17"/>
  <c r="L157" i="17"/>
  <c r="M157" i="17"/>
  <c r="N157" i="17"/>
  <c r="O157" i="17"/>
  <c r="P157" i="17"/>
  <c r="S157" i="17"/>
  <c r="K158" i="17"/>
  <c r="L158" i="17"/>
  <c r="M158" i="17"/>
  <c r="N158" i="17"/>
  <c r="O158" i="17"/>
  <c r="P158" i="17"/>
  <c r="S158" i="17"/>
  <c r="K159" i="17"/>
  <c r="L159" i="17"/>
  <c r="M159" i="17"/>
  <c r="N159" i="17"/>
  <c r="O159" i="17"/>
  <c r="P159" i="17"/>
  <c r="S159" i="17"/>
  <c r="K160" i="17"/>
  <c r="L160" i="17"/>
  <c r="M160" i="17"/>
  <c r="N160" i="17"/>
  <c r="O160" i="17"/>
  <c r="P160" i="17"/>
  <c r="S160" i="17"/>
  <c r="K161" i="17"/>
  <c r="L161" i="17"/>
  <c r="M161" i="17"/>
  <c r="N161" i="17"/>
  <c r="O161" i="17"/>
  <c r="P161" i="17"/>
  <c r="S161" i="17"/>
  <c r="K162" i="17"/>
  <c r="L162" i="17"/>
  <c r="M162" i="17"/>
  <c r="N162" i="17"/>
  <c r="O162" i="17"/>
  <c r="P162" i="17"/>
  <c r="S162" i="17"/>
  <c r="K163" i="17"/>
  <c r="L163" i="17"/>
  <c r="M163" i="17"/>
  <c r="N163" i="17"/>
  <c r="O163" i="17"/>
  <c r="P163" i="17"/>
  <c r="S163" i="17"/>
  <c r="K164" i="17"/>
  <c r="L164" i="17"/>
  <c r="M164" i="17"/>
  <c r="N164" i="17"/>
  <c r="O164" i="17"/>
  <c r="P164" i="17"/>
  <c r="S164" i="17"/>
  <c r="K165" i="17"/>
  <c r="L165" i="17"/>
  <c r="M165" i="17"/>
  <c r="N165" i="17"/>
  <c r="O165" i="17"/>
  <c r="P165" i="17"/>
  <c r="S165" i="17"/>
  <c r="K166" i="17"/>
  <c r="L166" i="17"/>
  <c r="M166" i="17"/>
  <c r="N166" i="17"/>
  <c r="O166" i="17"/>
  <c r="P166" i="17"/>
  <c r="S166" i="17"/>
  <c r="K167" i="17"/>
  <c r="L167" i="17"/>
  <c r="M167" i="17"/>
  <c r="N167" i="17"/>
  <c r="O167" i="17"/>
  <c r="P167" i="17"/>
  <c r="S167" i="17"/>
  <c r="K168" i="17"/>
  <c r="L168" i="17"/>
  <c r="M168" i="17"/>
  <c r="N168" i="17"/>
  <c r="O168" i="17"/>
  <c r="P168" i="17"/>
  <c r="S168" i="17"/>
  <c r="K169" i="17"/>
  <c r="L169" i="17"/>
  <c r="M169" i="17"/>
  <c r="N169" i="17"/>
  <c r="O169" i="17"/>
  <c r="P169" i="17"/>
  <c r="S169" i="17"/>
  <c r="K170" i="17"/>
  <c r="L170" i="17"/>
  <c r="M170" i="17"/>
  <c r="N170" i="17"/>
  <c r="O170" i="17"/>
  <c r="P170" i="17"/>
  <c r="S170" i="17"/>
  <c r="K171" i="17"/>
  <c r="L171" i="17"/>
  <c r="M171" i="17"/>
  <c r="N171" i="17"/>
  <c r="O171" i="17"/>
  <c r="P171" i="17"/>
  <c r="S171" i="17"/>
  <c r="K172" i="17"/>
  <c r="L172" i="17"/>
  <c r="M172" i="17"/>
  <c r="N172" i="17"/>
  <c r="O172" i="17"/>
  <c r="P172" i="17"/>
  <c r="S172" i="17"/>
  <c r="K173" i="17"/>
  <c r="L173" i="17"/>
  <c r="M173" i="17"/>
  <c r="N173" i="17"/>
  <c r="O173" i="17"/>
  <c r="P173" i="17"/>
  <c r="S173" i="17"/>
  <c r="K174" i="17"/>
  <c r="L174" i="17"/>
  <c r="M174" i="17"/>
  <c r="N174" i="17"/>
  <c r="O174" i="17"/>
  <c r="P174" i="17"/>
  <c r="S174" i="17"/>
  <c r="K175" i="17"/>
  <c r="L175" i="17"/>
  <c r="M175" i="17"/>
  <c r="N175" i="17"/>
  <c r="O175" i="17"/>
  <c r="P175" i="17"/>
  <c r="S175" i="17"/>
  <c r="K176" i="17"/>
  <c r="L176" i="17"/>
  <c r="M176" i="17"/>
  <c r="N176" i="17"/>
  <c r="O176" i="17"/>
  <c r="P176" i="17"/>
  <c r="S176" i="17"/>
  <c r="K177" i="17"/>
  <c r="L177" i="17"/>
  <c r="M177" i="17"/>
  <c r="N177" i="17"/>
  <c r="O177" i="17"/>
  <c r="P177" i="17"/>
  <c r="S177" i="17"/>
  <c r="K178" i="17"/>
  <c r="L178" i="17"/>
  <c r="M178" i="17"/>
  <c r="N178" i="17"/>
  <c r="O178" i="17"/>
  <c r="P178" i="17"/>
  <c r="S178" i="17"/>
  <c r="K179" i="17"/>
  <c r="L179" i="17"/>
  <c r="M179" i="17"/>
  <c r="N179" i="17"/>
  <c r="O179" i="17"/>
  <c r="P179" i="17"/>
  <c r="S179" i="17"/>
  <c r="K180" i="17"/>
  <c r="L180" i="17"/>
  <c r="M180" i="17"/>
  <c r="N180" i="17"/>
  <c r="O180" i="17"/>
  <c r="P180" i="17"/>
  <c r="S180" i="17"/>
  <c r="K181" i="17"/>
  <c r="L181" i="17"/>
  <c r="M181" i="17"/>
  <c r="N181" i="17"/>
  <c r="O181" i="17"/>
  <c r="P181" i="17"/>
  <c r="S181" i="17"/>
  <c r="K182" i="17"/>
  <c r="L182" i="17"/>
  <c r="M182" i="17"/>
  <c r="N182" i="17"/>
  <c r="O182" i="17"/>
  <c r="P182" i="17"/>
  <c r="S182" i="17"/>
  <c r="K183" i="17"/>
  <c r="L183" i="17"/>
  <c r="M183" i="17"/>
  <c r="N183" i="17"/>
  <c r="O183" i="17"/>
  <c r="P183" i="17"/>
  <c r="S183" i="17"/>
  <c r="K184" i="17"/>
  <c r="L184" i="17"/>
  <c r="M184" i="17"/>
  <c r="N184" i="17"/>
  <c r="O184" i="17"/>
  <c r="P184" i="17"/>
  <c r="S184" i="17"/>
  <c r="K185" i="17"/>
  <c r="L185" i="17"/>
  <c r="M185" i="17"/>
  <c r="N185" i="17"/>
  <c r="O185" i="17"/>
  <c r="P185" i="17"/>
  <c r="S185" i="17"/>
  <c r="K186" i="17"/>
  <c r="L186" i="17"/>
  <c r="M186" i="17"/>
  <c r="N186" i="17"/>
  <c r="O186" i="17"/>
  <c r="P186" i="17"/>
  <c r="S186" i="17"/>
  <c r="K187" i="17"/>
  <c r="L187" i="17"/>
  <c r="M187" i="17"/>
  <c r="N187" i="17"/>
  <c r="O187" i="17"/>
  <c r="P187" i="17"/>
  <c r="S187" i="17"/>
  <c r="K188" i="17"/>
  <c r="L188" i="17"/>
  <c r="M188" i="17"/>
  <c r="N188" i="17"/>
  <c r="O188" i="17"/>
  <c r="P188" i="17"/>
  <c r="S188" i="17"/>
  <c r="K189" i="17"/>
  <c r="L189" i="17"/>
  <c r="M189" i="17"/>
  <c r="N189" i="17"/>
  <c r="O189" i="17"/>
  <c r="P189" i="17"/>
  <c r="S189" i="17"/>
  <c r="K190" i="17"/>
  <c r="L190" i="17"/>
  <c r="M190" i="17"/>
  <c r="N190" i="17"/>
  <c r="O190" i="17"/>
  <c r="P190" i="17"/>
  <c r="S190" i="17"/>
  <c r="K191" i="17"/>
  <c r="L191" i="17"/>
  <c r="M191" i="17"/>
  <c r="N191" i="17"/>
  <c r="O191" i="17"/>
  <c r="P191" i="17"/>
  <c r="S191" i="17"/>
  <c r="K192" i="17"/>
  <c r="L192" i="17"/>
  <c r="M192" i="17"/>
  <c r="N192" i="17"/>
  <c r="O192" i="17"/>
  <c r="P192" i="17"/>
  <c r="S192" i="17"/>
  <c r="K193" i="17"/>
  <c r="L193" i="17"/>
  <c r="M193" i="17"/>
  <c r="N193" i="17"/>
  <c r="O193" i="17"/>
  <c r="P193" i="17"/>
  <c r="S193" i="17"/>
  <c r="K194" i="17"/>
  <c r="L194" i="17"/>
  <c r="M194" i="17"/>
  <c r="N194" i="17"/>
  <c r="O194" i="17"/>
  <c r="P194" i="17"/>
  <c r="S194" i="17"/>
  <c r="K195" i="17"/>
  <c r="L195" i="17"/>
  <c r="M195" i="17"/>
  <c r="N195" i="17"/>
  <c r="O195" i="17"/>
  <c r="P195" i="17"/>
  <c r="S195" i="17"/>
  <c r="K196" i="17"/>
  <c r="L196" i="17"/>
  <c r="M196" i="17"/>
  <c r="N196" i="17"/>
  <c r="O196" i="17"/>
  <c r="P196" i="17"/>
  <c r="S196" i="17"/>
  <c r="K197" i="17"/>
  <c r="L197" i="17"/>
  <c r="M197" i="17"/>
  <c r="N197" i="17"/>
  <c r="O197" i="17"/>
  <c r="P197" i="17"/>
  <c r="S197" i="17"/>
  <c r="K198" i="17"/>
  <c r="L198" i="17"/>
  <c r="M198" i="17"/>
  <c r="N198" i="17"/>
  <c r="O198" i="17"/>
  <c r="P198" i="17"/>
  <c r="S198" i="17"/>
  <c r="K199" i="17"/>
  <c r="L199" i="17"/>
  <c r="M199" i="17"/>
  <c r="N199" i="17"/>
  <c r="O199" i="17"/>
  <c r="P199" i="17"/>
  <c r="S199" i="17"/>
  <c r="K200" i="17"/>
  <c r="L200" i="17"/>
  <c r="M200" i="17"/>
  <c r="N200" i="17"/>
  <c r="O200" i="17"/>
  <c r="P200" i="17"/>
  <c r="S200" i="17"/>
  <c r="K201" i="17"/>
  <c r="L201" i="17"/>
  <c r="M201" i="17"/>
  <c r="N201" i="17"/>
  <c r="O201" i="17"/>
  <c r="P201" i="17"/>
  <c r="S201" i="17"/>
  <c r="K202" i="17"/>
  <c r="L202" i="17"/>
  <c r="M202" i="17"/>
  <c r="N202" i="17"/>
  <c r="O202" i="17"/>
  <c r="P202" i="17"/>
  <c r="S202" i="17"/>
  <c r="K203" i="17"/>
  <c r="L203" i="17"/>
  <c r="M203" i="17"/>
  <c r="N203" i="17"/>
  <c r="O203" i="17"/>
  <c r="P203" i="17"/>
  <c r="S203" i="17"/>
  <c r="K204" i="17"/>
  <c r="L204" i="17"/>
  <c r="M204" i="17"/>
  <c r="N204" i="17"/>
  <c r="O204" i="17"/>
  <c r="P204" i="17"/>
  <c r="S204" i="17"/>
  <c r="K205" i="17"/>
  <c r="L205" i="17"/>
  <c r="M205" i="17"/>
  <c r="N205" i="17"/>
  <c r="O205" i="17"/>
  <c r="P205" i="17"/>
  <c r="S205" i="17"/>
  <c r="K206" i="17"/>
  <c r="L206" i="17"/>
  <c r="M206" i="17"/>
  <c r="N206" i="17"/>
  <c r="O206" i="17"/>
  <c r="P206" i="17"/>
  <c r="S206" i="17"/>
  <c r="K207" i="17"/>
  <c r="L207" i="17"/>
  <c r="M207" i="17"/>
  <c r="N207" i="17"/>
  <c r="O207" i="17"/>
  <c r="P207" i="17"/>
  <c r="S207" i="17"/>
  <c r="K208" i="17"/>
  <c r="L208" i="17"/>
  <c r="M208" i="17"/>
  <c r="N208" i="17"/>
  <c r="O208" i="17"/>
  <c r="P208" i="17"/>
  <c r="S208" i="17"/>
  <c r="K209" i="17"/>
  <c r="L209" i="17"/>
  <c r="M209" i="17"/>
  <c r="N209" i="17"/>
  <c r="O209" i="17"/>
  <c r="P209" i="17"/>
  <c r="S209" i="17"/>
  <c r="K210" i="17"/>
  <c r="L210" i="17"/>
  <c r="M210" i="17"/>
  <c r="N210" i="17"/>
  <c r="O210" i="17"/>
  <c r="P210" i="17"/>
  <c r="S210" i="17"/>
  <c r="K211" i="17"/>
  <c r="L211" i="17"/>
  <c r="M211" i="17"/>
  <c r="N211" i="17"/>
  <c r="O211" i="17"/>
  <c r="P211" i="17"/>
  <c r="S211" i="17"/>
  <c r="K212" i="17"/>
  <c r="L212" i="17"/>
  <c r="M212" i="17"/>
  <c r="N212" i="17"/>
  <c r="O212" i="17"/>
  <c r="P212" i="17"/>
  <c r="S212" i="17"/>
  <c r="K213" i="17"/>
  <c r="L213" i="17"/>
  <c r="M213" i="17"/>
  <c r="N213" i="17"/>
  <c r="O213" i="17"/>
  <c r="P213" i="17"/>
  <c r="S213" i="17"/>
  <c r="K214" i="17"/>
  <c r="L214" i="17"/>
  <c r="M214" i="17"/>
  <c r="N214" i="17"/>
  <c r="O214" i="17"/>
  <c r="P214" i="17"/>
  <c r="S214" i="17"/>
  <c r="K215" i="17"/>
  <c r="L215" i="17"/>
  <c r="M215" i="17"/>
  <c r="N215" i="17"/>
  <c r="O215" i="17"/>
  <c r="P215" i="17"/>
  <c r="S215" i="17"/>
  <c r="K216" i="17"/>
  <c r="L216" i="17"/>
  <c r="M216" i="17"/>
  <c r="N216" i="17"/>
  <c r="O216" i="17"/>
  <c r="P216" i="17"/>
  <c r="S216" i="17"/>
  <c r="K217" i="17"/>
  <c r="L217" i="17"/>
  <c r="M217" i="17"/>
  <c r="N217" i="17"/>
  <c r="O217" i="17"/>
  <c r="P217" i="17"/>
  <c r="S217" i="17"/>
  <c r="K218" i="17"/>
  <c r="L218" i="17"/>
  <c r="M218" i="17"/>
  <c r="N218" i="17"/>
  <c r="O218" i="17"/>
  <c r="P218" i="17"/>
  <c r="S218" i="17"/>
  <c r="K219" i="17"/>
  <c r="L219" i="17"/>
  <c r="M219" i="17"/>
  <c r="N219" i="17"/>
  <c r="O219" i="17"/>
  <c r="P219" i="17"/>
  <c r="S219" i="17"/>
  <c r="K220" i="17"/>
  <c r="L220" i="17"/>
  <c r="M220" i="17"/>
  <c r="N220" i="17"/>
  <c r="O220" i="17"/>
  <c r="P220" i="17"/>
  <c r="S220" i="17"/>
  <c r="K221" i="17"/>
  <c r="L221" i="17"/>
  <c r="M221" i="17"/>
  <c r="N221" i="17"/>
  <c r="O221" i="17"/>
  <c r="P221" i="17"/>
  <c r="S221" i="17"/>
  <c r="K222" i="17"/>
  <c r="L222" i="17"/>
  <c r="M222" i="17"/>
  <c r="N222" i="17"/>
  <c r="O222" i="17"/>
  <c r="P222" i="17"/>
  <c r="S222" i="17"/>
  <c r="K223" i="17"/>
  <c r="L223" i="17"/>
  <c r="M223" i="17"/>
  <c r="N223" i="17"/>
  <c r="O223" i="17"/>
  <c r="P223" i="17"/>
  <c r="S223" i="17"/>
  <c r="K224" i="17"/>
  <c r="L224" i="17"/>
  <c r="M224" i="17"/>
  <c r="N224" i="17"/>
  <c r="O224" i="17"/>
  <c r="P224" i="17"/>
  <c r="S224" i="17"/>
  <c r="K225" i="17"/>
  <c r="L225" i="17"/>
  <c r="M225" i="17"/>
  <c r="N225" i="17"/>
  <c r="O225" i="17"/>
  <c r="P225" i="17"/>
  <c r="S225" i="17"/>
  <c r="K226" i="17"/>
  <c r="L226" i="17"/>
  <c r="M226" i="17"/>
  <c r="N226" i="17"/>
  <c r="O226" i="17"/>
  <c r="P226" i="17"/>
  <c r="S226" i="17"/>
  <c r="K227" i="17"/>
  <c r="L227" i="17"/>
  <c r="M227" i="17"/>
  <c r="N227" i="17"/>
  <c r="O227" i="17"/>
  <c r="P227" i="17"/>
  <c r="S227" i="17"/>
  <c r="K228" i="17"/>
  <c r="L228" i="17"/>
  <c r="M228" i="17"/>
  <c r="N228" i="17"/>
  <c r="O228" i="17"/>
  <c r="P228" i="17"/>
  <c r="S228" i="17"/>
  <c r="K7" i="17"/>
  <c r="L7" i="17"/>
  <c r="M7" i="17"/>
  <c r="N7" i="17"/>
  <c r="O7" i="17"/>
  <c r="P7" i="17"/>
  <c r="S7" i="17"/>
  <c r="K8" i="17"/>
  <c r="L8" i="17"/>
  <c r="M8" i="17"/>
  <c r="N8" i="17"/>
  <c r="O8" i="17"/>
  <c r="P8" i="17"/>
  <c r="S8" i="17"/>
  <c r="K9" i="17"/>
  <c r="L9" i="17"/>
  <c r="M9" i="17"/>
  <c r="N9" i="17"/>
  <c r="O9" i="17"/>
  <c r="P9" i="17"/>
  <c r="S9" i="17"/>
  <c r="K10" i="17"/>
  <c r="L10" i="17"/>
  <c r="M10" i="17"/>
  <c r="N10" i="17"/>
  <c r="O10" i="17"/>
  <c r="P10" i="17"/>
  <c r="S10" i="17"/>
  <c r="K11" i="17"/>
  <c r="L11" i="17"/>
  <c r="M11" i="17"/>
  <c r="N11" i="17"/>
  <c r="O11" i="17"/>
  <c r="P11" i="17"/>
  <c r="S11" i="17"/>
  <c r="K12" i="17"/>
  <c r="L12" i="17"/>
  <c r="M12" i="17"/>
  <c r="N12" i="17"/>
  <c r="O12" i="17"/>
  <c r="P12" i="17"/>
  <c r="S12" i="17"/>
  <c r="K13" i="17"/>
  <c r="L13" i="17"/>
  <c r="M13" i="17"/>
  <c r="N13" i="17"/>
  <c r="O13" i="17"/>
  <c r="P13" i="17"/>
  <c r="S13" i="17"/>
  <c r="K14" i="17"/>
  <c r="L14" i="17"/>
  <c r="M14" i="17"/>
  <c r="N14" i="17"/>
  <c r="O14" i="17"/>
  <c r="P14" i="17"/>
  <c r="S14" i="17"/>
  <c r="K15" i="17"/>
  <c r="L15" i="17"/>
  <c r="M15" i="17"/>
  <c r="N15" i="17"/>
  <c r="O15" i="17"/>
  <c r="P15" i="17"/>
  <c r="S15" i="17"/>
  <c r="K16" i="17"/>
  <c r="L16" i="17"/>
  <c r="M16" i="17"/>
  <c r="N16" i="17"/>
  <c r="O16" i="17"/>
  <c r="P16" i="17"/>
  <c r="S16" i="17"/>
  <c r="K17" i="17"/>
  <c r="L17" i="17"/>
  <c r="M17" i="17"/>
  <c r="N17" i="17"/>
  <c r="O17" i="17"/>
  <c r="P17" i="17"/>
  <c r="S17" i="17"/>
  <c r="K18" i="17"/>
  <c r="L18" i="17"/>
  <c r="M18" i="17"/>
  <c r="N18" i="17"/>
  <c r="O18" i="17"/>
  <c r="P18" i="17"/>
  <c r="S18" i="17"/>
  <c r="K19" i="17"/>
  <c r="L19" i="17"/>
  <c r="M19" i="17"/>
  <c r="N19" i="17"/>
  <c r="O19" i="17"/>
  <c r="P19" i="17"/>
  <c r="S19" i="17"/>
  <c r="K20" i="17"/>
  <c r="L20" i="17"/>
  <c r="M20" i="17"/>
  <c r="N20" i="17"/>
  <c r="O20" i="17"/>
  <c r="P20" i="17"/>
  <c r="S20" i="17"/>
  <c r="K21" i="17"/>
  <c r="L21" i="17"/>
  <c r="M21" i="17"/>
  <c r="N21" i="17"/>
  <c r="O21" i="17"/>
  <c r="P21" i="17"/>
  <c r="S21" i="17"/>
  <c r="K22" i="17"/>
  <c r="L22" i="17"/>
  <c r="M22" i="17"/>
  <c r="N22" i="17"/>
  <c r="O22" i="17"/>
  <c r="P22" i="17"/>
  <c r="S22" i="17"/>
  <c r="K23" i="17"/>
  <c r="L23" i="17"/>
  <c r="M23" i="17"/>
  <c r="N23" i="17"/>
  <c r="O23" i="17"/>
  <c r="P23" i="17"/>
  <c r="S23" i="17"/>
  <c r="K24" i="17"/>
  <c r="L24" i="17"/>
  <c r="M24" i="17"/>
  <c r="N24" i="17"/>
  <c r="O24" i="17"/>
  <c r="P24" i="17"/>
  <c r="S24" i="17"/>
  <c r="K25" i="17"/>
  <c r="L25" i="17"/>
  <c r="M25" i="17"/>
  <c r="N25" i="17"/>
  <c r="O25" i="17"/>
  <c r="P25" i="17"/>
  <c r="S25" i="17"/>
  <c r="K27" i="17"/>
  <c r="L27" i="17"/>
  <c r="M27" i="17"/>
  <c r="N27" i="17"/>
  <c r="O27" i="17"/>
  <c r="P27" i="17"/>
  <c r="S27" i="17"/>
  <c r="K28" i="17"/>
  <c r="L28" i="17"/>
  <c r="M28" i="17"/>
  <c r="N28" i="17"/>
  <c r="O28" i="17"/>
  <c r="P28" i="17"/>
  <c r="S28" i="17"/>
  <c r="K29" i="17"/>
  <c r="L29" i="17"/>
  <c r="M29" i="17"/>
  <c r="N29" i="17"/>
  <c r="O29" i="17"/>
  <c r="P29" i="17"/>
  <c r="S29" i="17"/>
  <c r="K30" i="17"/>
  <c r="L30" i="17"/>
  <c r="M30" i="17"/>
  <c r="N30" i="17"/>
  <c r="O30" i="17"/>
  <c r="P30" i="17"/>
  <c r="S30" i="17"/>
  <c r="K31" i="17"/>
  <c r="L31" i="17"/>
  <c r="M31" i="17"/>
  <c r="N31" i="17"/>
  <c r="O31" i="17"/>
  <c r="P31" i="17"/>
  <c r="S31" i="17"/>
  <c r="K32" i="17"/>
  <c r="L32" i="17"/>
  <c r="M32" i="17"/>
  <c r="N32" i="17"/>
  <c r="O32" i="17"/>
  <c r="P32" i="17"/>
  <c r="S32" i="17"/>
  <c r="K33" i="17"/>
  <c r="L33" i="17"/>
  <c r="M33" i="17"/>
  <c r="N33" i="17"/>
  <c r="O33" i="17"/>
  <c r="P33" i="17"/>
  <c r="S33" i="17"/>
  <c r="K34" i="17"/>
  <c r="L34" i="17"/>
  <c r="M34" i="17"/>
  <c r="N34" i="17"/>
  <c r="O34" i="17"/>
  <c r="P34" i="17"/>
  <c r="S34" i="17"/>
  <c r="K35" i="17"/>
  <c r="L35" i="17"/>
  <c r="M35" i="17"/>
  <c r="N35" i="17"/>
  <c r="O35" i="17"/>
  <c r="P35" i="17"/>
  <c r="S35" i="17"/>
  <c r="K36" i="17"/>
  <c r="L36" i="17"/>
  <c r="M36" i="17"/>
  <c r="N36" i="17"/>
  <c r="O36" i="17"/>
  <c r="P36" i="17"/>
  <c r="S36" i="17"/>
  <c r="K37" i="17"/>
  <c r="L37" i="17"/>
  <c r="M37" i="17"/>
  <c r="N37" i="17"/>
  <c r="O37" i="17"/>
  <c r="P37" i="17"/>
  <c r="S37" i="17"/>
  <c r="K38" i="17"/>
  <c r="L38" i="17"/>
  <c r="M38" i="17"/>
  <c r="N38" i="17"/>
  <c r="O38" i="17"/>
  <c r="P38" i="17"/>
  <c r="S38" i="17"/>
  <c r="K39" i="17"/>
  <c r="L39" i="17"/>
  <c r="M39" i="17"/>
  <c r="N39" i="17"/>
  <c r="O39" i="17"/>
  <c r="P39" i="17"/>
  <c r="S39" i="17"/>
  <c r="K40" i="17"/>
  <c r="L40" i="17"/>
  <c r="M40" i="17"/>
  <c r="N40" i="17"/>
  <c r="O40" i="17"/>
  <c r="P40" i="17"/>
  <c r="S40" i="17"/>
  <c r="K41" i="17"/>
  <c r="L41" i="17"/>
  <c r="M41" i="17"/>
  <c r="N41" i="17"/>
  <c r="O41" i="17"/>
  <c r="P41" i="17"/>
  <c r="S41" i="17"/>
  <c r="K42" i="17"/>
  <c r="L42" i="17"/>
  <c r="M42" i="17"/>
  <c r="N42" i="17"/>
  <c r="O42" i="17"/>
  <c r="P42" i="17"/>
  <c r="S42" i="17"/>
  <c r="S6" i="17"/>
  <c r="N6" i="17"/>
  <c r="O6" i="17"/>
  <c r="P6" i="17"/>
  <c r="M6" i="17"/>
  <c r="L6" i="17"/>
  <c r="K6" i="17"/>
  <c r="C20" i="18"/>
  <c r="Q28" i="17"/>
  <c r="R28" i="17"/>
  <c r="Q29" i="17"/>
  <c r="R29" i="17"/>
  <c r="Q30" i="17"/>
  <c r="R30" i="17"/>
  <c r="Q31" i="17"/>
  <c r="R31" i="17"/>
  <c r="Q32" i="17"/>
  <c r="R32" i="17"/>
  <c r="Q33" i="17"/>
  <c r="R33" i="17"/>
  <c r="Q34" i="17"/>
  <c r="R34" i="17"/>
  <c r="Q35" i="17"/>
  <c r="R35" i="17"/>
  <c r="Q36" i="17"/>
  <c r="R36" i="17"/>
  <c r="Q37" i="17"/>
  <c r="R37" i="17"/>
  <c r="Q38" i="17"/>
  <c r="R38" i="17"/>
  <c r="Q39" i="17"/>
  <c r="R39" i="17"/>
  <c r="Q40" i="17"/>
  <c r="R40" i="17"/>
  <c r="Q41" i="17"/>
  <c r="R41" i="17"/>
  <c r="Q42" i="17"/>
  <c r="R42" i="17"/>
  <c r="Q43" i="17"/>
  <c r="R43" i="17"/>
  <c r="Q44" i="17"/>
  <c r="R44" i="17"/>
  <c r="Q45" i="17"/>
  <c r="R45" i="17"/>
  <c r="Q46" i="17"/>
  <c r="R46" i="17"/>
  <c r="Q47" i="17"/>
  <c r="R47" i="17"/>
  <c r="Q48" i="17"/>
  <c r="R48" i="17"/>
  <c r="Q49" i="17"/>
  <c r="R49" i="17"/>
  <c r="Q50" i="17"/>
  <c r="R50" i="17"/>
  <c r="Q51" i="17"/>
  <c r="R51" i="17"/>
  <c r="Q52" i="17"/>
  <c r="R52" i="17"/>
  <c r="Q53" i="17"/>
  <c r="R53" i="17"/>
  <c r="Q54" i="17"/>
  <c r="R54" i="17"/>
  <c r="Q55" i="17"/>
  <c r="R55" i="17"/>
  <c r="Q56" i="17"/>
  <c r="R56" i="17"/>
  <c r="Q57" i="17"/>
  <c r="R57" i="17"/>
  <c r="Q58" i="17"/>
  <c r="R58" i="17"/>
  <c r="Q59" i="17"/>
  <c r="R59" i="17"/>
  <c r="Q60" i="17"/>
  <c r="R60" i="17"/>
  <c r="Q61" i="17"/>
  <c r="R61" i="17"/>
  <c r="Q62" i="17"/>
  <c r="R62" i="17"/>
  <c r="Q63" i="17"/>
  <c r="R63" i="17"/>
  <c r="Q64" i="17"/>
  <c r="R64" i="17"/>
  <c r="Q65" i="17"/>
  <c r="R65" i="17"/>
  <c r="Q66" i="17"/>
  <c r="R66" i="17"/>
  <c r="Q67" i="17"/>
  <c r="R67" i="17"/>
  <c r="Q68" i="17"/>
  <c r="R68" i="17"/>
  <c r="Q69" i="17"/>
  <c r="R69" i="17"/>
  <c r="Q70" i="17"/>
  <c r="R70" i="17"/>
  <c r="Q71" i="17"/>
  <c r="R71" i="17"/>
  <c r="Q72" i="17"/>
  <c r="R72" i="17"/>
  <c r="Q73" i="17"/>
  <c r="R73" i="17"/>
  <c r="Q74" i="17"/>
  <c r="R74" i="17"/>
  <c r="Q75" i="17"/>
  <c r="R75" i="17"/>
  <c r="Q76" i="17"/>
  <c r="R76" i="17"/>
  <c r="Q77" i="17"/>
  <c r="R77" i="17"/>
  <c r="Q78" i="17"/>
  <c r="R78" i="17"/>
  <c r="Q79" i="17"/>
  <c r="R79" i="17"/>
  <c r="Q80" i="17"/>
  <c r="R80" i="17"/>
  <c r="Q81" i="17"/>
  <c r="R81" i="17"/>
  <c r="Q82" i="17"/>
  <c r="R82" i="17"/>
  <c r="Q83" i="17"/>
  <c r="R83" i="17"/>
  <c r="Q84" i="17"/>
  <c r="R84" i="17"/>
  <c r="Q85" i="17"/>
  <c r="R85" i="17"/>
  <c r="Q86" i="17"/>
  <c r="R86" i="17"/>
  <c r="Q87" i="17"/>
  <c r="R87" i="17"/>
  <c r="Q88" i="17"/>
  <c r="R88" i="17"/>
  <c r="Q89" i="17"/>
  <c r="R89" i="17"/>
  <c r="Q90" i="17"/>
  <c r="R90" i="17"/>
  <c r="Q91" i="17"/>
  <c r="R91" i="17"/>
  <c r="Q92" i="17"/>
  <c r="R92" i="17"/>
  <c r="Q93" i="17"/>
  <c r="R93" i="17"/>
  <c r="Q94" i="17"/>
  <c r="R94" i="17"/>
  <c r="Q95" i="17"/>
  <c r="R95" i="17"/>
  <c r="Q96" i="17"/>
  <c r="R96" i="17"/>
  <c r="Q97" i="17"/>
  <c r="R97" i="17"/>
  <c r="Q98" i="17"/>
  <c r="R98" i="17"/>
  <c r="Q99" i="17"/>
  <c r="R99" i="17"/>
  <c r="Q100" i="17"/>
  <c r="R100" i="17"/>
  <c r="Q101" i="17"/>
  <c r="R101" i="17"/>
  <c r="Q102" i="17"/>
  <c r="R102" i="17"/>
  <c r="Q103" i="17"/>
  <c r="R103" i="17"/>
  <c r="Q104" i="17"/>
  <c r="R104" i="17"/>
  <c r="Q105" i="17"/>
  <c r="R105" i="17"/>
  <c r="Q106" i="17"/>
  <c r="R106" i="17"/>
  <c r="Q107" i="17"/>
  <c r="R107" i="17"/>
  <c r="Q108" i="17"/>
  <c r="R108" i="17"/>
  <c r="Q109" i="17"/>
  <c r="R109" i="17"/>
  <c r="Q110" i="17"/>
  <c r="R110" i="17"/>
  <c r="Q111" i="17"/>
  <c r="R111" i="17"/>
  <c r="Q112" i="17"/>
  <c r="R112" i="17"/>
  <c r="Q113" i="17"/>
  <c r="R113" i="17"/>
  <c r="Q114" i="17"/>
  <c r="R114" i="17"/>
  <c r="Q115" i="17"/>
  <c r="R115" i="17"/>
  <c r="Q116" i="17"/>
  <c r="R116" i="17"/>
  <c r="Q117" i="17"/>
  <c r="R117" i="17"/>
  <c r="Q118" i="17"/>
  <c r="R118" i="17"/>
  <c r="Q119" i="17"/>
  <c r="R119" i="17"/>
  <c r="Q120" i="17"/>
  <c r="R120" i="17"/>
  <c r="Q121" i="17"/>
  <c r="R121" i="17"/>
  <c r="Q122" i="17"/>
  <c r="R122" i="17"/>
  <c r="Q123" i="17"/>
  <c r="R123" i="17"/>
  <c r="Q124" i="17"/>
  <c r="R124" i="17"/>
  <c r="Q125" i="17"/>
  <c r="R125" i="17"/>
  <c r="Q126" i="17"/>
  <c r="R126" i="17"/>
  <c r="Q127" i="17"/>
  <c r="R127" i="17"/>
  <c r="Q128" i="17"/>
  <c r="R128" i="17"/>
  <c r="Q129" i="17"/>
  <c r="R129" i="17"/>
  <c r="Q130" i="17"/>
  <c r="R130" i="17"/>
  <c r="Q131" i="17"/>
  <c r="R131" i="17"/>
  <c r="Q132" i="17"/>
  <c r="R132" i="17"/>
  <c r="Q133" i="17"/>
  <c r="R133" i="17"/>
  <c r="Q134" i="17"/>
  <c r="R134" i="17"/>
  <c r="Q135" i="17"/>
  <c r="R135" i="17"/>
  <c r="Q136" i="17"/>
  <c r="R136" i="17"/>
  <c r="Q137" i="17"/>
  <c r="R137" i="17"/>
  <c r="Q138" i="17"/>
  <c r="R138" i="17"/>
  <c r="Q139" i="17"/>
  <c r="R139" i="17"/>
  <c r="Q140" i="17"/>
  <c r="R140" i="17"/>
  <c r="Q141" i="17"/>
  <c r="R141" i="17"/>
  <c r="Q142" i="17"/>
  <c r="R142" i="17"/>
  <c r="Q143" i="17"/>
  <c r="R143" i="17"/>
  <c r="Q144" i="17"/>
  <c r="R144" i="17"/>
  <c r="Q145" i="17"/>
  <c r="R145" i="17"/>
  <c r="Q146" i="17"/>
  <c r="R146" i="17"/>
  <c r="Q147" i="17"/>
  <c r="R147" i="17"/>
  <c r="Q148" i="17"/>
  <c r="R148" i="17"/>
  <c r="Q149" i="17"/>
  <c r="R149" i="17"/>
  <c r="Q150" i="17"/>
  <c r="R150" i="17"/>
  <c r="Q151" i="17"/>
  <c r="R151" i="17"/>
  <c r="Q152" i="17"/>
  <c r="R152" i="17"/>
  <c r="Q153" i="17"/>
  <c r="R153" i="17"/>
  <c r="Q154" i="17"/>
  <c r="R154" i="17"/>
  <c r="Q155" i="17"/>
  <c r="R155" i="17"/>
  <c r="Q156" i="17"/>
  <c r="R156" i="17"/>
  <c r="Q157" i="17"/>
  <c r="R157" i="17"/>
  <c r="Q158" i="17"/>
  <c r="R158" i="17"/>
  <c r="Q159" i="17"/>
  <c r="R159" i="17"/>
  <c r="Q160" i="17"/>
  <c r="R160" i="17"/>
  <c r="Q161" i="17"/>
  <c r="R161" i="17"/>
  <c r="Q162" i="17"/>
  <c r="R162" i="17"/>
  <c r="Q163" i="17"/>
  <c r="R163" i="17"/>
  <c r="Q164" i="17"/>
  <c r="R164" i="17"/>
  <c r="Q165" i="17"/>
  <c r="R165" i="17"/>
  <c r="Q166" i="17"/>
  <c r="R166" i="17"/>
  <c r="Q167" i="17"/>
  <c r="R167" i="17"/>
  <c r="Q168" i="17"/>
  <c r="R168" i="17"/>
  <c r="Q169" i="17"/>
  <c r="R169" i="17"/>
  <c r="Q170" i="17"/>
  <c r="R170" i="17"/>
  <c r="Q171" i="17"/>
  <c r="R171" i="17"/>
  <c r="Q172" i="17"/>
  <c r="R172" i="17"/>
  <c r="Q173" i="17"/>
  <c r="R173" i="17"/>
  <c r="Q174" i="17"/>
  <c r="R174" i="17"/>
  <c r="Q175" i="17"/>
  <c r="R175" i="17"/>
  <c r="Q176" i="17"/>
  <c r="R176" i="17"/>
  <c r="Q177" i="17"/>
  <c r="R177" i="17"/>
  <c r="Q178" i="17"/>
  <c r="R178" i="17"/>
  <c r="Q179" i="17"/>
  <c r="R179" i="17"/>
  <c r="Q180" i="17"/>
  <c r="R180" i="17"/>
  <c r="Q181" i="17"/>
  <c r="R181" i="17"/>
  <c r="Q182" i="17"/>
  <c r="R182" i="17"/>
  <c r="Q183" i="17"/>
  <c r="R183" i="17"/>
  <c r="Q184" i="17"/>
  <c r="R184" i="17"/>
  <c r="Q185" i="17"/>
  <c r="R185" i="17"/>
  <c r="Q186" i="17"/>
  <c r="R186" i="17"/>
  <c r="Q187" i="17"/>
  <c r="R187" i="17"/>
  <c r="Q188" i="17"/>
  <c r="R188" i="17"/>
  <c r="Q189" i="17"/>
  <c r="R189" i="17"/>
  <c r="Q190" i="17"/>
  <c r="R190" i="17"/>
  <c r="Q191" i="17"/>
  <c r="R191" i="17"/>
  <c r="Q192" i="17"/>
  <c r="R192" i="17"/>
  <c r="Q193" i="17"/>
  <c r="R193" i="17"/>
  <c r="Q194" i="17"/>
  <c r="R194" i="17"/>
  <c r="Q195" i="17"/>
  <c r="R195" i="17"/>
  <c r="Q196" i="17"/>
  <c r="R196" i="17"/>
  <c r="Q197" i="17"/>
  <c r="R197" i="17"/>
  <c r="Q198" i="17"/>
  <c r="R198" i="17"/>
  <c r="Q199" i="17"/>
  <c r="R199" i="17"/>
  <c r="Q200" i="17"/>
  <c r="R200" i="17"/>
  <c r="Q201" i="17"/>
  <c r="R201" i="17"/>
  <c r="Q202" i="17"/>
  <c r="R202" i="17"/>
  <c r="Q203" i="17"/>
  <c r="R203" i="17"/>
  <c r="Q204" i="17"/>
  <c r="R204" i="17"/>
  <c r="Q205" i="17"/>
  <c r="R205" i="17"/>
  <c r="Q206" i="17"/>
  <c r="R206" i="17"/>
  <c r="Q207" i="17"/>
  <c r="R207" i="17"/>
  <c r="Q208" i="17"/>
  <c r="R208" i="17"/>
  <c r="Q209" i="17"/>
  <c r="R209" i="17"/>
  <c r="Q210" i="17"/>
  <c r="R210" i="17"/>
  <c r="Q211" i="17"/>
  <c r="R211" i="17"/>
  <c r="Q212" i="17"/>
  <c r="R212" i="17"/>
  <c r="Q213" i="17"/>
  <c r="R213" i="17"/>
  <c r="Q214" i="17"/>
  <c r="R214" i="17"/>
  <c r="Q215" i="17"/>
  <c r="R215" i="17"/>
  <c r="Q216" i="17"/>
  <c r="R216" i="17"/>
  <c r="Q217" i="17"/>
  <c r="R217" i="17"/>
  <c r="Q218" i="17"/>
  <c r="R218" i="17"/>
  <c r="Q219" i="17"/>
  <c r="R219" i="17"/>
  <c r="Q220" i="17"/>
  <c r="R220" i="17"/>
  <c r="Q221" i="17"/>
  <c r="R221" i="17"/>
  <c r="Q222" i="17"/>
  <c r="R222" i="17"/>
  <c r="Q223" i="17"/>
  <c r="R223" i="17"/>
  <c r="Q224" i="17"/>
  <c r="R224" i="17"/>
  <c r="Q225" i="17"/>
  <c r="R225" i="17"/>
  <c r="Q226" i="17"/>
  <c r="R226" i="17"/>
  <c r="Q227" i="17"/>
  <c r="R227" i="17"/>
  <c r="Q228" i="17"/>
  <c r="R228" i="17"/>
  <c r="Q7" i="17"/>
  <c r="R7" i="17"/>
  <c r="Q8" i="17"/>
  <c r="R8" i="17"/>
  <c r="Q9" i="17"/>
  <c r="R9" i="17"/>
  <c r="Q10" i="17"/>
  <c r="R10" i="17"/>
  <c r="Q11" i="17"/>
  <c r="R11" i="17"/>
  <c r="Q12" i="17"/>
  <c r="R12" i="17"/>
  <c r="Q13" i="17"/>
  <c r="R13" i="17"/>
  <c r="Q14" i="17"/>
  <c r="R14" i="17"/>
  <c r="Q15" i="17"/>
  <c r="R15" i="17"/>
  <c r="Q16" i="17"/>
  <c r="R16" i="17"/>
  <c r="Q17" i="17"/>
  <c r="R17" i="17"/>
  <c r="Q18" i="17"/>
  <c r="R18" i="17"/>
  <c r="Q19" i="17"/>
  <c r="R19" i="17"/>
  <c r="Q20" i="17"/>
  <c r="R20" i="17"/>
  <c r="Q21" i="17"/>
  <c r="R21" i="17"/>
  <c r="Q22" i="17"/>
  <c r="R22" i="17"/>
  <c r="Q23" i="17"/>
  <c r="R23" i="17"/>
  <c r="Q24" i="17"/>
  <c r="R24" i="17"/>
  <c r="Q25" i="17"/>
  <c r="R25" i="17"/>
  <c r="R26" i="17"/>
  <c r="Q27" i="17"/>
  <c r="R27" i="17"/>
  <c r="K7" i="11" l="1"/>
  <c r="Q6" i="17" s="1"/>
  <c r="A6" i="5" l="1"/>
  <c r="Y5" i="5" l="1"/>
  <c r="L43" i="5"/>
  <c r="J43" i="5"/>
  <c r="J34" i="5"/>
  <c r="L34" i="5"/>
  <c r="L25" i="5"/>
  <c r="J25" i="5"/>
  <c r="N25" i="5" s="1"/>
  <c r="L16" i="5"/>
  <c r="J16" i="5"/>
  <c r="J42" i="5"/>
  <c r="N42" i="5" s="1"/>
  <c r="L42" i="5"/>
  <c r="J33" i="5"/>
  <c r="L33" i="5"/>
  <c r="J24" i="5"/>
  <c r="L24" i="5"/>
  <c r="J15" i="5"/>
  <c r="L15" i="5"/>
  <c r="R13" i="14" s="1"/>
  <c r="J14" i="5"/>
  <c r="L14" i="5"/>
  <c r="L40" i="5"/>
  <c r="J40" i="5"/>
  <c r="L49" i="5"/>
  <c r="R42" i="14" s="1"/>
  <c r="J49" i="5"/>
  <c r="L39" i="5"/>
  <c r="J39" i="5"/>
  <c r="L30" i="5"/>
  <c r="J30" i="5"/>
  <c r="L21" i="5"/>
  <c r="J21" i="5"/>
  <c r="N21" i="5" s="1"/>
  <c r="L11" i="5"/>
  <c r="J11" i="5"/>
  <c r="N11" i="5" s="1"/>
  <c r="J23" i="5"/>
  <c r="L23" i="5"/>
  <c r="R20" i="14" s="1"/>
  <c r="L50" i="5"/>
  <c r="J50" i="5"/>
  <c r="L31" i="5"/>
  <c r="J31" i="5"/>
  <c r="L48" i="5"/>
  <c r="J48" i="5"/>
  <c r="L37" i="5"/>
  <c r="J37" i="5"/>
  <c r="L29" i="5"/>
  <c r="J29" i="5"/>
  <c r="J20" i="5"/>
  <c r="L20" i="5"/>
  <c r="J10" i="5"/>
  <c r="N10" i="5" s="1"/>
  <c r="L10" i="5"/>
  <c r="J41" i="5"/>
  <c r="L41" i="5"/>
  <c r="L12" i="5"/>
  <c r="J12" i="5"/>
  <c r="N12" i="5" s="1"/>
  <c r="L46" i="5"/>
  <c r="J46" i="5"/>
  <c r="L36" i="5"/>
  <c r="J36" i="5"/>
  <c r="N36" i="5" s="1"/>
  <c r="L27" i="5"/>
  <c r="J27" i="5"/>
  <c r="K18" i="5"/>
  <c r="L18" i="5"/>
  <c r="J18" i="5"/>
  <c r="N18" i="5" s="1"/>
  <c r="L8" i="5"/>
  <c r="J8" i="5"/>
  <c r="N8" i="5" s="1"/>
  <c r="J32" i="5"/>
  <c r="L32" i="5"/>
  <c r="L22" i="5"/>
  <c r="J22" i="5"/>
  <c r="N22" i="5" s="1"/>
  <c r="L45" i="5"/>
  <c r="J45" i="5"/>
  <c r="L35" i="5"/>
  <c r="J35" i="5"/>
  <c r="K26" i="5"/>
  <c r="L26" i="5"/>
  <c r="J26" i="5"/>
  <c r="N26" i="5" s="1"/>
  <c r="L17" i="5"/>
  <c r="J17" i="5"/>
  <c r="L7" i="5"/>
  <c r="J7" i="5"/>
  <c r="L6" i="5"/>
  <c r="R6" i="14" s="1"/>
  <c r="J6" i="5"/>
  <c r="N6" i="5" s="1"/>
  <c r="K22" i="5" l="1"/>
  <c r="K25" i="5"/>
  <c r="K40" i="5"/>
  <c r="N40" i="5"/>
  <c r="K42" i="5"/>
  <c r="K24" i="5"/>
  <c r="N24" i="5"/>
  <c r="K27" i="5"/>
  <c r="N27" i="5"/>
  <c r="K23" i="5"/>
  <c r="Q20" i="14" s="1"/>
  <c r="N23" i="5"/>
  <c r="K20" i="5"/>
  <c r="N20" i="5"/>
  <c r="K17" i="5"/>
  <c r="N17" i="5"/>
  <c r="K14" i="5"/>
  <c r="N14" i="5"/>
  <c r="K16" i="5"/>
  <c r="N16" i="5"/>
  <c r="K41" i="5"/>
  <c r="N41" i="5"/>
  <c r="K49" i="5"/>
  <c r="Q42" i="14" s="1"/>
  <c r="N49" i="5"/>
  <c r="K45" i="5"/>
  <c r="N45" i="5"/>
  <c r="K21" i="5"/>
  <c r="K36" i="5"/>
  <c r="K31" i="5"/>
  <c r="N31" i="5"/>
  <c r="K33" i="5"/>
  <c r="N33" i="5"/>
  <c r="K30" i="5"/>
  <c r="N30" i="5"/>
  <c r="K37" i="5"/>
  <c r="N37" i="5"/>
  <c r="K34" i="5"/>
  <c r="N34" i="5"/>
  <c r="K32" i="5"/>
  <c r="N32" i="5"/>
  <c r="K35" i="5"/>
  <c r="N35" i="5"/>
  <c r="K29" i="5"/>
  <c r="N29" i="5"/>
  <c r="K39" i="5"/>
  <c r="N39" i="5"/>
  <c r="K43" i="5"/>
  <c r="N43" i="5"/>
  <c r="K48" i="5"/>
  <c r="N48" i="5"/>
  <c r="K15" i="5"/>
  <c r="Q13" i="14" s="1"/>
  <c r="N15" i="5"/>
  <c r="K11" i="5"/>
  <c r="K12" i="5"/>
  <c r="K46" i="5"/>
  <c r="N46" i="5"/>
  <c r="K50" i="5"/>
  <c r="N50" i="5"/>
  <c r="K7" i="5"/>
  <c r="N7" i="5"/>
  <c r="K8" i="5"/>
  <c r="K10" i="5"/>
  <c r="K6" i="5"/>
  <c r="Q6" i="14" s="1"/>
</calcChain>
</file>

<file path=xl/sharedStrings.xml><?xml version="1.0" encoding="utf-8"?>
<sst xmlns="http://schemas.openxmlformats.org/spreadsheetml/2006/main" count="3472" uniqueCount="1218">
  <si>
    <t>Credibility, %</t>
  </si>
  <si>
    <t>Environmental impacts caused by the TMF were not assessed</t>
  </si>
  <si>
    <t>TMF staff does not have the proper qualification and skills</t>
  </si>
  <si>
    <t>Answer evaluation</t>
  </si>
  <si>
    <t>Is ambient air pollution controlled during TMF construction and operation?</t>
  </si>
  <si>
    <t>Is the monitoring system equipped with automated monitoring stations?</t>
  </si>
  <si>
    <t>Category</t>
  </si>
  <si>
    <t>1A</t>
  </si>
  <si>
    <t>1B</t>
  </si>
  <si>
    <t>1C</t>
  </si>
  <si>
    <t>TRI</t>
  </si>
  <si>
    <t>1D</t>
  </si>
  <si>
    <t>2A</t>
  </si>
  <si>
    <t>EMP</t>
  </si>
  <si>
    <t>5A</t>
  </si>
  <si>
    <t>6A</t>
  </si>
  <si>
    <t>6B</t>
  </si>
  <si>
    <t>8A</t>
  </si>
  <si>
    <t>8C</t>
  </si>
  <si>
    <t>10B</t>
  </si>
  <si>
    <t>WTM</t>
  </si>
  <si>
    <t>12A</t>
  </si>
  <si>
    <t>10C</t>
  </si>
  <si>
    <t>12B</t>
  </si>
  <si>
    <t>16B</t>
  </si>
  <si>
    <t>16A</t>
  </si>
  <si>
    <t>15A</t>
  </si>
  <si>
    <t>17B</t>
  </si>
  <si>
    <t>17C</t>
  </si>
  <si>
    <t>18A</t>
  </si>
  <si>
    <t>23A</t>
  </si>
  <si>
    <t>28A</t>
  </si>
  <si>
    <t>24A</t>
  </si>
  <si>
    <t>24B</t>
  </si>
  <si>
    <t>26A</t>
  </si>
  <si>
    <t>29A</t>
  </si>
  <si>
    <t>30B</t>
  </si>
  <si>
    <t>30D</t>
  </si>
  <si>
    <t>30C</t>
  </si>
  <si>
    <t>31D</t>
  </si>
  <si>
    <t>Is the TMF operating staff trained in accident response procedures?</t>
  </si>
  <si>
    <t>31C</t>
  </si>
  <si>
    <t>31B</t>
  </si>
  <si>
    <t>32A</t>
  </si>
  <si>
    <t>32B</t>
  </si>
  <si>
    <t>33A</t>
  </si>
  <si>
    <t>Priority</t>
  </si>
  <si>
    <t>Problem to be solved</t>
  </si>
  <si>
    <t>Design documentation is incomplete</t>
  </si>
  <si>
    <t>Short-term</t>
  </si>
  <si>
    <t>Natural and man-made risks were not taken into account in accident scenarios</t>
  </si>
  <si>
    <t>Hazardous materials were not identified completely</t>
  </si>
  <si>
    <t>Mid-term</t>
  </si>
  <si>
    <t>Pipeline documentation is incomplete</t>
  </si>
  <si>
    <t>Humus layer was not removed and stored properly at the site</t>
  </si>
  <si>
    <t>The TMF operation manual is incomplete or not amended regularly</t>
  </si>
  <si>
    <t>Hazardous materials and substances are stored inappropriately</t>
  </si>
  <si>
    <t>Acidic water collection and neutralization is absent</t>
  </si>
  <si>
    <t>Transportation facilities including pipelines do not comply safety requirements</t>
  </si>
  <si>
    <t>a) testing is performed with water, test pressure exceeds the maximum allowable working pressure of a pipeline by 1.3 times;</t>
  </si>
  <si>
    <t>b) testing is performed with nitrogen or air, test pressure exceeds the maximum allowable working pressure of the pipeline by 1,1 times</t>
  </si>
  <si>
    <t>Drainage facilities do not meet operating conditions or requirements</t>
  </si>
  <si>
    <t>Monitoring schedule and/or network is incomplete</t>
  </si>
  <si>
    <t>Emergency plan is not developed or incomplete</t>
  </si>
  <si>
    <t>The TMF is abandoned and not maintained properly</t>
  </si>
  <si>
    <t>Emergency plans are not complete, agreed or updated</t>
  </si>
  <si>
    <t>The preparedness of responding to emergency situations is insufficient</t>
  </si>
  <si>
    <t>The TMF closure plan is absent or insufficient</t>
  </si>
  <si>
    <t>Short- and mid-term</t>
  </si>
  <si>
    <t>Long-term stability of the TMF is not ensured after closure</t>
  </si>
  <si>
    <t>Long-term</t>
  </si>
  <si>
    <t>Protective measures for mitigation of TMF after-effects are not applied</t>
  </si>
  <si>
    <t>Measures prescribed</t>
  </si>
  <si>
    <t>OPERATION AND MANAGEMENT</t>
  </si>
  <si>
    <t>EMERGENCY PLANNING</t>
  </si>
  <si>
    <t>See Measure Catalogue</t>
  </si>
  <si>
    <t>p. 20, clause 80</t>
  </si>
  <si>
    <t>p. 21, clause 82</t>
  </si>
  <si>
    <t>Does the TMF operation manual contain an internal emergency plan?</t>
  </si>
  <si>
    <t>Were emergency plans prepared before issuing the license for TMF construction and operation?</t>
  </si>
  <si>
    <t>Does the internal emergency plan foresee measures for clean-up of any material that might be released from a TMF?</t>
  </si>
  <si>
    <t>Are plans for notification of key personnel, local authorities, emergency services and the public included to the emergency plan and prepared for all types of dam failure conditions?</t>
  </si>
  <si>
    <t>Do the on-site personnel receive adequate training in emergency procedures and reporting on incidents?</t>
  </si>
  <si>
    <t>Do the closure and rehabilitation plans contain monitoring procedures?</t>
  </si>
  <si>
    <t>Is Factor of Safety set by applicable regulations considered in all calculations for closure and further monitoring stages?</t>
  </si>
  <si>
    <t>Is there an internal inspection plan for the TMF after its closure?</t>
  </si>
  <si>
    <t>3A.    Assess pollution risk to ground waters</t>
  </si>
  <si>
    <t>3B</t>
  </si>
  <si>
    <t>3C</t>
  </si>
  <si>
    <t>3F</t>
  </si>
  <si>
    <t>4D</t>
  </si>
  <si>
    <t>4A</t>
  </si>
  <si>
    <t>14A</t>
  </si>
  <si>
    <t>4B</t>
  </si>
  <si>
    <t>1E</t>
  </si>
  <si>
    <t>11A</t>
  </si>
  <si>
    <t>13A</t>
  </si>
  <si>
    <t>PRE-CONSTRUCTTION AND CONSTRUCTTION</t>
  </si>
  <si>
    <t>15B</t>
  </si>
  <si>
    <t>15C</t>
  </si>
  <si>
    <t>15D</t>
  </si>
  <si>
    <t>18H.    Perform maintenance of supporting structures</t>
  </si>
  <si>
    <t>3D</t>
  </si>
  <si>
    <t>3A</t>
  </si>
  <si>
    <t>4C</t>
  </si>
  <si>
    <t>18B</t>
  </si>
  <si>
    <t>18C</t>
  </si>
  <si>
    <t>18D</t>
  </si>
  <si>
    <t>18E</t>
  </si>
  <si>
    <t>18G</t>
  </si>
  <si>
    <t>18H</t>
  </si>
  <si>
    <t>18J</t>
  </si>
  <si>
    <t>18K</t>
  </si>
  <si>
    <t>18F</t>
  </si>
  <si>
    <t>17A</t>
  </si>
  <si>
    <t>17D</t>
  </si>
  <si>
    <t>18L</t>
  </si>
  <si>
    <t>18M</t>
  </si>
  <si>
    <t>18N</t>
  </si>
  <si>
    <t>3E</t>
  </si>
  <si>
    <t>6C</t>
  </si>
  <si>
    <t>6D</t>
  </si>
  <si>
    <t>10A</t>
  </si>
  <si>
    <t>3G</t>
  </si>
  <si>
    <t>13B</t>
  </si>
  <si>
    <t>13C</t>
  </si>
  <si>
    <t>12C</t>
  </si>
  <si>
    <t>12D</t>
  </si>
  <si>
    <t>23C</t>
  </si>
  <si>
    <t>19C</t>
  </si>
  <si>
    <t>19A</t>
  </si>
  <si>
    <t>20E</t>
  </si>
  <si>
    <t>19D</t>
  </si>
  <si>
    <t>21D</t>
  </si>
  <si>
    <t>21E</t>
  </si>
  <si>
    <t>21B</t>
  </si>
  <si>
    <t>21C</t>
  </si>
  <si>
    <t>21F</t>
  </si>
  <si>
    <t>21I</t>
  </si>
  <si>
    <t>22A</t>
  </si>
  <si>
    <t>22B</t>
  </si>
  <si>
    <t>23E</t>
  </si>
  <si>
    <t>23F</t>
  </si>
  <si>
    <t>23D</t>
  </si>
  <si>
    <t>23B</t>
  </si>
  <si>
    <t>23H</t>
  </si>
  <si>
    <t>23G</t>
  </si>
  <si>
    <t>24C</t>
  </si>
  <si>
    <t>25A</t>
  </si>
  <si>
    <t>25B</t>
  </si>
  <si>
    <t>25C</t>
  </si>
  <si>
    <t>26</t>
  </si>
  <si>
    <t>Strategy for accident prevention has not developed</t>
  </si>
  <si>
    <t>24K</t>
  </si>
  <si>
    <t>29C</t>
  </si>
  <si>
    <t>29E</t>
  </si>
  <si>
    <t>30D.    Accumulate resources for responding to emergency situations</t>
  </si>
  <si>
    <t>30A</t>
  </si>
  <si>
    <t>32A.    Perform an expert assessment on TMF stability during closure</t>
  </si>
  <si>
    <t>31A</t>
  </si>
  <si>
    <t>31E</t>
  </si>
  <si>
    <t>34A</t>
  </si>
  <si>
    <t>35A</t>
  </si>
  <si>
    <t>31G</t>
  </si>
  <si>
    <t>31H</t>
  </si>
  <si>
    <t>CLOSURE AND REHABILITATION, ABANDONED TMF</t>
  </si>
  <si>
    <t>7A</t>
  </si>
  <si>
    <t>p. 17, clause 66a</t>
  </si>
  <si>
    <t>p. 21, clause 84b</t>
  </si>
  <si>
    <t>p. 20, clauses 79b(v,vi)</t>
  </si>
  <si>
    <t>p. 20, clause 79b(vi)</t>
  </si>
  <si>
    <t>19E</t>
  </si>
  <si>
    <t>21K</t>
  </si>
  <si>
    <t>p. 18, clause 68</t>
  </si>
  <si>
    <t>p. 20, clause 79b(iv)</t>
  </si>
  <si>
    <t>p. 20, clause 79b(iii)</t>
  </si>
  <si>
    <t>19F</t>
  </si>
  <si>
    <t>p. 20, clause 79b(viii)</t>
  </si>
  <si>
    <t>Does the TMF design include measures addressing the TMF surface during its filling to reduce dust generation with tailings materials (if applicable)?</t>
  </si>
  <si>
    <t>Construction procedure is/was not observed properly</t>
  </si>
  <si>
    <t>The TMF is not equipped with protective screens</t>
  </si>
  <si>
    <t>Drainage water is not treated and/or removed in an appropriate way</t>
  </si>
  <si>
    <t>24L.   Include the procedures for elimination of emergency after-effects into the emergency plan</t>
  </si>
  <si>
    <t>36A.    Assign a competent body or find a company responsible for maintenance and care of the TMF</t>
  </si>
  <si>
    <t>19F.   Detect locations of piping, water pathways/leakage through the dam body and locations of slope instability</t>
  </si>
  <si>
    <t>20A.    Elaborate the list and schedule of the measures for drainage water treatment</t>
  </si>
  <si>
    <t>6D.   Create additional reservoirs for catching precipitation and flood waters</t>
  </si>
  <si>
    <t>35A. Develop/Implement the measures ensuring TMF stability after closure</t>
  </si>
  <si>
    <t>36C.   Define the emergency protection strategy for the abandoned TMF</t>
  </si>
  <si>
    <t>36B.   Check the documentation of the abandoned TMF</t>
  </si>
  <si>
    <t>36D.   Perform the initial screening procedures for the abandoned TMF and document the results</t>
  </si>
  <si>
    <t>36E.   Define monitoring and maintenance procedures for the abandoned TMF</t>
  </si>
  <si>
    <t>36G.   Develop risk management strategy based on the assessment of risks posed by the abandoned TMF</t>
  </si>
  <si>
    <t>31F.   Develop the schedule and regulations of accomplishing the engineering measures for mitigating the after-effects of TMF operation</t>
  </si>
  <si>
    <t>31C.   Develop the plan of landscaping and restoration of water resources during TMF closure</t>
  </si>
  <si>
    <t>31A.   Develop an action and monitoring plan for TMF closure</t>
  </si>
  <si>
    <t xml:space="preserve">30B.   Develop the program of trainings and field exercises of responding to emergency situations for TMF staff </t>
  </si>
  <si>
    <t>30C.   Regularly conduct trainings and field exercises to enhance the TMF staff preparedness to emergencies</t>
  </si>
  <si>
    <t>29D.   Perform the expert assessment of accidental cases occurred previously</t>
  </si>
  <si>
    <t>29B.   Regularly submit monitoring data to local emergency departments</t>
  </si>
  <si>
    <t>29A.   Develop/Update the emergency plan taking into account specifics and features of the TMF site</t>
  </si>
  <si>
    <t xml:space="preserve">28D.   Develop and approve the procedure and provisions for regular auditing of the TMF </t>
  </si>
  <si>
    <t>28C.   Maintain the documentation on damage to facilities in case of accidents and emergencies</t>
  </si>
  <si>
    <t>28B.   Document the damage to facilities in case of accidents</t>
  </si>
  <si>
    <t>28A.   Develop the procedures for validation, review, and acceptance of emergency plans</t>
  </si>
  <si>
    <t>27B.   Justify protective measures in terms of "cost-effectiveness"</t>
  </si>
  <si>
    <t>27A.   Develop appropriate safety and protective measures in case of emergencies during construction and operation</t>
  </si>
  <si>
    <t>25A.   Develop the program for training and advanced training of the TMF staff</t>
  </si>
  <si>
    <t>24J.   Specify high-priority activities to eliminate potentially emergency situations</t>
  </si>
  <si>
    <t>24I.   Work out and implement measures limiting the access to hazardous TMF elements</t>
  </si>
  <si>
    <t>24H.   Regulate the procedure for informing the public about accidents and emergency situations</t>
  </si>
  <si>
    <t>24G.   Establish the procedure for reporting on accidents and emergencies</t>
  </si>
  <si>
    <t xml:space="preserve">24F.   Develop the procedures for warning and evacuation of population in case of threats caused by accidents at the TMF </t>
  </si>
  <si>
    <t>24C.   Develop the procedure(s) missing in Emergency plan according to applicable requirements</t>
  </si>
  <si>
    <t>23I.   Submit regularly monitoring data to local authorities and emergency departments</t>
  </si>
  <si>
    <t>23H.   Regularly check monitoring parameters (see Recommendations to TMF monitoring)</t>
  </si>
  <si>
    <t>23G.   Carry out technical upgrading of checkpoints</t>
  </si>
  <si>
    <t>23F.   Equip the TMF site with additional wells and checkpoints for monitoring basic parameters (see Recommendations to TMF monitoring)</t>
  </si>
  <si>
    <t>23E.   Perform an expert assessment on upgrading the monitoring network</t>
  </si>
  <si>
    <t>23C.   Check the conformity of checkpoints to the design documentation</t>
  </si>
  <si>
    <t>22B.   Create sprinkler systems for fire-fighting purposes</t>
  </si>
  <si>
    <t>21J.    Develop the list of technical measures on recovery and/or re-use of process water</t>
  </si>
  <si>
    <t>21H.   Make physical-chemical analysis of drainage water</t>
  </si>
  <si>
    <t>21F.    Increase throughput of TMF drainage facilities</t>
  </si>
  <si>
    <t>21D.   Create accumulating ponds for catching water in case of severe floods</t>
  </si>
  <si>
    <t>21C.   Install additional drainage facilities</t>
  </si>
  <si>
    <t>20E.    Install or modernize available facilities for drainage water treatment</t>
  </si>
  <si>
    <t>20D.   Equip the dewatering devices on retaining constructions with simple locks</t>
  </si>
  <si>
    <t>19E.   Equip the TMF with emergency spillways and additional tanks and ponds for collecting emergency overflows</t>
  </si>
  <si>
    <t>19D.   Assess the possible dam failures and dam stability</t>
  </si>
  <si>
    <t>19C.   Strengthen the dam using grouting and/or drainage curtains</t>
  </si>
  <si>
    <t>19B.   Increase the height of separating earthen walls</t>
  </si>
  <si>
    <t>18L.   Check pipeline and pump condition in regular intervals and confirm them in written</t>
  </si>
  <si>
    <t xml:space="preserve">18K.   Install the pipeline in such way that the water level at the maximum flood within the last 100 years is below the lower edge of the pipeline </t>
  </si>
  <si>
    <t>18J.     Install pipelines above the ground with a casing pipe and the catching ditch in which the fluid leakage can be detected by the personnel or sensors</t>
  </si>
  <si>
    <t>18I.    Create barriers and protection against hits (concrete walls, steel beams, earthen dams)</t>
  </si>
  <si>
    <t xml:space="preserve">18G.   Check correct positioning of certain points of the support and location of supporting structures </t>
  </si>
  <si>
    <t>18F.   Prepare the plans per rational routing the most important pipelines while minimizing the number of intersection points</t>
  </si>
  <si>
    <t xml:space="preserve">18E.   Install compensators to changes in pipelines caused by thermal expansion </t>
  </si>
  <si>
    <t xml:space="preserve">18D.   Equip the pipelines with internal coatings (coverings) resistant to corrosion </t>
  </si>
  <si>
    <t>18C.   Measure the pipe length regarding to possible thermal expansion</t>
  </si>
  <si>
    <t>18B.   Measure the wall thickness in selected parts of the pipeline and check the sufficient wall thickness by calculation and non-destructive test (f. e. ultrasound)</t>
  </si>
  <si>
    <t>18A.  Conduct testing of special parts of the pipeline (tees, nozzles) including fittings and document the results under the design pressure and under the excessive pressure.</t>
  </si>
  <si>
    <t>17D.  Install and put into operation equipment for neutralization of acidic (water hazard) solutions and materials using alkali solutions before the disposal to the TMF</t>
  </si>
  <si>
    <t>17B.   Consider the applicability of neutralization technologies to tailing materials</t>
  </si>
  <si>
    <t>17C.   Create the tanks for storage of alkalis and other neutralizing agents or increase their capacity</t>
  </si>
  <si>
    <t>16B.   Change locations of the sites used for storing hazardous materials</t>
  </si>
  <si>
    <t>16A.  Define the measures intended to isolate and neutralize hazardous materials and substances</t>
  </si>
  <si>
    <t>15B.   Check the consistency of the TMF operation manual</t>
  </si>
  <si>
    <t>14C.   Construct, if justified, the top cover</t>
  </si>
  <si>
    <t>14D.   Construct, if justified, the bottom protective screen</t>
  </si>
  <si>
    <t>14A.   Study the feasibility of constructing the top cover that reduces air dusting</t>
  </si>
  <si>
    <t>13C.   Remove humus layer and store it for future rehabilitation</t>
  </si>
  <si>
    <t>13B.    Allocate and equip the site for storing the removed humus layer for future rehabilitation</t>
  </si>
  <si>
    <t>13A.   Study the feasibility of removing humus layer for future rehabilitation</t>
  </si>
  <si>
    <t>12B.   Include the construction procedure into design documents</t>
  </si>
  <si>
    <t>10C.   Assess the feasibility of measures to stabilize/strengthen the dam</t>
  </si>
  <si>
    <t>8C.   Draft or modify the design of the storage facility for hazardous substances and mixtures</t>
  </si>
  <si>
    <t>8B.   Evaluate the essential properties needed to assess joint storage of hazardous substances</t>
  </si>
  <si>
    <t>4D.   Assess the TMF impact on the environment and health of population</t>
  </si>
  <si>
    <t>4C.    Assess possible man-made risks to the TMF</t>
  </si>
  <si>
    <t>3G.   Install protective screens and top covers</t>
  </si>
  <si>
    <t>3F.   Assess flooding risk for the TMF</t>
  </si>
  <si>
    <t>3C.    Assess pollution risk to soils near the TMF site</t>
  </si>
  <si>
    <t>3B.    Assess pollution risk to surface waters</t>
  </si>
  <si>
    <t>1D.   Prepare or complete design documentation according to regulatory requirements</t>
  </si>
  <si>
    <t>1B.   Update design documentation involving licensed and skilled staff</t>
  </si>
  <si>
    <t>1A.   Update design documentation made by a licensed company</t>
  </si>
  <si>
    <t>30A.   Develop the response plan in case of emergencies</t>
  </si>
  <si>
    <t>3D.    Assess pollution risk to air quality</t>
  </si>
  <si>
    <t>Is there a replacement pipeline for tailings transportation at the TMF in case of accident (if applicable)?</t>
  </si>
  <si>
    <t>TMF CHECKLIST</t>
  </si>
  <si>
    <t>Question</t>
  </si>
  <si>
    <t>Answer</t>
  </si>
  <si>
    <t>3E.   Study the feasibility of implementing protective screens, lining and top covers</t>
  </si>
  <si>
    <t xml:space="preserve">4B.    Assess possible local geological and climate risks to the TMF </t>
  </si>
  <si>
    <t>yes</t>
  </si>
  <si>
    <t>mostly yes</t>
  </si>
  <si>
    <t>mostly no</t>
  </si>
  <si>
    <t>no</t>
  </si>
  <si>
    <t>Does the emergency plan contain the contact details and responsibilities of each member of the organization for emergency response (chain of responsibility and authority for actions to be taken)?</t>
  </si>
  <si>
    <t>Are plans developed for land rehabilitation intended post-operational land-use, long-term physical, geotechnical, and biological stability, and ecosystem rehabilitation (if applicable)?</t>
  </si>
  <si>
    <t>Is there a plan for TMF reclamation and landscaping?</t>
  </si>
  <si>
    <t>Is the plan for TMF reclamation and landscaping implemented (if applicable)?</t>
  </si>
  <si>
    <t>Is the TMF chemical stability monitored after rehabilitation (if applicable)?</t>
  </si>
  <si>
    <t>2B.    Inform local communities and NGOs on the essence of the TMF design and get their opinion/consent</t>
  </si>
  <si>
    <t>34B</t>
  </si>
  <si>
    <t>35B. Develop/implement the schedule and network to monitor the environment during and after TMF rehabilitation</t>
  </si>
  <si>
    <t>Do the data obtained during inspection of the TMF closure match regulatory parameters (if applicable)?</t>
  </si>
  <si>
    <t>Do the inspection data of the TMF rehabilitation match regulatory parameters (if applicable)?</t>
  </si>
  <si>
    <t>Is the dam free from evidence of leakage, seepage, or piping?</t>
  </si>
  <si>
    <t>Was the risk assessment prepared on the basis of the TMF operation manual?</t>
  </si>
  <si>
    <t>Does the design documentation contain a description of tailings materials including their physical and chemical parameters?</t>
  </si>
  <si>
    <t>Is the introduction of polluted ground water into surface water bodies via subsurface flow prevented/excluded?</t>
  </si>
  <si>
    <t>Did the flooding risk assessment exclude flooding hazard for the TMF?</t>
  </si>
  <si>
    <t>Was storm water drainage management considered in the TMF design (if applicable)?</t>
  </si>
  <si>
    <t>Was the probability assessed for actualization of basic accident scenarios taking into account the proposed preventive actions and their efficacy?</t>
  </si>
  <si>
    <t>Are the monitoring data used for the ongoing evaluation of hazards and for the updating of risk assessment(s)?</t>
  </si>
  <si>
    <t>Do the TMF operational staff have proper skills for management systems and tools at such facilities (if applicable)?</t>
  </si>
  <si>
    <t>Do the TMF operational staff have proper skills for assessment of operational activity (if applicable)?</t>
  </si>
  <si>
    <t>Does the emergency plan arrange communication activity and notification procedures for the TMF operational staff?</t>
  </si>
  <si>
    <t>Does the emergency plan contain procedures for remediation of the affected areas after the cessation of the emergency conditions?</t>
  </si>
  <si>
    <t>Are local terrain features (geological, hydrological, morphological) taken into accounts when establishing closure activities?</t>
  </si>
  <si>
    <t>Were measures considered and applied to ensure long-term stability of physical, geotechnical and biological parameters of the site after TMF closure?</t>
  </si>
  <si>
    <t>Were measures for rehabilitation of the ecological system after TMF closure developed and documented?</t>
  </si>
  <si>
    <t>Were economically feasible activities developed and documented to decrease effects of the long-term TMF impact on the environment?</t>
  </si>
  <si>
    <t>Is the surrounding environment monitored during and after rehabilitation (if applicable)?</t>
  </si>
  <si>
    <t>Local conditions and climatic extremes were not taken into account while designing the dam and retention pond</t>
  </si>
  <si>
    <t>6A.   Calculate the water balance of the TMF</t>
  </si>
  <si>
    <t>Impacts of nearby TMFs were not taken into account for accident scenarios</t>
  </si>
  <si>
    <t>7A.   Assess the impact of nearby TMFs, other hazardous sites near the TMF site, and/or possible trans-boundary effects</t>
  </si>
  <si>
    <t>Hazardous materials including acidic tailings are not neutralized or isolated before disposal</t>
  </si>
  <si>
    <t>9A.   Study the feasibility of neutralizing/isolating hazardous substances before their disposal to the TMF</t>
  </si>
  <si>
    <t>12A.    Provide on-site monitoring of adherence to safety regulation and margins during construction phase</t>
  </si>
  <si>
    <t>14B.   Study the feasibility of constructing the protective bottom shield to prevent pollutant leakage into ground water</t>
  </si>
  <si>
    <t>20B.   Perform regular visual inspection of the equipment located in the areas of storage and handling that is connected to the drainage system</t>
  </si>
  <si>
    <t>21A.   Collect and analyse the available data on the intensity of precipitation and floods if possible for the last 100 years, or sufficient to support calculations of a 1:100 year return event</t>
  </si>
  <si>
    <t>20F.    Permanently monitor drainage water streams using automatic analysers</t>
  </si>
  <si>
    <t>21E.    Increase capacity of the accumulating ponds to contain waters in case of severe floods</t>
  </si>
  <si>
    <t>22A.   Equip the TMF with facilities preventing unauthorized access</t>
  </si>
  <si>
    <t>24A.   Modify/Review the emergency plans to take into proper account monitoring data, environment impact assessments and effectiveness of measures</t>
  </si>
  <si>
    <t>24B.   Develop procedures for the emergency plan</t>
  </si>
  <si>
    <t>24D.   Install an automated early warning system on critical parameters</t>
  </si>
  <si>
    <t>24E.   Integrate a TMF early warning system into the alert system for local government / Ministry of Emergency Situations.</t>
  </si>
  <si>
    <t>24K.   Consolidate resources for emergency response</t>
  </si>
  <si>
    <t>25B.   Regularly perform training for TMF staff and document it</t>
  </si>
  <si>
    <t xml:space="preserve"> 25C.   Implement two-way approach for staff training informing mining engineers of issues in environmental and safety management and, conversely, giving environmental personnel the insights needed to deal with TMF issues </t>
  </si>
  <si>
    <t xml:space="preserve"> 26A.   Develop a Major Accident Prevention Policy and Safety Management System adopted for the TMF</t>
  </si>
  <si>
    <t>Safety measures were not developed and documented to prevent emergencies and accidents</t>
  </si>
  <si>
    <t>Procedures for validation, review and acceptance of emergency plans have not been developed and documented</t>
  </si>
  <si>
    <t>28E.   Appoint staff responsible for auditing the TMF</t>
  </si>
  <si>
    <t>TMF stability was not checked during closure</t>
  </si>
  <si>
    <t>32B.   Develop/Implement measures to ensure TMF stability during closure</t>
  </si>
  <si>
    <t>34B. Elaborate technical measures for rehabilitation of the TMF using suitable topsoil</t>
  </si>
  <si>
    <t>36F.    Inspect the main structures of the abandoned TMF</t>
  </si>
  <si>
    <t>Recommendation (factors and parameters to be taken into consideration to answer the questions)</t>
  </si>
  <si>
    <t>How to use the TMF Checklist</t>
  </si>
  <si>
    <t>Is there equipment in operable condition that terminates tailings material delivery in case of pipeline rupture?</t>
  </si>
  <si>
    <t>Is the permeability of soils under the TMF bottom sufficiently low to prevent contaminant leakages?</t>
  </si>
  <si>
    <t>Were geological, hydrogeological, hydrological, and geophysical conditions taken into account when designing the dam and retention pond?</t>
  </si>
  <si>
    <t>Was Factor of Safety (FoS) deemed as acceptable in the particular country taken into account during calculations of dam safety?</t>
  </si>
  <si>
    <t>Is operational life-time defined for the tailings delivery system?</t>
  </si>
  <si>
    <t>Is construction procedure completed according to design documents?</t>
  </si>
  <si>
    <t>Does the TMF operator submit reports based on the monitoring data to local authorities?</t>
  </si>
  <si>
    <t>Is immediate alerting provided by the TMF operator when reaching critical thresholds for parameters specified in the TMF operation manual?</t>
  </si>
  <si>
    <t>Is it planned to cover the rehabilitated TMF site with artificial topsoil?</t>
  </si>
  <si>
    <t>Is the physical and mechanical stability of the TMF monitored after rehabilitation (if applicable)?</t>
  </si>
  <si>
    <t>Do the trends of environment restoration during and after rehabilitation meet the expected figures (if applicable)?</t>
  </si>
  <si>
    <t>6C.   Modify the designs of the dam and tailings pond</t>
  </si>
  <si>
    <t>12C.   Study the feasibility of modifying the design of TMF components including the dam and the tailings pond</t>
  </si>
  <si>
    <t>17A.    Analyse the feasibility of neutralizing acid/base tailings materials</t>
  </si>
  <si>
    <t>18M.   Check the systems for tailings transportation, except pipelines, on meeting the applicable safety requirements</t>
  </si>
  <si>
    <t>18N.   Develop the methods for emergency shut-off of tailings materials transportation in case of pipeline rupture</t>
  </si>
  <si>
    <t>Dam characteristics are insufficient to retain tailings materials</t>
  </si>
  <si>
    <t>20C.   Take samples of drainage waters from production equipment before the inlet into the surface waters and discharge into the settling ponds</t>
  </si>
  <si>
    <t>20G.   Create an opportunity for the time-limited separation or blocking of diverting  channels in case of accident.</t>
  </si>
  <si>
    <t>21B.   Elaborate technical measures for adjusting the water level in the tailings pond in case of heavy rainfalls and to prevent dusting of dry tails</t>
  </si>
  <si>
    <t>21G.   Create or repair the upper ditch to reduce surface water run-off into the tailings pond</t>
  </si>
  <si>
    <t>21I.    Provide, if justified, discharge of drainage water back to the tailings pond</t>
  </si>
  <si>
    <t xml:space="preserve">23A.   Bring the monitoring plan in compliance with the design and applicable requirements </t>
  </si>
  <si>
    <t>34C. Elaborate technical measures for phyto-rehabilitation of the TMF site</t>
  </si>
  <si>
    <t>35C. Employ the technologies that minimize the volume and toxicity of tailings materials with maximum extraction of useful components</t>
  </si>
  <si>
    <t>MSR, %</t>
  </si>
  <si>
    <t>34C</t>
  </si>
  <si>
    <t>35C</t>
  </si>
  <si>
    <t>35D</t>
  </si>
  <si>
    <t>n/a, %</t>
  </si>
  <si>
    <t>yes, %</t>
  </si>
  <si>
    <t>mostly yes, %</t>
  </si>
  <si>
    <t>mostly no, %</t>
  </si>
  <si>
    <t>no, %</t>
  </si>
  <si>
    <t>Is the TMF dam body free from evidence of movement, failure or instability?</t>
  </si>
  <si>
    <t>Does the TMF operational staffs regularly confirm the proper skills in approved procedures for safe operation and risk management (if applicable)?</t>
  </si>
  <si>
    <t>Are physical stability parameters of the TMF checked during closure?</t>
  </si>
  <si>
    <t>Are TMF chemical stability parameters checked during closure (if applicable)?</t>
  </si>
  <si>
    <t>Question weight</t>
  </si>
  <si>
    <t>Is TMF equipped with necessary fire extinguishing facilities (if applicable)?</t>
  </si>
  <si>
    <t>Is the site meteorological data recorded on a daily regular basis?</t>
  </si>
  <si>
    <t>Does the actual location of the elements of the TMF correspond to the permitted design documentation and TOP?</t>
  </si>
  <si>
    <t xml:space="preserve">Cambridge et al. (2018) daily monitoring </t>
  </si>
  <si>
    <t>Routine</t>
  </si>
  <si>
    <t>Possible accident causes</t>
  </si>
  <si>
    <t>daily</t>
  </si>
  <si>
    <t>weekly / monthly</t>
  </si>
  <si>
    <t>annual</t>
  </si>
  <si>
    <t>design problems</t>
  </si>
  <si>
    <t>imperfect maintenance</t>
  </si>
  <si>
    <t>push to the edge</t>
  </si>
  <si>
    <t>extreme weather</t>
  </si>
  <si>
    <t>environment protection related</t>
  </si>
  <si>
    <t>emergency related</t>
  </si>
  <si>
    <t>x</t>
  </si>
  <si>
    <t>X</t>
  </si>
  <si>
    <t>Is the functionality of the tailings drainage system checked regularly (daily / weekly…) in line with the monitoring procedures fixed in the TMF operation manual?</t>
  </si>
  <si>
    <t xml:space="preserve"> </t>
  </si>
  <si>
    <t>Is there a functionally integrated dam water management system that works in line with the licenced project documentation?</t>
  </si>
  <si>
    <t>Does the dam have drainage facilities and/ or emergency spillways that allow water to pass if the normal retaining (working) level in the TMF is exceeded?</t>
  </si>
  <si>
    <t>Are there functional and well-maintained water diversion (tunnel) structures that diverts all natural surface runoff around the TMF borders during periods of heavy rainfall or snowmelt?</t>
  </si>
  <si>
    <t>Are there functional and well-maintained emergency water release structures for case of overtopping, which are functioning in line with the licenced documentation?</t>
  </si>
  <si>
    <t>Are there functional and well-maintained storm water retaining structures that fulfil their functions shown in the licenced documentation?</t>
  </si>
  <si>
    <t>Do the dam crest surface and the dam walls appear to be in sound condition and maintained against dam erosion?</t>
  </si>
  <si>
    <t>p. 20, clauses 79b(i,vii)</t>
  </si>
  <si>
    <t>Are the TMF dam junctions free from evidence of movement, failure or instability?</t>
  </si>
  <si>
    <t>Does the embankment slope have an angle that fulfils the minimum long-term factor of safety requirements fixed in the design documentation?</t>
  </si>
  <si>
    <t>Does the embankment crest slope have an angle that fulfils the minimum short-term or dynamic factor of safety requirements fixed in the design documentation?</t>
  </si>
  <si>
    <t>Is there evidence of carefully managed material separation for the dam wall which fulfils the quality requirements fixed in the TOP?</t>
  </si>
  <si>
    <t>Is the total tonnage and volume of tailings and water discharged into the TMF recorded on a daily regular basis?</t>
  </si>
  <si>
    <t>Is there cover layer on the TMF embankment surface to reduce/prevent from dusting?</t>
  </si>
  <si>
    <t>Are there facilities functioning in line with the project documentation for control the concentration of dangerous substances in process water and an alarm system for case of increased concentration? (if applicable)</t>
  </si>
  <si>
    <t>Are substances hazardous / dangerous to aquatic eco-systems removed / neutralized before their disposal to TMF down to the permitted emission limits (if applicable)?</t>
  </si>
  <si>
    <t xml:space="preserve">Are there facilities functioning for collecting, control and neutralization of drainage water before discharge to surface watercourses? (if applicable) </t>
  </si>
  <si>
    <t xml:space="preserve">Are there evidences of monitoring procedures which are in line with the licenced operation manual for regular acquisition of contamination indices for water, soil, and air? </t>
  </si>
  <si>
    <t>Are the wells for checking groundwater level and composition around the TMF site in operational condition and monitored in line with the licenced TOP?</t>
  </si>
  <si>
    <t>Are the wells for checking the phreatic surface level and pore pressure in the dam in operational condition and monitored in line with the licenced TOP?</t>
  </si>
  <si>
    <t>Is slope slippage/movement and/or soil subsidence monitored in line with the licenced TOP?</t>
  </si>
  <si>
    <t>Are operational parameters (rate of rise of the lagoon surface, minimum permitted width of beach, beach/lagoon ratio, freeboard between lagoon surface and dam crest) of the lagoon in agreement with the licenced TOP?</t>
  </si>
  <si>
    <t>Is there evidence of a well-functioning drainage system downstream of the tailings dam and its monitoring is in line with the licenced TOP?</t>
  </si>
  <si>
    <t>Are there evidences of internal emergency preparedness (existence and condition of an alarm system, communication equipments, availability of emergency protocols at the site)?</t>
  </si>
  <si>
    <t>Is there a controlling system in operable condition that terminates tailings material delivery in case of emergency at the TMF?</t>
  </si>
  <si>
    <t>Are the TMF and adjacent facilities secured at a satisfactory level (warning sign / fence / security staff) against third party and animal  ingress?</t>
  </si>
  <si>
    <t>Are flowmeters of the inlet pipe in full working order which ensures that inlet pipes are clear of obstructions?</t>
  </si>
  <si>
    <t>Are return pumps and flow switches in full working order and operate in secured pump chambers?</t>
  </si>
  <si>
    <t>Are the joints of the pipeline system free of failures, leakage or deterioration?</t>
  </si>
  <si>
    <t>Is the position of the pipeline system and disposal points are compliant with licenced working procedures?</t>
  </si>
  <si>
    <t>Is the TMF site located beyond the zones/areas subject to negative influence of extreme atmospheric conditions (floods, extreme precipitation, strong winds, extreme temperature)?</t>
  </si>
  <si>
    <t>Are the relevant competences of the staff engaged with planning and design and construction described in the design documentation?</t>
  </si>
  <si>
    <t>Have the competent authorities performed the evaluation of the TMF design involving certified independent experts?</t>
  </si>
  <si>
    <t>Was an appropriate risk assessment considered by the competent authorities when the license for construction was evaluated?</t>
  </si>
  <si>
    <t>Was an appropriate risk assessment considered by the competent authorities when the license for operation was evaluated?</t>
  </si>
  <si>
    <t>Was the opinion of the potentially affected public taken into account in the decision making during the EIA permitting process?</t>
  </si>
  <si>
    <t>Was an independent expert involved by the competent authority during the evaluation of the EIA?</t>
  </si>
  <si>
    <t>Were the emergency plans developed and accepted by the TMF operator (internal plans) and authorities (external plan) before start-up of TMF operation?</t>
  </si>
  <si>
    <t xml:space="preserve">Downstream the TMF is free of protected areas (by national or EU conservation regulations) possible to be affected? </t>
  </si>
  <si>
    <t>Downstream the TMF is free of agricultural areas  possible to be affected?</t>
  </si>
  <si>
    <t>Are human settlements located outside the area of the TMF impact, based on a risk assessment?</t>
  </si>
  <si>
    <t>Does the EIA take into account geochemical character of the tailings?</t>
  </si>
  <si>
    <t xml:space="preserve">Is there an appropiate mapping documentation suitable for the EIA attached?  </t>
  </si>
  <si>
    <t xml:space="preserve">Were downstream infrastructure and cadastral boundaries taken into account in the EIA? </t>
  </si>
  <si>
    <t>Was site topography taken into account in the EIA?</t>
  </si>
  <si>
    <t>Was hydrogelology of the site taken into account in the EIA?</t>
  </si>
  <si>
    <t>Does the EIA address risks of improper water balance management?</t>
  </si>
  <si>
    <t>Is the EIA deal with specific measures for TMF management during storm events?</t>
  </si>
  <si>
    <t>Does the EIA address TMF closure issues that deal with intended post-operational land use, long-term physical, geotechnical, geochemical, and ecological stability?</t>
  </si>
  <si>
    <t>Did the EIA exclude the toxic and eco-toxic impact of talings materials on surface waters outside the TMF area?</t>
  </si>
  <si>
    <t>Does the TMF design exclude contamination of soil by tailings materials or process water in the surrounding area?</t>
  </si>
  <si>
    <t>Are the groundwater resources in the area of the TMF free from chemcial or physico-chemical impact, based on regular groundwater monitoring reports?</t>
  </si>
  <si>
    <t>Are the surface water bodies in the area of the TMF free from chemcial or physico-chemical impact, based on regular monitoring reports?</t>
  </si>
  <si>
    <t>Were natural hazards and risks relevant for the TMF location area assessed according to different probability scenarios?</t>
  </si>
  <si>
    <t>Does the TMF design documentation contain a list and classification of toxic and dangerous substances and hazardous wastes contained within the TMF?</t>
  </si>
  <si>
    <t>Are toxic and dangerous compounds neutralized to the required threshold limit before discharge of tailings materials into the TMF (if applicable)?</t>
  </si>
  <si>
    <t>Did the TMF design allow the separate storage of certain hazardous components and dangerous compounds according to the legislation in force (if applicable)?</t>
  </si>
  <si>
    <t>Does the TMF design and operation practice exclude unfavourable reactions that may occur among different components of tailings materials or tailings materials and membranes/impervious screens (if applicable)?</t>
  </si>
  <si>
    <t>Is the TMF free from deposition or temporary storage of priority substances (According to local regulations)?</t>
  </si>
  <si>
    <t>Were hazards due to the physical/mechanical properties and behaviour of the stored solid material (slurry transport, liquefaction phenomena) evaluated?</t>
  </si>
  <si>
    <t>Has an expert assessment of the TMF operation manual or the EIA excluded the probablilty of soil contamination (diffusive or airborne) from the TMF or from transportation pipelines?</t>
  </si>
  <si>
    <t>Did the risk assessment use a scenario-based approach, considering geological hazards and hazards resulting from extreme atmospheric conditions, based on previous events at the same site?</t>
  </si>
  <si>
    <t>Did the risk assessment use a scenario-based approach, considering the possible failures of already built upstream or neighbouring  structures and facilities?</t>
  </si>
  <si>
    <t>Did the risk assessment use a scenario-based approach, considering the geotechnical conditions of already built structures within the TMF?</t>
  </si>
  <si>
    <t>Did the risk assessment use a scenario-based approach, considering cases related to design imperfections, negligent maintenance and "push to the limit" operation?</t>
  </si>
  <si>
    <t>Were the potentially affected receptors (habitated settlements, nature protection areas etc.) identified and quantified when the possible scenarios had been assumed?</t>
  </si>
  <si>
    <t>Was the potential transboundary effect considered by the scenario-based risk assessment?</t>
  </si>
  <si>
    <t>Were the potentially affected receptors identified by GIS supported pathway modelling?</t>
  </si>
  <si>
    <t>Were the probabilities for accident scenarios assessed based on site-specific or generic data instead of expert judgement?</t>
  </si>
  <si>
    <t xml:space="preserve">Were the consequences of major accident scenarios assessed quantitatively? </t>
  </si>
  <si>
    <t>Has erosion phenomena of the TMF dam checked regularily according to operation documents?</t>
  </si>
  <si>
    <t>Was emergency water release through spillway(s) taken into account when designing a dam and retention pond?</t>
  </si>
  <si>
    <t xml:space="preserve">Do inspection protocols prove that the dam foundation fulfils the strength and stability requirements fixed in the design documentation? </t>
  </si>
  <si>
    <t>Do the regular confirmatory tests of physical and mechanical key properties of the dam material fulfil the planned and designed applicable safety criteria?</t>
  </si>
  <si>
    <t>Do inspection protocols prove that the dam erosion conditions are monitored and are within a safety range defined in the design documentation?</t>
  </si>
  <si>
    <t>Do inspection protocols prove that water recovery systems (decant structures) are able to maintain the designed water balance under normal operating conditions at every stage of construction?</t>
  </si>
  <si>
    <t>Are water emergency spillways designed  to be capable of flood management at every stage of construction?</t>
  </si>
  <si>
    <t>Was the seepage-induced slope failure modelled during the design phase based on tailings' physical and mechanical data?</t>
  </si>
  <si>
    <t>Are there documents that prove the controlled hydraulic deposition of tailings slurry  in line with the Operational manual?</t>
  </si>
  <si>
    <t>Were additional reservoirs designed for water inflow from emergency outlets (if applicable)?</t>
  </si>
  <si>
    <t>Are process water and dangerous substances used for the beneficiation returned back to the processing plant (as far as technically possible)?</t>
  </si>
  <si>
    <t>Is there an official document (regulatory approval to commence deposition) which proves that construction of the TMF internal drainage facilities had been completed in line with the licensed design documentation?</t>
  </si>
  <si>
    <t>Was the construction quality assessment and pre-deposition report (or identical document) approved by the competent authority before the start of the hydraulic deposition phase?</t>
  </si>
  <si>
    <t>Are the updated versions of the operation manual and waste management plan - followed by a review based on internal or independent inspections - approved by competent authorities?</t>
  </si>
  <si>
    <t>Is the personnel engaged with the TMF management certified properly to complete relevant tasks at the TMF described in the operation manual?</t>
  </si>
  <si>
    <t>Are there records in the operation log about changed operational parameters due to significant seasonal events (if applicable)?</t>
  </si>
  <si>
    <t>Do operation logs prove the monitoring and efficient treatment of formation of acidic aqueous solutions (if applicable)?</t>
  </si>
  <si>
    <t>Does the neutralization plant have a capacity to treat at least double water volume of acid water according to actual needs (if applicable)?</t>
  </si>
  <si>
    <t>Do the operation logs prove that pipelines are checked to remain remain air-tight and stable against long-term mechanical, chemical, thermal and biological impacts?</t>
  </si>
  <si>
    <t>Is dam raising process monitored in order that it follows the operation plan and technical parameters (PSD, external slope angle) fixed in the operation manual?</t>
  </si>
  <si>
    <t>Is the dam prevented from overtopping  in case of extreme precipitation events or flooding?</t>
  </si>
  <si>
    <t>Do the monitoring protocols / operation logs prove that the drainage water from the TMF comply with regulatory requirements for surface water after its final treatment?</t>
  </si>
  <si>
    <t>Are there appropriate reservois in proper working condition to collect polluted drainage water?</t>
  </si>
  <si>
    <t>Are the operation logs include data concerning the chemical composition of drainage water?</t>
  </si>
  <si>
    <t>Do operation logs prove that the drainage system operates according to the TMF operation manual?</t>
  </si>
  <si>
    <t>Is the monitoring system, prescribing procedures and monitorig frequencies for all critical TMF components approved by the competent authorities?</t>
  </si>
  <si>
    <t>Does the monitoring regime describe the procedures related to return water quality?</t>
  </si>
  <si>
    <t>Does the monitoring regime describe the procedures related to seepage or drainage water quality and quantity?</t>
  </si>
  <si>
    <t>Does the monitoring regime describe the procedures related to condition of the return pump and pipeline system?</t>
  </si>
  <si>
    <t>Does the monitoring regime describe the procedures related to downstream water quality for surface water bodies in the impact zone of the TMF?</t>
  </si>
  <si>
    <t>Does the monitoring regime describe the procedures related to monitor the phreatic surface level in the dam and beach?</t>
  </si>
  <si>
    <t>Does the monitoring regime describe the procedures related to dust control?</t>
  </si>
  <si>
    <t>Does the monitoring regime describe the procedures related to the freeboard capacity?</t>
  </si>
  <si>
    <t>Does the monitoring regime describe the procedures related to the rate of rise of the lagoon?</t>
  </si>
  <si>
    <t>Does the monitoring regime describe the procedures related to the structural integrity of the decant system?</t>
  </si>
  <si>
    <t>Does the monitoring regime include the observation of embankment damage parameters (signs of seepage, settlement, surface movement, cracking, erosion, animal damage, etc.)?</t>
  </si>
  <si>
    <t>Is the discharge of toxic and dangerous substances and hazardous components contained in tailings materials monitored quantitatively?</t>
  </si>
  <si>
    <t>Does the monitoring system enable to provide real-time detection of hazardous leaks from pipelines?</t>
  </si>
  <si>
    <t>Does the monitoring regime describe the procedures related to the groundwater level and composition?</t>
  </si>
  <si>
    <t>Are geotechnical changes such as physical weathering and alteration of TMF fills as well as degradation of liners and geomembranes monitored in a regular base in order to keep the long-term stability of the retaining structures and the integrity of the containment?</t>
  </si>
  <si>
    <t>Is the operating and maintenance manual updated on the basis of monitoring results?</t>
  </si>
  <si>
    <t>Is there a program for regular staff training?</t>
  </si>
  <si>
    <t>Do the TMF operational staff have proper knowledge in emergency response?</t>
  </si>
  <si>
    <t>Does the emergency plan evaluate downstream inundation scenarios due to floods, dam failure or upstream conditions that might result from major land displacements or increased flood flows.</t>
  </si>
  <si>
    <t>Do the emergency plans contain “domino" dam failure scenarios related to sequential accidents in a dam cascade (if applicable)?</t>
  </si>
  <si>
    <t>Are inundation maps developed for slow, rapid and practically instantaneous dam failure scenarios?</t>
  </si>
  <si>
    <t>Are the scope and objectives of the emergency plan established in the document?</t>
  </si>
  <si>
    <t>Are the prevention and preparedness activities prioritized in the emergency plan so as to eliminate potential emergency situations?</t>
  </si>
  <si>
    <t xml:space="preserve">Are the emergency response activities prioritized in the emergency plan so as to minimize the consequences and to eliminate the potential escalation of the situation?  </t>
  </si>
  <si>
    <t>Has the TMF operator sufficient manpower to respond to emergencies and eliminate their after-effects?</t>
  </si>
  <si>
    <t>14C</t>
  </si>
  <si>
    <t>not applicable</t>
  </si>
  <si>
    <t>The answer is given based on studying the hydrographic and climatic features of the TMF site location in the project documentation (EIA, risk analysis); its proximity to watercourses and reservoirs, valleys; landscape.
The answer "Yes": there are no adverse climatic factors.
The answer “Mostly yes”: single climatic factors are unfavourable. They are very rare and of low intensity.
The answer “Mostly no”: adverse climatic factors are complex, rarely occurred but have a high intensity, may lead to the development of an emergency.
The answer "no": unfavorable climatic factors are typical for this area, their single or joint occurrence may lead to an emergency; or the TMF operator unreasonably refuses to provide the required information to inspectors.</t>
  </si>
  <si>
    <t>The answer is given based on a comparison of TMF elements on the site based on visual inspection results and visual check of project documentation.
The answer "Yes": the deviations from the design plans and maps were not revealed.
The answer “mostly yes”: there are minor deviations from the design plans and maps, the changes are mainly introduced in the documentation.
The answer “mostly no”: there are significant deviations from the design plans and maps partially introduced in the documentation.
The answer is “No”: significant deviations from the project plans and maps, inconsistency between the position of most elements of the dam and the design, required changes in documentation are mostly absent; the TMF operator groundlessly refuses to provide the required information to the inspectors.</t>
  </si>
  <si>
    <t>The answer is given based on a comparison of project documentation (plans and maps of the TMF elements on the ground) with the results of a visual assessment of the TMF site components.
Protective zone facilities are those functional elements, which are designed to prevent the spreading of any accidental release to vulnerable areas outside of the TMF operation boundaries. For example: emergency water release structures, secondary storage areas for emergency releases, water purification units etc. 
The answer "Yes": the deviations from the design plans and maps were not identified; All actual post-design infrastructure components of the TMF are included in the documentation.
The answer is “Mostly yes”: there are minor deviations from the design plans and maps, the changes are mainly introduced into the documentation.
Answer “Mostly no”: there are significant deviations from plans and maps, partially introduced in the documentation.
The answer “No”: significant deviations from the project plans and maps, inconsistency between the position of most elements of the dam and the design, changes in documentation are mostly absent;</t>
  </si>
  <si>
    <t>The answer is given based on visual checking of actual conditions of the drainage system and its compliance with the documentation (TMF operation manual, protocols of flow rate measurements).
Answer “Yes”: the drainage system functions in accordance with the TMF operation manual and its functionality is regularly checked.
The answer is “Mostly yes”: there are minor deviations from the monitoring procedures fixed in TMF operation manual, which will not affect TMF safety.
The answer “Mostly no”: revealed deviations in operation of the drainage system and monitoring procedures from the TMF operation manual, which may lead to the development of emergency.
The answer “No”: the drainage system and monitoring procedures have a large number of deviations from the TMF operation manual, or does not function at all; or the TMF operator unreasonably denies the inspector to access to the design documentation or examine the elements of the drainage system.</t>
  </si>
  <si>
    <t>Signs listed in Q15 have to be checked at the junction of the dam to the sides of the valley or the junction of several dams.
The answer "Yes": all the listed signs are absent.
The answer “No”: at least on one of the listed signs appears at the junctions; or the TMF operator unreasonably refuses the inspector to provide information and/or to visit these parts of the dam.
The answers “mostly yes” and “mostly no” for this question are inapplicable!</t>
  </si>
  <si>
    <t>General FoS for long-term is required as minimum 1.5. An important dam-rising parameter is however to keep the dam wall slope under higher factor of safety than the minimum FoS defined in the TOP.
The answer is given based on the measurement of the angle and comparison with the requirements from the design documentation.
The answer “Yes”: the angle corresponds with the requirements from the design documentation.
The answer “No”: the angle is higher than the requirements from the design documentation, leading to slope instability.
The answers “mostly yes” and “mostly no” for this question are inapplicable!</t>
  </si>
  <si>
    <t>General FoS for short-term is required as minimum 1.1-1.3. An important dam-rising parameter is however to keep the embankment crest slope under higher factor of safety than the minimum FoS defined in the TOP.
The answer is given based on the measurement of the angle and comparison with the requirements from the design documentation.
The answer “Yes”: the angle corresponds with the requirements from the design documentation.
The answer “No”: the angle is higher than the requirements from the design documentation, leading to crest slope instability.
The answers “mostly yes” and “mostly no” for this question are inapplicable!</t>
  </si>
  <si>
    <t>The answer "Yes": total tonnage and volume of tailings and water discharged into the TMF recorded on a daily regular basis and it can be verified in the archive of the operator.
The answer “Mostly yes”: total tonnage and volume of tailings and water discharged into the TMF recorded on a daily regular basis, but for certain periods data is missing in the archives of the operator.
The answer “Mostly no”: only for a few days data is available on a daily basis in the archives.
The answer "no": data for total tonnage and volume of tailings and water discharged is not recorded on a daily basis or it can not be verified in the archive, or the TMF operator unreasonably denies the inspector to access to the archive.</t>
  </si>
  <si>
    <t>The answer is given based on the monitoring plan of the TMF.
The answer "Yes": all relevant meteorological data are recorded on a daily regular basis and it can be verified in the archive of the operator.
The answer “Mostly yes”: most of the relevant meteorological data are recorded on a daily regular basis and others recorded weekly, it can be verified in the archive of the operator.
The answer “Mostly no”: only a few parameters are recorded on a daily regular basis, there are missing periods of archived data. 
The answer "no": meteorological data is not recorded on a daily basis or it can not be verified in the archive, or the TMF operator unreasonably denies the inspector to access to the archive.</t>
  </si>
  <si>
    <t>The answer is given based on visual inspection and cross-checking of working procedures in order to identify the right position of the pipeline system and tailings disposal points.
The answer "Yes": all pipelines and disposal point are in the positions according to the working procedure.
The answer “mostly yes”: there are only minor deviations in the position of the pipelines or disposal points compared with the working procedures, deviations which do no affect the safety of the TMF.
The answer “mostly no”:  more pipelines or disposal points are installed in other position as described in the working procedures and can present minor safety problems at long-term operation.
The answer "No":  pipelines or disposal points are not compliant with licensed working procedures and can present safety problems on short-term.</t>
  </si>
  <si>
    <t>1: normal, 2: critical</t>
  </si>
  <si>
    <t>Row Labels</t>
  </si>
  <si>
    <t>Grand Total</t>
  </si>
  <si>
    <t>Sum of 7</t>
  </si>
  <si>
    <t>No</t>
  </si>
  <si>
    <t>Abbreviation</t>
  </si>
  <si>
    <t>Categories</t>
  </si>
  <si>
    <t>Only for applicable questions</t>
  </si>
  <si>
    <t>Sum of 1</t>
  </si>
  <si>
    <t>Sum of 2</t>
  </si>
  <si>
    <t>Sum of 3</t>
  </si>
  <si>
    <t>Sum of 4</t>
  </si>
  <si>
    <t>Sum of 6</t>
  </si>
  <si>
    <t>Sum of 5</t>
  </si>
  <si>
    <t>Count of 8</t>
  </si>
  <si>
    <t>Data anaysis</t>
  </si>
  <si>
    <t>Overall evaluation</t>
  </si>
  <si>
    <t>Categorial evaulation</t>
  </si>
  <si>
    <t>Check</t>
  </si>
  <si>
    <t>Evaluation parameters</t>
  </si>
  <si>
    <t>The answer is given based on visual inspection and takes into account the availability and conditions of fire extinguishing facilities.
The answer "Yes": firefighting equipment is fully and technically sound.
The answer “mostly yes”: firefighting equipment is insufficient but technically sound.
The answer “mostly no”: firefighting equipment is insufficient and partially technically faulty.
The answer "No": firefighting equipment is missing or technically faulty, or the TMF operator unreasonably refuses to provide the inspector for information and/or to visit the TMF.</t>
  </si>
  <si>
    <t>The answer is given based on visual inspection and takes into account the conditions of the flowmeters of the inlet pipeline.
The answer "Yes": flowmeters are fully functional and technically sound.
The answer “mostly yes”: flowmeters are functional, minor obstructions can be found at the inlet pipeline.
The answer “mostly no”: flowmeters are functional, in some cases major obstructions can be found at the inlet pipeline.
The answer "No": flowmeters are technically faulty, or the TMF operator unreasonably refuses to provide the inspector for information and/or to visit the area of inlet pipelines.</t>
  </si>
  <si>
    <t>The answer is given based on visual inspection and takes into account the conditions of the pumps and flow switches, their location.
The answer "Yes": pumps and flow switches are fully functional and technically sound, operating in secured chambers.
The answer “mostly yes”: pumps and flow switches are functional, but they are not located in secured chambers.
The answer “mostly no”: not all the pumps and flow switches are functional and they are not located in secured chambers.
The answer "No": pumps and flow switches are technically faulty, or the TMF operator unreasonably refuses to provide the inspector for information and/or to visit the location.</t>
  </si>
  <si>
    <t>The answer is given based on visual inspection and takes into account the conditions of the joints of the pipelines.
The answer "Yes": all joints of the pipelines are free of any failures, leakage or deterioration.
The answer “mostly yes”: joints of the pipelines are mostly free of  failures, only minor leakages were identified in some points.
The answer “mostly no”:  joints of the pipelines present small failures or deteriorations, medium leakages could be found in some points.
The answer "No":  joints of the pipelines present many failures and major leakages could be found in some points.</t>
  </si>
  <si>
    <t>The answer is given based on visual inspection and verification of the design documentation and takes into account the manner of fencing and/or manned protection to prevent unauthorized access to the TMF area.
The answer "Yes": the isolation/protection system of the TMF fully prevents from unauthorized access to its territory.
The answer “mostly yes”: the isolation/protection system of the TMF prevents from unauthorized access to its most important elements and restricts the facility for most of the perimeter.
The answer “mostly no”: the isolation/protection system of the TMF partially restricts, but does not prevent from unauthorized access to its territory.
The answer “No”: there is no isolation/protection system of the TMF, or the TMF operator unreasonably refuses to provide the inspector for information and/or to visit the TMF.</t>
  </si>
  <si>
    <t>The answer is given based on visual inspection and verification of the design documentation and takes into account availability and condition of equipment to terminate tailings material delivery in case of pipeline rupture.
The answer "Yes": equipment is technically sound.
The answer “mostly yes”: the design includes equipment for emergency shutdown of tailings material delivery, the maintaining personnel confirms its availability and satisfactory technical condition; its individual elements may require repair or replacement.
The answer “mostly no”: the design includes equipment for the emergency shutdown of tailings material delivery, but the personnel cannot confirm its presence and satisfactory technical condition.
The answer "No": the design does not include equipment for emergency shutdown of tailings material delivery; such equipment is technically defective or missing; or the TMF operator unreasonably refuses to provide the inspector for information and/or to visit the TMF site.</t>
  </si>
  <si>
    <t>The answer is given based on verification of the project documentation (TOP, emergency plan and relevant protocols of emergency exercises and trainings of personnel) and inspection of tailing facilities and takes into account 
existence of an emergency plan,
availability and condition of equipment to facilitate alert in emergency situations,
a match between the equipment and the emergency plan and preparedness to respond, communication equipment and monitoring system.
The answer “Yes”: an emergency plan is designed, equipment and communication for emergency situations are in a technically sound condition.
The answer "mostly yes": There are minor deviations from the composition and quantity of equipment and materials reserved for emergency response.
The answer “mostly no”: The available certain types of equipment and materials are insufficient for emergency response.
The answer “No”: an emergency plan is absent, TMF personnel is not prepared for emergency response, equipment is incomplete or technically faulty; or the TMF operator unjustifiably refuses to provide the inspector for information and/or to visit the TMF.</t>
  </si>
  <si>
    <t>The answer is based on a comparison of the actual condition of drainage facilities below / around the dam (whichever is relevant) and its monitoring procedures relative to project documentation (TOP and monitoring protocols) and takes into account water evacuation from the drainage tunnel, drainage gallery, drainage spillway around the tailings pond perimeter (if applicable), signs of leaching / regressive erosion.
The answer "Yes": the elements of drainage facilities are in proper condition, maintained by technical staff, and meet the project documentation and log book.
The answer “mostly yes”: the state of drainage facilities allows for the possibility of raising the lagoon water level to the maximum retaining level, which will not affect TMF safety.
The answer “mostly no”: the state of drainage facilities may lead to an increase in the water level in the pond to critical levels, their exceeding will lead to overflow through the dam.
The answer "No": many elements of drainage facilities are not accessible to inspection; or a large number of drainage facilities are in poor, unserved, or abandoned condition: either the TMF operator unreasonably refuses in TMF inspection.</t>
  </si>
  <si>
    <t>The answer is given based on visual inspection and verification of project documentation and takes into account the rate of rise of the lagoon surface, minimum permitted width of beach, beach/lagoon ratio, freeboard between lagoon surface and dam crest.
The answer "Yes": settling pond parameters fully meet all design parameters.
The answer “mostly yes”: beach width approaches its minimum permitted value, minor deviations of actual parameters of the settling pond from the design parameters have been revealed that will not affect TMF safety.
The answer “mostly no”: beach width reaches its minimum permitted value; identified deviations of actual parameters of the settling pond from the design parameters may contribute to dam failure or overflow but will not lead to this directly.
The answer "No": actual parameters of the settling pond do not meet the design parameters; beach width is less than its minimum permitted value or the TMF operator unreasonably refuses to provide the inspector for information and/or to inspect the settling pond.</t>
  </si>
  <si>
    <t>The answer is given based on visual inspection and verification of project documentation (TOP and monitoring protocols) and takes into account availability and condition of benchmarks for checking slope slippage/movement and soil subsidence.
The answer "Yes": the position, number and condition of the benchmarks for controlling slipping and soil subsidence fully meet the project documentation (TOP and monitoring protocols).
The answer “mostly yes”: the position and number of benchmarks for controlling slipping and soil subsidence slightly differs from the project documentation, which insignificantly reduces the information quality.
The answer “mostly no”: the position and number of benchmarks for controlling slipping and soil subsidence is mach different from that provided by the design documentation, which does not allow collecting reliable data.
The answer “No”: ground movement and subsidence using benchmarks is not controlled; or the TMF operator unreasonably refuses to provide the inspector for information and/or to inspect the TMF site.</t>
  </si>
  <si>
    <t>The answer is given based on visual inspection and verification of project documentation (TOP and monitoring protocols) and takes into account availability, quantity, and condition of the wells in the TMF dam, matching the wells and design documentation and the regularity of monitoring procedures.
The answer “Yes”: the position, number and condition of the wells at the TMF site fully meet the design documentation, well operability is confirmed by the log book.
The answer “mostly yes”: the position and number of wells meet the design documentation, there are minor damage to structural elements of wells, the log book contains partially incomplete information.
The answer “mostly no”: the position and number of wells differs from the design documentation, their working condition is difficult to assess.
The answer "No": there are no observations of the phreatic surface and pore pressure in the dam body in the wells; The TMF operator unreasonably refuses to provide the inspector for information and/or to visit the site.</t>
  </si>
  <si>
    <t>The answer is given based on visual inspection and verification of project documentation (TOP and monitoring protocols) and takes into account availability, quantity, and condition of the wells in the TMF site, matching the wells and project documentation.
The answer “Yes”: the position, number and condition of the wells, frequency of sampling fully meet the project documentation.
The answer “mostly yes”: the position and number of wells fully meet the design documentation, but their working condition can be established only from the log book.
The answer “mostly no”: the position and number of wells differ from the design documentation; their working condition is difficult to assess.
The answer "No": the data of the groundwater level and composition in the wells at the TMF site are not collected; or the TMF operator unjustifiably refuses to provide the inspector for information and/or to visit the TMF.</t>
  </si>
  <si>
    <t>The answer is given based on visual inspection and verification of operational documentation and takes into account monitoring procedures of inspection: visual observation routine, groundwater observation (wells, piezometers), topographic observation (survey points, visual aids, e.g. peg-lines, 3D targets), geotechnical instrumentation (e.g. inclinometers, extensometers), monitoring and documentation routine: 
which parameters are measured, where, how frequently, by whom.
The answer “Yes”: the monitoring system operates in accordance with the design monitoring schedule.
The answer “mostly yes”: inspection revealed an insignificant decrease in the number of functioning monitoring control points compared with the approved schedule, which does not prevent from acquisition of acceptable quality data.
The answer “mostly not”: inspection revealed a decrease in the number of functioning monitoring control points that does not allow for obtaining qualitative information on TMF conditions.
The answer "No": the monitoring system is in poor condition or is missing; or the TMF operator unjustifiably refuses to provide the inspector for information and/or to visit the TMF.</t>
  </si>
  <si>
    <t>The answer is given based on visual inspection and verification of project documentation and takes into account an availability and conditions of the facilities for collecting, control and neutralization of acid or base waters. 
The answer “Yes”: the facilities function in accordance with the design, the equipment is in a technically sound condition.
The answer “mostly yes”: there are minor deviations from the working condition of the facilities, which will not affect TMF safety.
The answer “mostly  no”: identified deviations from the working condition of the facilities may contribute to the development of an emergency, but will not lead to it in itself.
The answer "No": the system for collecting, controlling and neutralizing acidic waters is not included in the design but is necessary; or the system for collecting, control and neutralizing of acid/base waters is designed but does not function, or the relevant facilities are in emergency condition; or the TMF operator unjustifiably refuses to provide the inspector for information and/or inspection of the TMF.</t>
  </si>
  <si>
    <t>The answer is given based on visual inspection and verification of project documentation and takes into account availability and conditions of the facilities for collecting and neutralization of the substances hazardous / dangerous to aquatic eco-systems.
The answer "Yes": substances hazardous to aquatic ecosystems are neutralized in accordance with the design, the equipment is in a technically sound condition.
The answer “mostly yes”: there are minor deviations from the working state of the equipment to neutralize hazardous substances that will not affect TMF safety.
The answer “mostly no”: identified deviations from the working condition of the equipment for neutralizing hazardous substances may constribute to the development of an emergency, but will not lead to it in directly.
The answer “No”: the design does not include the facilities for neutralization of hazardous substances but it is needed; or neutralization of hazardous substances is included in the design but does not function; or the equipment for neutralization is in emergency condition; or the TMF operator unjustifiably refuses to provide the inspector for information and/or inspection of the TMF.</t>
  </si>
  <si>
    <t>The answer is given based on visual inspection and verification of project documentation and takes into account the availability and conditions of the facilities for control of the concentration of dangerous substances in process water before discharging it into the TMF. 
The answer “Yes”: the facilities are functioning in accordance with the designTOP, the equipment is in a technically sound condition.
The answer “mostly yes”: facilities for the detection and control of a part of the dangerous substances are present and functional.
The answer “mostly no”: facilities for the control of a part of the dangerous substances, detection and alarm are present, but their functionality can not be proved during inspection.
The answer “No”: the facilities are not present or not functioning at all, or the operator unreasonably refuses to give access to check their functionality.</t>
  </si>
  <si>
    <t>The answer is given based on the presence of the cover layer on the TMF dam surface, its condition; dusting evidences.
The answer “Yes”: is there a protective covering on the TMF dam surface to reduce/prevent from dusting (including natural vegetation cover).
The answer “mostly yes”: the protective covering is absent on less than a quarter of the tailings surface area.
The answer “mostly no”: the protective coating is absent on a quarter to half of the tailings surface area.
The answer “No”: the protective coating is absent on more than half of the tailings surface area; or the TMF operator unreasonably refuses to provide the inspector for information and/or visit the TMF.</t>
  </si>
  <si>
    <t>The answer is given based on the dam inspection and takes into account a quantity and size of seepage areas, elevation in relation to dam height, approximate volumes of seepage through the dam (damp spot / dripping / trickle / steady flow, the latter in litres/second), material (tailings / other mixed with seepage)
The answer “Yes”: no signs of seepage, leaks, leakage of solutions through the dam were found.
The answer “No”: it is accepted in all cases when it is impossible to clearly and confidently answer “Yes”; or the TMF operator  unreasonably refuses to provide the inspector for information and/or visit all parts of the dam.
The answers “mostly yes” and “mostly no” for this question are inapplicable.</t>
  </si>
  <si>
    <t>The answer is given based on inspection of the dam and analysis of design documentation and takes into account material used for raising (tailings / hydro-cycloned tailings, external materials); coarser materials may well indicate improved stability over ‘standard’ tailings. 
The answer "Yes": the materials of the dam on the slopes shows composition and structure which is in line with the quality requirements fixed in the TOP.
The answer “mostly yes”: boundaries between different materials of the dam on the slopes are fuzzy and blurry.
The answer “mostly no”: the separation of various materials of the dam on the slopes is more likely to be guessed than exists.
The answer "No": it is established that different materials on the dam slopes are not separated; or the TMF operator unjustifiably refuses to vide the inspector for information and/or visit of all parts of the dam.</t>
  </si>
  <si>
    <t>The answer is given based on the dam inspection and takes into account its geometry: the flaws in the alignment and straightness of the dam crest and berms, the unevenness of the tilt angles; ramps, kinks, cracks in the dam body and on the roads, in drainage channels and pipelines near the tailing pond fogging of the materials forming the dam), salt depositions on the slopes. 
The answer "Yes": all the listed signs are absent.
The answer “No”: at least on one of the listed signs appears on the dam; or the TMF operator unreasonably refuses the inspector to provide information and/or to visit all parts of the dam.
The answers “mostly yes” and “mostly no” for this question are inapplicable!</t>
  </si>
  <si>
    <t>The answer is given based on the inspection of the dam and takes into account general conditions (vegetation, materials on surface); signs of slumping, irregular slope angle, excessive erosion (ruts, channels, gullies); 
seepage and water exfiltration.
The answer “Yes”: the surface of the dam and its slopes is in a normal state, irregularities are not visible.
The answer “mostly yes”: uneven slope angles, slight erosion signs as ruts, channels, and small ravines caused by the effects of precipitation.
The answer “mostly no”: signs of slumping and/or mudflow of the external near-surface parts of slopes uniquely associated with the effects of precipitation, excessive surface erosion, increased wetting of the surface and of the dam slopes.
The answer “No”: clear signs of sliding off the slopes on large areas, severe rain erosion (small and large ravines), excessive moisturization of upper parts of the dam and slopes (standing water, development of moisture-loving vegetation), the presence of age-old trees with a strong root system, the presence of a population of earth-moving animals (mole, gopher, etc.); or the TMF operator unreasonably refuses the inspector to visit the dam.</t>
  </si>
  <si>
    <t>The answer is given based on the inspection of the TMF impact area for soil erosion signs originated from possible drainages.
The answer “Yes”: no signs of soil erosion in the zone potentially affected by the TMF were identified. 
The answer “mostly yes”: there are some minor manifestations of soil erosion in the zone potentially affected by the TMF. As the distance from the TMF increases, soil erosion decreases dramatically. 
The answer “mostly not”: there are focal manifestations of soil erosion in the zone potentially affected by the TMF. As the distance from the TMF increases, the degree of erosion decreases slightly.
The answer “No”: the widespread erosion of soils in the zone affected by the TMF was revealed. As the distance from the TMF increases, the degree of erosion does not practically change; or the TMF operator unjustifiably refuses the inspector to visit the areas potentially subject to erosion.</t>
  </si>
  <si>
    <t>The answer is given based on evidences of tailings material dispersion in big quantities resulted from wind and water flows, external features of abstracted water (colour, smell), vegetation cover and soil conditions. 
The answer "Yes": no evidences of the impact of tailings materials on the environment have been identified. 
The answer “mostly yes”: there are insignificant signs of the impact of tailings materials on the environment, mainly with one contaminant. As the distance from the TMF increases, the impact mitigates sharply. 
The answer “Mostly no”: there are insignificant signs of the environmental impact of tailings materials with several contaminants. As the distance from the TMF increases, the impact mitigates slightly.
The answer “No”: the ubiquitous environmental impact of the TMF on the environment with contaminants has been identified. As the distance from the TMF increases, the impact remains almost unchanged; or the TMF operator unjustifiably refuses the inspector to provide information and/or visit the TMF.</t>
  </si>
  <si>
    <t>The answer is given based on the availability of storages for accumulating water from emergency spillways, their lining, filling, controlling devices
The answer "Yes": there are additional capacities for water collection from emergency water spillways in a satisfactory technical condition, or they are not needed due to natural conditions. 
The answer “Mostly yes”: the design project provides for additional tanks for water collection from the emergency spillways, the maintenance personnel confirms their presence and satisfactory technical condition, and minor disturbances of technical condition of the tanks from the technical design were identified that will not affect TMF safety. 
The answer “mostly no”: the design provides for additional tanks for water collection from emergency spillways, but maintenance personnel cannot confirm their presence and satisfactory technical condition; the deviations from the technical design have been found that may lead to the development of emergency.
The answer "No": the design provides for additional tanks for water collection from emergency spillways but they are missing or the existing tanks are in poor (emergency) technical condition; or the TMF operator unreasonably refuses the inspector to provide information and/or visit emergency storages and spillways.</t>
  </si>
  <si>
    <t>The answer is given based on checking the drains for emergency water diversion and takes into account:
Presence / functionality of emergency spillway in case of overtopping.
Surface water diversion dam:
Is a diversion present and functional? Age, dimensions, construction specifications, conditions. Approximate storage capacity.
Evidence of damage, recent overtopping, erosion.
Upstream rakes / grills for timber capture and retention.
Excessive sediment accumulation in dam
The answer "Yes": the elements of the emergency drainage facilities are in a satisfactory condition and are maintained by technical personnel, located according to the licenced documentation.
The answer is “mostly yes”: there are minor clogs in emergency drainage facilities with mostly loose material that is accessible for cleaning and the volume that will not affect the drain throughput.
The answer “mostly no”: a slight clogging of the emergency drainage facilities with compacted material was detected that is difficult to access or to clean, which may lead to the development of an emergency situation.
The answer "No": many elements of drainage facilities are not accessible tp inspection; A large number of elements of the emergency drainage facilities have been identified in poor condition or abandoned, or the TMF operator unreasonably refuses the inspector to visit the drainage facilities.</t>
  </si>
  <si>
    <t>The answer is given based on checking the water diversion system of the TMF and takes into consideration:
Actual conditions of the water diversion channels: 
• age, dimensions, construction specifications. 
• portal protected with rake / grill against driftwood.
• excessive sediment accumulation in tunnel.
• integrity of tunnel lining (as far as accessible). 
The answer "Yes": water diversion system elements are in a satisfactory condition and are maintained by technical staff, located according to the design documentation.
The answer is “mostly yes”: there are minor clogs in water diversion facilities with mostly loose material accessible for cleaning and the volume of sediments will not affect the drain throughput.
The answer “mostly no”: a slight clogging of the water diversion system with compacted sediments was detected that are difficult to access or to clean; this may contribute to the occurrence of overflow through the dam.
The answer "No": several elements of the water diversion system are not accessible to inspection; or a large number of components have been identified in an unsatisfactory, unserved or abandoned state: or theTMF operator unreasonably refuses the inspector to visit drainage facilities.</t>
  </si>
  <si>
    <t>The answer is given based on a comparison of the actual condition of drainage system elements and project documentation (TOP, monitoring and maintenance protocols).
The answer "Yes": drainage system elements are in a satisfactory condition and are maintained by technical staff, located according to the project documentation.
The answer “mostly yes”: the state of drainage facilities allows for the possibility of raising the water level to the maximum retaining level, which however will not affect TMF safety.
The answer “mostly no”: the state of drainage facilities may lead to rising the water level in the tailings pond to a critical level, exceeding this level will lead to overflow through the dam; 
The answer "No": many elements of the drainage system are not accessible to inspection; or a large number of drainage system elements have been identified in an unsatisfactory, unserved or abandoned state: or the TMF operator refuses unwarrantedly to the inspector in visiting the dam.</t>
  </si>
  <si>
    <t>The answer is given based on visual inspection of the internal water management system when visiting the TMF and takes into account:
- Type of dewatering system (active pumping or gravitational).
- Decanting systems installed (number of decanters, dimensions, materials, condition). 
- Dewatering tunnel: age, dimensions, construction specifications, condition. 
- Integrity of tunnel lining (as far as accessible).
- Frequency and protocols of monitoring and maintenance procedures.
The answer "Yes": the elements of the drainage system are in satisfactory condition and are maintained by technical staff.
The answer “mostly yes”: minor deviations of dam drainage water management system operation from working conditions have been identified that will not affect TMF safety.
The answer is “mostly no”: the revealed deviations of dam drainage water management operation from the working condition may lead to the development of an emergency; or not all elements of the drainage system are accessible to visual inspection.
The answer "No": many elements of the dam water management system are not accessible to inspection; or a large number of drainage system elements have been identified in poor, unserved or abandoned condition; or the TMF operator unreasonably refuses the inspector to visit the TMF.</t>
  </si>
  <si>
    <t xml:space="preserve">TMF safety level </t>
  </si>
  <si>
    <t>Raw data</t>
  </si>
  <si>
    <t>Measure Catalogue</t>
  </si>
  <si>
    <t>29E.   Mutually agree internal and external emergency plans</t>
  </si>
  <si>
    <t>31E.   Reassess the preservation and further monitoring stages using Factor of safety set by national regulations/requirements</t>
  </si>
  <si>
    <t>Is the zone of TMF impact (downstream or beyond the TMF protective zone) free from evidences of soil erosion which might happen as a result of uncontrolled drainage? (If applicable)</t>
  </si>
  <si>
    <t>Is the surrounding area of the TMF free from evidence of impacts to the environment caused by the TMF, that can lead to dam stability problems?</t>
  </si>
  <si>
    <t>EIA-LUP</t>
  </si>
  <si>
    <t>Do the TMF infrastructure components (roads, ponds, pipelines, protective zone facilities etc.) match the licenced TMF design documentation or TOP?</t>
  </si>
  <si>
    <t>DDP</t>
  </si>
  <si>
    <t>DRO</t>
  </si>
  <si>
    <t>See BAT Reference Document</t>
  </si>
  <si>
    <t>1I</t>
  </si>
  <si>
    <t>1H</t>
  </si>
  <si>
    <t>1K</t>
  </si>
  <si>
    <t>2D</t>
  </si>
  <si>
    <t>4(1)</t>
  </si>
  <si>
    <t>19H</t>
  </si>
  <si>
    <t>19J</t>
  </si>
  <si>
    <t>5(1)</t>
  </si>
  <si>
    <t>5(2)</t>
  </si>
  <si>
    <t>12(1)</t>
  </si>
  <si>
    <t>12(2)</t>
  </si>
  <si>
    <t>12(4)</t>
  </si>
  <si>
    <t>9A</t>
  </si>
  <si>
    <t>33(1-3)</t>
  </si>
  <si>
    <t>42(4)</t>
  </si>
  <si>
    <t>47(1-4)</t>
  </si>
  <si>
    <t>19G</t>
  </si>
  <si>
    <t>19I</t>
  </si>
  <si>
    <t>16(2-5)</t>
  </si>
  <si>
    <t>12(3)</t>
  </si>
  <si>
    <t>20G</t>
  </si>
  <si>
    <t>20F</t>
  </si>
  <si>
    <t>41(1-3)</t>
  </si>
  <si>
    <t>21(1)</t>
  </si>
  <si>
    <t>20H</t>
  </si>
  <si>
    <t>18(1-2)</t>
  </si>
  <si>
    <t>15(2)</t>
  </si>
  <si>
    <t>20(4)</t>
  </si>
  <si>
    <t>20(5)</t>
  </si>
  <si>
    <t>20(6)</t>
  </si>
  <si>
    <t>20(7)</t>
  </si>
  <si>
    <t>20(1)</t>
  </si>
  <si>
    <t>20(8)</t>
  </si>
  <si>
    <t>20(9-11)</t>
  </si>
  <si>
    <t>47(2-5)</t>
  </si>
  <si>
    <t>46(1-12)</t>
  </si>
  <si>
    <t>47(1)</t>
  </si>
  <si>
    <t>20(3-7)</t>
  </si>
  <si>
    <t>16(1-6)</t>
  </si>
  <si>
    <t>22(1)</t>
  </si>
  <si>
    <t>10E</t>
  </si>
  <si>
    <t>10H</t>
  </si>
  <si>
    <t>10F</t>
  </si>
  <si>
    <t>10G</t>
  </si>
  <si>
    <t>6F</t>
  </si>
  <si>
    <t>10J</t>
  </si>
  <si>
    <t>35(3)</t>
  </si>
  <si>
    <t>30(2)</t>
  </si>
  <si>
    <t>38(1-8)</t>
  </si>
  <si>
    <t>49(5-6)</t>
  </si>
  <si>
    <t>18(1)</t>
  </si>
  <si>
    <t>20(1-2)</t>
  </si>
  <si>
    <t>20B</t>
  </si>
  <si>
    <t>27A</t>
  </si>
  <si>
    <t>Environmental Impact Assessment (EIA) and Land-use Planning (LUP)</t>
  </si>
  <si>
    <t>yes = 4, mostly yes = 3, mostly no = 2, no = 1, not applicable = 0</t>
  </si>
  <si>
    <t>normal = 1, critical = 2</t>
  </si>
  <si>
    <t>Answer score</t>
  </si>
  <si>
    <t>Max score</t>
  </si>
  <si>
    <t>Weighted evaluation</t>
  </si>
  <si>
    <t>Design Documentation and Permitting</t>
  </si>
  <si>
    <t>Environmental Impact Assessment and Land-use Planning</t>
  </si>
  <si>
    <t>Reference to "Safety Guidelines"</t>
  </si>
  <si>
    <t>n. a.</t>
  </si>
  <si>
    <t>Does the initial risk assessment cover the whole TMF and neighbouring (potentially affected) areas?</t>
  </si>
  <si>
    <t>Were seismic and geological hazards assessed for the TMF (e.g. soil collapsing or tectonic faults)?</t>
  </si>
  <si>
    <t>Were possible accident scenarios assessed for all relevant TMF component?</t>
  </si>
  <si>
    <t>Were safety activities developed, which are intended to prevent possible accident scenarios mentioned in questions 13-16?</t>
  </si>
  <si>
    <t>Were data concerning accidents and incidents at similar TMFs taken into account during the scenario description?</t>
  </si>
  <si>
    <t>Was the dam raising method selected taking into account local conditions (especially tailings' grain size, mineralogy and pulp density as well as geological and meteorological risk factors)?</t>
  </si>
  <si>
    <t>Was the EIA carried out by licensed experts?</t>
  </si>
  <si>
    <t>Is the planned TMF site located beyond the zones/areas subject to negative influence of extreme atmospheric conditions (floods, extreme precipitation, strong winds, extreme temperature)?</t>
  </si>
  <si>
    <t>Is the planned TMF site located beyond areas (including buffer areas) protected by national or EU nature conservation regulation?</t>
  </si>
  <si>
    <t>Is the TMF site located outside areas with specific agricultural value?</t>
  </si>
  <si>
    <t>Are there discovered archeological and cultural heritage objects located outside the area of TMF impact?</t>
  </si>
  <si>
    <t xml:space="preserve">Was potential underlying mineralization (former or planned underground workings) taken into account in the EIA? </t>
  </si>
  <si>
    <t>Has the site selection process during design phase confirmed the absence of any negative impact of an operating TMF on the environment?</t>
  </si>
  <si>
    <t>Is the assessed level of surface and ground water pollution below regulatory thresholds for the whole TMF lifecycle?</t>
  </si>
  <si>
    <t>Is an internal emergency plan developed and documented for all phases of the TMF life cycle?</t>
  </si>
  <si>
    <t>Were safety measures developed to limit the impact of accidents?</t>
  </si>
  <si>
    <t>Is there an evaluation of how the proposed safety measures limit the potential impact/effects on receptors of possible accidents and how efficient they are?</t>
  </si>
  <si>
    <t>Was the TMF planning, design and construction prepared by licensed legal or natural person(s), certified in accordance with the national legislative, regulatory and safety norms that were in force in the period of design?</t>
  </si>
  <si>
    <t>Was the TMF operation manual / TOP developed before construction of tailings facilities and submitted for lincensing?</t>
  </si>
  <si>
    <t>Were all phases of the TMF life cycle (design, construction, operation, closure, and rehabilitation) considered and properly addressed in design documents?</t>
  </si>
  <si>
    <t>Were the potentially affected local authorities involved in the licensing process and their the opinion taken into account concerning TMF construction?</t>
  </si>
  <si>
    <t>Were the competent authorities of potentially affected neighbouring coutries involved in the licensing process and their opinion taken into account concerning TMF construction? (if applicable)</t>
  </si>
  <si>
    <t>Does the TMF design documentation contain a comprehensive risk assessment for the whole TMF life-cycle subject to licensing?</t>
  </si>
  <si>
    <t>Does the TMF design documentation contain an environmental impact assessment (EIA) and was it approved before issuing permission for construction of the TMF?</t>
  </si>
  <si>
    <t>Was a detailed waste management plan for the TMF worked out during the development phase?</t>
  </si>
  <si>
    <t>Was the TMF operation and management plan (operational manual) and waste management plan (if it is not part of the operation manual) evaluated and approved before the start of the operation?</t>
  </si>
  <si>
    <t>Does the design documentation take into account physical character of the tailings?</t>
  </si>
  <si>
    <t>Has the design documentation confirmed the selection of a safe tailings deposition method (geotechnical parameters, factor of safety)?</t>
  </si>
  <si>
    <t>Were tailings material parameters (water content of the slurry, pulp density, PSD, discharge capacity) taken into account when designing the retention pond?</t>
  </si>
  <si>
    <t>Is the TMF equipped with impervious screens (e.g. membrane or low permeability compacted clay layer) to prevent unwanted leakage from the TMF? (if applicable)</t>
  </si>
  <si>
    <t>Was the humus layer completely removed before dam construction and is it stored/used according to national legal requirements (if applicable)?</t>
  </si>
  <si>
    <t>Are natural water streams located or diverted beyond the protective zone of the TMF during its operation?</t>
  </si>
  <si>
    <t>Does the TMF operation manual describe procedures to prevent or reduce acid or base drainage production, and facilities to collect and treat the generated acid water (if applicable)?</t>
  </si>
  <si>
    <t>Do operation logs prove that water-hazardous compounds are eliminated / neutralized before their discharge from or to the TMF (if applicable)?</t>
  </si>
  <si>
    <t xml:space="preserve">Are these reservoirs equipped with low-permeable barriers to prevent leaks (if applicable)? </t>
  </si>
  <si>
    <t>Is normal operation ensured for TMF components during 1:10, 1:100 and 1:1000 flooding events?</t>
  </si>
  <si>
    <t>Was the lowest pipeline section designed above the potential maximum flooding level for the last 100 years (or equivalent projected 1:100 year flooding level)?</t>
  </si>
  <si>
    <t>Have the flood data for at least a 100-year period (historical or projected) been used as the basis when calculating the emergency spillway capacity for the dam?</t>
  </si>
  <si>
    <t>Are training events regulary organised for the TMF operating staff?</t>
  </si>
  <si>
    <t>Are the regular staff trainings  performed according the approved program ?</t>
  </si>
  <si>
    <t>Does the TMF operational staff regularly confirm the proper qualification in the field of rules and regulations concerning safety management and environmental performance (if applicable)?</t>
  </si>
  <si>
    <t>Do the TMF operational staff have proper knowledge for environmental (including basic hydrology) and health issues (if applicable)?</t>
  </si>
  <si>
    <t>Do the TMF operational staff have proper knowledge  to control TMF safety and environment conditions (if applicable)?</t>
  </si>
  <si>
    <t>Do the staff responsible for TMF operation have proper knowledge  concerning communication and submission of internal reports to the executive management (if applicable)?</t>
  </si>
  <si>
    <t>Do the staff responsible for TMF operation have proper skills concerning public communication and relations (if applicable)?</t>
  </si>
  <si>
    <t>Does the program for regular staff trainings include checking of obtained knowledge?</t>
  </si>
  <si>
    <t>Is the local public engaged in emergency response training?</t>
  </si>
  <si>
    <t>Are there maps indicating location of the tailings delivery system (actual conditions and documentation of previous discharge points)?</t>
  </si>
  <si>
    <t>Does the TMF operation manual contain technical procedures and specification of the tailings delivery and accumulation system with specific regards to safety and environmental protection issues?</t>
  </si>
  <si>
    <t>Does the approved TMF operation manual contain reporting procedures for non-compliance and failures?</t>
  </si>
  <si>
    <t>Are any changes of the operation manual based on a well-documented performance analysis (if applicable)?</t>
  </si>
  <si>
    <t>Does the TMF operation manual describe measures to follow for operational parameters (discharged amount of tailings, freeboard capacity etc.) during significant seasonal events?</t>
  </si>
  <si>
    <t>Is pipeline and pump condition regularly checked in accordance with the operational regulations and confirmed in a written documentation?</t>
  </si>
  <si>
    <t>Is it a clear procedure to agree, approve, and update TMF closure plans?</t>
  </si>
  <si>
    <t>Are there procedures developed and documented for the revision, testing and acceptance of emergency plans in case of substitution of emergency response services or their management staff?</t>
  </si>
  <si>
    <t>Are there procedures developed and documented for the revision, testing and acceptance of emergency plans in case of operational changes, mismanagement, structural problems identified, equipment modification or natural events result in a threat that design limits will be exceeded?</t>
  </si>
  <si>
    <t>Is there any abridged or digital version of the emergency plan available for easy access in the event of emergency situations?</t>
  </si>
  <si>
    <t>Does the emergency plan contain evaluation of emergency scenarios, risks, potentially affected areas as well as procedures and physical resources to respond them?</t>
  </si>
  <si>
    <t>Does the emergency plan list hardware and resources needed for emergency response activities, their availability, location and technical condition?</t>
  </si>
  <si>
    <t>Does the emergency plan contain procedures for emergency response for each  emergency scenario determined?</t>
  </si>
  <si>
    <t>Is the internal emergency plan site-specific and developed for each specific scenario presented in the hazard and risk assessment?</t>
  </si>
  <si>
    <t>Does the internal emergency plan contain estimations of equipment and construction materials needed to deal with dangerous releases and emergency repairs of the TMF for each scenario?</t>
  </si>
  <si>
    <t>Were the procedures established to integrate external emergency services within the internal emergency plan?</t>
  </si>
  <si>
    <t>Is seismic activity monitored at the TMF, considering that the TMF is located in a medium-high risk seismicity area? (If applicaple)</t>
  </si>
  <si>
    <t>Does the monitoring regime describe the procedures related to characterisation of the hydraulic fill (volume, PSD, water content, density etc.) at discharge points?</t>
  </si>
  <si>
    <t>Do the operation logs prove that the treated acid or contaminated drainage water meet the permit conditions (if applicable)?</t>
  </si>
  <si>
    <t>Are safety requirements met while removing drainage water in line with the operation manual?</t>
  </si>
  <si>
    <t>Is there a plan for TMF closure and rehabilitation, which corresponds to national legal requirements and approved by competent authorities?</t>
  </si>
  <si>
    <t>Were criteria  for the completion of TMF operation established according to national or EU regulation?</t>
  </si>
  <si>
    <t>Are tailings materials to be used for later processing?</t>
  </si>
  <si>
    <t>Does the closure plan contain evaluation of risks connected with TMF closure and rehabilitation?</t>
  </si>
  <si>
    <t xml:space="preserve">Are there any personnel responsible for controlling/monitoring the closed/rehabilitated TMF? </t>
  </si>
  <si>
    <t>HRA</t>
  </si>
  <si>
    <t>OCM</t>
  </si>
  <si>
    <t>TP</t>
  </si>
  <si>
    <t>MIP</t>
  </si>
  <si>
    <t>MEE</t>
  </si>
  <si>
    <t>CRP</t>
  </si>
  <si>
    <t>7B</t>
  </si>
  <si>
    <t>1(2)</t>
  </si>
  <si>
    <t>4F</t>
  </si>
  <si>
    <t>4G</t>
  </si>
  <si>
    <t>10D</t>
  </si>
  <si>
    <t>49(1-6)</t>
  </si>
  <si>
    <t>50(1-3)</t>
  </si>
  <si>
    <t>4E</t>
  </si>
  <si>
    <t>16(2-4)</t>
  </si>
  <si>
    <t>27B</t>
  </si>
  <si>
    <t>4H</t>
  </si>
  <si>
    <t>27(1-4)</t>
  </si>
  <si>
    <t>49(1-5)</t>
  </si>
  <si>
    <t>2C</t>
  </si>
  <si>
    <t>4(2)</t>
  </si>
  <si>
    <t>3H</t>
  </si>
  <si>
    <t>11(1)</t>
  </si>
  <si>
    <t>30(1)</t>
  </si>
  <si>
    <t>30(1-3)</t>
  </si>
  <si>
    <t>31(1-12)</t>
  </si>
  <si>
    <t>24F</t>
  </si>
  <si>
    <t>24G</t>
  </si>
  <si>
    <t>24H</t>
  </si>
  <si>
    <t>24J</t>
  </si>
  <si>
    <t>1(1)</t>
  </si>
  <si>
    <t>24D</t>
  </si>
  <si>
    <t>24E</t>
  </si>
  <si>
    <t>1F</t>
  </si>
  <si>
    <t>6(1)</t>
  </si>
  <si>
    <t>20(1-11)</t>
  </si>
  <si>
    <t>15(1)</t>
  </si>
  <si>
    <t>16(1)</t>
  </si>
  <si>
    <t>17(1)</t>
  </si>
  <si>
    <t>17(2)</t>
  </si>
  <si>
    <t>6E</t>
  </si>
  <si>
    <t>21A</t>
  </si>
  <si>
    <t>10I</t>
  </si>
  <si>
    <t>14B</t>
  </si>
  <si>
    <t>14D</t>
  </si>
  <si>
    <t>32(2)</t>
  </si>
  <si>
    <t>32(3)</t>
  </si>
  <si>
    <t>35(1)</t>
  </si>
  <si>
    <t>35(2)</t>
  </si>
  <si>
    <t>12E</t>
  </si>
  <si>
    <t>16(2)</t>
  </si>
  <si>
    <t>16(3)</t>
  </si>
  <si>
    <t>16(4)</t>
  </si>
  <si>
    <t>37(2)</t>
  </si>
  <si>
    <t>37(4)</t>
  </si>
  <si>
    <t>47(1-5)</t>
  </si>
  <si>
    <t>21J</t>
  </si>
  <si>
    <t>8(1)</t>
  </si>
  <si>
    <t>18(2)</t>
  </si>
  <si>
    <t>20(2)</t>
  </si>
  <si>
    <t>20(9)</t>
  </si>
  <si>
    <t>30(1-4)</t>
  </si>
  <si>
    <t>20A</t>
  </si>
  <si>
    <t>19B</t>
  </si>
  <si>
    <t>15H</t>
  </si>
  <si>
    <t>15G</t>
  </si>
  <si>
    <t>25D</t>
  </si>
  <si>
    <t>25F</t>
  </si>
  <si>
    <t>15I</t>
  </si>
  <si>
    <t>15J</t>
  </si>
  <si>
    <t>15F</t>
  </si>
  <si>
    <t>23I</t>
  </si>
  <si>
    <t>15E</t>
  </si>
  <si>
    <t>26B</t>
  </si>
  <si>
    <t>26C</t>
  </si>
  <si>
    <t>26D</t>
  </si>
  <si>
    <t>26E</t>
  </si>
  <si>
    <t>12(1-3)</t>
  </si>
  <si>
    <t>15(1-2)</t>
  </si>
  <si>
    <t>1G</t>
  </si>
  <si>
    <t>42(1-4)</t>
  </si>
  <si>
    <t>30(1-9)</t>
  </si>
  <si>
    <t>25E</t>
  </si>
  <si>
    <t>41(1)</t>
  </si>
  <si>
    <t>41(3)</t>
  </si>
  <si>
    <t>20C</t>
  </si>
  <si>
    <t>20D</t>
  </si>
  <si>
    <t>21H</t>
  </si>
  <si>
    <t>all</t>
  </si>
  <si>
    <t>6(2)</t>
  </si>
  <si>
    <t>31(1)</t>
  </si>
  <si>
    <t>38(1)</t>
  </si>
  <si>
    <t>42(1)</t>
  </si>
  <si>
    <t>37(1)</t>
  </si>
  <si>
    <t>5(1-2)</t>
  </si>
  <si>
    <t>31(1-9)</t>
  </si>
  <si>
    <t>39(1-2)</t>
  </si>
  <si>
    <t>49(1)</t>
  </si>
  <si>
    <t>34D</t>
  </si>
  <si>
    <t>42(1-3)</t>
  </si>
  <si>
    <t>38(1-6)</t>
  </si>
  <si>
    <t>31(5-6)</t>
  </si>
  <si>
    <t>49(6)</t>
  </si>
  <si>
    <t>35B</t>
  </si>
  <si>
    <t>16(2-6)</t>
  </si>
  <si>
    <t>36E</t>
  </si>
  <si>
    <t>31F</t>
  </si>
  <si>
    <t>36A</t>
  </si>
  <si>
    <t>Were local geological, hydrological and climatic conditions considered during the setup of the monitoring regime?</t>
  </si>
  <si>
    <t>Are the relevant competencies required from the personnel engaged with the management of TMF described in the TMF operation manual?</t>
  </si>
  <si>
    <t>Is a Major Accident Prevention Policy and Safety Management System (or equivalent documentation) developed and regularly updated for the TMF?</t>
  </si>
  <si>
    <t>Is the monitoring regime regularily updated on the basis of monitoring results?</t>
  </si>
  <si>
    <t>Are the monitoring protocols kept in line with the monitoring regime?</t>
  </si>
  <si>
    <t>Is there a regular (tree-monthly or annual) procedure of review of the TMF operation manual and waste management plan based on results of internal or independent inspections?</t>
  </si>
  <si>
    <t>Are there procedures developed and documented for the revision, testing and acceptance of emergency plans if accidents or emergency situations appear at the TMF or similar facilities?</t>
  </si>
  <si>
    <t>Are there procedures developed and documented for the revision, testing and acceptance of emergency plans in case of new technical knowledge arising or new risks being revealed at the TMF?</t>
  </si>
  <si>
    <t>Are there procedures developed and documented for the revision, testing and acceptance of emergency plans at regular time intervals, as determined in the emergency plans themselfs.</t>
  </si>
  <si>
    <t>Are groundwater source protection zones located outside the area of the TMF impact, based on a risk assessment?</t>
  </si>
  <si>
    <t xml:space="preserve">Do inspection protocols prove that the embankment slope have an angle that fulfils the minimum long-term factor of safety requirements fixed in the design documentation? </t>
  </si>
  <si>
    <t>Does the monitoring regime include the observation of embankment geometry parameters (height, length, slope angle, minimum embankment crest level)?</t>
  </si>
  <si>
    <t>1C.   Cooperate with the competent authorities to involve expert analysis of design documentation</t>
  </si>
  <si>
    <t>1E.   Prepare a detailed map of the TMF site and the surrounding area</t>
  </si>
  <si>
    <t>1F.   Perform the expert assessment of the TMF operation and waste management plans and submit to approval</t>
  </si>
  <si>
    <t>1G.   Ensure that risk management strategy is based on the analysis of both environmental and engineering design</t>
  </si>
  <si>
    <t>1I.    Review case histories of similar structures and, in particular, of failures</t>
  </si>
  <si>
    <t xml:space="preserve">1H.   Demonstrate that the facility include mitigation elements for all potential risks </t>
  </si>
  <si>
    <t>1K.   Identify of all potential hazards, not only during operation but post closure as well</t>
  </si>
  <si>
    <t>The TMF project was not discussed with local authorities and communities</t>
  </si>
  <si>
    <t>2A.   Cooperate with the competent authorities in order to provide environmental-related information to the affected public</t>
  </si>
  <si>
    <t>2C.    Cooperate with the competent authorities in order to involve the affected public in the permitting process</t>
  </si>
  <si>
    <t>2D.    Cooperate with the competent authorities in order to involve the affected public in the emergency response trainings</t>
  </si>
  <si>
    <t>3H.   Check whether decant and other internal structures designed to accommodate total embankment stresses</t>
  </si>
  <si>
    <t>4A.  Perform the study per possible accident scenarios and their after-effects</t>
  </si>
  <si>
    <t>4E.   Risk analysis should include the possibility that materials, as well as the surrounding conditions (including extreme hydrological or seismic events), may change during the operating life</t>
  </si>
  <si>
    <t>4F.   Ensure that risk management strategy is based on the analysis of severity of the risks identified</t>
  </si>
  <si>
    <t>4G.   Perform geochemical assessment in order to identify any hazardous or dangerous substances or acid generation potential</t>
  </si>
  <si>
    <t>4H.  Check that the stability, hydrological and seismological design assessments are robust for each phase of dam raise construction</t>
  </si>
  <si>
    <t>Alternative options of TMF disposition were not considered</t>
  </si>
  <si>
    <t>5A.   Consider alternative options of TMF location and give appropriate recommendations</t>
  </si>
  <si>
    <t>6B.   (Re)Assess stability of the dam and tailings pond taking into account the properties of tails, used solids, appropriate safety criteria, and local condition</t>
  </si>
  <si>
    <t>6E.    Ensure that spillway design enable to pass or store routed TMF in safety at all stages of construction</t>
  </si>
  <si>
    <t>6F.    Check/ensure that  design of internal drainage control system cater for seepage volumes at all stages of deposition</t>
  </si>
  <si>
    <t>7B.   Complete detailed site investigation and historical research of old underground workings, leading to design of suitable stabilising measures</t>
  </si>
  <si>
    <t xml:space="preserve">8A.   Identify hazardous substances and mixtures stored in TMF </t>
  </si>
  <si>
    <t>Properties of solid matter at the site and solids used for TMF construction were not studied or taken into account</t>
  </si>
  <si>
    <t>10A.   Study the properties of solids at the TMF site and solid matter used for construction</t>
  </si>
  <si>
    <t>10B.   Assess stability of TMF technical components considering site solid matter properties and appropriate safety criteria</t>
  </si>
  <si>
    <t>10D.   Complete detailed site investigation and laboratory study of construction materials, together with ongoing QA</t>
  </si>
  <si>
    <t>10E.    Complete dam construction materials testing for  stability assessment, define dam parameters of reaching factors of safety exceeding minimum international and national criteria</t>
  </si>
  <si>
    <t>10F.    Perform geotechnical classification of tailings material to determine both short- and long-term physical properties</t>
  </si>
  <si>
    <t>10G.    Perform evaluation of the potential for long-term geotechnical and geochemical deterioration of the materials stored in the depository or used to confine the waste product</t>
  </si>
  <si>
    <t>10H.    Check that suitable factors of safety and quality control of embankment construction materials ensure internal filter relationships</t>
  </si>
  <si>
    <t>10I. Complete materials testing for  underlying bedrocks in order to reach factors of safety exceeding minimum international and national criteria</t>
  </si>
  <si>
    <t>10J.    Ensure that the necessary protective zones are robust against the risk of uncontrolled seepage, considering also deterioration of materials, either physically or geochemically induced</t>
  </si>
  <si>
    <t>11A.   Update or design documentations for pipeline locations and routing</t>
  </si>
  <si>
    <t>12D.   Improve the dam design to remove incompatibilities</t>
  </si>
  <si>
    <t xml:space="preserve">15A.   Prepare/Update the TMF operation manual according to regulative requirements </t>
  </si>
  <si>
    <t>15C.   Perform expert assessment of the TMF operation and waste management plans and approve them</t>
  </si>
  <si>
    <t>15D.   Update/Modify the TMF operation manual with procedures regulating acid mine drainage remediation</t>
  </si>
  <si>
    <t>Company quality assurrance system is weak</t>
  </si>
  <si>
    <t>15E.    Complete ongoing review of risks through facility inspection and monitoring</t>
  </si>
  <si>
    <t>15F.    Ensure that the basis of the design risk assessment is reviewed regularly and verified or updated</t>
  </si>
  <si>
    <t xml:space="preserve">15G.    Apply management policies and procedures systematically in order to identify, assess, control, mitigate and monitor risk during the whole life-cycle of a project </t>
  </si>
  <si>
    <t>15H.    Perform regular review of emergency and closure planning</t>
  </si>
  <si>
    <t>15I.    Order an independent overview, inspection and reporting about operation manual annually</t>
  </si>
  <si>
    <t>15J.    Order and independent overview of risk management and CQA</t>
  </si>
  <si>
    <t>16C.   Create the capacities (spaces) for joint storage of hazardous materials equipped with additional isolating baffles</t>
  </si>
  <si>
    <t>19A.   Review the design for dam raising process and consult with the competent authority for approval</t>
  </si>
  <si>
    <t>19G. Check that pressurised pipelines are not laid on embankment surfaces</t>
  </si>
  <si>
    <t>19H.  Check whether all embankment surfaces to be placed at slopes which encourage controlled runoff</t>
  </si>
  <si>
    <t xml:space="preserve">19I.  Check that all vulnerable pipelines to be instrumented to enable untoward leakage and discharges to be identified. </t>
  </si>
  <si>
    <t xml:space="preserve">19J. Ensure that the embankment zoning is proof against uncontrolled seepages and their destabilising effects and that the risk of piping is fully mitigated </t>
  </si>
  <si>
    <t>20H.   Ensure that decant and other internal structures designed to accommodate total embankment stresses, with built-in redundancy and full instrumentation</t>
  </si>
  <si>
    <t>21K.   Repair/Modernize existing drainage facilities according to design documents or the new drainage design</t>
  </si>
  <si>
    <t xml:space="preserve">TMF are not secured properly </t>
  </si>
  <si>
    <t>23B.   Eliminate inconsistencies in the TMF monitoring schedule</t>
  </si>
  <si>
    <t>23D.   Check technical conditions of the monitoring network</t>
  </si>
  <si>
    <t>25D. Ensue that all personnel engaged in operation, surveillance, maintenance, safety preparedness, monitoring and control has the relevant competences</t>
  </si>
  <si>
    <t>25E. Ensue that all personnel engaged in operation, surveillance, maintenance, safety preparedness, monitoring and control are advised in writing of their duties and responsibilities</t>
  </si>
  <si>
    <t>25F. Ensure that the relevant personnel have the appropriate authority and have received the correct training.</t>
  </si>
  <si>
    <t>26B. Update periodically the Major Accident Prevention Policy taking into account specifics and features of the TMF site and relevant changes of legislation</t>
  </si>
  <si>
    <t>26C. Update periodically the Safety Management System document taking into account specifics and features of the TMF site and relevant changes of legislation</t>
  </si>
  <si>
    <t>26D. Ensure that the Major Accident Prevention Policy is based on the identified major accident hazards and incorporate the features to prevent the accidents during construction and operation</t>
  </si>
  <si>
    <t xml:space="preserve">26E. Apply the most likely (credible) failure mode assessment method or the principle of design risk methodology in order to develop the major accident prevention policy. </t>
  </si>
  <si>
    <t>Short-ter</t>
  </si>
  <si>
    <t>29C.   Update the emergency plan, especially aspects related to emergency scenarios, risks and potentially affected areas</t>
  </si>
  <si>
    <t>31B.   Amend the TMF closure plan according to applicable regulatory requirements</t>
  </si>
  <si>
    <t xml:space="preserve">31D.   Study the feasibility of using tailings as secondary raw materials </t>
  </si>
  <si>
    <t xml:space="preserve">31G.   Include monitoring procedures into the closure and rehabilitation plans </t>
  </si>
  <si>
    <t>31H.   Appoint personnel responsible for control over the closed/rehabilitated TMF</t>
  </si>
  <si>
    <t>Soil reclamation and landscaping plans are absent or incomplete or not implemented see 32</t>
  </si>
  <si>
    <t>34A. Elaborate / revise the plan for TMF reclamation and landscaping</t>
  </si>
  <si>
    <t>34D. Elaborate economically feasible utilization of the rehabilitated TMF area (e.g. golf course, solar energy farm)</t>
  </si>
  <si>
    <t>35D. Employ biological methods of TMF remediation including phytoremediation, life barrier of perennial trees etc. if applicable</t>
  </si>
  <si>
    <t>Best Available Technologies (MWTR BREF, 2019)</t>
  </si>
  <si>
    <t>Corporate management</t>
  </si>
  <si>
    <t>Apply BAT 1(1): Corporate management; Organisational and Corporate Management system (O&amp;CMS); BREF chapter 5.2.1.a (p. 490)</t>
  </si>
  <si>
    <t>Apply BAT 1(2): Corporate management; Environmental Management System (EMS); BREF chapter 5.2.1.b (p. 490)</t>
  </si>
  <si>
    <t>Extractive waste characterisation</t>
  </si>
  <si>
    <t>Apply BAT 2: Extractive waste characterisation; Initial extractive waste characterisation; BREF chapter 5.2.2.1 (p. 492)</t>
  </si>
  <si>
    <t>Apply BAT 3: Extractive waste characterisation; Review and verification of the extractive waste characteristics; BREF chapter 5.2.2.1 (p. 493)</t>
  </si>
  <si>
    <t>Extractive waste site and management options</t>
  </si>
  <si>
    <t>Apply BAT 4(1): Extractive waste site and management options; Identification of extractive waste site options; BREF chapter 5.2.2.2.a (p. 494)</t>
  </si>
  <si>
    <t>Apply BAT 4(2): Extractive waste site and management options; Identification of extractive waste handling/ transport, treatment and deposition options; BREF chapter 5.2.2.2.b (p. 494)</t>
  </si>
  <si>
    <t>Environmental Risk and Impact Evaluation</t>
  </si>
  <si>
    <t>Apply BAT 5(1): Environmental Risk and Impact Evaluation; Environmental Risk and Impact Evaluation; BREF chapter 5.2.2.3.b (p. 497)</t>
  </si>
  <si>
    <t>Apply BAT 5(2): Environmental Risk and Impact Evaluation; Hazards and risk elements identification; BREF chapter 5.2.2.3.a (p. 496)</t>
  </si>
  <si>
    <t>Prevention of solid extractive waste generation</t>
  </si>
  <si>
    <t>Apply BAT 6(1): Prevention of solid extractive waste generation; Pre-sorting and selective handling of extractive materials that in principle qualify as byproducts/products; BREF chapter 5.2.3.1.a (p. 498)</t>
  </si>
  <si>
    <t>Apply BAT 6(2): Prevention of solid extractive waste generation; Using extractive materials that in principle qualify as byproducts/products for internal or external purposes; BREF chapter 5.2.3.1.c (p. 498)</t>
  </si>
  <si>
    <t>Reduction of non-inert extractive waste and hazardous extractive waste generation</t>
  </si>
  <si>
    <t>Apply BAT 7: Reduction of non-inert extractive waste and hazardous extractive waste generation; Sorting and selective handling of extractive waste; BREF chapter 5.2.3.2.b (p. 499)</t>
  </si>
  <si>
    <t>Reduction of extractive waste volumes to be deposited</t>
  </si>
  <si>
    <t>Apply BAT 8(1): Reduction of extractive waste volumes to be deposited; Preparing for re-use of liquid extractive wastes; BREF chapter 5.2.3.3.a (p. 500)</t>
  </si>
  <si>
    <t>8(2)</t>
  </si>
  <si>
    <t>Apply BAT 8(2): Reduction of extractive waste volumes to be deposited; Desalinisation of liquid extractive wastes; BREF chapter 5.2.3.3.b (p. 500)</t>
  </si>
  <si>
    <t>8(3)</t>
  </si>
  <si>
    <t>Apply BAT 8(3): Reduction of extractive waste volumes to be deposited; Dehydration of liquid extractive wastes; BREF chapter 5.2.3.3.c (p. 500)</t>
  </si>
  <si>
    <t>Recovery of extractive waste</t>
  </si>
  <si>
    <t>Apply BAT 10: Recovery of extractive waste; Re-processing of extractive waste; BREF chapter 5.2.3.4 (p. 502)</t>
  </si>
  <si>
    <t>Design for closure</t>
  </si>
  <si>
    <t>Apply BAT 11(1): Design for closure; Design for closure concept; BREF chapter 5.3.1.1.1 (p. 503)</t>
  </si>
  <si>
    <t>Additional Organisational and Corporate Management tools</t>
  </si>
  <si>
    <t>Apply BAT 12(1): Additional Organisational and Corporate Management tools; Management of changes; BREF chapter 5.3.1.1.2.b (p. 505)</t>
  </si>
  <si>
    <t>Apply BAT 12(2): Additional Organisational and Corporate Management tools; Quality Assurance and Quality Control (QA/QC) system; BREF chapter 5.3.1.1.2.a (p. 504)</t>
  </si>
  <si>
    <t>Apply BAT 12(3): Additional Organisational and Corporate Management tools; Mitigation of accident procedures including emergency planning; BREF chapter 5.3.1.1.2.d (p. 505)</t>
  </si>
  <si>
    <t>Apply BAT 12(4): Additional Organisational and Corporate Management tools; Operation, Supervision and Maintenance (OSM) manual for dams; BREF chapter 5.3.1.1.2.c (p. 505)</t>
  </si>
  <si>
    <t>Extractive waste deposition on surface areas (including the EWFs)</t>
  </si>
  <si>
    <t>Apply BAT 13: Extractive waste deposition on surface areas (including the EWFs); Investigation of the geotechnical properties of the supporting strata; BREF chapter 5.3.1.1.3.1 (p. 506)</t>
  </si>
  <si>
    <t>Dam construction materials selection</t>
  </si>
  <si>
    <t>Apply BAT 14: Dam construction materials selection; Dam construction materials selection; BREF chapter 5.3.1.1.3.2 (p. 506)</t>
  </si>
  <si>
    <t>Dam/embankment construction methods</t>
  </si>
  <si>
    <t>Apply BAT 15(1): Dam/embankment construction methods; Basal structure; BREF chapter 5.3.1.1.3.3.1.b (p. 507)</t>
  </si>
  <si>
    <t>Apply BAT 15(2): Dam/embankment construction methods; Water and solids retention dam construction method; BREF chapter 5.3.1.1.3.3.1.a (p. 507)</t>
  </si>
  <si>
    <t>Apply BAT 16(1): Dam/embankment construction methods; Starter dam for total solids retention and partial water retention dam construction method; BREF chapter 5.3.1.1.3.3.1.a (p. 508)</t>
  </si>
  <si>
    <t>Apply BAT 16(2): Dam/embankment construction methods; Upstream raising method; BREF chapter 5.3.1.1.3.3.1.b (p. 509)</t>
  </si>
  <si>
    <t>Apply BAT 16(3): Dam/embankment construction methods; Downstream raising method; BREF chapter 5.3.1.1.3.3.1.c (p. 509)</t>
  </si>
  <si>
    <t>Apply BAT 16(4): Dam/embankment construction methods; Centerline raising method; BREF chapter 5.3.1.1.3.3.1.d (p. 510)</t>
  </si>
  <si>
    <t>16(5)</t>
  </si>
  <si>
    <t>Apply BAT 16(5): Dam/embankment construction methods; Composite basal structure system; BREF chapter 5.3.1.1.3.3.1.e (p. 511)</t>
  </si>
  <si>
    <t>16(6)</t>
  </si>
  <si>
    <t>Apply BAT 16(6): Dam/embankment construction methods; Low permeability natural soil basal structure; BREF chapter 5.3.1.1.3.3.1.f (p. 511)</t>
  </si>
  <si>
    <t>Water balance analysis</t>
  </si>
  <si>
    <t>Apply BAT 18(1): Water balance analysis; Water balance analysis; BREF chapter 5.3.1.1.3.4.1.a (p. 514)</t>
  </si>
  <si>
    <t>Apply BAT 18(2): Water balance analysis; Water management plan; BREF chapter 5.3.1.1.3.4.1.b (p. 515)</t>
  </si>
  <si>
    <t>Design flood</t>
  </si>
  <si>
    <t>Apply BAT 19: Design flood; Design flood evaluation; BREF chapter 5.3.1.1.3.4.2 (p. 516)</t>
  </si>
  <si>
    <t>Free water management, removal of free water</t>
  </si>
  <si>
    <t>Apply BAT 20(1): Free water management, removal of free water; Vertical decant tower; BREF chapter 5.3.1.1.3.4.3.a (p. 517)</t>
  </si>
  <si>
    <t>Free water management; Beach</t>
  </si>
  <si>
    <t>Apply BAT 20(2): Free water management; Beach; Minimum beach length; BREF chapter 5.3.1.1.3.4.3.f (p. 518)</t>
  </si>
  <si>
    <t>20(3)</t>
  </si>
  <si>
    <t>Free water management; Emergency discharge</t>
  </si>
  <si>
    <t>Apply BAT 20(3): Free water management; Emergency discharge; Large-dimension pipes; BREF chapter 5.3.1.1.3.4.3.h (p. 519)</t>
  </si>
  <si>
    <t>Apply BAT 20(4): Free water management; Emergency discharge; Controlled overflows; BREF chapter 5.3.1.1.3.4.3.k (p. 520)</t>
  </si>
  <si>
    <t>Apply BAT 20(5): Free water management; Emergency discharge; A spillway or open channel in natural ground; BREF chapter 5.3.1.1.3.4.3.j (p. 520)</t>
  </si>
  <si>
    <t>Apply BAT 20(6): Free water management; Emergency discharge; Alternative discharge; BREF chapter 5.3.1.1.3.4.3.i (p. 520)</t>
  </si>
  <si>
    <t>Apply BAT 20(7): Free water management; Emergency discharge; Second decant facilities; BREF chapter 5.3.1.1.3.4.3.l (p. 521)</t>
  </si>
  <si>
    <t>Free water management; Freeboard</t>
  </si>
  <si>
    <t>Apply BAT 20(8): Free water management; Freeboard; Freeboard; BREF chapter 5.3.1.1.3.4.3.g (p. 519)</t>
  </si>
  <si>
    <t>Free water management; Removal of free water</t>
  </si>
  <si>
    <t>Apply BAT 20(9): Free water management; Removal of free water; Decant well; BREF chapter 5.3.1.1.3.4.3.b (p. 517)</t>
  </si>
  <si>
    <t>20(10)</t>
  </si>
  <si>
    <t>Apply BAT 20(10): Free water management; Removal of free water; Decant chute or inclined decant; BREF chapter 5.3.1.1.3.4.3.c (p. 518)</t>
  </si>
  <si>
    <t>20(11)</t>
  </si>
  <si>
    <t>Apply BAT 20(11): Free water management; Removal of free water; Floating decant system; BREF chapter 5.3.1.1.3.4.3.d (p. 518)</t>
  </si>
  <si>
    <t>Drainage systems</t>
  </si>
  <si>
    <t>Apply BAT 21(1): Drainage systems; Drainage systems for ponds and dams; BREF chapter 5.3.1.1.3.5.a (p. 521)</t>
  </si>
  <si>
    <t>Geotechnical analysis of the extractive waste deposition area (including the EWF)</t>
  </si>
  <si>
    <t>Apply BAT 22(1): Geotechnical analysis of the extractive waste deposition area (including the EWF); Geotechnical analysis of dams and ponds; BREF chapter 5.3.1.1.3.6.1.a (p. 523)</t>
  </si>
  <si>
    <t>27(1)</t>
  </si>
  <si>
    <t>Solid/liquid control of extractive waste</t>
  </si>
  <si>
    <t>Apply BAT 27(1): Solid/liquid control of extractive waste; Mechanical screening; BREF chapter 5.3.2.1.1.a (p. 530)</t>
  </si>
  <si>
    <t>27(2)</t>
  </si>
  <si>
    <t>Apply BAT 27(2): Solid/liquid control of extractive waste; Hydrocycloning; BREF chapter 5.3.2.1.1.b (p. 531)</t>
  </si>
  <si>
    <t>27(3)</t>
  </si>
  <si>
    <t>Apply BAT 27(3): Solid/liquid control of extractive waste; Thickening and clarifying; BREF chapter 5.3.2.1.1.c (p. 531)</t>
  </si>
  <si>
    <t>27(4)</t>
  </si>
  <si>
    <t>Apply BAT 27(4): Solid/liquid control of extractive waste; Dewatering by means of a pressure gradient or a centrifugal force; BREF chapter 5.3.2.1.1.d (p. 532)</t>
  </si>
  <si>
    <t>29(1)</t>
  </si>
  <si>
    <t>Compaction, consolidation and deposition of extractive waste</t>
  </si>
  <si>
    <t>Apply BAT 29(1): Compaction, consolidation and deposition of extractive waste; Thickened/paste extractive waste subaerial deposition; BREF chapter 5.3.2.1.3.a (p. 534)</t>
  </si>
  <si>
    <t>29(2)</t>
  </si>
  <si>
    <t>Apply BAT 29(2): Compaction, consolidation and deposition of extractive waste; Wet or dry filter cake deposition (or dry stacking); BREF chapter 5.3.2.1.3.b (p. 534)</t>
  </si>
  <si>
    <t>29(4)</t>
  </si>
  <si>
    <t>Apply BAT 29(4): Compaction, consolidation and deposition of extractive waste; Mud farming; BREF chapter 5.3.2.1.3.d (p. 535)</t>
  </si>
  <si>
    <t>29(5)</t>
  </si>
  <si>
    <t>Apply BAT 29(5): Compaction, consolidation and deposition of extractive waste; Co-disposal of fine and coarse fractions of extractive waste; BREF chapter 5.3.2.1.3.e (p. 536)</t>
  </si>
  <si>
    <t>Prevention or minimisation of pollutant leaching</t>
  </si>
  <si>
    <t>Apply BAT 30(1): Prevention or minimisation of pollutant leaching; Progressive rehabilitation; BREF chapter 5.3.2.2.1.c (p. 537)</t>
  </si>
  <si>
    <t>Apply BAT 30(2): Prevention or minimisation of pollutant leaching; Temporary covers; BREF chapter 5.3.2.2.1.d (p. 537)</t>
  </si>
  <si>
    <t>30(3)</t>
  </si>
  <si>
    <t>Apply BAT 30(3): Prevention or minimisation of pollutant leaching; Reduction of extractive waste alkalinity; BREF chapter 5.3.2.2.1.a (p. 536)</t>
  </si>
  <si>
    <t>30(4)</t>
  </si>
  <si>
    <t>Apply BAT 30(4): Prevention or minimisation of pollutant leaching; Compaction, consolidation and deposition of extractive waste; BREF chapter 5.3.2.2.1.b (p. 537)</t>
  </si>
  <si>
    <t>Prevention or minimisation of Acid Rock Drainage (ARD)</t>
  </si>
  <si>
    <t>Apply BAT 31(1): Prevention or minimisation of Acid Rock Drainage (ARD); Progressive rehabilitation; BREF chapter 5.3.2.2.2.g (p. 538)</t>
  </si>
  <si>
    <t>31(2)</t>
  </si>
  <si>
    <t>Apply BAT 31(2): Prevention or minimisation of Acid Rock Drainage (ARD); Impermeable natural soil basal structure; BREF chapter 5.3.2.2.2.e (p. 538)</t>
  </si>
  <si>
    <t>31(3)</t>
  </si>
  <si>
    <t>Apply BAT 31(3): Prevention or minimisation of Acid Rock Drainage (ARD); Impermeable artificial basal structure; BREF chapter 5.3.2.2.2.f (p. 538)</t>
  </si>
  <si>
    <t>31(4)</t>
  </si>
  <si>
    <t>Apply BAT 31(4): Prevention or minimisation of Acid Rock Drainage (ARD); Temporary covers; BREF chapter 5.3.2.2.2.h (p. 538)</t>
  </si>
  <si>
    <t>31(5)</t>
  </si>
  <si>
    <t>Apply BAT 31(5): Prevention or minimisation of Acid Rock Drainage (ARD); Impermeable and low-flux dry covers; BREF chapter 5.3.2.2.2.i (p. 538)</t>
  </si>
  <si>
    <t>31(6)</t>
  </si>
  <si>
    <t>Apply BAT 31(6): Prevention or minimisation of Acid Rock Drainage (ARD); Oxygen consuming dry covers; BREF chapter 5.3.2.2.2.j (p. 538)</t>
  </si>
  <si>
    <t>31(7)</t>
  </si>
  <si>
    <t>Apply BAT 31(7): Prevention or minimisation of Acid Rock Drainage (ARD); Free water covers; BREF chapter 5.3.2.2.2.k (p. 538)</t>
  </si>
  <si>
    <t>31(8)</t>
  </si>
  <si>
    <t>Apply BAT 31(8): Prevention or minimisation of Acid Rock Drainage (ARD); Wet covers; BREF chapter 5.3.2.2.2.l (p. 538)</t>
  </si>
  <si>
    <t>31(9)</t>
  </si>
  <si>
    <t>Apply BAT 31(9): Prevention or minimisation of Acid Rock Drainage (ARD); ARD management system; BREF chapter 5.3.2.2.2.a (p. 537)</t>
  </si>
  <si>
    <t>31(10)</t>
  </si>
  <si>
    <t>Apply BAT 31(10): Prevention or minimisation of Acid Rock Drainage (ARD); Desulphurization; BREF chapter 5.3.2.2.2.c (p. 537)</t>
  </si>
  <si>
    <t>31(11)</t>
  </si>
  <si>
    <t>Apply BAT 31(11): Prevention or minimisation of Acid Rock Drainage (ARD); Segregation of PAG and NAG extractive waste by sorting and selective handling/deposition; BREF chapter 5.3.2.2.2.b (p. 537)</t>
  </si>
  <si>
    <t>31(12)</t>
  </si>
  <si>
    <t>Apply BAT 31(12): Prevention or minimisation of Acid Rock Drainage (ARD); Blending with buffering materials; BREF chapter 5.3.2.2.2.d (p. 538)</t>
  </si>
  <si>
    <t>33(1)</t>
  </si>
  <si>
    <t>Reduction of the cyanide concentration in ponds</t>
  </si>
  <si>
    <t>Apply BAT 33(1): Reduction of the cyanide concentration in ponds; Application of safety measures for cyanide destruction; BREF chapter 5.3.2.3.1.c (p. 539)</t>
  </si>
  <si>
    <t>33(2)</t>
  </si>
  <si>
    <t>Apply BAT 33(2): Reduction of the cyanide concentration in ponds; Cyanide destruction using SO2/air; BREF chapter 5.3.2.3.1.a (p. 539)</t>
  </si>
  <si>
    <t>33(3)</t>
  </si>
  <si>
    <t>Apply BAT 33(3): Reduction of the cyanide concentration in ponds; Cyanide destruction using hydrogen peroxide; BREF chapter 5.3.2.3.1.b (p. 539)</t>
  </si>
  <si>
    <t>Basal structures and physical barriers</t>
  </si>
  <si>
    <t>Apply BAT 35(1): Basal structures and physical barriers; Impermeable natural soil basal structure; BREF chapter 5.4.1.1.a (p. 542)</t>
  </si>
  <si>
    <t>Apply BAT 35(2): Basal structures and physical barriers; Impermeable artificial basal structure; BREF chapter 5.4.1.1.b (p. 542)</t>
  </si>
  <si>
    <t>Apply BAT 35(3): Basal structures and physical barriers; Seepage barriers; BREF chapter 5.4.1.1.c (p. 543)</t>
  </si>
  <si>
    <t>Water streams management</t>
  </si>
  <si>
    <t>Apply BAT 37(1): Water streams management; Landscaping and geomorphic reclamation; BREF chapter 5.4.1.2.d (p. 544)</t>
  </si>
  <si>
    <t>Apply BAT 37(2): Water streams management; Diversion of water run-off systems; BREF chapter 5.4.1.2.a (p. 544)</t>
  </si>
  <si>
    <t>Apply BAT 37(4): Water streams management; Drainage systems for ponds and dams; BREF chapter 5.4.1.2.b (p. 544)</t>
  </si>
  <si>
    <t>Covering</t>
  </si>
  <si>
    <t>Apply BAT 38(1): Covering; Progressive rehabilitation; BREF chapter 5.4.1.3.a (p. 545)</t>
  </si>
  <si>
    <t>38(2)</t>
  </si>
  <si>
    <t>Apply BAT 38(2): Covering; Temporary covers; BREF chapter 5.4.1.3.b (p. 545)</t>
  </si>
  <si>
    <t>38(3)</t>
  </si>
  <si>
    <t>Apply BAT 38(3): Covering; Vegetative covers; BREF chapter 5.4.1.3.c (p. 546)</t>
  </si>
  <si>
    <t>38(4)</t>
  </si>
  <si>
    <t>Apply BAT 38(4): Covering; Permeable dry covers; BREF chapter 5.4.1.3.d (p. 546)</t>
  </si>
  <si>
    <t>38(5)</t>
  </si>
  <si>
    <t>Apply BAT 38(5): Covering; Impermeable and low-flux dry covers; BREF chapter 5.4.1.3.e (p. 547)</t>
  </si>
  <si>
    <t>38(6)</t>
  </si>
  <si>
    <t>Apply BAT 38(6): Covering; Oxygen consuming dry covers; BREF chapter 5.4.1.3.f (p. 548)</t>
  </si>
  <si>
    <t>38(7)</t>
  </si>
  <si>
    <t>Apply BAT 38(7): Covering; Free water covers; BREF chapter 5.4.1.3.g (p. 548)</t>
  </si>
  <si>
    <t>38(8)</t>
  </si>
  <si>
    <t>Apply BAT 38(8): Covering; Wet covers; BREF chapter 5.4.1.3.h (p. 549)</t>
  </si>
  <si>
    <t>39(1)</t>
  </si>
  <si>
    <t>Groundwater and soil pollution remediation</t>
  </si>
  <si>
    <t>Apply BAT 39(1): Groundwater and soil pollution remediation; Phyto technologies; BREF chapter 5.4.1.4.b (p. 551)</t>
  </si>
  <si>
    <t>39(2)</t>
  </si>
  <si>
    <t>Apply BAT 39(2): Groundwater and soil pollution remediation; Permeable Reactive Barriers (PRBs); BREF chapter 5.4.1.4.a (p. 550)</t>
  </si>
  <si>
    <t>Monitoring of emissions to soil and groundwater</t>
  </si>
  <si>
    <t>Apply BAT 40: Monitoring of emissions to soil and groundwater; Monitoring of emissions to soil and groundwater; BREF chapter 5.4.1.5 (p. 552)</t>
  </si>
  <si>
    <t>Apply BAT 41(1): Monitoring of emissions to soil and groundwater; Control wells; BREF chapter 5.4.1.5.c (p. 554)</t>
  </si>
  <si>
    <t>41(2)</t>
  </si>
  <si>
    <t>Apply BAT 41(2): Monitoring of emissions to soil and groundwater; Leakage detection systems underneath an impermeable basal structure; BREF chapter 5.4.1.5.a (p. 553)</t>
  </si>
  <si>
    <t>Apply BAT 41(3): Monitoring of emissions to soil and groundwater; Seepage detection systems underneath permeable basal structures; BREF chapter 5.4.1.5.b (p. 553)</t>
  </si>
  <si>
    <t>Prevention or minimisation of EWIW generation</t>
  </si>
  <si>
    <t>Apply BAT 42(1): Prevention or minimisation of EWIW generation; Landscaping and geomorphic reclamation; BREF chapter 5.4.2.1.d (p. 556)</t>
  </si>
  <si>
    <t>42(2)</t>
  </si>
  <si>
    <t>Apply BAT 42(2): Prevention or minimisation of EWIW generation; To use reagents or chemicals with a low environmental impact; BREF chapter 5.4.2.1.e (p. 557)</t>
  </si>
  <si>
    <t>42(3)</t>
  </si>
  <si>
    <t>Apply BAT 42(3): Prevention or minimisation of EWIW generation; Covering; BREF chapter 5.4.2.1.c (p. 556)</t>
  </si>
  <si>
    <t>Apply BAT 42(4): Prevention or minimisation of EWIW generation; Re-use or recycle the excess water in the extraction, mineral processing and/or extractive waste management; BREF chapter 5.4.2.1.a (p. 555)</t>
  </si>
  <si>
    <t>Apply BAT 42(1): Prevention or minimisation of EWIW generation; Diversion of water run-off systems during operation; BREF chapter 5.4.2.1.b (p. 556)</t>
  </si>
  <si>
    <t>Drainage of EWIW</t>
  </si>
  <si>
    <t>Apply BAT 43: Drainage of EWIW; Drained EWIW collection and handling; BREF chapter 5.4.2.2.1 (p. 557)</t>
  </si>
  <si>
    <t>Apply BAT 44: Drainage of EWIW; Collection and off-site treatment of EWIW; BREF chapter 5.4.2.2.1 (p. 558)</t>
  </si>
  <si>
    <t>45(1)</t>
  </si>
  <si>
    <t>Removal of suspended solids or suspended liquid particles</t>
  </si>
  <si>
    <t>Apply BAT 45(1): Removal of suspended solids or suspended liquid particles; Gravity separation in settling ponds; BREF chapter 5.4.2.2.2.a (p. 558)</t>
  </si>
  <si>
    <t>45(2)</t>
  </si>
  <si>
    <t>Apply BAT 45(2): Removal of suspended solids or suspended liquid particles; Clarification in tanks; BREF chapter 5.4.2.2.2.b (p. 559)</t>
  </si>
  <si>
    <t>45(3)</t>
  </si>
  <si>
    <t>Apply BAT 45(3): Removal of suspended solids or suspended liquid particles; Coagulation and flocculation; BREF chapter 5.4.2.2.2.c (p. 559)</t>
  </si>
  <si>
    <t>45(4)</t>
  </si>
  <si>
    <t>Apply BAT 45(4): Removal of suspended solids or suspended liquid particles; Air flotation; BREF chapter 5.4.2.2.2.d (p. 560)</t>
  </si>
  <si>
    <t>45(5)</t>
  </si>
  <si>
    <t>Apply BAT 45(5): Removal of suspended solids or suspended liquid particles; Media filtration; BREF chapter 5.4.2.2.2.e (p. 560)</t>
  </si>
  <si>
    <t>45(6)</t>
  </si>
  <si>
    <t>Apply BAT 45(6): Removal of suspended solids or suspended liquid particles; Membrane filtration for suspended particles; BREF chapter 5.4.2.2.2.f (p. 561)</t>
  </si>
  <si>
    <t>45(7)</t>
  </si>
  <si>
    <t>Apply BAT 45(7): Removal of suspended solids or suspended liquid particles; Hydrocycloning; BREF chapter 5.4.2.2.2.g (p. 561)</t>
  </si>
  <si>
    <t>46(1)</t>
  </si>
  <si>
    <t>Removal of dissolved substances; Co-precipitation</t>
  </si>
  <si>
    <t>Apply BAT 46(1): Removal of dissolved substances; Co-precipitation; Adsorption; BREF chapter 5.4.2.2.3.i (p. 568)</t>
  </si>
  <si>
    <t>46(2)</t>
  </si>
  <si>
    <t>Apply BAT 46(2): Removal of dissolved substances; filtration of dissolved substances; nanofiltration; BREF chapter 5.4.2.2.3.k (p. 570)</t>
  </si>
  <si>
    <t>46(3)</t>
  </si>
  <si>
    <t>Apply BAT 46(3): Removal of dissolved substances; filtration of dissolved substances; Reverse osmosis; BREF chapter 5.4.2.2.3.l (p. 570)</t>
  </si>
  <si>
    <t>46(4)</t>
  </si>
  <si>
    <t>Apply BAT 46(4): Removal of dissolved substances; ion exchange; Ion exchange; BREF chapter 5.4.2.2.3.j (p. 569)</t>
  </si>
  <si>
    <t>46(5)</t>
  </si>
  <si>
    <t>Apply BAT 46(5): Removal of dissolved substances; Oxidation-based systems; Aeration and active chemical oxidation; BREF chapter 5.4.2.2.3.a (p. 562)</t>
  </si>
  <si>
    <t>46(6)</t>
  </si>
  <si>
    <t>Apply BAT 46(6): Removal of dissolved substances; Oxidation-based systems; Active aerobic biological oxidation; BREF chapter 5.4.2.2.3.b (p. 562)</t>
  </si>
  <si>
    <t>46(7)</t>
  </si>
  <si>
    <t>Apply BAT 46(7): Removal of dissolved substances; Oxidation-based systems; Aerobic wetlands; BREF chapter 5.4.2.2.3.c (p. 563)</t>
  </si>
  <si>
    <t>46(9)</t>
  </si>
  <si>
    <t>Apply BAT 46(9): Removal of dissolved substances; Reduction-based systems; Anaerobic wetlands; BREF chapter 5.4.2.2.3.d (p. 564)</t>
  </si>
  <si>
    <t>46(10)</t>
  </si>
  <si>
    <t>Apply BAT 46(10): Removal of dissolved substances; Reduction-based systems; Anoxic BioChemical Reactors (BCRs); BREF chapter 5.4.2.2.3.e (p. 565)</t>
  </si>
  <si>
    <t>46(11)</t>
  </si>
  <si>
    <t>Apply BAT 46(11): Removal of dissolved substances; Reduction-based systems; Hydroxide and carbonate precipitation; BREF chapter 5.4.2.2.3.f (p. 566)</t>
  </si>
  <si>
    <t>46(12)</t>
  </si>
  <si>
    <t>Apply BAT 46(12): Removal of dissolved substances; Reduction-based systems; Sulphide precipitation; BREF chapter 5.4.2.2.3.g (p. 567)</t>
  </si>
  <si>
    <t>Neutralisation of EWIW prior to discharge: active treatment</t>
  </si>
  <si>
    <t>Apply BAT 47(1): Neutralisation of EWIW prior to discharge: active treatment; Active neutralisation; BREF chapter 5.4.2.2.4.a (p. 571)</t>
  </si>
  <si>
    <t>47(2)</t>
  </si>
  <si>
    <t>Apply BAT 47(2): Neutralisation of EWIW prior to discharge: passive treatment; Oxic Limestone Drains (OLDs)/Open Limestone Channels (OLCs); BREF chapter 5.4.2.2.4.b (p. 572)</t>
  </si>
  <si>
    <t>47(3)</t>
  </si>
  <si>
    <t>Apply BAT 47(3): Neutralisation of EWIW prior to discharge: passive treatment; Anoxic Limestone Drains (ALDs); BREF chapter 5.4.2.2.4.c (p. 573)</t>
  </si>
  <si>
    <t>47(4)</t>
  </si>
  <si>
    <t>Apply BAT 47(4): Neutralisation of EWIW prior to discharge: passive treatment; Successive Alkalinity Producing Systems (SAPS); BREF chapter 5.4.2.2.4.d (p. 574)</t>
  </si>
  <si>
    <t>47(5)</t>
  </si>
  <si>
    <t>Apply BAT 47(5): Neutralisation of EWIW prior to discharge: passive treatment; Anaerobic wetlands; BREF chapter 5.4.2.2.4.e (p. 575)</t>
  </si>
  <si>
    <t>Monitoring of emissions to surface water</t>
  </si>
  <si>
    <t>Apply BAT 48: Monitoring of emissions to surface water; Monitoring of emissions to surface water; BREF chapter 5.4.2.2.5 (p. 575)</t>
  </si>
  <si>
    <t>Prevention or minimisation of dusting from exposed surfaces of extractive waste</t>
  </si>
  <si>
    <t>Apply BAT 49(1): Prevention or minimisation of dusting from exposed surfaces of extractive waste; Landscaping and geomorphic reclamation; BREF chapter 5.4.3.1.c (p. 577)</t>
  </si>
  <si>
    <t>49(2)</t>
  </si>
  <si>
    <t>Apply BAT 49(2): Prevention or minimisation of dusting from exposed surfaces of extractive waste; Progressive rehabilitation; BREF chapter 5.4.3.1.d (p. 577)</t>
  </si>
  <si>
    <t>49(3)</t>
  </si>
  <si>
    <t>Apply BAT 49(3): Prevention or minimisation of dusting from exposed surfaces of extractive waste; Water or water-based solutions spraying; BREF chapter 5.4.3.1.a (p. 576)</t>
  </si>
  <si>
    <t>49(4)</t>
  </si>
  <si>
    <t>Apply BAT 49(4): Prevention or minimisation of dusting from exposed surfaces of extractive waste; Wind protection systems; BREF chapter 5.4.3.1.b (p. 577)</t>
  </si>
  <si>
    <t>49(5)</t>
  </si>
  <si>
    <t>Apply BAT 49(5): Prevention or minimisation of dusting from exposed surfaces of extractive waste; Temporary covers; BREF chapter 5.4.3.1.e (p. 577)</t>
  </si>
  <si>
    <t>Apply BAT 49(6): Prevention or minimisation of dusting from exposed surfaces of extractive waste; Vegetative covers; BREF chapter 5.4.3.1.f (p. 577)</t>
  </si>
  <si>
    <t>50(1)</t>
  </si>
  <si>
    <t>Apply BAT 50(1): Prevention or minimisation of dusting from extractive waste handling and transport; Water or water-based solutions spraying; BREF chapter 5.4.3.2.c (p. 578)</t>
  </si>
  <si>
    <t>50(2)</t>
  </si>
  <si>
    <t>Apply BAT 50(2): Prevention or minimisation of dusting from extractive waste handling and transport; Continuous working systems; BREF chapter 5.4.3.2.a (p. 578)</t>
  </si>
  <si>
    <t>50(3)</t>
  </si>
  <si>
    <t>Apply BAT 50(3): Prevention or minimisation of dusting from extractive waste handling and transport; Organisational techniques; BREF chapter 5.4.3.2.b (p. 578)</t>
  </si>
  <si>
    <t>Monitoring of emissions to air</t>
  </si>
  <si>
    <t>Apply BAT 52: Monitoring of emissions to air; Monitoring of emissions to air; BREF chapter 5.4.3.4 (p. 580)</t>
  </si>
  <si>
    <r>
      <t>12E.   Prepa</t>
    </r>
    <r>
      <rPr>
        <sz val="10"/>
        <rFont val="Arial"/>
        <family val="2"/>
      </rPr>
      <t xml:space="preserve">re the TMF into </t>
    </r>
    <r>
      <rPr>
        <sz val="10"/>
        <color indexed="8"/>
        <rFont val="Arial"/>
        <family val="2"/>
      </rPr>
      <t>operation according to international or national regulatory requirements</t>
    </r>
  </si>
  <si>
    <t>33A. Develop a long-term strategy and action plan for rehabilitation of the TMF site</t>
  </si>
  <si>
    <t>Template for assessing TMF safety level using checklists</t>
  </si>
  <si>
    <t>Group 1 questions ("Detailed Visual Inspection")</t>
  </si>
  <si>
    <t>Group 1</t>
  </si>
  <si>
    <t>Group 1 questions ("Detailed Visual Inspection") with explanations</t>
  </si>
  <si>
    <t>Group 2 questions ("Detailed Document Check")</t>
  </si>
  <si>
    <t>Group 2</t>
  </si>
  <si>
    <t>All questions (full investigation)</t>
  </si>
  <si>
    <t>All questions</t>
  </si>
  <si>
    <t>Evaluation Matrix for Group 1 and Group 2</t>
  </si>
  <si>
    <t>Delete the example answers provided in the template.</t>
  </si>
  <si>
    <t>Answer the questions  ("not aplicable", "yes", "mostly yes", "mostly no" or "no") by entering "1" in the appropriate cell.</t>
  </si>
  <si>
    <t>The TMF Checklist template is an easy to use tool allowing simple assessment based on series of questions and automatic evaluation of the answers.</t>
  </si>
  <si>
    <t>The template is an updated version of a previous assessment tool developed by the German Environment Agency.</t>
  </si>
  <si>
    <t>You can only enter the number "1" to the answer cells marked in white.</t>
  </si>
  <si>
    <t>This tool was developed in the frame of the project “Capacity development to improve safety conditions of tailings management facilities in the Danube River Basin – Phase I: North-Eastern Danube countries” (Reference number: Z6 - 90 213-51/79, Project number: 118221). The project was funded by the German Federal Environment Ministry’s Advisory Assistance Programme (AAP) for environmental protection in the countries of Central and Eastern Europe, the Caucasus and Central Asia and other countries neighbouring the European Union. It was supervised by the German Environment Agency (UBA).</t>
  </si>
  <si>
    <t>Select the question group(s) of interest (Group 1: visual inspection, Group 2: document check). Questions of each group are listed in separate tabs.</t>
  </si>
  <si>
    <t>The score of the answers are automatically calculated by multiplying the answer value (yes = 4, mostly yes = 3, mostly no = 2, no = 1, not applicable = 0) and the question weight (normal = 1, critical = 2).</t>
  </si>
  <si>
    <t>Refresh the table above to get updated results!</t>
  </si>
  <si>
    <t xml:space="preserve">Water Management </t>
  </si>
  <si>
    <t>Dam Raising Operations and Tailings Control</t>
  </si>
  <si>
    <t>Emergency Planning</t>
  </si>
  <si>
    <t>Monitoring Environmental Elements</t>
  </si>
  <si>
    <t>Monitoring Infrastructure Elements and Processes</t>
  </si>
  <si>
    <t>Recommended measures</t>
  </si>
  <si>
    <t>Hazard Identification and Risk Assessment</t>
  </si>
  <si>
    <t>Design and Construction Phase: Licensing</t>
  </si>
  <si>
    <t>Design and Construction Phase: Construction</t>
  </si>
  <si>
    <t>Organisational and Corporate Management</t>
  </si>
  <si>
    <t>Operation and Management Phase: Management</t>
  </si>
  <si>
    <t>Water Management</t>
  </si>
  <si>
    <t>Transportation and Infrastructure</t>
  </si>
  <si>
    <t>Trainings and Personnel</t>
  </si>
  <si>
    <t>Organisational and Corporate Management (inspection, documenting, reporting, QA/QC)</t>
  </si>
  <si>
    <t>Operation and Management Phase: Monitoring</t>
  </si>
  <si>
    <t>Monitoring of Environmental Elements</t>
  </si>
  <si>
    <t>Closure and Maintenance Phase: Licensing</t>
  </si>
  <si>
    <t>Closure and Rehabilitation Plan</t>
  </si>
  <si>
    <t>Closure and Maintenance Phase: Closure Implementation</t>
  </si>
  <si>
    <t>Closure and Maintenance Phase: Monitoring and Maintenance</t>
  </si>
  <si>
    <t>Monitoring of Infrastructure Elements and Processes</t>
  </si>
  <si>
    <r>
      <t xml:space="preserve">Organizational and Corporate Management </t>
    </r>
    <r>
      <rPr>
        <b/>
        <sz val="12"/>
        <color theme="1"/>
        <rFont val="Arial"/>
        <family val="2"/>
      </rPr>
      <t>(facility inspection, documenting and reporting)</t>
    </r>
  </si>
  <si>
    <t>Organizational and Corporate Management (facility inspection, documenting and reporting)</t>
  </si>
  <si>
    <t>Safety of the Tailings Management Facilities in the Danube River Basin</t>
  </si>
  <si>
    <t>When all questions are answered or in case you revise some answers, the white Pivot-table has to be refreshed in the tab "Evaluation" to update the evaluation (right mouse click over the white table and select "Refresh").</t>
  </si>
  <si>
    <t>Attachment of the Technical Report</t>
  </si>
  <si>
    <t>Overall check</t>
  </si>
  <si>
    <t>Go to measures</t>
  </si>
  <si>
    <t>Each non-positive answer ("mostly yes", "mostly no" or "no") refers to a certain non-compliance with the requirements of the TMF safety. Appropriate measures are listed in the Measure Catalogue for identified non-compliances. To select the measures needed for improving the safety level of the TMF, note the indicated measure codes for each question with non-compliances, click on the "Go to measures" button and find the appropriate measures in the Measure Catalogue.</t>
  </si>
  <si>
    <t>Non-complaice?</t>
  </si>
  <si>
    <t>If you do not answer a question, the question number will be marked in apricot color and the check field in the first column will show an ERROR message.</t>
  </si>
  <si>
    <t>Only one answer is possible for each question, in case you put "1" to more cells in a row, the cells will be marked in yellow color and the check field in the first column will show an ERROR message.</t>
  </si>
  <si>
    <t>The questionnaire is to be evaluated only if all questions are properly answered. The overall check field indicates if the evaluation can be started or some answers need to be corrected.</t>
  </si>
  <si>
    <t>As a result of the above steps the user will automatically get the calculated TMF safety level numerically and visualized by charts in the tab "Results". Separated evaluation is provided for Group 1 and  Group 2 questions as well as for all questions. Moreover, the entire lists and question categories are also evaluated.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</si>
</sst>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58" x14ac:knownFonts="1">
    <font>
      <sz val="11"/>
      <color theme="1"/>
      <name val="Calibri"/>
      <family val="2"/>
      <scheme val="minor"/>
    </font>
    <font>
      <sz val="11"/>
      <color indexed="8"/>
      <name val="Calibri"/>
      <family val="2"/>
    </font>
    <font>
      <sz val="11"/>
      <color indexed="8"/>
      <name val="Arial"/>
      <family val="2"/>
      <charset val="204"/>
    </font>
    <font>
      <sz val="10"/>
      <color indexed="8"/>
      <name val="Arial"/>
      <family val="2"/>
      <charset val="204"/>
    </font>
    <font>
      <b/>
      <sz val="10"/>
      <color indexed="8"/>
      <name val="Arial"/>
      <family val="2"/>
      <charset val="204"/>
    </font>
    <font>
      <sz val="8"/>
      <name val="Calibri"/>
      <family val="2"/>
    </font>
    <font>
      <sz val="10"/>
      <name val="Arial"/>
      <family val="2"/>
    </font>
    <font>
      <sz val="11"/>
      <color indexed="8"/>
      <name val="Arial"/>
      <family val="2"/>
      <charset val="204"/>
    </font>
    <font>
      <sz val="12"/>
      <color indexed="8"/>
      <name val="Arial"/>
      <family val="2"/>
      <charset val="204"/>
    </font>
    <font>
      <sz val="10"/>
      <name val="Arial"/>
      <family val="2"/>
      <charset val="204"/>
    </font>
    <font>
      <sz val="11"/>
      <color theme="1"/>
      <name val="Calibri"/>
      <family val="2"/>
      <scheme val="minor"/>
    </font>
    <font>
      <sz val="11"/>
      <color theme="0"/>
      <name val="Calibri"/>
      <family val="2"/>
      <scheme val="minor"/>
    </font>
    <font>
      <sz val="10"/>
      <color theme="10"/>
      <name val="Arial"/>
      <family val="2"/>
    </font>
    <font>
      <sz val="10"/>
      <color rgb="FF000000"/>
      <name val="Arial"/>
      <family val="2"/>
      <charset val="204"/>
    </font>
    <font>
      <sz val="10"/>
      <color theme="1"/>
      <name val="Arial"/>
      <family val="2"/>
      <charset val="204"/>
    </font>
    <font>
      <b/>
      <sz val="10"/>
      <color theme="1"/>
      <name val="Arial"/>
      <family val="2"/>
      <charset val="204"/>
    </font>
    <font>
      <b/>
      <sz val="12"/>
      <color theme="1"/>
      <name val="Arial"/>
      <family val="2"/>
      <charset val="204"/>
    </font>
    <font>
      <sz val="12"/>
      <color theme="1"/>
      <name val="Arial"/>
      <family val="2"/>
      <charset val="204"/>
    </font>
    <font>
      <sz val="10"/>
      <name val="Arial"/>
      <family val="2"/>
      <charset val="238"/>
    </font>
    <font>
      <sz val="10"/>
      <color rgb="FF00B050"/>
      <name val="Arial"/>
      <family val="2"/>
      <charset val="238"/>
    </font>
    <font>
      <b/>
      <sz val="10"/>
      <name val="Arial"/>
      <family val="2"/>
      <charset val="204"/>
    </font>
    <font>
      <sz val="10"/>
      <color rgb="FF000000"/>
      <name val="Arial"/>
      <family val="2"/>
      <charset val="238"/>
    </font>
    <font>
      <sz val="10"/>
      <color theme="1"/>
      <name val="Arial"/>
      <family val="2"/>
      <charset val="238"/>
    </font>
    <font>
      <b/>
      <sz val="10"/>
      <color indexed="8"/>
      <name val="Arial"/>
      <family val="2"/>
    </font>
    <font>
      <sz val="10"/>
      <color indexed="8"/>
      <name val="Arial"/>
      <family val="2"/>
    </font>
    <font>
      <b/>
      <sz val="10"/>
      <color theme="1"/>
      <name val="Arial"/>
      <family val="2"/>
    </font>
    <font>
      <b/>
      <sz val="14"/>
      <color indexed="8"/>
      <name val="Arial"/>
      <family val="2"/>
      <charset val="204"/>
    </font>
    <font>
      <b/>
      <sz val="14"/>
      <color theme="1"/>
      <name val="Arial"/>
      <family val="2"/>
      <charset val="204"/>
    </font>
    <font>
      <b/>
      <sz val="10"/>
      <name val="Arial"/>
      <family val="2"/>
    </font>
    <font>
      <b/>
      <sz val="14"/>
      <color rgb="FF000000"/>
      <name val="Arial"/>
      <family val="2"/>
      <charset val="204"/>
    </font>
    <font>
      <sz val="12"/>
      <color indexed="8"/>
      <name val="Arial"/>
      <family val="2"/>
    </font>
    <font>
      <b/>
      <sz val="12"/>
      <color rgb="FF000000"/>
      <name val="Arial"/>
      <family val="2"/>
    </font>
    <font>
      <b/>
      <sz val="10"/>
      <color theme="0"/>
      <name val="Arial"/>
      <family val="2"/>
    </font>
    <font>
      <b/>
      <sz val="9"/>
      <color theme="0"/>
      <name val="Arial"/>
      <family val="2"/>
    </font>
    <font>
      <sz val="11"/>
      <color theme="0" tint="-4.9989318521683403E-2"/>
      <name val="Calibri"/>
      <family val="2"/>
      <scheme val="minor"/>
    </font>
    <font>
      <b/>
      <sz val="12"/>
      <name val="Arial"/>
      <family val="2"/>
    </font>
    <font>
      <b/>
      <sz val="12"/>
      <color theme="1"/>
      <name val="Arial"/>
      <family val="2"/>
    </font>
    <font>
      <sz val="10"/>
      <color theme="1"/>
      <name val="Arial"/>
      <family val="2"/>
    </font>
    <font>
      <b/>
      <sz val="16"/>
      <name val="Arial"/>
      <family val="2"/>
      <charset val="204"/>
    </font>
    <font>
      <b/>
      <sz val="14"/>
      <color theme="1"/>
      <name val="Arial"/>
      <family val="2"/>
    </font>
    <font>
      <sz val="11"/>
      <name val="Calibri"/>
      <family val="2"/>
      <scheme val="minor"/>
    </font>
    <font>
      <sz val="14"/>
      <color theme="1"/>
      <name val="Calibri"/>
      <family val="2"/>
      <scheme val="minor"/>
    </font>
    <font>
      <b/>
      <sz val="18"/>
      <color theme="1"/>
      <name val="Calibri"/>
      <family val="2"/>
      <scheme val="minor"/>
    </font>
    <font>
      <b/>
      <sz val="20"/>
      <color indexed="8"/>
      <name val="Arial"/>
      <family val="2"/>
      <charset val="204"/>
    </font>
    <font>
      <b/>
      <sz val="12"/>
      <color rgb="FF000000"/>
      <name val="Arial"/>
      <family val="2"/>
      <charset val="204"/>
    </font>
    <font>
      <sz val="12"/>
      <color rgb="FF000000"/>
      <name val="Arial"/>
      <family val="2"/>
      <charset val="204"/>
    </font>
    <font>
      <sz val="12"/>
      <name val="Arial"/>
      <family val="2"/>
    </font>
    <font>
      <b/>
      <sz val="12"/>
      <color indexed="8"/>
      <name val="Arial"/>
      <family val="2"/>
      <charset val="204"/>
    </font>
    <font>
      <sz val="12"/>
      <name val="Arial"/>
      <family val="2"/>
      <charset val="204"/>
    </font>
    <font>
      <sz val="12"/>
      <color theme="1"/>
      <name val="Calibri"/>
      <family val="2"/>
      <scheme val="minor"/>
    </font>
    <font>
      <b/>
      <sz val="12"/>
      <color indexed="8"/>
      <name val="Arial"/>
      <family val="2"/>
    </font>
    <font>
      <b/>
      <sz val="16"/>
      <color indexed="8"/>
      <name val="Arial"/>
      <family val="2"/>
    </font>
    <font>
      <b/>
      <sz val="16"/>
      <color rgb="FF000000"/>
      <name val="Arial"/>
      <family val="2"/>
      <charset val="204"/>
    </font>
    <font>
      <b/>
      <sz val="16"/>
      <name val="Arial"/>
      <family val="2"/>
    </font>
    <font>
      <b/>
      <sz val="16"/>
      <color theme="1"/>
      <name val="Calibri"/>
      <family val="2"/>
      <scheme val="minor"/>
    </font>
    <font>
      <i/>
      <sz val="10"/>
      <color theme="1"/>
      <name val="Arial"/>
      <family val="2"/>
    </font>
    <font>
      <b/>
      <sz val="16"/>
      <color theme="1"/>
      <name val="Arial"/>
      <family val="2"/>
      <charset val="204"/>
    </font>
    <font>
      <b/>
      <sz val="16"/>
      <color theme="1"/>
      <name val="Arial"/>
      <family val="2"/>
    </font>
  </fonts>
  <fills count="18">
    <fill>
      <patternFill patternType="none"/>
    </fill>
    <fill>
      <patternFill patternType="gray125"/>
    </fill>
    <fill>
      <patternFill patternType="solid">
        <fgColor theme="4" tint="0.79998168889431442"/>
        <bgColor indexed="65"/>
      </patternFill>
    </fill>
    <fill>
      <patternFill patternType="solid">
        <fgColor theme="4"/>
      </patternFill>
    </fill>
    <fill>
      <patternFill patternType="solid">
        <fgColor theme="3" tint="0.59999389629810485"/>
        <bgColor indexed="64"/>
      </patternFill>
    </fill>
    <fill>
      <patternFill patternType="solid">
        <fgColor theme="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2" tint="-0.749992370372631"/>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99"/>
        <bgColor indexed="64"/>
      </patternFill>
    </fill>
  </fills>
  <borders count="40">
    <border>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0" fontId="10" fillId="2" borderId="0" applyNumberFormat="0" applyBorder="0" applyAlignment="0" applyProtection="0"/>
    <xf numFmtId="0" fontId="11" fillId="3" borderId="0" applyNumberFormat="0" applyBorder="0" applyAlignment="0" applyProtection="0"/>
    <xf numFmtId="0" fontId="12" fillId="0" borderId="0" applyNumberFormat="0" applyFill="0" applyBorder="0" applyAlignment="0" applyProtection="0">
      <alignment vertical="top"/>
      <protection locked="0"/>
    </xf>
    <xf numFmtId="9" fontId="1" fillId="0" borderId="0" applyFont="0" applyFill="0" applyBorder="0" applyAlignment="0" applyProtection="0"/>
  </cellStyleXfs>
  <cellXfs count="316">
    <xf numFmtId="0" fontId="0" fillId="0" borderId="0" xfId="0"/>
    <xf numFmtId="0" fontId="2" fillId="0" borderId="0" xfId="0" applyFont="1" applyAlignment="1">
      <alignment wrapText="1"/>
    </xf>
    <xf numFmtId="0" fontId="3" fillId="0" borderId="0" xfId="0" applyFont="1" applyAlignment="1">
      <alignment wrapText="1"/>
    </xf>
    <xf numFmtId="49" fontId="4" fillId="0" borderId="0" xfId="0" applyNumberFormat="1" applyFont="1" applyAlignment="1">
      <alignment horizontal="center" vertical="top" wrapText="1"/>
    </xf>
    <xf numFmtId="0" fontId="2" fillId="0" borderId="0" xfId="0" applyFont="1" applyAlignment="1"/>
    <xf numFmtId="0" fontId="4"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vertical="center" wrapText="1"/>
    </xf>
    <xf numFmtId="0" fontId="3" fillId="0" borderId="0" xfId="0" applyFont="1" applyAlignment="1">
      <alignment horizontal="justify" vertical="top"/>
    </xf>
    <xf numFmtId="0" fontId="3" fillId="0" borderId="0" xfId="0" applyFont="1" applyAlignment="1">
      <alignment horizontal="center" vertical="center" wrapText="1"/>
    </xf>
    <xf numFmtId="0" fontId="7" fillId="0" borderId="0" xfId="0" applyFont="1" applyAlignment="1">
      <alignment wrapText="1"/>
    </xf>
    <xf numFmtId="0" fontId="14" fillId="0" borderId="0" xfId="0" applyFont="1" applyBorder="1" applyAlignment="1">
      <alignment horizontal="center" vertical="center" wrapText="1"/>
    </xf>
    <xf numFmtId="0" fontId="16" fillId="0" borderId="0" xfId="0" applyFont="1"/>
    <xf numFmtId="0" fontId="15" fillId="0" borderId="0" xfId="0" applyFont="1" applyFill="1" applyBorder="1" applyAlignment="1">
      <alignment horizontal="center" vertical="center" wrapText="1"/>
    </xf>
    <xf numFmtId="0" fontId="8" fillId="0" borderId="0" xfId="0" applyFont="1" applyAlignment="1">
      <alignment vertical="center"/>
    </xf>
    <xf numFmtId="0" fontId="0" fillId="0" borderId="0" xfId="0" applyAlignment="1">
      <alignment vertical="center" wrapText="1"/>
    </xf>
    <xf numFmtId="0" fontId="17" fillId="0" borderId="0" xfId="0" applyFont="1" applyAlignment="1"/>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vertical="top"/>
    </xf>
    <xf numFmtId="9" fontId="10" fillId="0" borderId="0" xfId="4" applyFont="1" applyAlignment="1">
      <alignment vertical="top" wrapText="1"/>
    </xf>
    <xf numFmtId="0" fontId="4" fillId="0" borderId="0" xfId="0" applyFont="1" applyAlignment="1">
      <alignment vertical="top" wrapText="1"/>
    </xf>
    <xf numFmtId="166" fontId="3" fillId="0" borderId="0" xfId="0" applyNumberFormat="1" applyFont="1"/>
    <xf numFmtId="0" fontId="0" fillId="0" borderId="0" xfId="0" applyAlignment="1">
      <alignment horizontal="center" vertical="center" wrapText="1"/>
    </xf>
    <xf numFmtId="0" fontId="9" fillId="0" borderId="0" xfId="0" applyFont="1" applyBorder="1" applyAlignment="1">
      <alignment horizontal="center" vertical="center" wrapText="1"/>
    </xf>
    <xf numFmtId="0" fontId="20" fillId="0" borderId="0" xfId="0" applyFont="1" applyAlignment="1">
      <alignment horizontal="center" vertical="center"/>
    </xf>
    <xf numFmtId="0" fontId="4" fillId="0" borderId="0" xfId="0" applyFont="1" applyFill="1" applyBorder="1" applyAlignment="1">
      <alignment horizontal="center" vertical="center"/>
    </xf>
    <xf numFmtId="0" fontId="3" fillId="0" borderId="0" xfId="0" applyFont="1" applyFill="1"/>
    <xf numFmtId="0" fontId="4" fillId="0" borderId="0" xfId="0" applyFont="1" applyFill="1" applyAlignment="1">
      <alignment vertical="top"/>
    </xf>
    <xf numFmtId="0" fontId="3" fillId="0" borderId="0" xfId="0" applyFont="1" applyFill="1" applyAlignment="1">
      <alignment vertical="top"/>
    </xf>
    <xf numFmtId="165" fontId="3" fillId="0" borderId="0" xfId="0" applyNumberFormat="1" applyFont="1" applyFill="1" applyAlignment="1">
      <alignment vertical="top"/>
    </xf>
    <xf numFmtId="164" fontId="3" fillId="0" borderId="0" xfId="0" applyNumberFormat="1" applyFont="1" applyFill="1" applyAlignment="1">
      <alignment vertical="top"/>
    </xf>
    <xf numFmtId="0" fontId="0" fillId="0" borderId="0" xfId="0" applyFill="1"/>
    <xf numFmtId="0" fontId="15" fillId="0" borderId="0" xfId="0" applyFont="1" applyBorder="1" applyAlignment="1">
      <alignment vertical="center" wrapText="1"/>
    </xf>
    <xf numFmtId="0" fontId="3" fillId="0" borderId="0" xfId="0" applyFont="1" applyBorder="1"/>
    <xf numFmtId="0" fontId="0" fillId="0" borderId="0" xfId="0" pivotButton="1"/>
    <xf numFmtId="0" fontId="0" fillId="0" borderId="0" xfId="0" applyAlignment="1">
      <alignment horizontal="left"/>
    </xf>
    <xf numFmtId="0" fontId="0" fillId="0" borderId="0" xfId="0" applyNumberFormat="1"/>
    <xf numFmtId="0" fontId="19" fillId="0" borderId="0" xfId="0" applyFont="1" applyFill="1" applyBorder="1" applyAlignment="1">
      <alignment vertical="center" wrapText="1"/>
    </xf>
    <xf numFmtId="0" fontId="14" fillId="0" borderId="0" xfId="0" applyFont="1" applyFill="1" applyBorder="1" applyAlignment="1" applyProtection="1">
      <alignment horizontal="center" vertical="center" wrapText="1"/>
      <protection locked="0"/>
    </xf>
    <xf numFmtId="1"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0" xfId="0" applyFont="1" applyFill="1" applyBorder="1"/>
    <xf numFmtId="0" fontId="2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0" fillId="0" borderId="0" xfId="0" applyNumberFormat="1" applyFill="1"/>
    <xf numFmtId="0" fontId="0" fillId="0" borderId="3" xfId="0" applyBorder="1" applyAlignment="1">
      <alignment vertical="center" wrapText="1"/>
    </xf>
    <xf numFmtId="0" fontId="0" fillId="0" borderId="0" xfId="0" applyBorder="1" applyAlignment="1">
      <alignment vertical="center" wrapText="1"/>
    </xf>
    <xf numFmtId="0" fontId="30" fillId="0" borderId="0" xfId="0" applyFont="1"/>
    <xf numFmtId="0" fontId="13" fillId="8" borderId="5" xfId="0" applyFont="1" applyFill="1" applyBorder="1" applyAlignment="1">
      <alignment vertical="center" wrapText="1"/>
    </xf>
    <xf numFmtId="0" fontId="14" fillId="8" borderId="5" xfId="0" applyFont="1" applyFill="1" applyBorder="1" applyAlignment="1">
      <alignment vertical="center" wrapText="1"/>
    </xf>
    <xf numFmtId="0" fontId="22" fillId="8" borderId="5" xfId="0" applyFont="1" applyFill="1" applyBorder="1" applyAlignment="1">
      <alignment vertical="center" wrapText="1"/>
    </xf>
    <xf numFmtId="0" fontId="18" fillId="8" borderId="5" xfId="0" applyFont="1" applyFill="1" applyBorder="1" applyAlignment="1">
      <alignment vertical="center" wrapText="1"/>
    </xf>
    <xf numFmtId="0" fontId="18" fillId="8" borderId="16" xfId="0" applyFont="1" applyFill="1" applyBorder="1" applyAlignment="1">
      <alignment vertical="center" wrapText="1"/>
    </xf>
    <xf numFmtId="1" fontId="14" fillId="8" borderId="5" xfId="0" applyNumberFormat="1" applyFont="1" applyFill="1" applyBorder="1" applyAlignment="1">
      <alignment horizontal="center" vertical="center" wrapText="1"/>
    </xf>
    <xf numFmtId="0" fontId="14" fillId="8" borderId="5"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6" fillId="8" borderId="5" xfId="0" applyFont="1" applyFill="1" applyBorder="1" applyAlignment="1">
      <alignment horizontal="center" vertical="center" wrapText="1"/>
    </xf>
    <xf numFmtId="1" fontId="14" fillId="8" borderId="16" xfId="0" applyNumberFormat="1" applyFont="1" applyFill="1" applyBorder="1" applyAlignment="1">
      <alignment horizontal="center" vertical="center" wrapText="1"/>
    </xf>
    <xf numFmtId="0" fontId="14" fillId="8" borderId="16"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13" fillId="5" borderId="5"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5" borderId="16" xfId="0" applyFont="1" applyFill="1" applyBorder="1" applyAlignment="1" applyProtection="1">
      <alignment horizontal="center" vertical="center" wrapText="1"/>
      <protection locked="0"/>
    </xf>
    <xf numFmtId="1" fontId="14" fillId="9" borderId="5" xfId="0" applyNumberFormat="1" applyFont="1" applyFill="1" applyBorder="1" applyAlignment="1">
      <alignment horizontal="center" vertical="center" wrapText="1"/>
    </xf>
    <xf numFmtId="0" fontId="14" fillId="9" borderId="5" xfId="0" applyFont="1" applyFill="1" applyBorder="1" applyAlignment="1">
      <alignment horizontal="center" vertical="center" wrapText="1"/>
    </xf>
    <xf numFmtId="1" fontId="14" fillId="9" borderId="16" xfId="0" applyNumberFormat="1" applyFont="1" applyFill="1" applyBorder="1" applyAlignment="1">
      <alignment horizontal="center" vertical="center" wrapText="1"/>
    </xf>
    <xf numFmtId="0" fontId="14" fillId="9" borderId="16" xfId="0" applyFont="1" applyFill="1" applyBorder="1" applyAlignment="1">
      <alignment horizontal="center" vertical="center" wrapText="1"/>
    </xf>
    <xf numFmtId="0" fontId="23" fillId="9" borderId="13" xfId="0" applyFont="1" applyFill="1" applyBorder="1" applyAlignment="1">
      <alignment horizontal="center" vertical="center"/>
    </xf>
    <xf numFmtId="164" fontId="25" fillId="9" borderId="14" xfId="0" applyNumberFormat="1" applyFont="1" applyFill="1" applyBorder="1" applyAlignment="1">
      <alignment horizontal="center" vertical="center" wrapText="1"/>
    </xf>
    <xf numFmtId="0" fontId="3" fillId="9" borderId="18" xfId="0" applyFont="1" applyFill="1" applyBorder="1" applyAlignment="1">
      <alignment vertical="top"/>
    </xf>
    <xf numFmtId="0" fontId="3" fillId="9" borderId="13" xfId="0" applyFont="1" applyFill="1" applyBorder="1" applyAlignment="1">
      <alignment vertical="top"/>
    </xf>
    <xf numFmtId="0" fontId="3" fillId="9" borderId="15" xfId="0" applyFont="1" applyFill="1" applyBorder="1" applyAlignment="1">
      <alignment vertical="top"/>
    </xf>
    <xf numFmtId="0" fontId="23" fillId="10" borderId="10" xfId="0" applyFont="1" applyFill="1" applyBorder="1" applyAlignment="1">
      <alignment horizontal="center" vertical="center"/>
    </xf>
    <xf numFmtId="0" fontId="23" fillId="10" borderId="12" xfId="0" applyFont="1" applyFill="1" applyBorder="1" applyAlignment="1">
      <alignment horizontal="center" vertical="center"/>
    </xf>
    <xf numFmtId="0" fontId="0" fillId="5" borderId="0" xfId="0" applyFill="1" applyAlignment="1" applyProtection="1">
      <alignment horizontal="left"/>
      <protection locked="0"/>
    </xf>
    <xf numFmtId="0" fontId="0" fillId="5" borderId="0" xfId="0" applyNumberFormat="1" applyFill="1" applyProtection="1">
      <protection locked="0"/>
    </xf>
    <xf numFmtId="0" fontId="0" fillId="12" borderId="0" xfId="0" applyFill="1" applyProtection="1">
      <protection locked="0"/>
    </xf>
    <xf numFmtId="0" fontId="0" fillId="12" borderId="0" xfId="0" applyFill="1" applyAlignment="1" applyProtection="1">
      <alignment horizontal="left"/>
      <protection locked="0"/>
    </xf>
    <xf numFmtId="0" fontId="0" fillId="12" borderId="0" xfId="0" applyNumberFormat="1" applyFill="1" applyProtection="1">
      <protection locked="0"/>
    </xf>
    <xf numFmtId="0" fontId="0" fillId="8" borderId="0" xfId="0" applyFill="1"/>
    <xf numFmtId="0" fontId="9" fillId="8" borderId="0" xfId="0" applyFont="1" applyFill="1" applyBorder="1" applyAlignment="1">
      <alignment horizontal="center" vertical="center" wrapText="1"/>
    </xf>
    <xf numFmtId="0" fontId="3" fillId="9" borderId="13" xfId="0" applyFont="1" applyFill="1" applyBorder="1"/>
    <xf numFmtId="0" fontId="3" fillId="9" borderId="5" xfId="0" applyFont="1" applyFill="1" applyBorder="1"/>
    <xf numFmtId="0" fontId="3" fillId="9" borderId="14" xfId="0" applyFont="1" applyFill="1" applyBorder="1"/>
    <xf numFmtId="0" fontId="3" fillId="9" borderId="15" xfId="0" applyFont="1" applyFill="1" applyBorder="1"/>
    <xf numFmtId="0" fontId="3" fillId="9" borderId="16" xfId="0" applyFont="1" applyFill="1" applyBorder="1"/>
    <xf numFmtId="0" fontId="3" fillId="9" borderId="17" xfId="0" applyFont="1" applyFill="1" applyBorder="1"/>
    <xf numFmtId="0" fontId="23" fillId="10" borderId="10" xfId="0" applyFont="1" applyFill="1" applyBorder="1" applyAlignment="1">
      <alignment horizontal="center"/>
    </xf>
    <xf numFmtId="0" fontId="23" fillId="10" borderId="11" xfId="0" applyFont="1" applyFill="1" applyBorder="1" applyAlignment="1">
      <alignment horizontal="center"/>
    </xf>
    <xf numFmtId="0" fontId="23" fillId="10" borderId="12" xfId="0" applyFont="1" applyFill="1" applyBorder="1" applyAlignment="1">
      <alignment horizontal="center"/>
    </xf>
    <xf numFmtId="0" fontId="23" fillId="10" borderId="18" xfId="0" applyFont="1" applyFill="1" applyBorder="1" applyAlignment="1">
      <alignment horizontal="center"/>
    </xf>
    <xf numFmtId="0" fontId="23" fillId="10" borderId="8" xfId="0" applyFont="1" applyFill="1" applyBorder="1" applyAlignment="1">
      <alignment horizontal="center"/>
    </xf>
    <xf numFmtId="0" fontId="23" fillId="10" borderId="19" xfId="0" applyFont="1" applyFill="1" applyBorder="1" applyAlignment="1">
      <alignment horizontal="center"/>
    </xf>
    <xf numFmtId="0" fontId="32" fillId="11" borderId="13" xfId="0" applyFont="1" applyFill="1" applyBorder="1" applyAlignment="1">
      <alignment horizontal="center" vertical="center"/>
    </xf>
    <xf numFmtId="164" fontId="32" fillId="11" borderId="14" xfId="0" applyNumberFormat="1" applyFont="1" applyFill="1" applyBorder="1" applyAlignment="1">
      <alignment horizontal="center" vertical="center"/>
    </xf>
    <xf numFmtId="164" fontId="33" fillId="11" borderId="19" xfId="0" applyNumberFormat="1" applyFont="1" applyFill="1" applyBorder="1" applyAlignment="1">
      <alignment horizontal="center" vertical="center" wrapText="1"/>
    </xf>
    <xf numFmtId="164" fontId="33" fillId="11" borderId="17" xfId="0" applyNumberFormat="1" applyFont="1" applyFill="1" applyBorder="1" applyAlignment="1">
      <alignment horizontal="center" vertical="center" wrapText="1"/>
    </xf>
    <xf numFmtId="0" fontId="32" fillId="13" borderId="15" xfId="0" applyFont="1" applyFill="1" applyBorder="1" applyAlignment="1">
      <alignment horizontal="center" vertical="center"/>
    </xf>
    <xf numFmtId="0" fontId="32" fillId="13" borderId="17" xfId="0" applyFont="1" applyFill="1" applyBorder="1" applyAlignment="1">
      <alignment horizontal="center" vertical="center"/>
    </xf>
    <xf numFmtId="0" fontId="4" fillId="8" borderId="0" xfId="0" applyFont="1" applyFill="1" applyAlignment="1">
      <alignment vertical="top" wrapText="1"/>
    </xf>
    <xf numFmtId="0" fontId="9" fillId="8" borderId="0" xfId="0" applyFont="1" applyFill="1" applyAlignment="1">
      <alignment horizontal="center" vertical="center"/>
    </xf>
    <xf numFmtId="0" fontId="28" fillId="10" borderId="10" xfId="0" applyFont="1" applyFill="1" applyBorder="1" applyAlignment="1">
      <alignment horizontal="center" vertical="top" wrapText="1"/>
    </xf>
    <xf numFmtId="0" fontId="28" fillId="10" borderId="11" xfId="0" applyFont="1" applyFill="1" applyBorder="1" applyAlignment="1">
      <alignment horizontal="center" vertical="top"/>
    </xf>
    <xf numFmtId="0" fontId="28" fillId="10" borderId="12" xfId="0" applyFont="1" applyFill="1" applyBorder="1" applyAlignment="1">
      <alignment horizontal="center" vertical="center" wrapText="1"/>
    </xf>
    <xf numFmtId="0" fontId="32" fillId="11" borderId="8" xfId="0" applyFont="1" applyFill="1" applyBorder="1" applyAlignment="1">
      <alignment horizontal="center" vertical="top" wrapText="1"/>
    </xf>
    <xf numFmtId="0" fontId="32" fillId="11" borderId="5" xfId="0" applyFont="1" applyFill="1" applyBorder="1" applyAlignment="1">
      <alignment horizontal="center" vertical="top" wrapText="1"/>
    </xf>
    <xf numFmtId="0" fontId="32" fillId="11" borderId="16" xfId="0" applyFont="1" applyFill="1" applyBorder="1" applyAlignment="1">
      <alignment horizontal="center" vertical="top" wrapText="1"/>
    </xf>
    <xf numFmtId="0" fontId="9" fillId="8" borderId="13" xfId="0" applyFont="1" applyFill="1" applyBorder="1" applyAlignment="1">
      <alignment horizontal="center" vertical="center"/>
    </xf>
    <xf numFmtId="0" fontId="9" fillId="8" borderId="5" xfId="0" applyFont="1" applyFill="1" applyBorder="1" applyAlignment="1">
      <alignment horizontal="center" vertical="center" wrapText="1"/>
    </xf>
    <xf numFmtId="0" fontId="9" fillId="8" borderId="5" xfId="0" applyFont="1" applyFill="1" applyBorder="1" applyAlignment="1">
      <alignment vertical="center" wrapText="1"/>
    </xf>
    <xf numFmtId="0" fontId="9" fillId="8" borderId="5" xfId="0" applyFont="1" applyFill="1" applyBorder="1" applyAlignment="1">
      <alignment horizontal="justify" vertical="center" wrapText="1"/>
    </xf>
    <xf numFmtId="0" fontId="14" fillId="8" borderId="5" xfId="0" applyFont="1" applyFill="1" applyBorder="1" applyAlignment="1" applyProtection="1">
      <alignment horizontal="center" vertical="center" wrapText="1"/>
    </xf>
    <xf numFmtId="0" fontId="9" fillId="8" borderId="5" xfId="3" applyFont="1" applyFill="1" applyBorder="1" applyAlignment="1" applyProtection="1">
      <alignment horizontal="center" vertical="center" wrapText="1"/>
    </xf>
    <xf numFmtId="0" fontId="9" fillId="8" borderId="14" xfId="0" applyFont="1" applyFill="1" applyBorder="1" applyAlignment="1">
      <alignment horizontal="center" vertical="center" wrapText="1"/>
    </xf>
    <xf numFmtId="0" fontId="9" fillId="8" borderId="5" xfId="0" applyFont="1" applyFill="1" applyBorder="1"/>
    <xf numFmtId="0" fontId="9" fillId="8" borderId="16"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5" xfId="0" applyFont="1" applyFill="1" applyBorder="1" applyAlignment="1">
      <alignment horizontal="center" vertical="center"/>
    </xf>
    <xf numFmtId="0" fontId="9" fillId="8" borderId="16" xfId="0" applyFont="1" applyFill="1" applyBorder="1" applyAlignment="1">
      <alignment vertical="center" wrapText="1"/>
    </xf>
    <xf numFmtId="49" fontId="4" fillId="0" borderId="0" xfId="0" applyNumberFormat="1" applyFont="1" applyAlignment="1">
      <alignment horizontal="left" vertical="top" wrapText="1"/>
    </xf>
    <xf numFmtId="0" fontId="4" fillId="0" borderId="0" xfId="1" applyFont="1" applyFill="1" applyAlignment="1">
      <alignment wrapText="1"/>
    </xf>
    <xf numFmtId="0" fontId="2" fillId="0" borderId="0" xfId="0" applyFont="1" applyFill="1" applyAlignment="1">
      <alignment wrapText="1"/>
    </xf>
    <xf numFmtId="0" fontId="4" fillId="0" borderId="0" xfId="1" applyFont="1" applyFill="1" applyAlignment="1"/>
    <xf numFmtId="0" fontId="36" fillId="7" borderId="14" xfId="2" applyFont="1" applyFill="1" applyBorder="1" applyAlignment="1">
      <alignment horizontal="center" vertical="center" wrapText="1"/>
    </xf>
    <xf numFmtId="0" fontId="38" fillId="14" borderId="0" xfId="0" applyFont="1" applyFill="1" applyBorder="1" applyAlignment="1">
      <alignment horizontal="left" vertical="center"/>
    </xf>
    <xf numFmtId="0" fontId="25" fillId="8" borderId="0" xfId="0" applyFont="1" applyFill="1" applyAlignment="1">
      <alignment horizontal="left" vertical="center" wrapText="1"/>
    </xf>
    <xf numFmtId="0" fontId="25" fillId="16" borderId="0" xfId="0" applyFont="1" applyFill="1" applyAlignment="1">
      <alignment horizontal="left" vertical="center" wrapText="1"/>
    </xf>
    <xf numFmtId="9" fontId="37" fillId="8" borderId="0" xfId="4" applyFont="1" applyFill="1" applyAlignment="1" applyProtection="1">
      <alignment vertical="top" wrapText="1"/>
    </xf>
    <xf numFmtId="0" fontId="37" fillId="8" borderId="0" xfId="0" applyFont="1" applyFill="1"/>
    <xf numFmtId="0" fontId="37" fillId="8" borderId="0" xfId="0" applyFont="1" applyFill="1" applyAlignment="1">
      <alignment horizontal="left" vertical="center" wrapText="1"/>
    </xf>
    <xf numFmtId="0" fontId="6" fillId="8" borderId="13" xfId="0" applyFont="1" applyFill="1" applyBorder="1" applyAlignment="1">
      <alignment horizontal="center" vertical="center" wrapText="1"/>
    </xf>
    <xf numFmtId="0" fontId="6" fillId="8" borderId="5" xfId="0" applyFont="1" applyFill="1" applyBorder="1" applyAlignment="1">
      <alignment vertical="center" wrapText="1"/>
    </xf>
    <xf numFmtId="0" fontId="6" fillId="8" borderId="7" xfId="0" applyFont="1" applyFill="1" applyBorder="1" applyAlignment="1">
      <alignment vertical="center" wrapText="1"/>
    </xf>
    <xf numFmtId="0" fontId="6" fillId="8" borderId="14"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8" borderId="16" xfId="0" applyFont="1" applyFill="1" applyBorder="1" applyAlignment="1">
      <alignment vertical="center" wrapText="1"/>
    </xf>
    <xf numFmtId="0" fontId="6" fillId="8" borderId="26" xfId="0" applyFont="1" applyFill="1" applyBorder="1" applyAlignment="1">
      <alignment vertical="center" wrapText="1"/>
    </xf>
    <xf numFmtId="0" fontId="6" fillId="8" borderId="17" xfId="0" applyFont="1" applyFill="1" applyBorder="1" applyAlignment="1">
      <alignment horizontal="center" vertical="center" wrapText="1"/>
    </xf>
    <xf numFmtId="0" fontId="24" fillId="8" borderId="5" xfId="0" applyFont="1" applyFill="1" applyBorder="1" applyAlignment="1">
      <alignment horizontal="left" vertical="center"/>
    </xf>
    <xf numFmtId="0" fontId="24" fillId="8" borderId="14" xfId="0" applyFont="1" applyFill="1" applyBorder="1" applyAlignment="1">
      <alignment horizontal="center" vertical="center"/>
    </xf>
    <xf numFmtId="0" fontId="6" fillId="8" borderId="5" xfId="0" applyFont="1" applyFill="1" applyBorder="1" applyAlignment="1">
      <alignment horizontal="left" vertical="center"/>
    </xf>
    <xf numFmtId="0" fontId="37" fillId="8" borderId="5" xfId="0" applyFont="1" applyFill="1" applyBorder="1"/>
    <xf numFmtId="0" fontId="37" fillId="8" borderId="14" xfId="0" applyFont="1" applyFill="1" applyBorder="1" applyAlignment="1">
      <alignment horizontal="center"/>
    </xf>
    <xf numFmtId="0" fontId="24" fillId="8" borderId="13" xfId="0" applyFont="1" applyFill="1" applyBorder="1" applyAlignment="1">
      <alignment horizontal="center" vertical="center" wrapText="1"/>
    </xf>
    <xf numFmtId="0" fontId="24" fillId="8" borderId="5" xfId="0" applyFont="1" applyFill="1" applyBorder="1" applyAlignment="1">
      <alignment horizontal="left" vertical="center" wrapText="1"/>
    </xf>
    <xf numFmtId="0" fontId="24" fillId="8" borderId="16" xfId="0" applyFont="1" applyFill="1" applyBorder="1" applyAlignment="1">
      <alignment horizontal="left" vertical="center"/>
    </xf>
    <xf numFmtId="0" fontId="24" fillId="8" borderId="17" xfId="0" applyFont="1" applyFill="1" applyBorder="1" applyAlignment="1">
      <alignment horizontal="center" vertical="center"/>
    </xf>
    <xf numFmtId="0" fontId="24" fillId="8" borderId="18" xfId="0" applyFont="1" applyFill="1" applyBorder="1" applyAlignment="1">
      <alignment horizontal="center" vertical="center" wrapText="1"/>
    </xf>
    <xf numFmtId="0" fontId="37" fillId="8" borderId="8" xfId="0" applyFont="1" applyFill="1" applyBorder="1"/>
    <xf numFmtId="0" fontId="24" fillId="8" borderId="19"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37" fillId="8" borderId="5" xfId="0" applyFont="1" applyFill="1" applyBorder="1" applyAlignment="1">
      <alignment horizontal="left" vertical="center"/>
    </xf>
    <xf numFmtId="0" fontId="24" fillId="8" borderId="13" xfId="0" applyFont="1" applyFill="1" applyBorder="1" applyAlignment="1">
      <alignment horizontal="center" wrapText="1"/>
    </xf>
    <xf numFmtId="0" fontId="24" fillId="8" borderId="15" xfId="0" applyFont="1" applyFill="1" applyBorder="1" applyAlignment="1">
      <alignment horizontal="center" wrapText="1"/>
    </xf>
    <xf numFmtId="0" fontId="37" fillId="8" borderId="16" xfId="0" applyFont="1" applyFill="1" applyBorder="1" applyAlignment="1">
      <alignment horizontal="left" vertical="center"/>
    </xf>
    <xf numFmtId="0" fontId="37" fillId="8" borderId="16" xfId="0" applyFont="1" applyFill="1" applyBorder="1"/>
    <xf numFmtId="0" fontId="24" fillId="8" borderId="17" xfId="0" applyFont="1" applyFill="1" applyBorder="1" applyAlignment="1">
      <alignment horizontal="center" vertical="center" wrapText="1"/>
    </xf>
    <xf numFmtId="0" fontId="39" fillId="15" borderId="0" xfId="0" applyFont="1" applyFill="1" applyAlignment="1">
      <alignment horizontal="left" wrapText="1"/>
    </xf>
    <xf numFmtId="0" fontId="0" fillId="14" borderId="0" xfId="0" applyFill="1"/>
    <xf numFmtId="164" fontId="32" fillId="11" borderId="17" xfId="0" applyNumberFormat="1" applyFont="1" applyFill="1" applyBorder="1" applyAlignment="1">
      <alignment horizontal="center" vertical="center"/>
    </xf>
    <xf numFmtId="0" fontId="41" fillId="14" borderId="0" xfId="0" applyFont="1" applyFill="1"/>
    <xf numFmtId="0" fontId="42" fillId="14" borderId="0" xfId="0" applyFont="1" applyFill="1"/>
    <xf numFmtId="0" fontId="23" fillId="10" borderId="10" xfId="0" applyFont="1" applyFill="1" applyBorder="1" applyAlignment="1" applyProtection="1">
      <alignment horizontal="center" vertical="center"/>
    </xf>
    <xf numFmtId="0" fontId="23" fillId="10" borderId="12" xfId="0" applyFont="1" applyFill="1" applyBorder="1" applyAlignment="1" applyProtection="1">
      <alignment horizontal="center" vertical="center"/>
    </xf>
    <xf numFmtId="0" fontId="0" fillId="8" borderId="0" xfId="0" applyFill="1" applyProtection="1"/>
    <xf numFmtId="0" fontId="23" fillId="9" borderId="13" xfId="0" applyFont="1" applyFill="1" applyBorder="1" applyAlignment="1" applyProtection="1">
      <alignment horizontal="center" vertical="center"/>
    </xf>
    <xf numFmtId="164" fontId="25" fillId="9" borderId="14" xfId="0" applyNumberFormat="1" applyFont="1" applyFill="1" applyBorder="1" applyAlignment="1" applyProtection="1">
      <alignment horizontal="center" vertical="center" wrapText="1"/>
    </xf>
    <xf numFmtId="0" fontId="9" fillId="8" borderId="0" xfId="0" applyFont="1" applyFill="1" applyAlignment="1" applyProtection="1">
      <alignment horizontal="center" vertical="center"/>
    </xf>
    <xf numFmtId="0" fontId="32" fillId="11" borderId="13" xfId="0" applyFont="1" applyFill="1" applyBorder="1" applyAlignment="1" applyProtection="1">
      <alignment horizontal="center" vertical="center"/>
    </xf>
    <xf numFmtId="164" fontId="32" fillId="11" borderId="14" xfId="0" applyNumberFormat="1" applyFont="1" applyFill="1" applyBorder="1" applyAlignment="1" applyProtection="1">
      <alignment horizontal="center" vertical="center"/>
    </xf>
    <xf numFmtId="0" fontId="32" fillId="13" borderId="15" xfId="0" applyFont="1" applyFill="1" applyBorder="1" applyAlignment="1" applyProtection="1">
      <alignment horizontal="center" vertical="center"/>
    </xf>
    <xf numFmtId="0" fontId="32" fillId="13" borderId="17" xfId="0" applyFont="1" applyFill="1" applyBorder="1" applyAlignment="1" applyProtection="1">
      <alignment horizontal="center" vertical="center"/>
    </xf>
    <xf numFmtId="0" fontId="4" fillId="8" borderId="0" xfId="0" applyFont="1" applyFill="1" applyAlignment="1" applyProtection="1">
      <alignment vertical="top" wrapText="1"/>
    </xf>
    <xf numFmtId="0" fontId="28" fillId="10" borderId="10" xfId="0" applyFont="1" applyFill="1" applyBorder="1" applyAlignment="1" applyProtection="1">
      <alignment horizontal="center" vertical="top" wrapText="1"/>
    </xf>
    <xf numFmtId="0" fontId="28" fillId="10" borderId="11" xfId="0" applyFont="1" applyFill="1" applyBorder="1" applyAlignment="1" applyProtection="1">
      <alignment horizontal="center" vertical="top"/>
    </xf>
    <xf numFmtId="0" fontId="28" fillId="10" borderId="12" xfId="0" applyFont="1" applyFill="1" applyBorder="1" applyAlignment="1" applyProtection="1">
      <alignment horizontal="center" vertical="center" wrapText="1"/>
    </xf>
    <xf numFmtId="0" fontId="3" fillId="9" borderId="18" xfId="0" applyFont="1" applyFill="1" applyBorder="1" applyAlignment="1" applyProtection="1">
      <alignment vertical="top"/>
    </xf>
    <xf numFmtId="0" fontId="32" fillId="11" borderId="8" xfId="0" applyFont="1" applyFill="1" applyBorder="1" applyAlignment="1" applyProtection="1">
      <alignment horizontal="center" vertical="top" wrapText="1"/>
    </xf>
    <xf numFmtId="164" fontId="33" fillId="11" borderId="19" xfId="0" applyNumberFormat="1" applyFont="1" applyFill="1" applyBorder="1" applyAlignment="1" applyProtection="1">
      <alignment horizontal="center" vertical="center" wrapText="1"/>
    </xf>
    <xf numFmtId="0" fontId="3" fillId="9" borderId="13" xfId="0" applyFont="1" applyFill="1" applyBorder="1" applyAlignment="1" applyProtection="1">
      <alignment vertical="top"/>
    </xf>
    <xf numFmtId="0" fontId="32" fillId="11" borderId="5" xfId="0" applyFont="1" applyFill="1" applyBorder="1" applyAlignment="1" applyProtection="1">
      <alignment horizontal="center" vertical="top" wrapText="1"/>
    </xf>
    <xf numFmtId="0" fontId="3" fillId="9" borderId="15" xfId="0" applyFont="1" applyFill="1" applyBorder="1" applyAlignment="1" applyProtection="1">
      <alignment vertical="top"/>
    </xf>
    <xf numFmtId="0" fontId="32" fillId="11" borderId="16" xfId="0" applyFont="1" applyFill="1" applyBorder="1" applyAlignment="1" applyProtection="1">
      <alignment horizontal="center" vertical="top" wrapText="1"/>
    </xf>
    <xf numFmtId="164" fontId="33" fillId="11" borderId="17" xfId="0" applyNumberFormat="1" applyFont="1" applyFill="1" applyBorder="1" applyAlignment="1" applyProtection="1">
      <alignment horizontal="center" vertical="center" wrapText="1"/>
    </xf>
    <xf numFmtId="0" fontId="34" fillId="0" borderId="0" xfId="0" applyFont="1" applyFill="1"/>
    <xf numFmtId="0" fontId="13" fillId="5" borderId="16" xfId="0" applyFont="1" applyFill="1" applyBorder="1" applyAlignment="1" applyProtection="1">
      <alignment horizontal="center" vertical="center" wrapText="1"/>
      <protection locked="0"/>
    </xf>
    <xf numFmtId="0" fontId="9" fillId="8" borderId="0" xfId="0" applyFont="1" applyFill="1" applyBorder="1" applyAlignment="1" applyProtection="1">
      <alignment horizontal="center" vertical="center" wrapText="1"/>
    </xf>
    <xf numFmtId="0" fontId="40" fillId="8" borderId="0" xfId="0" applyFont="1" applyFill="1" applyAlignment="1" applyProtection="1">
      <alignment horizontal="center"/>
    </xf>
    <xf numFmtId="166" fontId="44" fillId="7" borderId="5" xfId="0" applyNumberFormat="1" applyFont="1" applyFill="1" applyBorder="1" applyAlignment="1">
      <alignment horizontal="center" vertical="center" wrapText="1"/>
    </xf>
    <xf numFmtId="0" fontId="44" fillId="7" borderId="5" xfId="0" applyFont="1" applyFill="1" applyBorder="1" applyAlignment="1">
      <alignment horizontal="center" vertical="center" wrapText="1"/>
    </xf>
    <xf numFmtId="166" fontId="45" fillId="7" borderId="5" xfId="0" applyNumberFormat="1" applyFont="1" applyFill="1" applyBorder="1" applyAlignment="1">
      <alignment horizontal="center" vertical="center" wrapText="1"/>
    </xf>
    <xf numFmtId="0" fontId="45" fillId="7" borderId="5" xfId="0" applyFont="1" applyFill="1" applyBorder="1" applyAlignment="1">
      <alignment horizontal="center" vertical="center" wrapText="1"/>
    </xf>
    <xf numFmtId="0" fontId="46" fillId="7" borderId="5" xfId="0" applyFont="1" applyFill="1" applyBorder="1" applyAlignment="1">
      <alignment horizontal="center" vertical="center" wrapText="1"/>
    </xf>
    <xf numFmtId="0" fontId="46" fillId="7" borderId="14" xfId="0" applyFont="1" applyFill="1" applyBorder="1" applyAlignment="1">
      <alignment horizontal="center" vertical="center" wrapText="1"/>
    </xf>
    <xf numFmtId="0" fontId="47" fillId="8" borderId="0" xfId="0" applyFont="1" applyFill="1" applyAlignment="1" applyProtection="1">
      <alignment horizontal="center" vertical="center"/>
    </xf>
    <xf numFmtId="0" fontId="16" fillId="8" borderId="0" xfId="0" applyFont="1" applyFill="1" applyBorder="1" applyAlignment="1" applyProtection="1">
      <alignment vertical="center" wrapText="1"/>
    </xf>
    <xf numFmtId="0" fontId="48" fillId="8" borderId="0" xfId="0" applyFont="1" applyFill="1" applyBorder="1" applyAlignment="1" applyProtection="1">
      <alignment horizontal="center" vertical="center" wrapText="1"/>
    </xf>
    <xf numFmtId="0" fontId="36" fillId="8" borderId="0" xfId="0" applyFont="1" applyFill="1" applyBorder="1" applyAlignment="1" applyProtection="1">
      <alignment vertical="center"/>
    </xf>
    <xf numFmtId="0" fontId="17" fillId="8" borderId="0" xfId="0" applyFont="1" applyFill="1" applyBorder="1" applyAlignment="1" applyProtection="1">
      <alignment vertical="center" wrapText="1"/>
    </xf>
    <xf numFmtId="0" fontId="49" fillId="8" borderId="0" xfId="0" applyFont="1" applyFill="1" applyProtection="1"/>
    <xf numFmtId="0" fontId="16" fillId="8" borderId="0" xfId="0" applyFont="1" applyFill="1" applyBorder="1" applyAlignment="1" applyProtection="1">
      <alignment horizontal="center" vertical="center"/>
    </xf>
    <xf numFmtId="0" fontId="49" fillId="0" borderId="0" xfId="0" applyFont="1"/>
    <xf numFmtId="166" fontId="44" fillId="7" borderId="5" xfId="0" applyNumberFormat="1" applyFont="1" applyFill="1" applyBorder="1" applyAlignment="1">
      <alignment horizontal="center" vertical="center"/>
    </xf>
    <xf numFmtId="166" fontId="45" fillId="7" borderId="5" xfId="0" applyNumberFormat="1" applyFont="1" applyFill="1" applyBorder="1" applyAlignment="1">
      <alignment horizontal="left" vertical="center" wrapText="1"/>
    </xf>
    <xf numFmtId="0" fontId="47" fillId="8" borderId="0" xfId="0" applyFont="1" applyFill="1" applyAlignment="1">
      <alignment horizontal="center" vertical="center"/>
    </xf>
    <xf numFmtId="0" fontId="16" fillId="8" borderId="0" xfId="0" applyFont="1" applyFill="1" applyBorder="1" applyAlignment="1">
      <alignment vertical="center" wrapText="1"/>
    </xf>
    <xf numFmtId="0" fontId="48" fillId="8" borderId="0" xfId="0" applyFont="1" applyFill="1" applyBorder="1" applyAlignment="1">
      <alignment horizontal="center" vertical="center" wrapText="1"/>
    </xf>
    <xf numFmtId="0" fontId="36" fillId="8" borderId="0" xfId="0" applyFont="1" applyFill="1" applyBorder="1" applyAlignment="1">
      <alignment vertical="center"/>
    </xf>
    <xf numFmtId="0" fontId="17" fillId="8" borderId="0" xfId="0" applyFont="1" applyFill="1" applyBorder="1" applyAlignment="1">
      <alignment vertical="center" wrapText="1"/>
    </xf>
    <xf numFmtId="0" fontId="49" fillId="8" borderId="0" xfId="0" applyFont="1" applyFill="1"/>
    <xf numFmtId="0" fontId="36" fillId="7" borderId="13" xfId="2" applyFont="1" applyFill="1" applyBorder="1" applyAlignment="1">
      <alignment horizontal="center" vertical="center" wrapText="1"/>
    </xf>
    <xf numFmtId="0" fontId="36" fillId="7" borderId="5" xfId="2" applyFont="1" applyFill="1" applyBorder="1" applyAlignment="1">
      <alignment horizontal="center" vertical="center" wrapText="1"/>
    </xf>
    <xf numFmtId="0" fontId="50" fillId="8" borderId="0" xfId="0" applyFont="1" applyFill="1" applyAlignment="1">
      <alignment horizontal="center" vertical="center"/>
    </xf>
    <xf numFmtId="0" fontId="36" fillId="8" borderId="0" xfId="0" applyFont="1" applyFill="1" applyBorder="1" applyAlignment="1">
      <alignment vertical="center" wrapText="1"/>
    </xf>
    <xf numFmtId="0" fontId="46" fillId="8" borderId="0" xfId="0" applyFont="1" applyFill="1" applyBorder="1" applyAlignment="1">
      <alignment horizontal="center" vertical="center" wrapText="1"/>
    </xf>
    <xf numFmtId="0" fontId="51" fillId="9" borderId="23" xfId="0" applyFont="1" applyFill="1" applyBorder="1" applyAlignment="1">
      <alignment horizontal="center" vertical="center"/>
    </xf>
    <xf numFmtId="0" fontId="3" fillId="8" borderId="13" xfId="0" applyFont="1" applyFill="1" applyBorder="1" applyAlignment="1">
      <alignment horizontal="center" vertical="center"/>
    </xf>
    <xf numFmtId="0" fontId="3" fillId="8" borderId="15" xfId="0" applyFont="1" applyFill="1" applyBorder="1" applyAlignment="1">
      <alignment horizontal="center" vertical="center"/>
    </xf>
    <xf numFmtId="0" fontId="53" fillId="17" borderId="38" xfId="3" applyFont="1" applyFill="1" applyBorder="1" applyAlignment="1" applyProtection="1">
      <alignment horizontal="center" vertical="center" wrapText="1"/>
    </xf>
    <xf numFmtId="0" fontId="13" fillId="8" borderId="16" xfId="0" applyFont="1" applyFill="1" applyBorder="1" applyAlignment="1">
      <alignment horizontal="center" vertical="center" wrapText="1"/>
    </xf>
    <xf numFmtId="0" fontId="55" fillId="8" borderId="0" xfId="0" applyFont="1" applyFill="1" applyAlignment="1">
      <alignment vertical="center" wrapText="1"/>
    </xf>
    <xf numFmtId="0" fontId="43" fillId="14" borderId="0" xfId="0" applyFont="1" applyFill="1" applyBorder="1" applyAlignment="1">
      <alignment vertical="center"/>
    </xf>
    <xf numFmtId="0" fontId="27" fillId="14" borderId="0" xfId="0" applyFont="1" applyFill="1" applyBorder="1" applyAlignment="1">
      <alignment vertical="center"/>
    </xf>
    <xf numFmtId="0" fontId="9" fillId="0" borderId="0" xfId="0" applyFont="1" applyFill="1" applyBorder="1" applyAlignment="1" applyProtection="1">
      <alignment horizontal="center" vertical="center" wrapText="1"/>
    </xf>
    <xf numFmtId="0" fontId="0" fillId="0" borderId="0" xfId="0" applyFill="1" applyProtection="1"/>
    <xf numFmtId="0" fontId="3" fillId="0" borderId="0" xfId="0" applyFont="1" applyFill="1" applyAlignment="1" applyProtection="1">
      <alignment vertical="top"/>
    </xf>
    <xf numFmtId="0" fontId="3" fillId="0" borderId="0" xfId="0" applyFont="1" applyFill="1" applyProtection="1"/>
    <xf numFmtId="0" fontId="34" fillId="0" borderId="0" xfId="0" applyFont="1" applyFill="1" applyProtection="1"/>
    <xf numFmtId="0" fontId="56" fillId="8" borderId="0" xfId="0" applyFont="1" applyFill="1" applyBorder="1" applyAlignment="1" applyProtection="1">
      <alignment vertical="center"/>
    </xf>
    <xf numFmtId="0" fontId="57" fillId="8" borderId="0" xfId="0" applyFont="1" applyFill="1" applyBorder="1" applyAlignment="1" applyProtection="1">
      <alignment vertical="center"/>
    </xf>
    <xf numFmtId="0" fontId="56" fillId="8" borderId="0" xfId="0" applyFont="1" applyFill="1" applyBorder="1" applyAlignment="1">
      <alignment vertical="center"/>
    </xf>
    <xf numFmtId="0" fontId="57" fillId="8" borderId="0" xfId="0" applyFont="1" applyFill="1" applyBorder="1" applyAlignment="1">
      <alignment vertical="center"/>
    </xf>
    <xf numFmtId="0" fontId="31" fillId="4" borderId="4" xfId="0" applyFont="1" applyFill="1" applyBorder="1" applyAlignment="1">
      <alignment horizontal="center" vertical="center"/>
    </xf>
    <xf numFmtId="0" fontId="31" fillId="4" borderId="0" xfId="0" applyFont="1" applyFill="1" applyBorder="1" applyAlignment="1">
      <alignment horizontal="center" vertical="center"/>
    </xf>
    <xf numFmtId="0" fontId="31" fillId="4" borderId="32" xfId="0" applyFont="1" applyFill="1" applyBorder="1" applyAlignment="1">
      <alignment horizontal="center" vertical="center"/>
    </xf>
    <xf numFmtId="0" fontId="36" fillId="7" borderId="31" xfId="0" applyFont="1" applyFill="1" applyBorder="1" applyAlignment="1">
      <alignment horizontal="center" vertical="center" wrapText="1"/>
    </xf>
    <xf numFmtId="0" fontId="36" fillId="7" borderId="6" xfId="0" applyFont="1" applyFill="1" applyBorder="1" applyAlignment="1">
      <alignment horizontal="center" vertical="center" wrapText="1"/>
    </xf>
    <xf numFmtId="0" fontId="36" fillId="7" borderId="21" xfId="0" applyFont="1" applyFill="1" applyBorder="1" applyAlignment="1">
      <alignment horizontal="center" vertical="center" wrapText="1"/>
    </xf>
    <xf numFmtId="0" fontId="16" fillId="7" borderId="29" xfId="0" applyFont="1" applyFill="1" applyBorder="1" applyAlignment="1">
      <alignment horizontal="center" vertical="center" wrapText="1"/>
    </xf>
    <xf numFmtId="0" fontId="16" fillId="7" borderId="30" xfId="0" applyFont="1" applyFill="1" applyBorder="1" applyAlignment="1">
      <alignment horizontal="center" vertical="center" wrapText="1"/>
    </xf>
    <xf numFmtId="0" fontId="16" fillId="7" borderId="33" xfId="0" applyFont="1" applyFill="1" applyBorder="1" applyAlignment="1">
      <alignment horizontal="center" vertical="center" wrapText="1"/>
    </xf>
    <xf numFmtId="0" fontId="44" fillId="7" borderId="5" xfId="0" applyFont="1" applyFill="1" applyBorder="1" applyAlignment="1">
      <alignment horizontal="center" vertical="center"/>
    </xf>
    <xf numFmtId="166" fontId="44" fillId="7" borderId="5" xfId="0" applyNumberFormat="1" applyFont="1" applyFill="1" applyBorder="1" applyAlignment="1">
      <alignment horizontal="center" vertical="center" wrapText="1"/>
    </xf>
    <xf numFmtId="0" fontId="44" fillId="7" borderId="7" xfId="0" applyFont="1" applyFill="1" applyBorder="1" applyAlignment="1">
      <alignment horizontal="center" vertical="center"/>
    </xf>
    <xf numFmtId="0" fontId="36" fillId="7" borderId="5" xfId="0" applyFont="1" applyFill="1" applyBorder="1" applyAlignment="1">
      <alignment horizontal="center" vertical="center" wrapText="1"/>
    </xf>
    <xf numFmtId="0" fontId="52" fillId="10" borderId="39" xfId="0" applyFont="1" applyFill="1" applyBorder="1" applyAlignment="1">
      <alignment horizontal="center" vertical="center" wrapText="1"/>
    </xf>
    <xf numFmtId="0" fontId="52" fillId="10" borderId="22" xfId="0" applyFont="1" applyFill="1" applyBorder="1" applyAlignment="1">
      <alignment horizontal="center" vertical="center" wrapText="1"/>
    </xf>
    <xf numFmtId="0" fontId="16" fillId="7" borderId="35"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43" fillId="14" borderId="2" xfId="0" applyFont="1" applyFill="1" applyBorder="1" applyAlignment="1">
      <alignment horizontal="center" vertical="center"/>
    </xf>
    <xf numFmtId="0" fontId="43" fillId="14" borderId="3" xfId="0" applyFont="1" applyFill="1" applyBorder="1" applyAlignment="1">
      <alignment horizontal="center" vertical="center"/>
    </xf>
    <xf numFmtId="0" fontId="43" fillId="14" borderId="1" xfId="0" applyFont="1" applyFill="1" applyBorder="1" applyAlignment="1">
      <alignment horizontal="center" vertical="center"/>
    </xf>
    <xf numFmtId="0" fontId="27" fillId="14" borderId="4" xfId="0" applyFont="1" applyFill="1" applyBorder="1" applyAlignment="1">
      <alignment horizontal="center" vertical="center"/>
    </xf>
    <xf numFmtId="0" fontId="27" fillId="14" borderId="0" xfId="0" applyFont="1" applyFill="1" applyBorder="1" applyAlignment="1">
      <alignment horizontal="center" vertical="center"/>
    </xf>
    <xf numFmtId="0" fontId="27" fillId="14" borderId="32" xfId="0" applyFont="1" applyFill="1" applyBorder="1" applyAlignment="1">
      <alignment horizontal="center" vertical="center"/>
    </xf>
    <xf numFmtId="0" fontId="31" fillId="4" borderId="20" xfId="0" applyFont="1" applyFill="1" applyBorder="1" applyAlignment="1">
      <alignment horizontal="center" vertical="center"/>
    </xf>
    <xf numFmtId="0" fontId="31" fillId="4" borderId="6" xfId="0" applyFont="1" applyFill="1" applyBorder="1" applyAlignment="1">
      <alignment horizontal="center" vertical="center"/>
    </xf>
    <xf numFmtId="0" fontId="31" fillId="4" borderId="21" xfId="0" applyFont="1" applyFill="1" applyBorder="1" applyAlignment="1">
      <alignment horizontal="center" vertical="center"/>
    </xf>
    <xf numFmtId="0" fontId="35" fillId="7" borderId="7" xfId="0" applyFont="1" applyFill="1" applyBorder="1" applyAlignment="1">
      <alignment horizontal="center" vertical="center" wrapText="1"/>
    </xf>
    <xf numFmtId="0" fontId="35" fillId="7" borderId="5" xfId="0" applyFont="1" applyFill="1" applyBorder="1" applyAlignment="1">
      <alignment horizontal="center" vertical="center" wrapText="1"/>
    </xf>
    <xf numFmtId="0" fontId="35" fillId="7" borderId="14" xfId="0" applyFont="1" applyFill="1" applyBorder="1" applyAlignment="1">
      <alignment horizontal="center" vertical="center" wrapText="1"/>
    </xf>
    <xf numFmtId="0" fontId="35" fillId="7" borderId="34" xfId="0" applyFont="1" applyFill="1" applyBorder="1" applyAlignment="1">
      <alignment horizontal="center" vertical="center" wrapText="1"/>
    </xf>
    <xf numFmtId="0" fontId="35" fillId="7" borderId="25" xfId="0" applyFont="1" applyFill="1" applyBorder="1" applyAlignment="1">
      <alignment horizontal="center" vertical="center" wrapText="1"/>
    </xf>
    <xf numFmtId="0" fontId="35" fillId="7" borderId="35" xfId="0" applyFont="1" applyFill="1" applyBorder="1" applyAlignment="1">
      <alignment horizontal="center" vertical="center" wrapText="1"/>
    </xf>
    <xf numFmtId="0" fontId="35" fillId="7" borderId="8" xfId="0" applyFont="1" applyFill="1" applyBorder="1" applyAlignment="1">
      <alignment horizontal="center" vertical="center" wrapText="1"/>
    </xf>
    <xf numFmtId="0" fontId="35" fillId="7" borderId="36" xfId="0" applyFont="1" applyFill="1" applyBorder="1" applyAlignment="1">
      <alignment horizontal="center" vertical="center" wrapText="1"/>
    </xf>
    <xf numFmtId="0" fontId="35" fillId="7" borderId="24" xfId="0" applyFont="1" applyFill="1" applyBorder="1" applyAlignment="1">
      <alignment horizontal="center" vertical="center" wrapText="1"/>
    </xf>
    <xf numFmtId="0" fontId="54" fillId="17" borderId="0" xfId="0" applyFont="1" applyFill="1" applyAlignment="1" applyProtection="1">
      <alignment horizontal="center" vertical="center"/>
      <protection locked="0"/>
    </xf>
    <xf numFmtId="0" fontId="43" fillId="14" borderId="4" xfId="0" applyFont="1" applyFill="1" applyBorder="1" applyAlignment="1">
      <alignment horizontal="center" vertical="center"/>
    </xf>
    <xf numFmtId="0" fontId="43" fillId="14" borderId="0" xfId="0" applyFont="1" applyFill="1" applyBorder="1" applyAlignment="1">
      <alignment horizontal="center" vertical="center"/>
    </xf>
    <xf numFmtId="0" fontId="35" fillId="4" borderId="34" xfId="0" applyFont="1" applyFill="1" applyBorder="1" applyAlignment="1">
      <alignment horizontal="center" vertical="center"/>
    </xf>
    <xf numFmtId="0" fontId="35" fillId="4" borderId="30" xfId="0" applyFont="1" applyFill="1" applyBorder="1" applyAlignment="1">
      <alignment horizontal="center" vertical="center"/>
    </xf>
    <xf numFmtId="0" fontId="35" fillId="4" borderId="33" xfId="0" applyFont="1" applyFill="1" applyBorder="1" applyAlignment="1">
      <alignment horizontal="center" vertical="center"/>
    </xf>
    <xf numFmtId="0" fontId="35" fillId="6" borderId="34" xfId="0" applyFont="1" applyFill="1" applyBorder="1" applyAlignment="1">
      <alignment horizontal="center" vertical="center"/>
    </xf>
    <xf numFmtId="0" fontId="35" fillId="6" borderId="30" xfId="0" applyFont="1" applyFill="1" applyBorder="1" applyAlignment="1">
      <alignment horizontal="center" vertical="center"/>
    </xf>
    <xf numFmtId="0" fontId="35" fillId="6" borderId="33" xfId="0" applyFont="1" applyFill="1" applyBorder="1" applyAlignment="1">
      <alignment horizontal="center" vertical="center"/>
    </xf>
    <xf numFmtId="0" fontId="17" fillId="7" borderId="31"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26" fillId="14" borderId="4" xfId="0" applyFont="1" applyFill="1" applyBorder="1" applyAlignment="1">
      <alignment horizontal="center" vertical="center"/>
    </xf>
    <xf numFmtId="0" fontId="26" fillId="14" borderId="0" xfId="0" applyFont="1" applyFill="1" applyBorder="1" applyAlignment="1">
      <alignment horizontal="center" vertical="center"/>
    </xf>
    <xf numFmtId="0" fontId="26" fillId="14" borderId="32" xfId="0" applyFont="1" applyFill="1" applyBorder="1" applyAlignment="1">
      <alignment horizontal="center" vertical="center"/>
    </xf>
    <xf numFmtId="0" fontId="16" fillId="7" borderId="31"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21" xfId="0" applyFont="1" applyFill="1" applyBorder="1" applyAlignment="1">
      <alignment horizontal="center" vertical="center" wrapText="1"/>
    </xf>
    <xf numFmtId="0" fontId="44" fillId="7" borderId="37" xfId="0" applyFont="1" applyFill="1" applyBorder="1" applyAlignment="1">
      <alignment horizontal="center" vertical="center"/>
    </xf>
    <xf numFmtId="0" fontId="44" fillId="7" borderId="18" xfId="0" applyFont="1" applyFill="1" applyBorder="1" applyAlignment="1">
      <alignment horizontal="center" vertical="center"/>
    </xf>
    <xf numFmtId="0" fontId="44" fillId="7" borderId="35" xfId="0" applyFont="1" applyFill="1" applyBorder="1" applyAlignment="1">
      <alignment horizontal="center" vertical="center"/>
    </xf>
    <xf numFmtId="0" fontId="44" fillId="7" borderId="8" xfId="0" applyFont="1" applyFill="1" applyBorder="1" applyAlignment="1">
      <alignment horizontal="center" vertical="center"/>
    </xf>
    <xf numFmtId="166" fontId="44" fillId="7" borderId="31" xfId="0" applyNumberFormat="1" applyFont="1" applyFill="1" applyBorder="1" applyAlignment="1">
      <alignment horizontal="center" vertical="center" wrapText="1"/>
    </xf>
    <xf numFmtId="166" fontId="44" fillId="7" borderId="6" xfId="0" applyNumberFormat="1" applyFont="1" applyFill="1" applyBorder="1" applyAlignment="1">
      <alignment horizontal="center" vertical="center" wrapText="1"/>
    </xf>
    <xf numFmtId="166" fontId="44" fillId="7" borderId="7" xfId="0" applyNumberFormat="1" applyFont="1" applyFill="1" applyBorder="1" applyAlignment="1">
      <alignment horizontal="center" vertical="center" wrapText="1"/>
    </xf>
    <xf numFmtId="0" fontId="17" fillId="7" borderId="7" xfId="0" applyFont="1" applyFill="1" applyBorder="1" applyAlignment="1">
      <alignment horizontal="center" vertical="center" wrapText="1"/>
    </xf>
    <xf numFmtId="0" fontId="54" fillId="17" borderId="0" xfId="0" applyFont="1" applyFill="1" applyAlignment="1">
      <alignment horizontal="center" vertical="center"/>
    </xf>
    <xf numFmtId="0" fontId="37" fillId="8" borderId="5" xfId="0" applyFont="1" applyFill="1" applyBorder="1" applyAlignment="1">
      <alignment horizontal="left" vertical="center"/>
    </xf>
    <xf numFmtId="0" fontId="29" fillId="14" borderId="18" xfId="0" applyFont="1" applyFill="1" applyBorder="1" applyAlignment="1">
      <alignment horizontal="center" vertical="center" wrapText="1"/>
    </xf>
    <xf numFmtId="0" fontId="29" fillId="14" borderId="8" xfId="0" applyFont="1" applyFill="1" applyBorder="1" applyAlignment="1">
      <alignment horizontal="center" vertical="center" wrapText="1"/>
    </xf>
    <xf numFmtId="0" fontId="29" fillId="14" borderId="19" xfId="0" applyFont="1" applyFill="1" applyBorder="1" applyAlignment="1">
      <alignment horizontal="center" vertical="center" wrapText="1"/>
    </xf>
    <xf numFmtId="0" fontId="37" fillId="8" borderId="8" xfId="0" applyFont="1" applyFill="1" applyBorder="1" applyAlignment="1">
      <alignment horizontal="left" vertical="center"/>
    </xf>
    <xf numFmtId="0" fontId="24" fillId="8" borderId="13" xfId="0" applyFont="1" applyFill="1" applyBorder="1" applyAlignment="1">
      <alignment horizontal="center" vertical="center" wrapText="1"/>
    </xf>
    <xf numFmtId="0" fontId="6" fillId="8" borderId="5" xfId="0" applyFont="1" applyFill="1" applyBorder="1" applyAlignment="1">
      <alignment horizontal="left" vertical="center" wrapText="1"/>
    </xf>
    <xf numFmtId="0" fontId="24" fillId="8" borderId="5" xfId="0" applyFont="1" applyFill="1" applyBorder="1" applyAlignment="1">
      <alignment horizontal="left" vertical="center" wrapText="1"/>
    </xf>
    <xf numFmtId="0" fontId="24" fillId="8" borderId="15" xfId="0" applyFont="1" applyFill="1" applyBorder="1" applyAlignment="1">
      <alignment horizontal="center" vertical="center" wrapText="1"/>
    </xf>
    <xf numFmtId="0" fontId="24" fillId="8" borderId="16" xfId="0" applyFont="1" applyFill="1" applyBorder="1" applyAlignment="1">
      <alignment horizontal="left" vertical="center" wrapText="1"/>
    </xf>
    <xf numFmtId="49" fontId="24" fillId="8" borderId="13" xfId="0" applyNumberFormat="1" applyFont="1" applyFill="1" applyBorder="1" applyAlignment="1">
      <alignment horizontal="center" vertical="center" wrapText="1"/>
    </xf>
    <xf numFmtId="49" fontId="24" fillId="8" borderId="5" xfId="0" applyNumberFormat="1" applyFont="1" applyFill="1" applyBorder="1" applyAlignment="1">
      <alignment horizontal="left" vertical="center" wrapText="1"/>
    </xf>
    <xf numFmtId="0" fontId="24" fillId="8" borderId="14" xfId="0" applyFont="1" applyFill="1" applyBorder="1" applyAlignment="1">
      <alignment horizontal="center" vertical="center"/>
    </xf>
    <xf numFmtId="0" fontId="43" fillId="14" borderId="27" xfId="0" applyFont="1" applyFill="1" applyBorder="1" applyAlignment="1">
      <alignment horizontal="center" vertical="center" wrapText="1"/>
    </xf>
    <xf numFmtId="0" fontId="43" fillId="14" borderId="9" xfId="0" applyFont="1" applyFill="1" applyBorder="1" applyAlignment="1">
      <alignment horizontal="center" vertical="center" wrapText="1"/>
    </xf>
    <xf numFmtId="0" fontId="43" fillId="14" borderId="28" xfId="0" applyFont="1" applyFill="1" applyBorder="1" applyAlignment="1">
      <alignment horizontal="center" vertical="center" wrapText="1"/>
    </xf>
  </cellXfs>
  <cellStyles count="5">
    <cellStyle name="20% - Accent1" xfId="1" builtinId="30"/>
    <cellStyle name="Accent1" xfId="2" builtinId="29"/>
    <cellStyle name="Hyperlink" xfId="3" builtinId="8"/>
    <cellStyle name="Normal" xfId="0" builtinId="0"/>
    <cellStyle name="Percent" xfId="4" builtinId="5"/>
  </cellStyles>
  <dxfs count="448">
    <dxf>
      <protection locked="0"/>
    </dxf>
    <dxf>
      <protection locked="0"/>
    </dxf>
    <dxf>
      <protection locked="0"/>
    </dxf>
    <dxf>
      <protection locked="0"/>
    </dxf>
    <dxf>
      <protection locked="0"/>
    </dxf>
    <dxf>
      <protection locked="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protection locked="0"/>
    </dxf>
    <dxf>
      <protection locked="0"/>
    </dxf>
    <dxf>
      <protection locked="0"/>
    </dxf>
    <dxf>
      <protection locked="0"/>
    </dxf>
    <dxf>
      <protection locked="0"/>
    </dxf>
    <dxf>
      <protection locked="0"/>
    </dxf>
    <dxf>
      <font>
        <color auto="1"/>
      </font>
      <fill>
        <patternFill>
          <bgColor rgb="FFFFEB9C"/>
        </patternFill>
      </fill>
    </dxf>
    <dxf>
      <font>
        <color auto="1"/>
      </font>
      <fill>
        <patternFill>
          <bgColor rgb="FFFFEB9C"/>
        </patternFill>
      </fill>
    </dxf>
    <dxf>
      <font>
        <color auto="1"/>
      </font>
      <fill>
        <patternFill>
          <bgColor rgb="FFFFEB9C"/>
        </patternFill>
      </fill>
    </dxf>
    <dxf>
      <protection locked="0"/>
    </dxf>
    <dxf>
      <protection locked="0"/>
    </dxf>
    <dxf>
      <protection locked="0"/>
    </dxf>
    <dxf>
      <protection locked="0"/>
    </dxf>
    <dxf>
      <protection locked="0"/>
    </dxf>
    <dxf>
      <protection locked="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protection locked="0"/>
    </dxf>
    <dxf>
      <protection locked="0"/>
    </dxf>
    <dxf>
      <protection locked="0"/>
    </dxf>
    <dxf>
      <protection locked="0"/>
    </dxf>
    <dxf>
      <protection locked="0"/>
    </dxf>
    <dxf>
      <protection locked="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EB9C"/>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ont>
        <color rgb="FF9C0006"/>
      </font>
      <fill>
        <patternFill>
          <bgColor rgb="FFFFC7CE"/>
        </patternFill>
      </fill>
    </dxf>
    <dxf>
      <font>
        <color rgb="FF9C0006"/>
      </font>
      <fill>
        <patternFill>
          <bgColor rgb="FFFFC7CE"/>
        </patternFill>
      </fill>
    </dxf>
    <dxf>
      <font>
        <color auto="1"/>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ill>
        <patternFill>
          <fgColor rgb="FFCC9900"/>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fgColor rgb="FFCC9900"/>
          <bgColor theme="9" tint="0.79998168889431442"/>
        </patternFill>
      </fill>
    </dxf>
    <dxf>
      <font>
        <color rgb="FF9C0006"/>
      </font>
      <fill>
        <patternFill>
          <bgColor rgb="FFFFC7CE"/>
        </patternFill>
      </fill>
    </dxf>
    <dxf>
      <font>
        <color rgb="FF9C0006"/>
      </font>
      <fill>
        <patternFill>
          <bgColor rgb="FFFFC7CE"/>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auto="1"/>
      </font>
      <fill>
        <patternFill>
          <bgColor rgb="FFFFEB9C"/>
        </patternFill>
      </fill>
    </dxf>
    <dxf>
      <font>
        <color rgb="FF9C0006"/>
      </font>
      <fill>
        <patternFill>
          <bgColor rgb="FFFFC7CE"/>
        </patternFill>
      </fill>
    </dxf>
    <dxf>
      <font>
        <color auto="1"/>
      </font>
      <fill>
        <patternFill>
          <bgColor rgb="FFFFEB9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GB" sz="1200"/>
              <a:t>Proportion</a:t>
            </a:r>
            <a:r>
              <a:rPr lang="en-GB" sz="1200" baseline="0"/>
              <a:t> </a:t>
            </a:r>
            <a:r>
              <a:rPr lang="hu-HU" sz="1200"/>
              <a:t>of the answers </a:t>
            </a:r>
            <a:r>
              <a:rPr lang="en-GB" sz="1200"/>
              <a:t>given</a:t>
            </a:r>
            <a:r>
              <a:rPr lang="en-GB" sz="1200" baseline="0"/>
              <a:t> to </a:t>
            </a:r>
            <a:r>
              <a:rPr lang="hu-HU" sz="1200"/>
              <a:t>Group </a:t>
            </a:r>
            <a:r>
              <a:rPr lang="en-GB" sz="1200"/>
              <a:t>1 questions</a:t>
            </a:r>
            <a:endParaRPr lang="hu-HU" sz="1200"/>
          </a:p>
        </c:rich>
      </c:tx>
      <c:layout>
        <c:manualLayout>
          <c:xMode val="edge"/>
          <c:yMode val="edge"/>
          <c:x val="1.7302467676528883E-2"/>
          <c:y val="3.2074673005419552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view3D>
      <c:rotX val="34"/>
      <c:rotY val="0"/>
      <c:rAngAx val="0"/>
      <c:perspective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306795657471222"/>
          <c:y val="0.19467088812629232"/>
          <c:w val="0.71346890944622698"/>
          <c:h val="0.70846743884072438"/>
        </c:manualLayout>
      </c:layout>
      <c:pie3DChart>
        <c:varyColors val="1"/>
        <c:ser>
          <c:idx val="0"/>
          <c:order val="0"/>
          <c:tx>
            <c:v>B1</c:v>
          </c:tx>
          <c:dPt>
            <c:idx val="0"/>
            <c:bubble3D val="0"/>
            <c:spPr>
              <a:solidFill>
                <a:schemeClr val="accent6"/>
              </a:solidFill>
              <a:ln>
                <a:noFill/>
              </a:ln>
              <a:effectLst/>
              <a:sp3d/>
            </c:spPr>
            <c:extLst>
              <c:ext xmlns:c16="http://schemas.microsoft.com/office/drawing/2014/chart" uri="{C3380CC4-5D6E-409C-BE32-E72D297353CC}">
                <c16:uniqueId val="{00000001-7C93-43B0-AA87-755FA6A492DB}"/>
              </c:ext>
            </c:extLst>
          </c:dPt>
          <c:dPt>
            <c:idx val="1"/>
            <c:bubble3D val="0"/>
            <c:spPr>
              <a:solidFill>
                <a:schemeClr val="accent5"/>
              </a:solidFill>
              <a:ln>
                <a:noFill/>
              </a:ln>
              <a:effectLst/>
              <a:sp3d/>
            </c:spPr>
            <c:extLst>
              <c:ext xmlns:c16="http://schemas.microsoft.com/office/drawing/2014/chart" uri="{C3380CC4-5D6E-409C-BE32-E72D297353CC}">
                <c16:uniqueId val="{00000003-7C93-43B0-AA87-755FA6A492DB}"/>
              </c:ext>
            </c:extLst>
          </c:dPt>
          <c:dPt>
            <c:idx val="2"/>
            <c:bubble3D val="0"/>
            <c:spPr>
              <a:solidFill>
                <a:schemeClr val="accent4"/>
              </a:solidFill>
              <a:ln>
                <a:noFill/>
              </a:ln>
              <a:effectLst/>
              <a:sp3d/>
            </c:spPr>
            <c:extLst>
              <c:ext xmlns:c16="http://schemas.microsoft.com/office/drawing/2014/chart" uri="{C3380CC4-5D6E-409C-BE32-E72D297353CC}">
                <c16:uniqueId val="{00000005-7C93-43B0-AA87-755FA6A492DB}"/>
              </c:ext>
            </c:extLst>
          </c:dPt>
          <c:dPt>
            <c:idx val="3"/>
            <c:bubble3D val="0"/>
            <c:spPr>
              <a:solidFill>
                <a:schemeClr val="accent6">
                  <a:lumMod val="60000"/>
                </a:schemeClr>
              </a:solidFill>
              <a:ln>
                <a:noFill/>
              </a:ln>
              <a:effectLst/>
              <a:sp3d/>
            </c:spPr>
            <c:extLst>
              <c:ext xmlns:c16="http://schemas.microsoft.com/office/drawing/2014/chart" uri="{C3380CC4-5D6E-409C-BE32-E72D297353CC}">
                <c16:uniqueId val="{00000007-7C93-43B0-AA87-755FA6A492DB}"/>
              </c:ext>
            </c:extLst>
          </c:dPt>
          <c:dPt>
            <c:idx val="4"/>
            <c:bubble3D val="0"/>
            <c:spPr>
              <a:solidFill>
                <a:schemeClr val="accent5">
                  <a:lumMod val="60000"/>
                </a:schemeClr>
              </a:solidFill>
              <a:ln>
                <a:noFill/>
              </a:ln>
              <a:effectLst/>
              <a:sp3d/>
            </c:spPr>
            <c:extLst>
              <c:ext xmlns:c16="http://schemas.microsoft.com/office/drawing/2014/chart" uri="{C3380CC4-5D6E-409C-BE32-E72D297353CC}">
                <c16:uniqueId val="{00000009-7C93-43B0-AA87-755FA6A492DB}"/>
              </c:ext>
            </c:extLst>
          </c:dPt>
          <c:dLbls>
            <c:dLbl>
              <c:idx val="2"/>
              <c:layout>
                <c:manualLayout>
                  <c:x val="0.20771653543307078"/>
                  <c:y val="-1.258175088710327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93-43B0-AA87-755FA6A492DB}"/>
                </c:ext>
              </c:extLst>
            </c:dLbl>
            <c:dLbl>
              <c:idx val="3"/>
              <c:layout>
                <c:manualLayout>
                  <c:x val="-2.1523450899420829E-2"/>
                  <c:y val="2.126654143408829E-2"/>
                </c:manualLayout>
              </c:layout>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C93-43B0-AA87-755FA6A492DB}"/>
                </c:ext>
              </c:extLst>
            </c:dLbl>
            <c:spPr>
              <a:noFill/>
              <a:ln w="25400">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en-US"/>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'Group 1 Results'!$A$5:$A$9</c:f>
              <c:strCache>
                <c:ptCount val="5"/>
                <c:pt idx="0">
                  <c:v>n/a, %</c:v>
                </c:pt>
                <c:pt idx="1">
                  <c:v>yes, %</c:v>
                </c:pt>
                <c:pt idx="2">
                  <c:v>mostly yes, %</c:v>
                </c:pt>
                <c:pt idx="3">
                  <c:v>mostly no, %</c:v>
                </c:pt>
                <c:pt idx="4">
                  <c:v>no, %</c:v>
                </c:pt>
              </c:strCache>
            </c:strRef>
          </c:cat>
          <c:val>
            <c:numRef>
              <c:f>'Group 1 Results'!$B$5:$B$9</c:f>
              <c:numCache>
                <c:formatCode>0.0</c:formatCode>
                <c:ptCount val="5"/>
                <c:pt idx="0">
                  <c:v>2.6315789473684208</c:v>
                </c:pt>
                <c:pt idx="1">
                  <c:v>31.578947368421051</c:v>
                </c:pt>
                <c:pt idx="2">
                  <c:v>23.684210526315788</c:v>
                </c:pt>
                <c:pt idx="3">
                  <c:v>15.789473684210526</c:v>
                </c:pt>
                <c:pt idx="4">
                  <c:v>26.315789473684209</c:v>
                </c:pt>
              </c:numCache>
            </c:numRef>
          </c:val>
          <c:extLst>
            <c:ext xmlns:c16="http://schemas.microsoft.com/office/drawing/2014/chart" uri="{C3380CC4-5D6E-409C-BE32-E72D297353CC}">
              <c16:uniqueId val="{0000000A-7C93-43B0-AA87-755FA6A492DB}"/>
            </c:ext>
          </c:extLst>
        </c:ser>
        <c:dLbls>
          <c:showLegendKey val="0"/>
          <c:showVal val="0"/>
          <c:showCatName val="0"/>
          <c:showSerName val="0"/>
          <c:showPercent val="0"/>
          <c:showBubbleSize val="0"/>
          <c:showLeaderLines val="0"/>
        </c:dLbls>
      </c:pie3DChart>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Graphical interpretation of TMF safety level evaluation by Group </a:t>
            </a:r>
            <a:r>
              <a:rPr lang="en-GB"/>
              <a:t>1 questions</a:t>
            </a:r>
            <a:endParaRPr lang="hu-HU"/>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16790466168795942"/>
          <c:y val="0.19041094099580841"/>
          <c:w val="0.75843578354772978"/>
          <c:h val="0.61729255714219267"/>
        </c:manualLayout>
      </c:layout>
      <c:scatterChart>
        <c:scatterStyle val="lineMarker"/>
        <c:varyColors val="0"/>
        <c:ser>
          <c:idx val="0"/>
          <c:order val="0"/>
          <c:tx>
            <c:v>B1</c:v>
          </c:tx>
          <c:spPr>
            <a:ln w="28575" cap="rnd" cmpd="sng" algn="ctr">
              <a:noFill/>
              <a:prstDash val="solid"/>
              <a:round/>
            </a:ln>
            <a:effectLst/>
          </c:spPr>
          <c:marker>
            <c:symbol val="triangle"/>
            <c:size val="10"/>
            <c:spPr>
              <a:solidFill>
                <a:schemeClr val="accent1"/>
              </a:solidFill>
              <a:ln w="9525" cap="flat" cmpd="sng" algn="ctr">
                <a:solidFill>
                  <a:schemeClr val="accent1">
                    <a:shade val="95000"/>
                    <a:satMod val="105000"/>
                  </a:schemeClr>
                </a:solidFill>
                <a:prstDash val="solid"/>
                <a:round/>
              </a:ln>
              <a:effectLst/>
            </c:spPr>
          </c:marker>
          <c:dPt>
            <c:idx val="0"/>
            <c:bubble3D val="0"/>
            <c:extLst>
              <c:ext xmlns:c16="http://schemas.microsoft.com/office/drawing/2014/chart" uri="{C3380CC4-5D6E-409C-BE32-E72D297353CC}">
                <c16:uniqueId val="{00000000-65D0-4484-9D9F-641711474BF3}"/>
              </c:ext>
            </c:extLst>
          </c:dPt>
          <c:dLbls>
            <c:dLbl>
              <c:idx val="0"/>
              <c:layout>
                <c:manualLayout>
                  <c:x val="1.8792729150286916E-2"/>
                  <c:y val="1.5448516890982594E-2"/>
                </c:manualLayout>
              </c:layout>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5D0-4484-9D9F-641711474BF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en-US"/>
              </a:p>
            </c:txPr>
            <c:dLblPos val="t"/>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'Group 1 Results'!$B$11</c:f>
              <c:numCache>
                <c:formatCode>0.0</c:formatCode>
                <c:ptCount val="1"/>
                <c:pt idx="0">
                  <c:v>59.45945945945946</c:v>
                </c:pt>
              </c:numCache>
            </c:numRef>
          </c:xVal>
          <c:yVal>
            <c:numRef>
              <c:f>'Group 1 Results'!$B$10</c:f>
              <c:numCache>
                <c:formatCode>0.0</c:formatCode>
                <c:ptCount val="1"/>
                <c:pt idx="0">
                  <c:v>63.235294117647058</c:v>
                </c:pt>
              </c:numCache>
            </c:numRef>
          </c:yVal>
          <c:smooth val="0"/>
          <c:extLst>
            <c:ext xmlns:c16="http://schemas.microsoft.com/office/drawing/2014/chart" uri="{C3380CC4-5D6E-409C-BE32-E72D297353CC}">
              <c16:uniqueId val="{00000001-65D0-4484-9D9F-641711474BF3}"/>
            </c:ext>
          </c:extLst>
        </c:ser>
        <c:dLbls>
          <c:showLegendKey val="0"/>
          <c:showVal val="0"/>
          <c:showCatName val="0"/>
          <c:showSerName val="0"/>
          <c:showPercent val="0"/>
          <c:showBubbleSize val="0"/>
        </c:dLbls>
        <c:axId val="322177200"/>
        <c:axId val="1"/>
      </c:scatterChart>
      <c:valAx>
        <c:axId val="322177200"/>
        <c:scaling>
          <c:orientation val="minMax"/>
          <c:max val="100"/>
          <c:min val="0"/>
        </c:scaling>
        <c:delete val="0"/>
        <c:axPos val="b"/>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r>
                  <a:rPr lang="hu-HU">
                    <a:latin typeface="Arial" panose="020B0604020202020204" pitchFamily="34" charset="0"/>
                    <a:cs typeface="Arial" panose="020B0604020202020204" pitchFamily="34" charset="0"/>
                  </a:rPr>
                  <a:t>Credibility, %</a:t>
                </a:r>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en-US"/>
          </a:p>
        </c:txPr>
        <c:crossAx val="1"/>
        <c:crosses val="autoZero"/>
        <c:crossBetween val="midCat"/>
        <c:majorUnit val="25"/>
        <c:minorUnit val="25"/>
      </c:valAx>
      <c:valAx>
        <c:axId val="1"/>
        <c:scaling>
          <c:orientation val="minMax"/>
          <c:max val="100"/>
          <c:min val="0"/>
        </c:scaling>
        <c:delete val="0"/>
        <c:axPos val="l"/>
        <c:majorGridlines>
          <c:spPr>
            <a:ln w="3175" cap="flat" cmpd="sng" algn="ctr">
              <a:solidFill>
                <a:srgbClr val="000000"/>
              </a:solidFill>
              <a:prstDash val="sysDash"/>
              <a:round/>
            </a:ln>
            <a:effectLst/>
          </c:spPr>
        </c:majorGridlines>
        <c:title>
          <c:tx>
            <c:rich>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MSR, %</a:t>
                </a:r>
              </a:p>
            </c:rich>
          </c:tx>
          <c:overlay val="0"/>
          <c:spPr>
            <a:noFill/>
            <a:ln w="25400">
              <a:noFill/>
            </a:ln>
            <a:effectLst/>
          </c:spPr>
          <c:txPr>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en-US"/>
          </a:p>
        </c:txPr>
        <c:crossAx val="322177200"/>
        <c:crosses val="autoZero"/>
        <c:crossBetween val="midCat"/>
        <c:majorUnit val="25"/>
      </c:valAx>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0.75000000000000111" l="0.70000000000000107" r="0.70000000000000107" t="0.750000000000001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sz="1200"/>
              <a:t>Spider diagram of categorial evaluation for </a:t>
            </a:r>
            <a:r>
              <a:rPr lang="en-GB" sz="1200"/>
              <a:t>G</a:t>
            </a:r>
            <a:r>
              <a:rPr lang="hu-HU" sz="1200"/>
              <a:t>roup 1</a:t>
            </a:r>
            <a:r>
              <a:rPr lang="en-GB" sz="1200"/>
              <a:t> questions</a:t>
            </a:r>
            <a:endParaRPr lang="hu-HU" sz="1200"/>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3527989037877082"/>
          <c:y val="0.18160002557001942"/>
          <c:w val="0.3268280351933181"/>
          <c:h val="0.73076126224837268"/>
        </c:manualLayout>
      </c:layout>
      <c:radarChart>
        <c:radarStyle val="marker"/>
        <c:varyColors val="0"/>
        <c:ser>
          <c:idx val="1"/>
          <c:order val="0"/>
          <c:tx>
            <c:v>B1</c:v>
          </c:tx>
          <c:spPr>
            <a:ln w="28575" cap="rnd" cmpd="sng" algn="ctr">
              <a:solidFill>
                <a:schemeClr val="accent1">
                  <a:shade val="76000"/>
                  <a:shade val="95000"/>
                  <a:satMod val="105000"/>
                </a:schemeClr>
              </a:solidFill>
              <a:prstDash val="solid"/>
              <a:round/>
            </a:ln>
            <a:effectLst/>
          </c:spPr>
          <c:marker>
            <c:symbol val="triangle"/>
            <c:size val="5"/>
            <c:spPr>
              <a:solidFill>
                <a:schemeClr val="accent1">
                  <a:shade val="76000"/>
                </a:schemeClr>
              </a:solidFill>
              <a:ln w="9525" cap="flat" cmpd="sng" algn="ctr">
                <a:solidFill>
                  <a:schemeClr val="accent1">
                    <a:shade val="76000"/>
                    <a:shade val="95000"/>
                    <a:satMod val="105000"/>
                  </a:schemeClr>
                </a:solidFill>
                <a:prstDash val="solid"/>
                <a:round/>
              </a:ln>
              <a:effectLst/>
            </c:spPr>
          </c:marker>
          <c:cat>
            <c:strRef>
              <c:f>'Group 1 Results'!$B$16:$B$23</c:f>
              <c:strCache>
                <c:ptCount val="8"/>
                <c:pt idx="0">
                  <c:v>EIA-LUP</c:v>
                </c:pt>
                <c:pt idx="1">
                  <c:v>EMP</c:v>
                </c:pt>
                <c:pt idx="2">
                  <c:v>DDP</c:v>
                </c:pt>
                <c:pt idx="3">
                  <c:v>DRO</c:v>
                </c:pt>
                <c:pt idx="4">
                  <c:v>WTM</c:v>
                </c:pt>
                <c:pt idx="5">
                  <c:v>TRI</c:v>
                </c:pt>
                <c:pt idx="6">
                  <c:v>MIP</c:v>
                </c:pt>
                <c:pt idx="7">
                  <c:v>MEE</c:v>
                </c:pt>
              </c:strCache>
            </c:strRef>
          </c:cat>
          <c:val>
            <c:numRef>
              <c:f>'Group 1 Results'!$C$16:$C$23</c:f>
              <c:numCache>
                <c:formatCode>0.0</c:formatCode>
                <c:ptCount val="8"/>
                <c:pt idx="0">
                  <c:v>50</c:v>
                </c:pt>
                <c:pt idx="1">
                  <c:v>100</c:v>
                </c:pt>
                <c:pt idx="2">
                  <c:v>70</c:v>
                </c:pt>
                <c:pt idx="3">
                  <c:v>51.785714285714292</c:v>
                </c:pt>
                <c:pt idx="4">
                  <c:v>79.166666666666657</c:v>
                </c:pt>
                <c:pt idx="5">
                  <c:v>62.5</c:v>
                </c:pt>
                <c:pt idx="6">
                  <c:v>41.666666666666671</c:v>
                </c:pt>
                <c:pt idx="7">
                  <c:v>62.5</c:v>
                </c:pt>
              </c:numCache>
            </c:numRef>
          </c:val>
          <c:extLst>
            <c:ext xmlns:c16="http://schemas.microsoft.com/office/drawing/2014/chart" uri="{C3380CC4-5D6E-409C-BE32-E72D297353CC}">
              <c16:uniqueId val="{00000000-3147-40A2-BF08-A6B414AF039A}"/>
            </c:ext>
          </c:extLst>
        </c:ser>
        <c:dLbls>
          <c:showLegendKey val="0"/>
          <c:showVal val="0"/>
          <c:showCatName val="0"/>
          <c:showSerName val="0"/>
          <c:showPercent val="0"/>
          <c:showBubbleSize val="0"/>
        </c:dLbls>
        <c:axId val="421329520"/>
        <c:axId val="1"/>
      </c:radarChart>
      <c:catAx>
        <c:axId val="421329520"/>
        <c:scaling>
          <c:orientation val="minMax"/>
        </c:scaling>
        <c:delete val="0"/>
        <c:axPos val="b"/>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100"/>
        </c:scaling>
        <c:delete val="0"/>
        <c:axPos val="l"/>
        <c:majorGridlines>
          <c:spPr>
            <a:ln w="12700" cap="flat" cmpd="sng" algn="ctr">
              <a:solidFill>
                <a:srgbClr val="666699"/>
              </a:solidFill>
              <a:prstDash val="solid"/>
              <a:round/>
            </a:ln>
            <a:effectLst/>
          </c:spPr>
        </c:majorGridlines>
        <c:numFmt formatCode="0.0" sourceLinked="1"/>
        <c:majorTickMark val="none"/>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421329520"/>
        <c:crosses val="autoZero"/>
        <c:crossBetween val="between"/>
        <c:majorUnit val="25"/>
      </c:valAx>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GB" sz="1200"/>
              <a:t>Proportion</a:t>
            </a:r>
            <a:r>
              <a:rPr lang="en-GB" sz="1200" baseline="0"/>
              <a:t> </a:t>
            </a:r>
            <a:r>
              <a:rPr lang="hu-HU" sz="1200"/>
              <a:t>of the answers </a:t>
            </a:r>
            <a:r>
              <a:rPr lang="en-GB" sz="1200"/>
              <a:t>given</a:t>
            </a:r>
            <a:r>
              <a:rPr lang="en-GB" sz="1200" baseline="0"/>
              <a:t> to </a:t>
            </a:r>
            <a:r>
              <a:rPr lang="hu-HU" sz="1200"/>
              <a:t>Group </a:t>
            </a:r>
            <a:r>
              <a:rPr lang="en-GB" sz="1200"/>
              <a:t>2 questions</a:t>
            </a:r>
            <a:endParaRPr lang="hu-HU" sz="1200"/>
          </a:p>
        </c:rich>
      </c:tx>
      <c:layout>
        <c:manualLayout>
          <c:xMode val="edge"/>
          <c:yMode val="edge"/>
          <c:x val="1.7302467676528883E-2"/>
          <c:y val="3.2074673005419552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view3D>
      <c:rotX val="34"/>
      <c:rotY val="0"/>
      <c:rAngAx val="0"/>
      <c:perspective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306792787917008"/>
          <c:y val="0.22798446151063831"/>
          <c:w val="0.71346890944622698"/>
          <c:h val="0.70846743884072438"/>
        </c:manualLayout>
      </c:layout>
      <c:pie3DChart>
        <c:varyColors val="1"/>
        <c:ser>
          <c:idx val="0"/>
          <c:order val="0"/>
          <c:tx>
            <c:v>B2</c:v>
          </c:tx>
          <c:dPt>
            <c:idx val="0"/>
            <c:bubble3D val="0"/>
            <c:spPr>
              <a:solidFill>
                <a:schemeClr val="accent6"/>
              </a:solidFill>
              <a:ln>
                <a:noFill/>
              </a:ln>
              <a:effectLst/>
              <a:sp3d/>
            </c:spPr>
            <c:extLst>
              <c:ext xmlns:c16="http://schemas.microsoft.com/office/drawing/2014/chart" uri="{C3380CC4-5D6E-409C-BE32-E72D297353CC}">
                <c16:uniqueId val="{00000001-CAA2-4105-BD07-2EF6B751FC6C}"/>
              </c:ext>
            </c:extLst>
          </c:dPt>
          <c:dPt>
            <c:idx val="1"/>
            <c:bubble3D val="0"/>
            <c:spPr>
              <a:solidFill>
                <a:schemeClr val="accent5"/>
              </a:solidFill>
              <a:ln>
                <a:noFill/>
              </a:ln>
              <a:effectLst/>
              <a:sp3d/>
            </c:spPr>
            <c:extLst>
              <c:ext xmlns:c16="http://schemas.microsoft.com/office/drawing/2014/chart" uri="{C3380CC4-5D6E-409C-BE32-E72D297353CC}">
                <c16:uniqueId val="{00000003-CAA2-4105-BD07-2EF6B751FC6C}"/>
              </c:ext>
            </c:extLst>
          </c:dPt>
          <c:dPt>
            <c:idx val="2"/>
            <c:bubble3D val="0"/>
            <c:spPr>
              <a:solidFill>
                <a:schemeClr val="accent4"/>
              </a:solidFill>
              <a:ln>
                <a:noFill/>
              </a:ln>
              <a:effectLst/>
              <a:sp3d/>
            </c:spPr>
            <c:extLst>
              <c:ext xmlns:c16="http://schemas.microsoft.com/office/drawing/2014/chart" uri="{C3380CC4-5D6E-409C-BE32-E72D297353CC}">
                <c16:uniqueId val="{00000005-CAA2-4105-BD07-2EF6B751FC6C}"/>
              </c:ext>
            </c:extLst>
          </c:dPt>
          <c:dPt>
            <c:idx val="3"/>
            <c:bubble3D val="0"/>
            <c:spPr>
              <a:solidFill>
                <a:schemeClr val="accent6">
                  <a:lumMod val="60000"/>
                </a:schemeClr>
              </a:solidFill>
              <a:ln>
                <a:noFill/>
              </a:ln>
              <a:effectLst/>
              <a:sp3d/>
            </c:spPr>
            <c:extLst>
              <c:ext xmlns:c16="http://schemas.microsoft.com/office/drawing/2014/chart" uri="{C3380CC4-5D6E-409C-BE32-E72D297353CC}">
                <c16:uniqueId val="{00000007-CAA2-4105-BD07-2EF6B751FC6C}"/>
              </c:ext>
            </c:extLst>
          </c:dPt>
          <c:dPt>
            <c:idx val="4"/>
            <c:bubble3D val="0"/>
            <c:spPr>
              <a:solidFill>
                <a:schemeClr val="accent5">
                  <a:lumMod val="60000"/>
                </a:schemeClr>
              </a:solidFill>
              <a:ln>
                <a:noFill/>
              </a:ln>
              <a:effectLst/>
              <a:sp3d/>
            </c:spPr>
            <c:extLst>
              <c:ext xmlns:c16="http://schemas.microsoft.com/office/drawing/2014/chart" uri="{C3380CC4-5D6E-409C-BE32-E72D297353CC}">
                <c16:uniqueId val="{00000009-CAA2-4105-BD07-2EF6B751FC6C}"/>
              </c:ext>
            </c:extLst>
          </c:dPt>
          <c:dLbls>
            <c:dLbl>
              <c:idx val="2"/>
              <c:layout>
                <c:manualLayout>
                  <c:x val="-4.7545962066520026E-3"/>
                  <c:y val="2.590042649549855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A2-4105-BD07-2EF6B751FC6C}"/>
                </c:ext>
              </c:extLst>
            </c:dLbl>
            <c:dLbl>
              <c:idx val="3"/>
              <c:layout>
                <c:manualLayout>
                  <c:x val="2.2356385590369312E-2"/>
                  <c:y val="-1.3195107275116393E-2"/>
                </c:manualLayout>
              </c:layout>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A2-4105-BD07-2EF6B751FC6C}"/>
                </c:ext>
              </c:extLst>
            </c:dLbl>
            <c:dLbl>
              <c:idx val="4"/>
              <c:layout>
                <c:manualLayout>
                  <c:x val="6.2355658198614321E-2"/>
                  <c:y val="-2.584615635092974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A2-4105-BD07-2EF6B751FC6C}"/>
                </c:ext>
              </c:extLst>
            </c:dLbl>
            <c:spPr>
              <a:noFill/>
              <a:ln w="25400">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en-US"/>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'Group 2 Results'!$A$5:$A$9</c:f>
              <c:strCache>
                <c:ptCount val="5"/>
                <c:pt idx="0">
                  <c:v>n/a, %</c:v>
                </c:pt>
                <c:pt idx="1">
                  <c:v>yes, %</c:v>
                </c:pt>
                <c:pt idx="2">
                  <c:v>mostly yes, %</c:v>
                </c:pt>
                <c:pt idx="3">
                  <c:v>mostly no, %</c:v>
                </c:pt>
                <c:pt idx="4">
                  <c:v>no, %</c:v>
                </c:pt>
              </c:strCache>
            </c:strRef>
          </c:cat>
          <c:val>
            <c:numRef>
              <c:f>'Group 2 Results'!$B$5:$B$9</c:f>
              <c:numCache>
                <c:formatCode>0.0</c:formatCode>
                <c:ptCount val="5"/>
                <c:pt idx="0">
                  <c:v>16.143497757847534</c:v>
                </c:pt>
                <c:pt idx="1">
                  <c:v>56.950672645739907</c:v>
                </c:pt>
                <c:pt idx="2">
                  <c:v>9.8654708520179373</c:v>
                </c:pt>
                <c:pt idx="3">
                  <c:v>8.071748878923767</c:v>
                </c:pt>
                <c:pt idx="4">
                  <c:v>8.9686098654708513</c:v>
                </c:pt>
              </c:numCache>
            </c:numRef>
          </c:val>
          <c:extLst>
            <c:ext xmlns:c16="http://schemas.microsoft.com/office/drawing/2014/chart" uri="{C3380CC4-5D6E-409C-BE32-E72D297353CC}">
              <c16:uniqueId val="{0000000A-CAA2-4105-BD07-2EF6B751FC6C}"/>
            </c:ext>
          </c:extLst>
        </c:ser>
        <c:dLbls>
          <c:showLegendKey val="0"/>
          <c:showVal val="0"/>
          <c:showCatName val="0"/>
          <c:showSerName val="0"/>
          <c:showPercent val="0"/>
          <c:showBubbleSize val="0"/>
          <c:showLeaderLines val="0"/>
        </c:dLbls>
      </c:pie3DChart>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Graphical interpretation of TMF safety level evaluation by Group </a:t>
            </a:r>
            <a:r>
              <a:rPr lang="en-GB"/>
              <a:t>2 questions</a:t>
            </a:r>
            <a:endParaRPr lang="hu-HU"/>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16790466168795942"/>
          <c:y val="0.19041094099580841"/>
          <c:w val="0.75843578354772978"/>
          <c:h val="0.61729255714219267"/>
        </c:manualLayout>
      </c:layout>
      <c:scatterChart>
        <c:scatterStyle val="lineMarker"/>
        <c:varyColors val="0"/>
        <c:ser>
          <c:idx val="0"/>
          <c:order val="0"/>
          <c:tx>
            <c:v>B2</c:v>
          </c:tx>
          <c:spPr>
            <a:ln w="28575" cap="rnd" cmpd="sng" algn="ctr">
              <a:noFill/>
              <a:prstDash val="solid"/>
              <a:round/>
            </a:ln>
            <a:effectLst/>
          </c:spPr>
          <c:marker>
            <c:symbol val="triangle"/>
            <c:size val="10"/>
            <c:spPr>
              <a:solidFill>
                <a:schemeClr val="accent1"/>
              </a:solidFill>
              <a:ln w="9525" cap="flat" cmpd="sng" algn="ctr">
                <a:solidFill>
                  <a:schemeClr val="accent1">
                    <a:shade val="95000"/>
                    <a:satMod val="105000"/>
                  </a:schemeClr>
                </a:solidFill>
                <a:prstDash val="solid"/>
                <a:round/>
              </a:ln>
              <a:effectLst/>
            </c:spPr>
          </c:marker>
          <c:dPt>
            <c:idx val="0"/>
            <c:bubble3D val="0"/>
            <c:extLst>
              <c:ext xmlns:c16="http://schemas.microsoft.com/office/drawing/2014/chart" uri="{C3380CC4-5D6E-409C-BE32-E72D297353CC}">
                <c16:uniqueId val="{00000000-5418-4116-846F-C9BFDE6604F0}"/>
              </c:ext>
            </c:extLst>
          </c:dPt>
          <c:dLbls>
            <c:dLbl>
              <c:idx val="0"/>
              <c:layout>
                <c:manualLayout>
                  <c:x val="1.8792729150286916E-2"/>
                  <c:y val="1.5448516890982594E-2"/>
                </c:manualLayout>
              </c:layout>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18-4116-846F-C9BFDE6604F0}"/>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en-US"/>
              </a:p>
            </c:txPr>
            <c:dLblPos val="t"/>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'Group 2 Results'!$B$11</c:f>
              <c:numCache>
                <c:formatCode>0.0</c:formatCode>
                <c:ptCount val="1"/>
                <c:pt idx="0">
                  <c:v>78.609625668449198</c:v>
                </c:pt>
              </c:numCache>
            </c:numRef>
          </c:xVal>
          <c:yVal>
            <c:numRef>
              <c:f>'Group 2 Results'!$B$10</c:f>
              <c:numCache>
                <c:formatCode>0.0</c:formatCode>
                <c:ptCount val="1"/>
                <c:pt idx="0">
                  <c:v>83.685446009389679</c:v>
                </c:pt>
              </c:numCache>
            </c:numRef>
          </c:yVal>
          <c:smooth val="0"/>
          <c:extLst>
            <c:ext xmlns:c16="http://schemas.microsoft.com/office/drawing/2014/chart" uri="{C3380CC4-5D6E-409C-BE32-E72D297353CC}">
              <c16:uniqueId val="{00000001-5418-4116-846F-C9BFDE6604F0}"/>
            </c:ext>
          </c:extLst>
        </c:ser>
        <c:dLbls>
          <c:showLegendKey val="0"/>
          <c:showVal val="0"/>
          <c:showCatName val="0"/>
          <c:showSerName val="0"/>
          <c:showPercent val="0"/>
          <c:showBubbleSize val="0"/>
        </c:dLbls>
        <c:axId val="322177200"/>
        <c:axId val="1"/>
      </c:scatterChart>
      <c:valAx>
        <c:axId val="322177200"/>
        <c:scaling>
          <c:orientation val="minMax"/>
          <c:max val="100"/>
          <c:min val="0"/>
        </c:scaling>
        <c:delete val="0"/>
        <c:axPos val="b"/>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r>
                  <a:rPr lang="hu-HU">
                    <a:latin typeface="Arial" panose="020B0604020202020204" pitchFamily="34" charset="0"/>
                    <a:cs typeface="Arial" panose="020B0604020202020204" pitchFamily="34" charset="0"/>
                  </a:rPr>
                  <a:t>Credibility, %</a:t>
                </a:r>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en-US"/>
          </a:p>
        </c:txPr>
        <c:crossAx val="1"/>
        <c:crosses val="autoZero"/>
        <c:crossBetween val="midCat"/>
        <c:majorUnit val="25"/>
        <c:minorUnit val="25"/>
      </c:valAx>
      <c:valAx>
        <c:axId val="1"/>
        <c:scaling>
          <c:orientation val="minMax"/>
          <c:max val="100"/>
          <c:min val="0"/>
        </c:scaling>
        <c:delete val="0"/>
        <c:axPos val="l"/>
        <c:majorGridlines>
          <c:spPr>
            <a:ln w="3175" cap="flat" cmpd="sng" algn="ctr">
              <a:solidFill>
                <a:srgbClr val="000000"/>
              </a:solidFill>
              <a:prstDash val="sysDash"/>
              <a:round/>
            </a:ln>
            <a:effectLst/>
          </c:spPr>
        </c:majorGridlines>
        <c:title>
          <c:tx>
            <c:rich>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MSR, %</a:t>
                </a:r>
              </a:p>
            </c:rich>
          </c:tx>
          <c:overlay val="0"/>
          <c:spPr>
            <a:noFill/>
            <a:ln w="25400">
              <a:noFill/>
            </a:ln>
            <a:effectLst/>
          </c:spPr>
          <c:txPr>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en-US"/>
          </a:p>
        </c:txPr>
        <c:crossAx val="322177200"/>
        <c:crosses val="autoZero"/>
        <c:crossBetween val="midCat"/>
        <c:majorUnit val="25"/>
      </c:valAx>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0.75000000000000111" l="0.70000000000000107" r="0.70000000000000107" t="0.750000000000001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sz="1200"/>
              <a:t>Spider diagram of categorial evaluation for </a:t>
            </a:r>
            <a:r>
              <a:rPr lang="en-GB" sz="1200"/>
              <a:t>G</a:t>
            </a:r>
            <a:r>
              <a:rPr lang="hu-HU" sz="1200"/>
              <a:t>roup </a:t>
            </a:r>
            <a:r>
              <a:rPr lang="en-GB" sz="1200"/>
              <a:t>2 questions</a:t>
            </a:r>
            <a:endParaRPr lang="hu-HU" sz="1200"/>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3527989037877082"/>
          <c:y val="0.18160002557001942"/>
          <c:w val="0.3268280351933181"/>
          <c:h val="0.73076126224837268"/>
        </c:manualLayout>
      </c:layout>
      <c:radarChart>
        <c:radarStyle val="marker"/>
        <c:varyColors val="0"/>
        <c:ser>
          <c:idx val="1"/>
          <c:order val="0"/>
          <c:tx>
            <c:v>B2</c:v>
          </c:tx>
          <c:spPr>
            <a:ln w="28575" cap="rnd" cmpd="sng" algn="ctr">
              <a:solidFill>
                <a:schemeClr val="accent1">
                  <a:shade val="76000"/>
                  <a:shade val="95000"/>
                  <a:satMod val="105000"/>
                </a:schemeClr>
              </a:solidFill>
              <a:prstDash val="solid"/>
              <a:round/>
            </a:ln>
            <a:effectLst/>
          </c:spPr>
          <c:marker>
            <c:symbol val="triangle"/>
            <c:size val="5"/>
            <c:spPr>
              <a:solidFill>
                <a:schemeClr val="accent1">
                  <a:shade val="76000"/>
                </a:schemeClr>
              </a:solidFill>
              <a:ln w="9525" cap="flat" cmpd="sng" algn="ctr">
                <a:solidFill>
                  <a:schemeClr val="accent1">
                    <a:shade val="76000"/>
                    <a:shade val="95000"/>
                    <a:satMod val="105000"/>
                  </a:schemeClr>
                </a:solidFill>
                <a:prstDash val="solid"/>
                <a:round/>
              </a:ln>
              <a:effectLst/>
            </c:spPr>
          </c:marker>
          <c:cat>
            <c:strRef>
              <c:f>'Group 2 Results'!$B$16:$B$27</c:f>
              <c:strCache>
                <c:ptCount val="12"/>
                <c:pt idx="0">
                  <c:v>HRA</c:v>
                </c:pt>
                <c:pt idx="1">
                  <c:v>EIA-LUP</c:v>
                </c:pt>
                <c:pt idx="2">
                  <c:v>EMP</c:v>
                </c:pt>
                <c:pt idx="3">
                  <c:v>DDP</c:v>
                </c:pt>
                <c:pt idx="4">
                  <c:v>OCM</c:v>
                </c:pt>
                <c:pt idx="5">
                  <c:v>DRO</c:v>
                </c:pt>
                <c:pt idx="6">
                  <c:v>WTM</c:v>
                </c:pt>
                <c:pt idx="7">
                  <c:v>TRI</c:v>
                </c:pt>
                <c:pt idx="8">
                  <c:v>TP</c:v>
                </c:pt>
                <c:pt idx="9">
                  <c:v>MIP</c:v>
                </c:pt>
                <c:pt idx="10">
                  <c:v>MEE</c:v>
                </c:pt>
                <c:pt idx="11">
                  <c:v>CRP</c:v>
                </c:pt>
              </c:strCache>
            </c:strRef>
          </c:cat>
          <c:val>
            <c:numRef>
              <c:f>'Group 2 Results'!$C$16:$C$27</c:f>
              <c:numCache>
                <c:formatCode>0.0</c:formatCode>
                <c:ptCount val="12"/>
                <c:pt idx="0">
                  <c:v>83.035714285714292</c:v>
                </c:pt>
                <c:pt idx="1">
                  <c:v>78</c:v>
                </c:pt>
                <c:pt idx="2">
                  <c:v>97.65625</c:v>
                </c:pt>
                <c:pt idx="3">
                  <c:v>72.794117647058826</c:v>
                </c:pt>
                <c:pt idx="4">
                  <c:v>82.5</c:v>
                </c:pt>
                <c:pt idx="5">
                  <c:v>65</c:v>
                </c:pt>
                <c:pt idx="6">
                  <c:v>87.5</c:v>
                </c:pt>
                <c:pt idx="7">
                  <c:v>54.166666666666664</c:v>
                </c:pt>
                <c:pt idx="8">
                  <c:v>100</c:v>
                </c:pt>
                <c:pt idx="9">
                  <c:v>84.615384615384613</c:v>
                </c:pt>
                <c:pt idx="10">
                  <c:v>86.36363636363636</c:v>
                </c:pt>
                <c:pt idx="11">
                  <c:v>100</c:v>
                </c:pt>
              </c:numCache>
            </c:numRef>
          </c:val>
          <c:extLst>
            <c:ext xmlns:c16="http://schemas.microsoft.com/office/drawing/2014/chart" uri="{C3380CC4-5D6E-409C-BE32-E72D297353CC}">
              <c16:uniqueId val="{00000000-E50D-44EA-B03B-9D0431CD325D}"/>
            </c:ext>
          </c:extLst>
        </c:ser>
        <c:dLbls>
          <c:showLegendKey val="0"/>
          <c:showVal val="0"/>
          <c:showCatName val="0"/>
          <c:showSerName val="0"/>
          <c:showPercent val="0"/>
          <c:showBubbleSize val="0"/>
        </c:dLbls>
        <c:axId val="421329520"/>
        <c:axId val="1"/>
      </c:radarChart>
      <c:catAx>
        <c:axId val="421329520"/>
        <c:scaling>
          <c:orientation val="minMax"/>
        </c:scaling>
        <c:delete val="0"/>
        <c:axPos val="b"/>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100"/>
        </c:scaling>
        <c:delete val="0"/>
        <c:axPos val="l"/>
        <c:majorGridlines>
          <c:spPr>
            <a:ln w="12700" cap="flat" cmpd="sng" algn="ctr">
              <a:solidFill>
                <a:srgbClr val="666699"/>
              </a:solidFill>
              <a:prstDash val="solid"/>
              <a:round/>
            </a:ln>
            <a:effectLst/>
          </c:spPr>
        </c:majorGridlines>
        <c:numFmt formatCode="0.0" sourceLinked="1"/>
        <c:majorTickMark val="none"/>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421329520"/>
        <c:crosses val="autoZero"/>
        <c:crossBetween val="between"/>
        <c:majorUnit val="25"/>
      </c:valAx>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GB" sz="1200"/>
              <a:t>Proportion</a:t>
            </a:r>
            <a:r>
              <a:rPr lang="en-GB" sz="1200" baseline="0"/>
              <a:t> </a:t>
            </a:r>
            <a:r>
              <a:rPr lang="hu-HU" sz="1200"/>
              <a:t>of the answers </a:t>
            </a:r>
            <a:r>
              <a:rPr lang="en-GB" sz="1200"/>
              <a:t>given</a:t>
            </a:r>
            <a:r>
              <a:rPr lang="en-GB" sz="1200" baseline="0"/>
              <a:t> to all</a:t>
            </a:r>
            <a:r>
              <a:rPr lang="en-GB" sz="1200"/>
              <a:t> questions</a:t>
            </a:r>
            <a:endParaRPr lang="hu-HU" sz="1200"/>
          </a:p>
        </c:rich>
      </c:tx>
      <c:layout>
        <c:manualLayout>
          <c:xMode val="edge"/>
          <c:yMode val="edge"/>
          <c:x val="1.7302467676528883E-2"/>
          <c:y val="3.2074673005419552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view3D>
      <c:rotX val="34"/>
      <c:rotY val="0"/>
      <c:rAngAx val="0"/>
      <c:perspective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306792787917008"/>
          <c:y val="0.22798446151063831"/>
          <c:w val="0.71346890944622698"/>
          <c:h val="0.70846743884072438"/>
        </c:manualLayout>
      </c:layout>
      <c:pie3DChart>
        <c:varyColors val="1"/>
        <c:ser>
          <c:idx val="0"/>
          <c:order val="0"/>
          <c:tx>
            <c:v>B</c:v>
          </c:tx>
          <c:dPt>
            <c:idx val="0"/>
            <c:bubble3D val="0"/>
            <c:spPr>
              <a:solidFill>
                <a:schemeClr val="accent6"/>
              </a:solidFill>
              <a:ln>
                <a:noFill/>
              </a:ln>
              <a:effectLst/>
              <a:sp3d/>
            </c:spPr>
            <c:extLst>
              <c:ext xmlns:c16="http://schemas.microsoft.com/office/drawing/2014/chart" uri="{C3380CC4-5D6E-409C-BE32-E72D297353CC}">
                <c16:uniqueId val="{00000001-F435-405E-B3C8-E623554D8036}"/>
              </c:ext>
            </c:extLst>
          </c:dPt>
          <c:dPt>
            <c:idx val="1"/>
            <c:bubble3D val="0"/>
            <c:spPr>
              <a:solidFill>
                <a:schemeClr val="accent5"/>
              </a:solidFill>
              <a:ln>
                <a:noFill/>
              </a:ln>
              <a:effectLst/>
              <a:sp3d/>
            </c:spPr>
            <c:extLst>
              <c:ext xmlns:c16="http://schemas.microsoft.com/office/drawing/2014/chart" uri="{C3380CC4-5D6E-409C-BE32-E72D297353CC}">
                <c16:uniqueId val="{00000003-F435-405E-B3C8-E623554D8036}"/>
              </c:ext>
            </c:extLst>
          </c:dPt>
          <c:dPt>
            <c:idx val="2"/>
            <c:bubble3D val="0"/>
            <c:spPr>
              <a:solidFill>
                <a:schemeClr val="accent4"/>
              </a:solidFill>
              <a:ln>
                <a:noFill/>
              </a:ln>
              <a:effectLst/>
              <a:sp3d/>
            </c:spPr>
            <c:extLst>
              <c:ext xmlns:c16="http://schemas.microsoft.com/office/drawing/2014/chart" uri="{C3380CC4-5D6E-409C-BE32-E72D297353CC}">
                <c16:uniqueId val="{00000005-F435-405E-B3C8-E623554D8036}"/>
              </c:ext>
            </c:extLst>
          </c:dPt>
          <c:dPt>
            <c:idx val="3"/>
            <c:bubble3D val="0"/>
            <c:spPr>
              <a:solidFill>
                <a:schemeClr val="accent6">
                  <a:lumMod val="60000"/>
                </a:schemeClr>
              </a:solidFill>
              <a:ln>
                <a:noFill/>
              </a:ln>
              <a:effectLst/>
              <a:sp3d/>
            </c:spPr>
            <c:extLst>
              <c:ext xmlns:c16="http://schemas.microsoft.com/office/drawing/2014/chart" uri="{C3380CC4-5D6E-409C-BE32-E72D297353CC}">
                <c16:uniqueId val="{00000007-F435-405E-B3C8-E623554D8036}"/>
              </c:ext>
            </c:extLst>
          </c:dPt>
          <c:dPt>
            <c:idx val="4"/>
            <c:bubble3D val="0"/>
            <c:spPr>
              <a:solidFill>
                <a:schemeClr val="accent5">
                  <a:lumMod val="60000"/>
                </a:schemeClr>
              </a:solidFill>
              <a:ln>
                <a:noFill/>
              </a:ln>
              <a:effectLst/>
              <a:sp3d/>
            </c:spPr>
            <c:extLst>
              <c:ext xmlns:c16="http://schemas.microsoft.com/office/drawing/2014/chart" uri="{C3380CC4-5D6E-409C-BE32-E72D297353CC}">
                <c16:uniqueId val="{00000009-F435-405E-B3C8-E623554D8036}"/>
              </c:ext>
            </c:extLst>
          </c:dPt>
          <c:dLbls>
            <c:dLbl>
              <c:idx val="2"/>
              <c:layout>
                <c:manualLayout>
                  <c:x val="-4.7545962066520026E-3"/>
                  <c:y val="2.590042649549855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35-405E-B3C8-E623554D8036}"/>
                </c:ext>
              </c:extLst>
            </c:dLbl>
            <c:dLbl>
              <c:idx val="3"/>
              <c:layout>
                <c:manualLayout>
                  <c:x val="2.2356385590369312E-2"/>
                  <c:y val="-1.3195107275116393E-2"/>
                </c:manualLayout>
              </c:layout>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35-405E-B3C8-E623554D8036}"/>
                </c:ext>
              </c:extLst>
            </c:dLbl>
            <c:dLbl>
              <c:idx val="4"/>
              <c:layout>
                <c:manualLayout>
                  <c:x val="6.2355658198614321E-2"/>
                  <c:y val="-2.584615635092974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35-405E-B3C8-E623554D8036}"/>
                </c:ext>
              </c:extLst>
            </c:dLbl>
            <c:spPr>
              <a:noFill/>
              <a:ln w="25400">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en-US"/>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'Overall Results'!$A$5:$A$9</c:f>
              <c:strCache>
                <c:ptCount val="5"/>
                <c:pt idx="0">
                  <c:v>n/a, %</c:v>
                </c:pt>
                <c:pt idx="1">
                  <c:v>yes, %</c:v>
                </c:pt>
                <c:pt idx="2">
                  <c:v>mostly yes, %</c:v>
                </c:pt>
                <c:pt idx="3">
                  <c:v>mostly no, %</c:v>
                </c:pt>
                <c:pt idx="4">
                  <c:v>no, %</c:v>
                </c:pt>
              </c:strCache>
            </c:strRef>
          </c:cat>
          <c:val>
            <c:numRef>
              <c:f>'Overall Results'!$B$5:$B$9</c:f>
              <c:numCache>
                <c:formatCode>0.0</c:formatCode>
                <c:ptCount val="5"/>
                <c:pt idx="0">
                  <c:v>14.17624521072797</c:v>
                </c:pt>
                <c:pt idx="1">
                  <c:v>53.256704980842919</c:v>
                </c:pt>
                <c:pt idx="2">
                  <c:v>11.877394636015326</c:v>
                </c:pt>
                <c:pt idx="3">
                  <c:v>9.1954022988505741</c:v>
                </c:pt>
                <c:pt idx="4">
                  <c:v>11.494252873563218</c:v>
                </c:pt>
              </c:numCache>
            </c:numRef>
          </c:val>
          <c:extLst>
            <c:ext xmlns:c16="http://schemas.microsoft.com/office/drawing/2014/chart" uri="{C3380CC4-5D6E-409C-BE32-E72D297353CC}">
              <c16:uniqueId val="{0000000A-F435-405E-B3C8-E623554D8036}"/>
            </c:ext>
          </c:extLst>
        </c:ser>
        <c:dLbls>
          <c:showLegendKey val="0"/>
          <c:showVal val="0"/>
          <c:showCatName val="0"/>
          <c:showSerName val="0"/>
          <c:showPercent val="0"/>
          <c:showBubbleSize val="0"/>
          <c:showLeaderLines val="0"/>
        </c:dLbls>
      </c:pie3DChart>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Graphical interpretation of TMF safety level evaluation by</a:t>
            </a:r>
            <a:r>
              <a:rPr lang="en-GB" baseline="0"/>
              <a:t> all</a:t>
            </a:r>
            <a:r>
              <a:rPr lang="en-GB"/>
              <a:t> questions</a:t>
            </a:r>
            <a:endParaRPr lang="hu-HU"/>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16790466168795942"/>
          <c:y val="0.19041094099580841"/>
          <c:w val="0.75843578354772978"/>
          <c:h val="0.61729255714219267"/>
        </c:manualLayout>
      </c:layout>
      <c:scatterChart>
        <c:scatterStyle val="lineMarker"/>
        <c:varyColors val="0"/>
        <c:ser>
          <c:idx val="0"/>
          <c:order val="0"/>
          <c:tx>
            <c:v>B</c:v>
          </c:tx>
          <c:spPr>
            <a:ln w="28575" cap="rnd" cmpd="sng" algn="ctr">
              <a:noFill/>
              <a:prstDash val="solid"/>
              <a:round/>
            </a:ln>
            <a:effectLst/>
          </c:spPr>
          <c:marker>
            <c:symbol val="triangle"/>
            <c:size val="10"/>
            <c:spPr>
              <a:solidFill>
                <a:schemeClr val="accent1"/>
              </a:solidFill>
              <a:ln w="9525" cap="flat" cmpd="sng" algn="ctr">
                <a:solidFill>
                  <a:schemeClr val="accent1">
                    <a:shade val="95000"/>
                    <a:satMod val="105000"/>
                  </a:schemeClr>
                </a:solidFill>
                <a:prstDash val="solid"/>
                <a:round/>
              </a:ln>
              <a:effectLst/>
            </c:spPr>
          </c:marker>
          <c:dPt>
            <c:idx val="0"/>
            <c:bubble3D val="0"/>
            <c:extLst>
              <c:ext xmlns:c16="http://schemas.microsoft.com/office/drawing/2014/chart" uri="{C3380CC4-5D6E-409C-BE32-E72D297353CC}">
                <c16:uniqueId val="{00000000-381F-43A7-9186-FDCA0DEB951F}"/>
              </c:ext>
            </c:extLst>
          </c:dPt>
          <c:dLbls>
            <c:dLbl>
              <c:idx val="0"/>
              <c:layout>
                <c:manualLayout>
                  <c:x val="1.8792729150286916E-2"/>
                  <c:y val="1.5448516890982594E-2"/>
                </c:manualLayout>
              </c:layout>
              <c:dLblPos val="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1F-43A7-9186-FDCA0DEB951F}"/>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0000"/>
                    </a:solidFill>
                    <a:latin typeface="Arial"/>
                    <a:ea typeface="Arial"/>
                    <a:cs typeface="Arial"/>
                  </a:defRPr>
                </a:pPr>
                <a:endParaRPr lang="en-US"/>
              </a:p>
            </c:txPr>
            <c:dLblPos val="t"/>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xVal>
            <c:numRef>
              <c:f>'Overall Results'!$B$11</c:f>
              <c:numCache>
                <c:formatCode>0.0</c:formatCode>
                <c:ptCount val="1"/>
                <c:pt idx="0">
                  <c:v>69.034542563954332</c:v>
                </c:pt>
              </c:numCache>
            </c:numRef>
          </c:xVal>
          <c:yVal>
            <c:numRef>
              <c:f>'Overall Results'!$B$10</c:f>
              <c:numCache>
                <c:formatCode>0.0</c:formatCode>
                <c:ptCount val="1"/>
                <c:pt idx="0">
                  <c:v>73.460370063518369</c:v>
                </c:pt>
              </c:numCache>
            </c:numRef>
          </c:yVal>
          <c:smooth val="0"/>
          <c:extLst>
            <c:ext xmlns:c16="http://schemas.microsoft.com/office/drawing/2014/chart" uri="{C3380CC4-5D6E-409C-BE32-E72D297353CC}">
              <c16:uniqueId val="{00000001-381F-43A7-9186-FDCA0DEB951F}"/>
            </c:ext>
          </c:extLst>
        </c:ser>
        <c:dLbls>
          <c:showLegendKey val="0"/>
          <c:showVal val="0"/>
          <c:showCatName val="0"/>
          <c:showSerName val="0"/>
          <c:showPercent val="0"/>
          <c:showBubbleSize val="0"/>
        </c:dLbls>
        <c:axId val="322177200"/>
        <c:axId val="1"/>
      </c:scatterChart>
      <c:valAx>
        <c:axId val="322177200"/>
        <c:scaling>
          <c:orientation val="minMax"/>
          <c:max val="100"/>
          <c:min val="0"/>
        </c:scaling>
        <c:delete val="0"/>
        <c:axPos val="b"/>
        <c:majorGridlines>
          <c:spPr>
            <a:ln w="9525" cap="flat" cmpd="sng" algn="ctr">
              <a:solidFill>
                <a:schemeClr val="tx1">
                  <a:tint val="75000"/>
                  <a:shade val="95000"/>
                  <a:satMod val="105000"/>
                </a:schemeClr>
              </a:solidFill>
              <a:prstDash val="solid"/>
              <a:round/>
            </a:ln>
            <a:effectLst/>
          </c:spPr>
        </c:majorGridlines>
        <c:title>
          <c:tx>
            <c:rich>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r>
                  <a:rPr lang="hu-HU">
                    <a:latin typeface="Arial" panose="020B0604020202020204" pitchFamily="34" charset="0"/>
                    <a:cs typeface="Arial" panose="020B0604020202020204" pitchFamily="34" charset="0"/>
                  </a:rPr>
                  <a:t>Credibility, %</a:t>
                </a:r>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en-US"/>
          </a:p>
        </c:txPr>
        <c:crossAx val="1"/>
        <c:crosses val="autoZero"/>
        <c:crossBetween val="midCat"/>
        <c:majorUnit val="25"/>
        <c:minorUnit val="25"/>
      </c:valAx>
      <c:valAx>
        <c:axId val="1"/>
        <c:scaling>
          <c:orientation val="minMax"/>
          <c:max val="100"/>
          <c:min val="0"/>
        </c:scaling>
        <c:delete val="0"/>
        <c:axPos val="l"/>
        <c:majorGridlines>
          <c:spPr>
            <a:ln w="3175" cap="flat" cmpd="sng" algn="ctr">
              <a:solidFill>
                <a:srgbClr val="000000"/>
              </a:solidFill>
              <a:prstDash val="sysDash"/>
              <a:round/>
            </a:ln>
            <a:effectLst/>
          </c:spPr>
        </c:majorGridlines>
        <c:title>
          <c:tx>
            <c:rich>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a:t>MSR, %</a:t>
                </a:r>
              </a:p>
            </c:rich>
          </c:tx>
          <c:overlay val="0"/>
          <c:spPr>
            <a:noFill/>
            <a:ln w="25400">
              <a:noFill/>
            </a:ln>
            <a:effectLst/>
          </c:spPr>
          <c:txPr>
            <a:bodyPr rot="-540000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numFmt formatCode="0" sourceLinked="0"/>
        <c:majorTickMark val="none"/>
        <c:minorTickMark val="none"/>
        <c:tickLblPos val="nextTo"/>
        <c:spPr>
          <a:noFill/>
          <a:ln w="12700" cap="flat" cmpd="sng" algn="ctr">
            <a:solidFill>
              <a:srgbClr val="808080"/>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en-US"/>
          </a:p>
        </c:txPr>
        <c:crossAx val="322177200"/>
        <c:crosses val="autoZero"/>
        <c:crossBetween val="midCat"/>
        <c:majorUnit val="25"/>
      </c:valAx>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0.75000000000000111" l="0.70000000000000107" r="0.70000000000000107" t="0.750000000000001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hu-HU" sz="1200"/>
              <a:t>Spider diagram of categorial evaluation for </a:t>
            </a:r>
            <a:r>
              <a:rPr lang="en-GB" sz="1200"/>
              <a:t>all questions</a:t>
            </a:r>
            <a:endParaRPr lang="hu-HU" sz="1200"/>
          </a:p>
        </c:rich>
      </c:tx>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3527989037877082"/>
          <c:y val="0.18160002557001942"/>
          <c:w val="0.3268280351933181"/>
          <c:h val="0.73076126224837268"/>
        </c:manualLayout>
      </c:layout>
      <c:radarChart>
        <c:radarStyle val="marker"/>
        <c:varyColors val="0"/>
        <c:ser>
          <c:idx val="1"/>
          <c:order val="0"/>
          <c:tx>
            <c:v>B</c:v>
          </c:tx>
          <c:spPr>
            <a:ln w="28575" cap="rnd" cmpd="sng" algn="ctr">
              <a:solidFill>
                <a:schemeClr val="accent1">
                  <a:shade val="76000"/>
                  <a:shade val="95000"/>
                  <a:satMod val="105000"/>
                </a:schemeClr>
              </a:solidFill>
              <a:prstDash val="solid"/>
              <a:round/>
            </a:ln>
            <a:effectLst/>
          </c:spPr>
          <c:marker>
            <c:symbol val="triangle"/>
            <c:size val="5"/>
            <c:spPr>
              <a:solidFill>
                <a:schemeClr val="accent1">
                  <a:shade val="76000"/>
                </a:schemeClr>
              </a:solidFill>
              <a:ln w="9525" cap="flat" cmpd="sng" algn="ctr">
                <a:solidFill>
                  <a:schemeClr val="accent1">
                    <a:shade val="76000"/>
                    <a:shade val="95000"/>
                    <a:satMod val="105000"/>
                  </a:schemeClr>
                </a:solidFill>
                <a:prstDash val="solid"/>
                <a:round/>
              </a:ln>
              <a:effectLst/>
            </c:spPr>
          </c:marker>
          <c:cat>
            <c:strRef>
              <c:f>'Overall Results'!$B$16:$B$27</c:f>
              <c:strCache>
                <c:ptCount val="12"/>
                <c:pt idx="0">
                  <c:v>HRA</c:v>
                </c:pt>
                <c:pt idx="1">
                  <c:v>EIA-LUP</c:v>
                </c:pt>
                <c:pt idx="2">
                  <c:v>EMP</c:v>
                </c:pt>
                <c:pt idx="3">
                  <c:v>DDP</c:v>
                </c:pt>
                <c:pt idx="4">
                  <c:v>OCM</c:v>
                </c:pt>
                <c:pt idx="5">
                  <c:v>DRO</c:v>
                </c:pt>
                <c:pt idx="6">
                  <c:v>WTM</c:v>
                </c:pt>
                <c:pt idx="7">
                  <c:v>TRI</c:v>
                </c:pt>
                <c:pt idx="8">
                  <c:v>TP</c:v>
                </c:pt>
                <c:pt idx="9">
                  <c:v>MIP</c:v>
                </c:pt>
                <c:pt idx="10">
                  <c:v>MEE</c:v>
                </c:pt>
                <c:pt idx="11">
                  <c:v>CRP</c:v>
                </c:pt>
              </c:strCache>
            </c:strRef>
          </c:cat>
          <c:val>
            <c:numRef>
              <c:f>'Overall Results'!$C$16:$C$27</c:f>
              <c:numCache>
                <c:formatCode>0.0</c:formatCode>
                <c:ptCount val="12"/>
                <c:pt idx="0">
                  <c:v>83.035714285714292</c:v>
                </c:pt>
                <c:pt idx="1">
                  <c:v>64</c:v>
                </c:pt>
                <c:pt idx="2">
                  <c:v>98.828125</c:v>
                </c:pt>
                <c:pt idx="3">
                  <c:v>71.39705882352942</c:v>
                </c:pt>
                <c:pt idx="4">
                  <c:v>82.5</c:v>
                </c:pt>
                <c:pt idx="5">
                  <c:v>58.392857142857146</c:v>
                </c:pt>
                <c:pt idx="6">
                  <c:v>83.333333333333329</c:v>
                </c:pt>
                <c:pt idx="7">
                  <c:v>58.333333333333329</c:v>
                </c:pt>
                <c:pt idx="8">
                  <c:v>100</c:v>
                </c:pt>
                <c:pt idx="9">
                  <c:v>63.141025641025642</c:v>
                </c:pt>
                <c:pt idx="10">
                  <c:v>74.431818181818187</c:v>
                </c:pt>
                <c:pt idx="11">
                  <c:v>100</c:v>
                </c:pt>
              </c:numCache>
            </c:numRef>
          </c:val>
          <c:extLst>
            <c:ext xmlns:c16="http://schemas.microsoft.com/office/drawing/2014/chart" uri="{C3380CC4-5D6E-409C-BE32-E72D297353CC}">
              <c16:uniqueId val="{00000000-77ED-4716-BAD5-D0175E390CFC}"/>
            </c:ext>
          </c:extLst>
        </c:ser>
        <c:dLbls>
          <c:showLegendKey val="0"/>
          <c:showVal val="0"/>
          <c:showCatName val="0"/>
          <c:showSerName val="0"/>
          <c:showPercent val="0"/>
          <c:showBubbleSize val="0"/>
        </c:dLbls>
        <c:axId val="421329520"/>
        <c:axId val="1"/>
      </c:radarChart>
      <c:catAx>
        <c:axId val="421329520"/>
        <c:scaling>
          <c:orientation val="minMax"/>
        </c:scaling>
        <c:delete val="0"/>
        <c:axPos val="b"/>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0" spcFirstLastPara="1" vertOverflow="ellipsis" wrap="square" anchor="ctr" anchorCtr="1"/>
          <a:lstStyle/>
          <a:p>
            <a:pPr>
              <a:defRPr sz="1200" b="1" i="0" u="none" strike="noStrike" kern="1200" baseline="0">
                <a:solidFill>
                  <a:srgbClr val="000000"/>
                </a:solidFill>
                <a:latin typeface="Arial"/>
                <a:ea typeface="Arial"/>
                <a:cs typeface="Arial"/>
              </a:defRPr>
            </a:pPr>
            <a:endParaRPr lang="en-US"/>
          </a:p>
        </c:txPr>
        <c:crossAx val="1"/>
        <c:crosses val="autoZero"/>
        <c:auto val="0"/>
        <c:lblAlgn val="ctr"/>
        <c:lblOffset val="100"/>
        <c:noMultiLvlLbl val="0"/>
      </c:catAx>
      <c:valAx>
        <c:axId val="1"/>
        <c:scaling>
          <c:orientation val="minMax"/>
          <c:max val="100"/>
        </c:scaling>
        <c:delete val="0"/>
        <c:axPos val="l"/>
        <c:majorGridlines>
          <c:spPr>
            <a:ln w="12700" cap="flat" cmpd="sng" algn="ctr">
              <a:solidFill>
                <a:srgbClr val="666699"/>
              </a:solidFill>
              <a:prstDash val="solid"/>
              <a:round/>
            </a:ln>
            <a:effectLst/>
          </c:spPr>
        </c:majorGridlines>
        <c:numFmt formatCode="0.0" sourceLinked="1"/>
        <c:majorTickMark val="none"/>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421329520"/>
        <c:crosses val="autoZero"/>
        <c:crossBetween val="between"/>
        <c:majorUnit val="25"/>
      </c:valAx>
      <c:spPr>
        <a:noFill/>
        <a:ln w="25400">
          <a:noFill/>
        </a:ln>
        <a:effectLst/>
      </c:spPr>
    </c:plotArea>
    <c:plotVisOnly val="1"/>
    <c:dispBlanksAs val="gap"/>
    <c:showDLblsOverMax val="0"/>
  </c:chart>
  <c:spPr>
    <a:solidFill>
      <a:schemeClr val="bg1">
        <a:lumMod val="85000"/>
      </a:schemeClr>
    </a:solidFill>
    <a:ln w="9525" cap="flat" cmpd="sng" algn="ctr">
      <a:noFill/>
      <a:prstDash val="solid"/>
      <a:round/>
    </a:ln>
    <a:effectLst/>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Reversed" id="21">
  <a:schemeClr val="accent1"/>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4">
  <a:schemeClr val="accent1"/>
</cs:colorStyle>
</file>

<file path=xl/charts/colors9.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35718</xdr:colOff>
      <xdr:row>0</xdr:row>
      <xdr:rowOff>35720</xdr:rowOff>
    </xdr:from>
    <xdr:to>
      <xdr:col>0</xdr:col>
      <xdr:colOff>1553368</xdr:colOff>
      <xdr:row>0</xdr:row>
      <xdr:rowOff>854870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18" y="35720"/>
          <a:ext cx="1517650" cy="819150"/>
        </a:xfrm>
        <a:prstGeom prst="rect">
          <a:avLst/>
        </a:prstGeom>
        <a:noFill/>
        <a:ln>
          <a:noFill/>
        </a:ln>
      </xdr:spPr>
    </xdr:pic>
    <xdr:clientData/>
  </xdr:twoCellAnchor>
  <xdr:twoCellAnchor editAs="oneCell">
    <xdr:from>
      <xdr:col>0</xdr:col>
      <xdr:colOff>1607344</xdr:colOff>
      <xdr:row>0</xdr:row>
      <xdr:rowOff>47624</xdr:rowOff>
    </xdr:from>
    <xdr:to>
      <xdr:col>0</xdr:col>
      <xdr:colOff>2857500</xdr:colOff>
      <xdr:row>0</xdr:row>
      <xdr:rowOff>857249</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7344" y="47624"/>
          <a:ext cx="1250156" cy="809625"/>
        </a:xfrm>
        <a:prstGeom prst="rect">
          <a:avLst/>
        </a:prstGeom>
      </xdr:spPr>
    </xdr:pic>
    <xdr:clientData/>
  </xdr:twoCellAnchor>
  <xdr:twoCellAnchor editAs="oneCell">
    <xdr:from>
      <xdr:col>0</xdr:col>
      <xdr:colOff>2928937</xdr:colOff>
      <xdr:row>0</xdr:row>
      <xdr:rowOff>47626</xdr:rowOff>
    </xdr:from>
    <xdr:to>
      <xdr:col>0</xdr:col>
      <xdr:colOff>4702969</xdr:colOff>
      <xdr:row>0</xdr:row>
      <xdr:rowOff>833437</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6667" b="30222"/>
        <a:stretch/>
      </xdr:blipFill>
      <xdr:spPr bwMode="auto">
        <a:xfrm>
          <a:off x="2928937" y="47626"/>
          <a:ext cx="1774032" cy="78581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xdr:row>
      <xdr:rowOff>0</xdr:rowOff>
    </xdr:from>
    <xdr:to>
      <xdr:col>13</xdr:col>
      <xdr:colOff>12700</xdr:colOff>
      <xdr:row>18</xdr:row>
      <xdr:rowOff>1814</xdr:rowOff>
    </xdr:to>
    <xdr:graphicFrame macro="">
      <xdr:nvGraphicFramePr>
        <xdr:cNvPr id="2" name="Диаграмма 2">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12700</xdr:colOff>
      <xdr:row>2</xdr:row>
      <xdr:rowOff>0</xdr:rowOff>
    </xdr:from>
    <xdr:to>
      <xdr:col>20</xdr:col>
      <xdr:colOff>0</xdr:colOff>
      <xdr:row>18</xdr:row>
      <xdr:rowOff>11036</xdr:rowOff>
    </xdr:to>
    <xdr:graphicFrame macro="">
      <xdr:nvGraphicFramePr>
        <xdr:cNvPr id="3" name="Диаграмма 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19</xdr:row>
      <xdr:rowOff>9525</xdr:rowOff>
    </xdr:from>
    <xdr:to>
      <xdr:col>17</xdr:col>
      <xdr:colOff>25400</xdr:colOff>
      <xdr:row>39</xdr:row>
      <xdr:rowOff>95478</xdr:rowOff>
    </xdr:to>
    <xdr:graphicFrame macro="">
      <xdr:nvGraphicFramePr>
        <xdr:cNvPr id="4" name="Диаграмма 2">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13</xdr:col>
      <xdr:colOff>12700</xdr:colOff>
      <xdr:row>18</xdr:row>
      <xdr:rowOff>1814</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9525</xdr:colOff>
      <xdr:row>2</xdr:row>
      <xdr:rowOff>0</xdr:rowOff>
    </xdr:from>
    <xdr:to>
      <xdr:col>20</xdr:col>
      <xdr:colOff>0</xdr:colOff>
      <xdr:row>18</xdr:row>
      <xdr:rowOff>11036</xdr:rowOff>
    </xdr:to>
    <xdr:graphicFrame macro="">
      <xdr:nvGraphicFramePr>
        <xdr:cNvPr id="3" name="Диаграмма 5">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19</xdr:row>
      <xdr:rowOff>0</xdr:rowOff>
    </xdr:from>
    <xdr:to>
      <xdr:col>17</xdr:col>
      <xdr:colOff>25400</xdr:colOff>
      <xdr:row>39</xdr:row>
      <xdr:rowOff>85953</xdr:rowOff>
    </xdr:to>
    <xdr:graphicFrame macro="">
      <xdr:nvGraphicFramePr>
        <xdr:cNvPr id="4" name="Диаграмма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2</xdr:row>
      <xdr:rowOff>0</xdr:rowOff>
    </xdr:from>
    <xdr:to>
      <xdr:col>13</xdr:col>
      <xdr:colOff>12700</xdr:colOff>
      <xdr:row>18</xdr:row>
      <xdr:rowOff>1814</xdr:rowOff>
    </xdr:to>
    <xdr:graphicFrame macro="">
      <xdr:nvGraphicFramePr>
        <xdr:cNvPr id="2" name="Диаграмма 2">
          <a:extLst>
            <a:ext uri="{FF2B5EF4-FFF2-40B4-BE49-F238E27FC236}">
              <a16:creationId xmlns:a16="http://schemas.microsoft.com/office/drawing/2014/main" id="{3C08EC01-3795-4A7D-928C-D77951705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19050</xdr:colOff>
      <xdr:row>2</xdr:row>
      <xdr:rowOff>0</xdr:rowOff>
    </xdr:from>
    <xdr:to>
      <xdr:col>20</xdr:col>
      <xdr:colOff>12700</xdr:colOff>
      <xdr:row>18</xdr:row>
      <xdr:rowOff>11036</xdr:rowOff>
    </xdr:to>
    <xdr:graphicFrame macro="">
      <xdr:nvGraphicFramePr>
        <xdr:cNvPr id="3" name="Диаграмма 5">
          <a:extLst>
            <a:ext uri="{FF2B5EF4-FFF2-40B4-BE49-F238E27FC236}">
              <a16:creationId xmlns:a16="http://schemas.microsoft.com/office/drawing/2014/main" id="{ED7E6DB8-24AC-4E19-99F8-EE6E04BDD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19</xdr:row>
      <xdr:rowOff>0</xdr:rowOff>
    </xdr:from>
    <xdr:to>
      <xdr:col>17</xdr:col>
      <xdr:colOff>25400</xdr:colOff>
      <xdr:row>39</xdr:row>
      <xdr:rowOff>85953</xdr:rowOff>
    </xdr:to>
    <xdr:graphicFrame macro="">
      <xdr:nvGraphicFramePr>
        <xdr:cNvPr id="4" name="Диаграмма 2">
          <a:extLst>
            <a:ext uri="{FF2B5EF4-FFF2-40B4-BE49-F238E27FC236}">
              <a16:creationId xmlns:a16="http://schemas.microsoft.com/office/drawing/2014/main" id="{65EB279A-B8A2-416D-B1F7-C9A30AE5E2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am Kovacs" refreshedDate="44134.578869907411" createdVersion="6" refreshedVersion="6" minRefreshableVersion="3" recordCount="223" xr:uid="{00000000-000A-0000-FFFF-FFFF01000000}">
  <cacheSource type="worksheet">
    <worksheetSource ref="K5:S228" sheet="Group 2 Evaluation"/>
  </cacheSource>
  <cacheFields count="9">
    <cacheField name="No" numFmtId="0">
      <sharedItems containsSemiMixedTypes="0" containsString="0" containsNumber="1" containsInteger="1" minValue="1" maxValue="223"/>
    </cacheField>
    <cacheField name="1" numFmtId="0">
      <sharedItems containsSemiMixedTypes="0" containsString="0" containsNumber="1" containsInteger="1" minValue="0" maxValue="1"/>
    </cacheField>
    <cacheField name="2" numFmtId="0">
      <sharedItems containsSemiMixedTypes="0" containsString="0" containsNumber="1" containsInteger="1" minValue="0" maxValue="1"/>
    </cacheField>
    <cacheField name="3" numFmtId="0">
      <sharedItems containsSemiMixedTypes="0" containsString="0" containsNumber="1" containsInteger="1" minValue="0" maxValue="1"/>
    </cacheField>
    <cacheField name="4" numFmtId="0">
      <sharedItems containsSemiMixedTypes="0" containsString="0" containsNumber="1" containsInteger="1" minValue="0" maxValue="1"/>
    </cacheField>
    <cacheField name="5" numFmtId="0">
      <sharedItems containsSemiMixedTypes="0" containsString="0" containsNumber="1" containsInteger="1" minValue="0" maxValue="1"/>
    </cacheField>
    <cacheField name="6" numFmtId="0">
      <sharedItems containsSemiMixedTypes="0" containsString="0" containsNumber="1" containsInteger="1" minValue="0" maxValue="8"/>
    </cacheField>
    <cacheField name="7" numFmtId="0">
      <sharedItems containsSemiMixedTypes="0" containsString="0" containsNumber="1" containsInteger="1" minValue="0" maxValue="8"/>
    </cacheField>
    <cacheField name="8" numFmtId="0">
      <sharedItems count="22">
        <s v="HRA"/>
        <s v="EIA-LUP"/>
        <s v="EMP"/>
        <s v="DDP"/>
        <s v="OCM"/>
        <s v="DRO"/>
        <s v="WTM"/>
        <s v="TRI"/>
        <s v="TP"/>
        <s v="MIP"/>
        <s v="MEE"/>
        <s v="CRP"/>
        <s v="EIA" u="1"/>
        <s v="WMM" u="1"/>
        <s v="TDP" u="1"/>
        <s v="GCR" u="1"/>
        <s v="CRS" u="1"/>
        <s v="TRP" u="1"/>
        <s v="STC" u="1"/>
        <s v="INR" u="1"/>
        <s v="DSC" u="1"/>
        <s v="MON"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am Kovacs" refreshedDate="44134.579145370371" createdVersion="6" refreshedVersion="6" minRefreshableVersion="3" recordCount="38" xr:uid="{6F59B8EE-B45B-41CC-8982-D084B4DCC7D1}">
  <cacheSource type="worksheet">
    <worksheetSource ref="K5:S43" sheet="Group 1 Evaluation"/>
  </cacheSource>
  <cacheFields count="9">
    <cacheField name="No" numFmtId="0">
      <sharedItems containsSemiMixedTypes="0" containsString="0" containsNumber="1" containsInteger="1" minValue="1" maxValue="38"/>
    </cacheField>
    <cacheField name="1" numFmtId="0">
      <sharedItems containsSemiMixedTypes="0" containsString="0" containsNumber="1" containsInteger="1" minValue="0" maxValue="1"/>
    </cacheField>
    <cacheField name="2" numFmtId="0">
      <sharedItems containsSemiMixedTypes="0" containsString="0" containsNumber="1" containsInteger="1" minValue="0" maxValue="1"/>
    </cacheField>
    <cacheField name="3" numFmtId="0">
      <sharedItems containsSemiMixedTypes="0" containsString="0" containsNumber="1" containsInteger="1" minValue="0" maxValue="1"/>
    </cacheField>
    <cacheField name="4" numFmtId="0">
      <sharedItems containsSemiMixedTypes="0" containsString="0" containsNumber="1" containsInteger="1" minValue="0" maxValue="1"/>
    </cacheField>
    <cacheField name="5" numFmtId="0">
      <sharedItems containsSemiMixedTypes="0" containsString="0" containsNumber="1" containsInteger="1" minValue="0" maxValue="1"/>
    </cacheField>
    <cacheField name="6" numFmtId="0">
      <sharedItems containsSemiMixedTypes="0" containsString="0" containsNumber="1" containsInteger="1" minValue="0" maxValue="8"/>
    </cacheField>
    <cacheField name="7" numFmtId="0">
      <sharedItems containsSemiMixedTypes="0" containsString="0" containsNumber="1" containsInteger="1" minValue="0" maxValue="8"/>
    </cacheField>
    <cacheField name="8" numFmtId="0">
      <sharedItems count="8">
        <s v="EIA-LUP"/>
        <s v="DDP"/>
        <s v="TRI"/>
        <s v="WTM"/>
        <s v="DRO"/>
        <s v="MIP"/>
        <s v="MEE"/>
        <s v="EMP"/>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3">
  <r>
    <n v="1"/>
    <n v="0"/>
    <n v="0"/>
    <n v="0"/>
    <n v="0"/>
    <n v="1"/>
    <n v="1"/>
    <n v="4"/>
    <x v="0"/>
  </r>
  <r>
    <n v="2"/>
    <n v="1"/>
    <n v="0"/>
    <n v="0"/>
    <n v="0"/>
    <n v="0"/>
    <n v="0"/>
    <n v="0"/>
    <x v="0"/>
  </r>
  <r>
    <n v="3"/>
    <n v="0"/>
    <n v="0"/>
    <n v="1"/>
    <n v="0"/>
    <n v="0"/>
    <n v="3"/>
    <n v="4"/>
    <x v="0"/>
  </r>
  <r>
    <n v="4"/>
    <n v="0"/>
    <n v="0"/>
    <n v="1"/>
    <n v="0"/>
    <n v="0"/>
    <n v="3"/>
    <n v="4"/>
    <x v="0"/>
  </r>
  <r>
    <n v="5"/>
    <n v="0"/>
    <n v="0"/>
    <n v="1"/>
    <n v="0"/>
    <n v="0"/>
    <n v="3"/>
    <n v="4"/>
    <x v="0"/>
  </r>
  <r>
    <n v="6"/>
    <n v="0"/>
    <n v="0"/>
    <n v="0"/>
    <n v="1"/>
    <n v="0"/>
    <n v="2"/>
    <n v="4"/>
    <x v="0"/>
  </r>
  <r>
    <n v="7"/>
    <n v="0"/>
    <n v="0"/>
    <n v="0"/>
    <n v="1"/>
    <n v="0"/>
    <n v="2"/>
    <n v="4"/>
    <x v="0"/>
  </r>
  <r>
    <n v="8"/>
    <n v="0"/>
    <n v="1"/>
    <n v="0"/>
    <n v="0"/>
    <n v="0"/>
    <n v="8"/>
    <n v="8"/>
    <x v="0"/>
  </r>
  <r>
    <n v="9"/>
    <n v="0"/>
    <n v="1"/>
    <n v="0"/>
    <n v="0"/>
    <n v="0"/>
    <n v="4"/>
    <n v="4"/>
    <x v="0"/>
  </r>
  <r>
    <n v="10"/>
    <n v="0"/>
    <n v="0"/>
    <n v="0"/>
    <n v="1"/>
    <n v="0"/>
    <n v="2"/>
    <n v="4"/>
    <x v="0"/>
  </r>
  <r>
    <n v="11"/>
    <n v="0"/>
    <n v="1"/>
    <n v="0"/>
    <n v="0"/>
    <n v="0"/>
    <n v="4"/>
    <n v="4"/>
    <x v="0"/>
  </r>
  <r>
    <n v="12"/>
    <n v="0"/>
    <n v="1"/>
    <n v="0"/>
    <n v="0"/>
    <n v="0"/>
    <n v="8"/>
    <n v="8"/>
    <x v="0"/>
  </r>
  <r>
    <n v="13"/>
    <n v="0"/>
    <n v="1"/>
    <n v="0"/>
    <n v="0"/>
    <n v="0"/>
    <n v="4"/>
    <n v="4"/>
    <x v="0"/>
  </r>
  <r>
    <n v="14"/>
    <n v="0"/>
    <n v="0"/>
    <n v="1"/>
    <n v="0"/>
    <n v="0"/>
    <n v="3"/>
    <n v="4"/>
    <x v="0"/>
  </r>
  <r>
    <n v="15"/>
    <n v="0"/>
    <n v="1"/>
    <n v="0"/>
    <n v="0"/>
    <n v="0"/>
    <n v="4"/>
    <n v="4"/>
    <x v="0"/>
  </r>
  <r>
    <n v="16"/>
    <n v="0"/>
    <n v="0"/>
    <n v="1"/>
    <n v="0"/>
    <n v="0"/>
    <n v="3"/>
    <n v="4"/>
    <x v="0"/>
  </r>
  <r>
    <n v="17"/>
    <n v="0"/>
    <n v="1"/>
    <n v="0"/>
    <n v="0"/>
    <n v="0"/>
    <n v="4"/>
    <n v="4"/>
    <x v="0"/>
  </r>
  <r>
    <n v="18"/>
    <n v="0"/>
    <n v="0"/>
    <n v="0"/>
    <n v="1"/>
    <n v="0"/>
    <n v="2"/>
    <n v="4"/>
    <x v="0"/>
  </r>
  <r>
    <n v="19"/>
    <n v="0"/>
    <n v="1"/>
    <n v="0"/>
    <n v="0"/>
    <n v="0"/>
    <n v="4"/>
    <n v="4"/>
    <x v="0"/>
  </r>
  <r>
    <n v="20"/>
    <n v="0"/>
    <n v="1"/>
    <n v="0"/>
    <n v="0"/>
    <n v="0"/>
    <n v="4"/>
    <n v="4"/>
    <x v="0"/>
  </r>
  <r>
    <n v="21"/>
    <n v="0"/>
    <n v="0"/>
    <n v="1"/>
    <n v="0"/>
    <n v="0"/>
    <n v="3"/>
    <n v="4"/>
    <x v="0"/>
  </r>
  <r>
    <n v="22"/>
    <n v="0"/>
    <n v="1"/>
    <n v="0"/>
    <n v="0"/>
    <n v="0"/>
    <n v="4"/>
    <n v="4"/>
    <x v="0"/>
  </r>
  <r>
    <n v="23"/>
    <n v="0"/>
    <n v="1"/>
    <n v="0"/>
    <n v="0"/>
    <n v="0"/>
    <n v="8"/>
    <n v="8"/>
    <x v="0"/>
  </r>
  <r>
    <n v="24"/>
    <n v="0"/>
    <n v="1"/>
    <n v="0"/>
    <n v="0"/>
    <n v="0"/>
    <n v="4"/>
    <n v="4"/>
    <x v="0"/>
  </r>
  <r>
    <n v="25"/>
    <n v="0"/>
    <n v="1"/>
    <n v="0"/>
    <n v="0"/>
    <n v="0"/>
    <n v="4"/>
    <n v="4"/>
    <x v="0"/>
  </r>
  <r>
    <n v="26"/>
    <n v="0"/>
    <n v="0"/>
    <n v="0"/>
    <n v="1"/>
    <n v="0"/>
    <n v="2"/>
    <n v="4"/>
    <x v="0"/>
  </r>
  <r>
    <n v="27"/>
    <n v="0"/>
    <n v="1"/>
    <n v="0"/>
    <n v="0"/>
    <n v="0"/>
    <n v="4"/>
    <n v="4"/>
    <x v="1"/>
  </r>
  <r>
    <n v="28"/>
    <n v="0"/>
    <n v="0"/>
    <n v="0"/>
    <n v="0"/>
    <n v="1"/>
    <n v="2"/>
    <n v="8"/>
    <x v="1"/>
  </r>
  <r>
    <n v="29"/>
    <n v="0"/>
    <n v="1"/>
    <n v="0"/>
    <n v="0"/>
    <n v="0"/>
    <n v="8"/>
    <n v="8"/>
    <x v="1"/>
  </r>
  <r>
    <n v="30"/>
    <n v="0"/>
    <n v="0"/>
    <n v="0"/>
    <n v="0"/>
    <n v="1"/>
    <n v="1"/>
    <n v="4"/>
    <x v="1"/>
  </r>
  <r>
    <n v="31"/>
    <n v="0"/>
    <n v="1"/>
    <n v="0"/>
    <n v="0"/>
    <n v="0"/>
    <n v="8"/>
    <n v="8"/>
    <x v="1"/>
  </r>
  <r>
    <n v="32"/>
    <n v="0"/>
    <n v="0"/>
    <n v="1"/>
    <n v="0"/>
    <n v="0"/>
    <n v="6"/>
    <n v="8"/>
    <x v="1"/>
  </r>
  <r>
    <n v="33"/>
    <n v="0"/>
    <n v="0"/>
    <n v="0"/>
    <n v="0"/>
    <n v="1"/>
    <n v="1"/>
    <n v="4"/>
    <x v="1"/>
  </r>
  <r>
    <n v="34"/>
    <n v="0"/>
    <n v="0"/>
    <n v="1"/>
    <n v="0"/>
    <n v="0"/>
    <n v="3"/>
    <n v="4"/>
    <x v="1"/>
  </r>
  <r>
    <n v="35"/>
    <n v="0"/>
    <n v="0"/>
    <n v="1"/>
    <n v="0"/>
    <n v="0"/>
    <n v="3"/>
    <n v="4"/>
    <x v="1"/>
  </r>
  <r>
    <n v="36"/>
    <n v="0"/>
    <n v="1"/>
    <n v="0"/>
    <n v="0"/>
    <n v="0"/>
    <n v="4"/>
    <n v="4"/>
    <x v="1"/>
  </r>
  <r>
    <n v="37"/>
    <n v="0"/>
    <n v="1"/>
    <n v="0"/>
    <n v="0"/>
    <n v="0"/>
    <n v="4"/>
    <n v="4"/>
    <x v="1"/>
  </r>
  <r>
    <n v="38"/>
    <n v="0"/>
    <n v="1"/>
    <n v="0"/>
    <n v="0"/>
    <n v="0"/>
    <n v="4"/>
    <n v="4"/>
    <x v="1"/>
  </r>
  <r>
    <n v="39"/>
    <n v="0"/>
    <n v="1"/>
    <n v="0"/>
    <n v="0"/>
    <n v="0"/>
    <n v="4"/>
    <n v="4"/>
    <x v="1"/>
  </r>
  <r>
    <n v="40"/>
    <n v="0"/>
    <n v="1"/>
    <n v="0"/>
    <n v="0"/>
    <n v="0"/>
    <n v="4"/>
    <n v="4"/>
    <x v="1"/>
  </r>
  <r>
    <n v="41"/>
    <n v="0"/>
    <n v="1"/>
    <n v="0"/>
    <n v="0"/>
    <n v="0"/>
    <n v="4"/>
    <n v="4"/>
    <x v="1"/>
  </r>
  <r>
    <n v="42"/>
    <n v="0"/>
    <n v="1"/>
    <n v="0"/>
    <n v="0"/>
    <n v="0"/>
    <n v="4"/>
    <n v="4"/>
    <x v="1"/>
  </r>
  <r>
    <n v="43"/>
    <n v="0"/>
    <n v="0"/>
    <n v="0"/>
    <n v="1"/>
    <n v="0"/>
    <n v="2"/>
    <n v="4"/>
    <x v="1"/>
  </r>
  <r>
    <n v="44"/>
    <n v="0"/>
    <n v="0"/>
    <n v="0"/>
    <n v="1"/>
    <n v="0"/>
    <n v="2"/>
    <n v="4"/>
    <x v="1"/>
  </r>
  <r>
    <n v="45"/>
    <n v="0"/>
    <n v="0"/>
    <n v="1"/>
    <n v="0"/>
    <n v="0"/>
    <n v="3"/>
    <n v="4"/>
    <x v="1"/>
  </r>
  <r>
    <n v="46"/>
    <n v="0"/>
    <n v="0"/>
    <n v="1"/>
    <n v="0"/>
    <n v="0"/>
    <n v="3"/>
    <n v="4"/>
    <x v="1"/>
  </r>
  <r>
    <n v="47"/>
    <n v="0"/>
    <n v="1"/>
    <n v="0"/>
    <n v="0"/>
    <n v="0"/>
    <n v="4"/>
    <n v="4"/>
    <x v="1"/>
  </r>
  <r>
    <n v="48"/>
    <n v="0"/>
    <n v="0"/>
    <n v="1"/>
    <n v="0"/>
    <n v="0"/>
    <n v="3"/>
    <n v="4"/>
    <x v="2"/>
  </r>
  <r>
    <n v="49"/>
    <n v="0"/>
    <n v="0"/>
    <n v="0"/>
    <n v="1"/>
    <n v="0"/>
    <n v="2"/>
    <n v="4"/>
    <x v="2"/>
  </r>
  <r>
    <n v="50"/>
    <n v="0"/>
    <n v="1"/>
    <n v="0"/>
    <n v="0"/>
    <n v="0"/>
    <n v="4"/>
    <n v="4"/>
    <x v="2"/>
  </r>
  <r>
    <n v="51"/>
    <n v="0"/>
    <n v="1"/>
    <n v="0"/>
    <n v="0"/>
    <n v="0"/>
    <n v="4"/>
    <n v="4"/>
    <x v="2"/>
  </r>
  <r>
    <n v="52"/>
    <n v="0"/>
    <n v="1"/>
    <n v="0"/>
    <n v="0"/>
    <n v="0"/>
    <n v="4"/>
    <n v="4"/>
    <x v="2"/>
  </r>
  <r>
    <n v="53"/>
    <n v="0"/>
    <n v="1"/>
    <n v="0"/>
    <n v="0"/>
    <n v="0"/>
    <n v="4"/>
    <n v="4"/>
    <x v="2"/>
  </r>
  <r>
    <n v="54"/>
    <n v="0"/>
    <n v="1"/>
    <n v="0"/>
    <n v="0"/>
    <n v="0"/>
    <n v="4"/>
    <n v="4"/>
    <x v="3"/>
  </r>
  <r>
    <n v="55"/>
    <n v="0"/>
    <n v="1"/>
    <n v="0"/>
    <n v="0"/>
    <n v="0"/>
    <n v="4"/>
    <n v="4"/>
    <x v="3"/>
  </r>
  <r>
    <n v="56"/>
    <n v="0"/>
    <n v="0"/>
    <n v="0"/>
    <n v="1"/>
    <n v="0"/>
    <n v="2"/>
    <n v="4"/>
    <x v="3"/>
  </r>
  <r>
    <n v="57"/>
    <n v="0"/>
    <n v="0"/>
    <n v="0"/>
    <n v="0"/>
    <n v="1"/>
    <n v="2"/>
    <n v="8"/>
    <x v="3"/>
  </r>
  <r>
    <n v="58"/>
    <n v="0"/>
    <n v="0"/>
    <n v="0"/>
    <n v="0"/>
    <n v="1"/>
    <n v="2"/>
    <n v="8"/>
    <x v="3"/>
  </r>
  <r>
    <n v="59"/>
    <n v="0"/>
    <n v="0"/>
    <n v="1"/>
    <n v="0"/>
    <n v="0"/>
    <n v="3"/>
    <n v="4"/>
    <x v="3"/>
  </r>
  <r>
    <n v="60"/>
    <n v="0"/>
    <n v="1"/>
    <n v="0"/>
    <n v="0"/>
    <n v="0"/>
    <n v="4"/>
    <n v="4"/>
    <x v="3"/>
  </r>
  <r>
    <n v="61"/>
    <n v="0"/>
    <n v="1"/>
    <n v="0"/>
    <n v="0"/>
    <n v="0"/>
    <n v="4"/>
    <n v="4"/>
    <x v="3"/>
  </r>
  <r>
    <n v="62"/>
    <n v="0"/>
    <n v="1"/>
    <n v="0"/>
    <n v="0"/>
    <n v="0"/>
    <n v="4"/>
    <n v="4"/>
    <x v="3"/>
  </r>
  <r>
    <n v="63"/>
    <n v="0"/>
    <n v="1"/>
    <n v="0"/>
    <n v="0"/>
    <n v="0"/>
    <n v="4"/>
    <n v="4"/>
    <x v="3"/>
  </r>
  <r>
    <n v="64"/>
    <n v="0"/>
    <n v="0"/>
    <n v="0"/>
    <n v="0"/>
    <n v="1"/>
    <n v="1"/>
    <n v="4"/>
    <x v="3"/>
  </r>
  <r>
    <n v="65"/>
    <n v="0"/>
    <n v="1"/>
    <n v="0"/>
    <n v="0"/>
    <n v="0"/>
    <n v="4"/>
    <n v="4"/>
    <x v="3"/>
  </r>
  <r>
    <n v="66"/>
    <n v="0"/>
    <n v="0"/>
    <n v="1"/>
    <n v="0"/>
    <n v="0"/>
    <n v="3"/>
    <n v="4"/>
    <x v="3"/>
  </r>
  <r>
    <n v="67"/>
    <n v="0"/>
    <n v="0"/>
    <n v="0"/>
    <n v="1"/>
    <n v="0"/>
    <n v="2"/>
    <n v="4"/>
    <x v="3"/>
  </r>
  <r>
    <n v="68"/>
    <n v="0"/>
    <n v="0"/>
    <n v="1"/>
    <n v="0"/>
    <n v="0"/>
    <n v="3"/>
    <n v="4"/>
    <x v="3"/>
  </r>
  <r>
    <n v="69"/>
    <n v="0"/>
    <n v="1"/>
    <n v="0"/>
    <n v="0"/>
    <n v="0"/>
    <n v="4"/>
    <n v="4"/>
    <x v="3"/>
  </r>
  <r>
    <n v="70"/>
    <n v="0"/>
    <n v="1"/>
    <n v="0"/>
    <n v="0"/>
    <n v="0"/>
    <n v="8"/>
    <n v="8"/>
    <x v="3"/>
  </r>
  <r>
    <n v="71"/>
    <n v="0"/>
    <n v="0"/>
    <n v="0"/>
    <n v="1"/>
    <n v="0"/>
    <n v="2"/>
    <n v="4"/>
    <x v="3"/>
  </r>
  <r>
    <n v="72"/>
    <n v="0"/>
    <n v="0"/>
    <n v="1"/>
    <n v="0"/>
    <n v="0"/>
    <n v="3"/>
    <n v="4"/>
    <x v="3"/>
  </r>
  <r>
    <n v="73"/>
    <n v="0"/>
    <n v="1"/>
    <n v="0"/>
    <n v="0"/>
    <n v="0"/>
    <n v="4"/>
    <n v="4"/>
    <x v="3"/>
  </r>
  <r>
    <n v="74"/>
    <n v="1"/>
    <n v="0"/>
    <n v="0"/>
    <n v="0"/>
    <n v="0"/>
    <n v="0"/>
    <n v="0"/>
    <x v="3"/>
  </r>
  <r>
    <n v="75"/>
    <n v="0"/>
    <n v="1"/>
    <n v="0"/>
    <n v="0"/>
    <n v="0"/>
    <n v="4"/>
    <n v="4"/>
    <x v="3"/>
  </r>
  <r>
    <n v="76"/>
    <n v="0"/>
    <n v="1"/>
    <n v="0"/>
    <n v="0"/>
    <n v="0"/>
    <n v="4"/>
    <n v="4"/>
    <x v="3"/>
  </r>
  <r>
    <n v="77"/>
    <n v="0"/>
    <n v="0"/>
    <n v="1"/>
    <n v="0"/>
    <n v="0"/>
    <n v="3"/>
    <n v="4"/>
    <x v="3"/>
  </r>
  <r>
    <n v="78"/>
    <n v="0"/>
    <n v="0"/>
    <n v="1"/>
    <n v="0"/>
    <n v="0"/>
    <n v="3"/>
    <n v="4"/>
    <x v="3"/>
  </r>
  <r>
    <n v="79"/>
    <n v="0"/>
    <n v="1"/>
    <n v="0"/>
    <n v="0"/>
    <n v="0"/>
    <n v="4"/>
    <n v="4"/>
    <x v="3"/>
  </r>
  <r>
    <n v="80"/>
    <n v="1"/>
    <n v="0"/>
    <n v="0"/>
    <n v="0"/>
    <n v="0"/>
    <n v="0"/>
    <n v="0"/>
    <x v="3"/>
  </r>
  <r>
    <n v="81"/>
    <n v="0"/>
    <n v="0"/>
    <n v="0"/>
    <n v="0"/>
    <n v="1"/>
    <n v="2"/>
    <n v="8"/>
    <x v="3"/>
  </r>
  <r>
    <n v="82"/>
    <n v="0"/>
    <n v="0"/>
    <n v="1"/>
    <n v="0"/>
    <n v="0"/>
    <n v="6"/>
    <n v="8"/>
    <x v="3"/>
  </r>
  <r>
    <n v="83"/>
    <n v="0"/>
    <n v="0"/>
    <n v="1"/>
    <n v="0"/>
    <n v="0"/>
    <n v="6"/>
    <n v="8"/>
    <x v="3"/>
  </r>
  <r>
    <n v="84"/>
    <n v="0"/>
    <n v="0"/>
    <n v="0"/>
    <n v="0"/>
    <n v="1"/>
    <n v="2"/>
    <n v="8"/>
    <x v="4"/>
  </r>
  <r>
    <n v="85"/>
    <n v="0"/>
    <n v="0"/>
    <n v="1"/>
    <n v="0"/>
    <n v="0"/>
    <n v="3"/>
    <n v="4"/>
    <x v="4"/>
  </r>
  <r>
    <n v="86"/>
    <n v="0"/>
    <n v="1"/>
    <n v="0"/>
    <n v="0"/>
    <n v="0"/>
    <n v="4"/>
    <n v="4"/>
    <x v="4"/>
  </r>
  <r>
    <n v="87"/>
    <n v="1"/>
    <n v="0"/>
    <n v="0"/>
    <n v="0"/>
    <n v="0"/>
    <n v="0"/>
    <n v="0"/>
    <x v="4"/>
  </r>
  <r>
    <n v="88"/>
    <n v="0"/>
    <n v="0"/>
    <n v="0"/>
    <n v="1"/>
    <n v="0"/>
    <n v="2"/>
    <n v="4"/>
    <x v="4"/>
  </r>
  <r>
    <n v="89"/>
    <n v="0"/>
    <n v="1"/>
    <n v="0"/>
    <n v="0"/>
    <n v="0"/>
    <n v="4"/>
    <n v="4"/>
    <x v="4"/>
  </r>
  <r>
    <n v="90"/>
    <n v="0"/>
    <n v="1"/>
    <n v="0"/>
    <n v="0"/>
    <n v="0"/>
    <n v="4"/>
    <n v="4"/>
    <x v="5"/>
  </r>
  <r>
    <n v="91"/>
    <n v="0"/>
    <n v="0"/>
    <n v="0"/>
    <n v="0"/>
    <n v="1"/>
    <n v="1"/>
    <n v="4"/>
    <x v="5"/>
  </r>
  <r>
    <n v="92"/>
    <n v="0"/>
    <n v="0"/>
    <n v="0"/>
    <n v="1"/>
    <n v="0"/>
    <n v="2"/>
    <n v="4"/>
    <x v="5"/>
  </r>
  <r>
    <n v="93"/>
    <n v="0"/>
    <n v="1"/>
    <n v="0"/>
    <n v="0"/>
    <n v="0"/>
    <n v="4"/>
    <n v="4"/>
    <x v="5"/>
  </r>
  <r>
    <n v="94"/>
    <n v="0"/>
    <n v="0"/>
    <n v="0"/>
    <n v="1"/>
    <n v="0"/>
    <n v="2"/>
    <n v="4"/>
    <x v="5"/>
  </r>
  <r>
    <n v="95"/>
    <n v="0"/>
    <n v="0"/>
    <n v="0"/>
    <n v="1"/>
    <n v="0"/>
    <n v="2"/>
    <n v="4"/>
    <x v="6"/>
  </r>
  <r>
    <n v="96"/>
    <n v="0"/>
    <n v="1"/>
    <n v="0"/>
    <n v="0"/>
    <n v="0"/>
    <n v="4"/>
    <n v="4"/>
    <x v="6"/>
  </r>
  <r>
    <n v="97"/>
    <n v="0"/>
    <n v="1"/>
    <n v="0"/>
    <n v="0"/>
    <n v="0"/>
    <n v="4"/>
    <n v="4"/>
    <x v="6"/>
  </r>
  <r>
    <n v="98"/>
    <n v="0"/>
    <n v="1"/>
    <n v="0"/>
    <n v="0"/>
    <n v="0"/>
    <n v="8"/>
    <n v="8"/>
    <x v="6"/>
  </r>
  <r>
    <n v="99"/>
    <n v="1"/>
    <n v="0"/>
    <n v="0"/>
    <n v="0"/>
    <n v="0"/>
    <n v="0"/>
    <n v="0"/>
    <x v="6"/>
  </r>
  <r>
    <n v="100"/>
    <n v="0"/>
    <n v="1"/>
    <n v="0"/>
    <n v="0"/>
    <n v="0"/>
    <n v="8"/>
    <n v="8"/>
    <x v="6"/>
  </r>
  <r>
    <n v="101"/>
    <n v="1"/>
    <n v="0"/>
    <n v="0"/>
    <n v="0"/>
    <n v="0"/>
    <n v="0"/>
    <n v="0"/>
    <x v="6"/>
  </r>
  <r>
    <n v="102"/>
    <n v="1"/>
    <n v="0"/>
    <n v="0"/>
    <n v="0"/>
    <n v="0"/>
    <n v="0"/>
    <n v="0"/>
    <x v="6"/>
  </r>
  <r>
    <n v="103"/>
    <n v="1"/>
    <n v="0"/>
    <n v="0"/>
    <n v="0"/>
    <n v="0"/>
    <n v="0"/>
    <n v="0"/>
    <x v="6"/>
  </r>
  <r>
    <n v="104"/>
    <n v="1"/>
    <n v="0"/>
    <n v="0"/>
    <n v="0"/>
    <n v="0"/>
    <n v="0"/>
    <n v="0"/>
    <x v="6"/>
  </r>
  <r>
    <n v="105"/>
    <n v="0"/>
    <n v="1"/>
    <n v="0"/>
    <n v="0"/>
    <n v="0"/>
    <n v="4"/>
    <n v="4"/>
    <x v="6"/>
  </r>
  <r>
    <n v="106"/>
    <n v="0"/>
    <n v="1"/>
    <n v="0"/>
    <n v="0"/>
    <n v="0"/>
    <n v="4"/>
    <n v="4"/>
    <x v="6"/>
  </r>
  <r>
    <n v="107"/>
    <n v="0"/>
    <n v="0"/>
    <n v="0"/>
    <n v="0"/>
    <n v="1"/>
    <n v="1"/>
    <n v="4"/>
    <x v="6"/>
  </r>
  <r>
    <n v="108"/>
    <n v="0"/>
    <n v="0"/>
    <n v="1"/>
    <n v="0"/>
    <n v="0"/>
    <n v="3"/>
    <n v="4"/>
    <x v="7"/>
  </r>
  <r>
    <n v="109"/>
    <n v="0"/>
    <n v="1"/>
    <n v="0"/>
    <n v="0"/>
    <n v="0"/>
    <n v="4"/>
    <n v="4"/>
    <x v="7"/>
  </r>
  <r>
    <n v="110"/>
    <n v="0"/>
    <n v="0"/>
    <n v="0"/>
    <n v="1"/>
    <n v="0"/>
    <n v="2"/>
    <n v="4"/>
    <x v="7"/>
  </r>
  <r>
    <n v="111"/>
    <n v="0"/>
    <n v="0"/>
    <n v="0"/>
    <n v="1"/>
    <n v="0"/>
    <n v="2"/>
    <n v="4"/>
    <x v="7"/>
  </r>
  <r>
    <n v="112"/>
    <n v="0"/>
    <n v="0"/>
    <n v="0"/>
    <n v="0"/>
    <n v="1"/>
    <n v="2"/>
    <n v="8"/>
    <x v="7"/>
  </r>
  <r>
    <n v="113"/>
    <n v="1"/>
    <n v="0"/>
    <n v="0"/>
    <n v="0"/>
    <n v="0"/>
    <n v="0"/>
    <n v="0"/>
    <x v="7"/>
  </r>
  <r>
    <n v="114"/>
    <n v="0"/>
    <n v="1"/>
    <n v="0"/>
    <n v="0"/>
    <n v="0"/>
    <n v="4"/>
    <n v="4"/>
    <x v="8"/>
  </r>
  <r>
    <n v="115"/>
    <n v="0"/>
    <n v="1"/>
    <n v="0"/>
    <n v="0"/>
    <n v="0"/>
    <n v="4"/>
    <n v="4"/>
    <x v="8"/>
  </r>
  <r>
    <n v="116"/>
    <n v="0"/>
    <n v="1"/>
    <n v="0"/>
    <n v="0"/>
    <n v="0"/>
    <n v="4"/>
    <n v="4"/>
    <x v="8"/>
  </r>
  <r>
    <n v="117"/>
    <n v="0"/>
    <n v="1"/>
    <n v="0"/>
    <n v="0"/>
    <n v="0"/>
    <n v="4"/>
    <n v="4"/>
    <x v="8"/>
  </r>
  <r>
    <n v="118"/>
    <n v="0"/>
    <n v="1"/>
    <n v="0"/>
    <n v="0"/>
    <n v="0"/>
    <n v="8"/>
    <n v="8"/>
    <x v="8"/>
  </r>
  <r>
    <n v="119"/>
    <n v="0"/>
    <n v="1"/>
    <n v="0"/>
    <n v="0"/>
    <n v="0"/>
    <n v="4"/>
    <n v="4"/>
    <x v="8"/>
  </r>
  <r>
    <n v="120"/>
    <n v="1"/>
    <n v="0"/>
    <n v="0"/>
    <n v="0"/>
    <n v="0"/>
    <n v="0"/>
    <n v="0"/>
    <x v="8"/>
  </r>
  <r>
    <n v="121"/>
    <n v="1"/>
    <n v="0"/>
    <n v="0"/>
    <n v="0"/>
    <n v="0"/>
    <n v="0"/>
    <n v="0"/>
    <x v="8"/>
  </r>
  <r>
    <n v="122"/>
    <n v="1"/>
    <n v="0"/>
    <n v="0"/>
    <n v="0"/>
    <n v="0"/>
    <n v="0"/>
    <n v="0"/>
    <x v="8"/>
  </r>
  <r>
    <n v="123"/>
    <n v="1"/>
    <n v="0"/>
    <n v="0"/>
    <n v="0"/>
    <n v="0"/>
    <n v="0"/>
    <n v="0"/>
    <x v="8"/>
  </r>
  <r>
    <n v="124"/>
    <n v="1"/>
    <n v="0"/>
    <n v="0"/>
    <n v="0"/>
    <n v="0"/>
    <n v="0"/>
    <n v="0"/>
    <x v="8"/>
  </r>
  <r>
    <n v="125"/>
    <n v="1"/>
    <n v="0"/>
    <n v="0"/>
    <n v="0"/>
    <n v="0"/>
    <n v="0"/>
    <n v="0"/>
    <x v="8"/>
  </r>
  <r>
    <n v="126"/>
    <n v="1"/>
    <n v="0"/>
    <n v="0"/>
    <n v="0"/>
    <n v="0"/>
    <n v="0"/>
    <n v="0"/>
    <x v="8"/>
  </r>
  <r>
    <n v="127"/>
    <n v="1"/>
    <n v="0"/>
    <n v="0"/>
    <n v="0"/>
    <n v="0"/>
    <n v="0"/>
    <n v="0"/>
    <x v="8"/>
  </r>
  <r>
    <n v="128"/>
    <n v="1"/>
    <n v="0"/>
    <n v="0"/>
    <n v="0"/>
    <n v="0"/>
    <n v="0"/>
    <n v="0"/>
    <x v="8"/>
  </r>
  <r>
    <n v="129"/>
    <n v="0"/>
    <n v="1"/>
    <n v="0"/>
    <n v="0"/>
    <n v="0"/>
    <n v="4"/>
    <n v="4"/>
    <x v="8"/>
  </r>
  <r>
    <n v="130"/>
    <n v="0"/>
    <n v="1"/>
    <n v="0"/>
    <n v="0"/>
    <n v="0"/>
    <n v="4"/>
    <n v="4"/>
    <x v="8"/>
  </r>
  <r>
    <n v="131"/>
    <n v="0"/>
    <n v="1"/>
    <n v="0"/>
    <n v="0"/>
    <n v="0"/>
    <n v="4"/>
    <n v="4"/>
    <x v="8"/>
  </r>
  <r>
    <n v="132"/>
    <n v="0"/>
    <n v="0"/>
    <n v="0"/>
    <n v="0"/>
    <n v="1"/>
    <n v="1"/>
    <n v="4"/>
    <x v="4"/>
  </r>
  <r>
    <n v="133"/>
    <n v="0"/>
    <n v="0"/>
    <n v="0"/>
    <n v="0"/>
    <n v="1"/>
    <n v="1"/>
    <n v="4"/>
    <x v="4"/>
  </r>
  <r>
    <n v="134"/>
    <n v="0"/>
    <n v="1"/>
    <n v="0"/>
    <n v="0"/>
    <n v="0"/>
    <n v="8"/>
    <n v="8"/>
    <x v="4"/>
  </r>
  <r>
    <n v="135"/>
    <n v="0"/>
    <n v="0"/>
    <n v="0"/>
    <n v="0"/>
    <n v="1"/>
    <n v="1"/>
    <n v="4"/>
    <x v="4"/>
  </r>
  <r>
    <n v="136"/>
    <n v="0"/>
    <n v="1"/>
    <n v="0"/>
    <n v="0"/>
    <n v="0"/>
    <n v="4"/>
    <n v="4"/>
    <x v="4"/>
  </r>
  <r>
    <n v="137"/>
    <n v="0"/>
    <n v="1"/>
    <n v="0"/>
    <n v="0"/>
    <n v="0"/>
    <n v="4"/>
    <n v="4"/>
    <x v="4"/>
  </r>
  <r>
    <n v="138"/>
    <n v="0"/>
    <n v="0"/>
    <n v="0"/>
    <n v="0"/>
    <n v="1"/>
    <n v="1"/>
    <n v="4"/>
    <x v="4"/>
  </r>
  <r>
    <n v="139"/>
    <n v="0"/>
    <n v="1"/>
    <n v="0"/>
    <n v="0"/>
    <n v="0"/>
    <n v="4"/>
    <n v="4"/>
    <x v="4"/>
  </r>
  <r>
    <n v="140"/>
    <n v="1"/>
    <n v="0"/>
    <n v="0"/>
    <n v="0"/>
    <n v="0"/>
    <n v="0"/>
    <n v="0"/>
    <x v="4"/>
  </r>
  <r>
    <n v="141"/>
    <n v="0"/>
    <n v="1"/>
    <n v="0"/>
    <n v="0"/>
    <n v="0"/>
    <n v="4"/>
    <n v="4"/>
    <x v="4"/>
  </r>
  <r>
    <n v="142"/>
    <n v="0"/>
    <n v="1"/>
    <n v="0"/>
    <n v="0"/>
    <n v="0"/>
    <n v="4"/>
    <n v="4"/>
    <x v="4"/>
  </r>
  <r>
    <n v="143"/>
    <n v="0"/>
    <n v="1"/>
    <n v="0"/>
    <n v="0"/>
    <n v="0"/>
    <n v="4"/>
    <n v="4"/>
    <x v="4"/>
  </r>
  <r>
    <n v="144"/>
    <n v="0"/>
    <n v="1"/>
    <n v="0"/>
    <n v="0"/>
    <n v="0"/>
    <n v="8"/>
    <n v="8"/>
    <x v="4"/>
  </r>
  <r>
    <n v="145"/>
    <n v="0"/>
    <n v="1"/>
    <n v="0"/>
    <n v="0"/>
    <n v="0"/>
    <n v="4"/>
    <n v="4"/>
    <x v="4"/>
  </r>
  <r>
    <n v="146"/>
    <n v="0"/>
    <n v="1"/>
    <n v="0"/>
    <n v="0"/>
    <n v="0"/>
    <n v="8"/>
    <n v="8"/>
    <x v="4"/>
  </r>
  <r>
    <n v="147"/>
    <n v="0"/>
    <n v="1"/>
    <n v="0"/>
    <n v="0"/>
    <n v="0"/>
    <n v="4"/>
    <n v="4"/>
    <x v="4"/>
  </r>
  <r>
    <n v="148"/>
    <n v="0"/>
    <n v="1"/>
    <n v="0"/>
    <n v="0"/>
    <n v="0"/>
    <n v="4"/>
    <n v="4"/>
    <x v="4"/>
  </r>
  <r>
    <n v="149"/>
    <n v="0"/>
    <n v="1"/>
    <n v="0"/>
    <n v="0"/>
    <n v="0"/>
    <n v="4"/>
    <n v="4"/>
    <x v="2"/>
  </r>
  <r>
    <n v="150"/>
    <n v="0"/>
    <n v="1"/>
    <n v="0"/>
    <n v="0"/>
    <n v="0"/>
    <n v="4"/>
    <n v="4"/>
    <x v="2"/>
  </r>
  <r>
    <n v="151"/>
    <n v="0"/>
    <n v="1"/>
    <n v="0"/>
    <n v="0"/>
    <n v="0"/>
    <n v="8"/>
    <n v="8"/>
    <x v="2"/>
  </r>
  <r>
    <n v="152"/>
    <n v="0"/>
    <n v="1"/>
    <n v="0"/>
    <n v="0"/>
    <n v="0"/>
    <n v="4"/>
    <n v="4"/>
    <x v="2"/>
  </r>
  <r>
    <n v="153"/>
    <n v="0"/>
    <n v="1"/>
    <n v="0"/>
    <n v="0"/>
    <n v="0"/>
    <n v="4"/>
    <n v="4"/>
    <x v="2"/>
  </r>
  <r>
    <n v="154"/>
    <n v="0"/>
    <n v="1"/>
    <n v="0"/>
    <n v="0"/>
    <n v="0"/>
    <n v="4"/>
    <n v="4"/>
    <x v="2"/>
  </r>
  <r>
    <n v="155"/>
    <n v="0"/>
    <n v="1"/>
    <n v="0"/>
    <n v="0"/>
    <n v="0"/>
    <n v="4"/>
    <n v="4"/>
    <x v="2"/>
  </r>
  <r>
    <n v="156"/>
    <n v="0"/>
    <n v="1"/>
    <n v="0"/>
    <n v="0"/>
    <n v="0"/>
    <n v="4"/>
    <n v="4"/>
    <x v="2"/>
  </r>
  <r>
    <n v="157"/>
    <n v="1"/>
    <n v="0"/>
    <n v="0"/>
    <n v="0"/>
    <n v="0"/>
    <n v="0"/>
    <n v="0"/>
    <x v="2"/>
  </r>
  <r>
    <n v="158"/>
    <n v="0"/>
    <n v="1"/>
    <n v="0"/>
    <n v="0"/>
    <n v="0"/>
    <n v="4"/>
    <n v="4"/>
    <x v="2"/>
  </r>
  <r>
    <n v="159"/>
    <n v="0"/>
    <n v="1"/>
    <n v="0"/>
    <n v="0"/>
    <n v="0"/>
    <n v="4"/>
    <n v="4"/>
    <x v="2"/>
  </r>
  <r>
    <n v="160"/>
    <n v="0"/>
    <n v="1"/>
    <n v="0"/>
    <n v="0"/>
    <n v="0"/>
    <n v="4"/>
    <n v="4"/>
    <x v="2"/>
  </r>
  <r>
    <n v="161"/>
    <n v="1"/>
    <n v="0"/>
    <n v="0"/>
    <n v="0"/>
    <n v="0"/>
    <n v="0"/>
    <n v="0"/>
    <x v="2"/>
  </r>
  <r>
    <n v="162"/>
    <n v="0"/>
    <n v="1"/>
    <n v="0"/>
    <n v="0"/>
    <n v="0"/>
    <n v="4"/>
    <n v="4"/>
    <x v="2"/>
  </r>
  <r>
    <n v="163"/>
    <n v="0"/>
    <n v="1"/>
    <n v="0"/>
    <n v="0"/>
    <n v="0"/>
    <n v="4"/>
    <n v="4"/>
    <x v="2"/>
  </r>
  <r>
    <n v="164"/>
    <n v="0"/>
    <n v="1"/>
    <n v="0"/>
    <n v="0"/>
    <n v="0"/>
    <n v="4"/>
    <n v="4"/>
    <x v="2"/>
  </r>
  <r>
    <n v="165"/>
    <n v="0"/>
    <n v="1"/>
    <n v="0"/>
    <n v="0"/>
    <n v="0"/>
    <n v="4"/>
    <n v="4"/>
    <x v="2"/>
  </r>
  <r>
    <n v="166"/>
    <n v="0"/>
    <n v="1"/>
    <n v="0"/>
    <n v="0"/>
    <n v="0"/>
    <n v="4"/>
    <n v="4"/>
    <x v="2"/>
  </r>
  <r>
    <n v="167"/>
    <n v="0"/>
    <n v="1"/>
    <n v="0"/>
    <n v="0"/>
    <n v="0"/>
    <n v="4"/>
    <n v="4"/>
    <x v="2"/>
  </r>
  <r>
    <n v="168"/>
    <n v="0"/>
    <n v="1"/>
    <n v="0"/>
    <n v="0"/>
    <n v="0"/>
    <n v="4"/>
    <n v="4"/>
    <x v="2"/>
  </r>
  <r>
    <n v="169"/>
    <n v="1"/>
    <n v="0"/>
    <n v="0"/>
    <n v="0"/>
    <n v="0"/>
    <n v="0"/>
    <n v="0"/>
    <x v="2"/>
  </r>
  <r>
    <n v="170"/>
    <n v="0"/>
    <n v="1"/>
    <n v="0"/>
    <n v="0"/>
    <n v="0"/>
    <n v="4"/>
    <n v="4"/>
    <x v="2"/>
  </r>
  <r>
    <n v="171"/>
    <n v="0"/>
    <n v="1"/>
    <n v="0"/>
    <n v="0"/>
    <n v="0"/>
    <n v="8"/>
    <n v="8"/>
    <x v="2"/>
  </r>
  <r>
    <n v="172"/>
    <n v="0"/>
    <n v="1"/>
    <n v="0"/>
    <n v="0"/>
    <n v="0"/>
    <n v="4"/>
    <n v="4"/>
    <x v="2"/>
  </r>
  <r>
    <n v="173"/>
    <n v="0"/>
    <n v="1"/>
    <n v="0"/>
    <n v="0"/>
    <n v="0"/>
    <n v="4"/>
    <n v="4"/>
    <x v="2"/>
  </r>
  <r>
    <n v="174"/>
    <n v="0"/>
    <n v="1"/>
    <n v="0"/>
    <n v="0"/>
    <n v="0"/>
    <n v="8"/>
    <n v="8"/>
    <x v="2"/>
  </r>
  <r>
    <n v="175"/>
    <n v="0"/>
    <n v="1"/>
    <n v="0"/>
    <n v="0"/>
    <n v="0"/>
    <n v="4"/>
    <n v="4"/>
    <x v="9"/>
  </r>
  <r>
    <n v="176"/>
    <n v="0"/>
    <n v="1"/>
    <n v="0"/>
    <n v="0"/>
    <n v="0"/>
    <n v="4"/>
    <n v="4"/>
    <x v="9"/>
  </r>
  <r>
    <n v="177"/>
    <n v="0"/>
    <n v="0"/>
    <n v="0"/>
    <n v="0"/>
    <n v="1"/>
    <n v="1"/>
    <n v="4"/>
    <x v="9"/>
  </r>
  <r>
    <n v="178"/>
    <n v="0"/>
    <n v="0"/>
    <n v="0"/>
    <n v="0"/>
    <n v="1"/>
    <n v="1"/>
    <n v="4"/>
    <x v="9"/>
  </r>
  <r>
    <n v="179"/>
    <n v="0"/>
    <n v="0"/>
    <n v="0"/>
    <n v="1"/>
    <n v="0"/>
    <n v="2"/>
    <n v="4"/>
    <x v="9"/>
  </r>
  <r>
    <n v="180"/>
    <n v="0"/>
    <n v="1"/>
    <n v="0"/>
    <n v="0"/>
    <n v="0"/>
    <n v="4"/>
    <n v="4"/>
    <x v="9"/>
  </r>
  <r>
    <n v="181"/>
    <n v="0"/>
    <n v="1"/>
    <n v="0"/>
    <n v="0"/>
    <n v="0"/>
    <n v="4"/>
    <n v="4"/>
    <x v="9"/>
  </r>
  <r>
    <n v="182"/>
    <n v="0"/>
    <n v="1"/>
    <n v="0"/>
    <n v="0"/>
    <n v="0"/>
    <n v="4"/>
    <n v="4"/>
    <x v="9"/>
  </r>
  <r>
    <n v="183"/>
    <n v="0"/>
    <n v="1"/>
    <n v="0"/>
    <n v="0"/>
    <n v="0"/>
    <n v="8"/>
    <n v="8"/>
    <x v="9"/>
  </r>
  <r>
    <n v="184"/>
    <n v="0"/>
    <n v="1"/>
    <n v="0"/>
    <n v="0"/>
    <n v="0"/>
    <n v="4"/>
    <n v="4"/>
    <x v="9"/>
  </r>
  <r>
    <n v="185"/>
    <n v="0"/>
    <n v="1"/>
    <n v="0"/>
    <n v="0"/>
    <n v="0"/>
    <n v="4"/>
    <n v="4"/>
    <x v="9"/>
  </r>
  <r>
    <n v="186"/>
    <n v="1"/>
    <n v="0"/>
    <n v="0"/>
    <n v="0"/>
    <n v="0"/>
    <n v="0"/>
    <n v="0"/>
    <x v="9"/>
  </r>
  <r>
    <n v="187"/>
    <n v="0"/>
    <n v="1"/>
    <n v="0"/>
    <n v="0"/>
    <n v="0"/>
    <n v="4"/>
    <n v="4"/>
    <x v="10"/>
  </r>
  <r>
    <n v="188"/>
    <n v="0"/>
    <n v="1"/>
    <n v="0"/>
    <n v="0"/>
    <n v="0"/>
    <n v="4"/>
    <n v="4"/>
    <x v="10"/>
  </r>
  <r>
    <n v="189"/>
    <n v="1"/>
    <n v="0"/>
    <n v="0"/>
    <n v="0"/>
    <n v="0"/>
    <n v="0"/>
    <n v="0"/>
    <x v="10"/>
  </r>
  <r>
    <n v="190"/>
    <n v="0"/>
    <n v="1"/>
    <n v="0"/>
    <n v="0"/>
    <n v="0"/>
    <n v="4"/>
    <n v="4"/>
    <x v="10"/>
  </r>
  <r>
    <n v="191"/>
    <n v="0"/>
    <n v="1"/>
    <n v="0"/>
    <n v="0"/>
    <n v="0"/>
    <n v="4"/>
    <n v="4"/>
    <x v="10"/>
  </r>
  <r>
    <n v="192"/>
    <n v="0"/>
    <n v="1"/>
    <n v="0"/>
    <n v="0"/>
    <n v="0"/>
    <n v="8"/>
    <n v="8"/>
    <x v="10"/>
  </r>
  <r>
    <n v="193"/>
    <n v="0"/>
    <n v="1"/>
    <n v="0"/>
    <n v="0"/>
    <n v="0"/>
    <n v="4"/>
    <n v="4"/>
    <x v="10"/>
  </r>
  <r>
    <n v="194"/>
    <n v="0"/>
    <n v="0"/>
    <n v="0"/>
    <n v="0"/>
    <n v="1"/>
    <n v="1"/>
    <n v="4"/>
    <x v="10"/>
  </r>
  <r>
    <n v="195"/>
    <n v="0"/>
    <n v="0"/>
    <n v="0"/>
    <n v="0"/>
    <n v="1"/>
    <n v="1"/>
    <n v="4"/>
    <x v="10"/>
  </r>
  <r>
    <n v="196"/>
    <n v="0"/>
    <n v="1"/>
    <n v="0"/>
    <n v="0"/>
    <n v="0"/>
    <n v="4"/>
    <n v="4"/>
    <x v="10"/>
  </r>
  <r>
    <n v="197"/>
    <n v="1"/>
    <n v="0"/>
    <n v="0"/>
    <n v="0"/>
    <n v="0"/>
    <n v="0"/>
    <n v="0"/>
    <x v="10"/>
  </r>
  <r>
    <n v="198"/>
    <n v="0"/>
    <n v="1"/>
    <n v="0"/>
    <n v="0"/>
    <n v="0"/>
    <n v="4"/>
    <n v="4"/>
    <x v="10"/>
  </r>
  <r>
    <n v="199"/>
    <n v="1"/>
    <n v="0"/>
    <n v="0"/>
    <n v="0"/>
    <n v="0"/>
    <n v="0"/>
    <n v="0"/>
    <x v="10"/>
  </r>
  <r>
    <n v="200"/>
    <n v="0"/>
    <n v="1"/>
    <n v="0"/>
    <n v="0"/>
    <n v="0"/>
    <n v="4"/>
    <n v="4"/>
    <x v="11"/>
  </r>
  <r>
    <n v="201"/>
    <n v="0"/>
    <n v="1"/>
    <n v="0"/>
    <n v="0"/>
    <n v="0"/>
    <n v="4"/>
    <n v="4"/>
    <x v="11"/>
  </r>
  <r>
    <n v="202"/>
    <n v="0"/>
    <n v="1"/>
    <n v="0"/>
    <n v="0"/>
    <n v="0"/>
    <n v="4"/>
    <n v="4"/>
    <x v="11"/>
  </r>
  <r>
    <n v="203"/>
    <n v="0"/>
    <n v="1"/>
    <n v="0"/>
    <n v="0"/>
    <n v="0"/>
    <n v="4"/>
    <n v="4"/>
    <x v="11"/>
  </r>
  <r>
    <n v="204"/>
    <n v="0"/>
    <n v="1"/>
    <n v="0"/>
    <n v="0"/>
    <n v="0"/>
    <n v="4"/>
    <n v="4"/>
    <x v="11"/>
  </r>
  <r>
    <n v="205"/>
    <n v="0"/>
    <n v="1"/>
    <n v="0"/>
    <n v="0"/>
    <n v="0"/>
    <n v="4"/>
    <n v="4"/>
    <x v="11"/>
  </r>
  <r>
    <n v="206"/>
    <n v="0"/>
    <n v="1"/>
    <n v="0"/>
    <n v="0"/>
    <n v="0"/>
    <n v="4"/>
    <n v="4"/>
    <x v="11"/>
  </r>
  <r>
    <n v="207"/>
    <n v="1"/>
    <n v="0"/>
    <n v="0"/>
    <n v="0"/>
    <n v="0"/>
    <n v="0"/>
    <n v="0"/>
    <x v="11"/>
  </r>
  <r>
    <n v="208"/>
    <n v="0"/>
    <n v="1"/>
    <n v="0"/>
    <n v="0"/>
    <n v="0"/>
    <n v="4"/>
    <n v="4"/>
    <x v="11"/>
  </r>
  <r>
    <n v="209"/>
    <n v="1"/>
    <n v="0"/>
    <n v="0"/>
    <n v="0"/>
    <n v="0"/>
    <n v="0"/>
    <n v="0"/>
    <x v="11"/>
  </r>
  <r>
    <n v="210"/>
    <n v="0"/>
    <n v="1"/>
    <n v="0"/>
    <n v="0"/>
    <n v="0"/>
    <n v="4"/>
    <n v="4"/>
    <x v="11"/>
  </r>
  <r>
    <n v="211"/>
    <n v="1"/>
    <n v="0"/>
    <n v="0"/>
    <n v="0"/>
    <n v="0"/>
    <n v="0"/>
    <n v="0"/>
    <x v="11"/>
  </r>
  <r>
    <n v="212"/>
    <n v="0"/>
    <n v="1"/>
    <n v="0"/>
    <n v="0"/>
    <n v="0"/>
    <n v="4"/>
    <n v="4"/>
    <x v="4"/>
  </r>
  <r>
    <n v="213"/>
    <n v="1"/>
    <n v="0"/>
    <n v="0"/>
    <n v="0"/>
    <n v="0"/>
    <n v="0"/>
    <n v="0"/>
    <x v="4"/>
  </r>
  <r>
    <n v="214"/>
    <n v="1"/>
    <n v="0"/>
    <n v="0"/>
    <n v="0"/>
    <n v="0"/>
    <n v="0"/>
    <n v="0"/>
    <x v="4"/>
  </r>
  <r>
    <n v="215"/>
    <n v="0"/>
    <n v="1"/>
    <n v="0"/>
    <n v="0"/>
    <n v="0"/>
    <n v="4"/>
    <n v="4"/>
    <x v="4"/>
  </r>
  <r>
    <n v="216"/>
    <n v="0"/>
    <n v="1"/>
    <n v="0"/>
    <n v="0"/>
    <n v="0"/>
    <n v="4"/>
    <n v="4"/>
    <x v="9"/>
  </r>
  <r>
    <n v="217"/>
    <n v="1"/>
    <n v="0"/>
    <n v="0"/>
    <n v="0"/>
    <n v="0"/>
    <n v="0"/>
    <n v="0"/>
    <x v="9"/>
  </r>
  <r>
    <n v="218"/>
    <n v="1"/>
    <n v="0"/>
    <n v="0"/>
    <n v="0"/>
    <n v="0"/>
    <n v="0"/>
    <n v="0"/>
    <x v="10"/>
  </r>
  <r>
    <n v="219"/>
    <n v="1"/>
    <n v="0"/>
    <n v="0"/>
    <n v="0"/>
    <n v="0"/>
    <n v="0"/>
    <n v="0"/>
    <x v="10"/>
  </r>
  <r>
    <n v="220"/>
    <n v="0"/>
    <n v="1"/>
    <n v="0"/>
    <n v="0"/>
    <n v="0"/>
    <n v="4"/>
    <n v="4"/>
    <x v="4"/>
  </r>
  <r>
    <n v="221"/>
    <n v="0"/>
    <n v="1"/>
    <n v="0"/>
    <n v="0"/>
    <n v="0"/>
    <n v="4"/>
    <n v="4"/>
    <x v="4"/>
  </r>
  <r>
    <n v="222"/>
    <n v="0"/>
    <n v="1"/>
    <n v="0"/>
    <n v="0"/>
    <n v="0"/>
    <n v="4"/>
    <n v="4"/>
    <x v="4"/>
  </r>
  <r>
    <n v="223"/>
    <n v="1"/>
    <n v="0"/>
    <n v="0"/>
    <n v="0"/>
    <n v="0"/>
    <n v="0"/>
    <n v="0"/>
    <x v="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n v="1"/>
    <n v="0"/>
    <n v="0"/>
    <n v="0"/>
    <n v="0"/>
    <n v="1"/>
    <n v="1"/>
    <n v="4"/>
    <x v="0"/>
  </r>
  <r>
    <n v="2"/>
    <n v="0"/>
    <n v="0"/>
    <n v="0"/>
    <n v="0"/>
    <n v="1"/>
    <n v="1"/>
    <n v="4"/>
    <x v="0"/>
  </r>
  <r>
    <n v="3"/>
    <n v="0"/>
    <n v="1"/>
    <n v="0"/>
    <n v="0"/>
    <n v="0"/>
    <n v="4"/>
    <n v="4"/>
    <x v="0"/>
  </r>
  <r>
    <n v="4"/>
    <n v="0"/>
    <n v="1"/>
    <n v="0"/>
    <n v="0"/>
    <n v="0"/>
    <n v="4"/>
    <n v="4"/>
    <x v="1"/>
  </r>
  <r>
    <n v="5"/>
    <n v="0"/>
    <n v="0"/>
    <n v="1"/>
    <n v="0"/>
    <n v="0"/>
    <n v="6"/>
    <n v="8"/>
    <x v="1"/>
  </r>
  <r>
    <n v="6"/>
    <n v="0"/>
    <n v="0"/>
    <n v="0"/>
    <n v="1"/>
    <n v="0"/>
    <n v="4"/>
    <n v="8"/>
    <x v="1"/>
  </r>
  <r>
    <n v="7"/>
    <n v="0"/>
    <n v="0"/>
    <n v="0"/>
    <n v="0"/>
    <n v="1"/>
    <n v="2"/>
    <n v="8"/>
    <x v="2"/>
  </r>
  <r>
    <n v="8"/>
    <n v="1"/>
    <n v="0"/>
    <n v="0"/>
    <n v="0"/>
    <n v="0"/>
    <n v="0"/>
    <n v="0"/>
    <x v="2"/>
  </r>
  <r>
    <n v="9"/>
    <n v="0"/>
    <n v="1"/>
    <n v="0"/>
    <n v="0"/>
    <n v="0"/>
    <n v="8"/>
    <n v="8"/>
    <x v="2"/>
  </r>
  <r>
    <n v="10"/>
    <n v="0"/>
    <n v="0"/>
    <n v="0"/>
    <n v="0"/>
    <n v="1"/>
    <n v="1"/>
    <n v="4"/>
    <x v="2"/>
  </r>
  <r>
    <n v="11"/>
    <n v="0"/>
    <n v="1"/>
    <n v="0"/>
    <n v="0"/>
    <n v="0"/>
    <n v="4"/>
    <n v="4"/>
    <x v="2"/>
  </r>
  <r>
    <n v="12"/>
    <n v="0"/>
    <n v="0"/>
    <n v="1"/>
    <n v="0"/>
    <n v="0"/>
    <n v="6"/>
    <n v="8"/>
    <x v="3"/>
  </r>
  <r>
    <n v="13"/>
    <n v="0"/>
    <n v="0"/>
    <n v="1"/>
    <n v="0"/>
    <n v="0"/>
    <n v="6"/>
    <n v="8"/>
    <x v="3"/>
  </r>
  <r>
    <n v="14"/>
    <n v="0"/>
    <n v="1"/>
    <n v="0"/>
    <n v="0"/>
    <n v="0"/>
    <n v="4"/>
    <n v="4"/>
    <x v="3"/>
  </r>
  <r>
    <n v="15"/>
    <n v="0"/>
    <n v="1"/>
    <n v="0"/>
    <n v="0"/>
    <n v="0"/>
    <n v="4"/>
    <n v="4"/>
    <x v="3"/>
  </r>
  <r>
    <n v="16"/>
    <n v="0"/>
    <n v="0"/>
    <n v="1"/>
    <n v="0"/>
    <n v="0"/>
    <n v="3"/>
    <n v="4"/>
    <x v="3"/>
  </r>
  <r>
    <n v="17"/>
    <n v="0"/>
    <n v="1"/>
    <n v="0"/>
    <n v="0"/>
    <n v="0"/>
    <n v="8"/>
    <n v="8"/>
    <x v="3"/>
  </r>
  <r>
    <n v="18"/>
    <n v="0"/>
    <n v="0"/>
    <n v="1"/>
    <n v="0"/>
    <n v="0"/>
    <n v="3"/>
    <n v="4"/>
    <x v="3"/>
  </r>
  <r>
    <n v="19"/>
    <n v="0"/>
    <n v="0"/>
    <n v="0"/>
    <n v="1"/>
    <n v="0"/>
    <n v="4"/>
    <n v="8"/>
    <x v="3"/>
  </r>
  <r>
    <n v="20"/>
    <n v="0"/>
    <n v="0"/>
    <n v="1"/>
    <n v="0"/>
    <n v="0"/>
    <n v="6"/>
    <n v="8"/>
    <x v="4"/>
  </r>
  <r>
    <n v="21"/>
    <n v="0"/>
    <n v="0"/>
    <n v="0"/>
    <n v="1"/>
    <n v="0"/>
    <n v="4"/>
    <n v="8"/>
    <x v="4"/>
  </r>
  <r>
    <n v="22"/>
    <n v="0"/>
    <n v="0"/>
    <n v="0"/>
    <n v="0"/>
    <n v="1"/>
    <n v="2"/>
    <n v="8"/>
    <x v="4"/>
  </r>
  <r>
    <n v="23"/>
    <n v="0"/>
    <n v="0"/>
    <n v="0"/>
    <n v="0"/>
    <n v="1"/>
    <n v="1"/>
    <n v="4"/>
    <x v="4"/>
  </r>
  <r>
    <n v="24"/>
    <n v="0"/>
    <n v="0"/>
    <n v="0"/>
    <n v="1"/>
    <n v="0"/>
    <n v="2"/>
    <n v="4"/>
    <x v="4"/>
  </r>
  <r>
    <n v="25"/>
    <n v="0"/>
    <n v="0"/>
    <n v="0"/>
    <n v="1"/>
    <n v="0"/>
    <n v="4"/>
    <n v="8"/>
    <x v="4"/>
  </r>
  <r>
    <n v="26"/>
    <n v="0"/>
    <n v="0"/>
    <n v="0"/>
    <n v="0"/>
    <n v="1"/>
    <n v="2"/>
    <n v="8"/>
    <x v="4"/>
  </r>
  <r>
    <n v="27"/>
    <n v="0"/>
    <n v="1"/>
    <n v="0"/>
    <n v="0"/>
    <n v="0"/>
    <n v="4"/>
    <n v="4"/>
    <x v="4"/>
  </r>
  <r>
    <n v="28"/>
    <n v="0"/>
    <n v="1"/>
    <n v="0"/>
    <n v="0"/>
    <n v="0"/>
    <n v="4"/>
    <n v="4"/>
    <x v="4"/>
  </r>
  <r>
    <n v="29"/>
    <n v="0"/>
    <n v="0"/>
    <n v="0"/>
    <n v="0"/>
    <n v="1"/>
    <n v="1"/>
    <n v="4"/>
    <x v="5"/>
  </r>
  <r>
    <n v="30"/>
    <n v="0"/>
    <n v="0"/>
    <n v="0"/>
    <n v="0"/>
    <n v="1"/>
    <n v="1"/>
    <n v="4"/>
    <x v="5"/>
  </r>
  <r>
    <n v="31"/>
    <n v="0"/>
    <n v="0"/>
    <n v="1"/>
    <n v="0"/>
    <n v="0"/>
    <n v="3"/>
    <n v="4"/>
    <x v="5"/>
  </r>
  <r>
    <n v="32"/>
    <n v="0"/>
    <n v="0"/>
    <n v="0"/>
    <n v="0"/>
    <n v="1"/>
    <n v="2"/>
    <n v="8"/>
    <x v="5"/>
  </r>
  <r>
    <n v="33"/>
    <n v="0"/>
    <n v="0"/>
    <n v="1"/>
    <n v="0"/>
    <n v="0"/>
    <n v="3"/>
    <n v="4"/>
    <x v="5"/>
  </r>
  <r>
    <n v="34"/>
    <n v="0"/>
    <n v="0"/>
    <n v="0"/>
    <n v="1"/>
    <n v="0"/>
    <n v="2"/>
    <n v="4"/>
    <x v="6"/>
  </r>
  <r>
    <n v="35"/>
    <n v="0"/>
    <n v="0"/>
    <n v="1"/>
    <n v="0"/>
    <n v="0"/>
    <n v="3"/>
    <n v="4"/>
    <x v="6"/>
  </r>
  <r>
    <n v="36"/>
    <n v="0"/>
    <n v="1"/>
    <n v="0"/>
    <n v="0"/>
    <n v="0"/>
    <n v="4"/>
    <n v="4"/>
    <x v="7"/>
  </r>
  <r>
    <n v="37"/>
    <n v="0"/>
    <n v="1"/>
    <n v="0"/>
    <n v="0"/>
    <n v="0"/>
    <n v="4"/>
    <n v="4"/>
    <x v="7"/>
  </r>
  <r>
    <n v="38"/>
    <n v="0"/>
    <n v="1"/>
    <n v="0"/>
    <n v="0"/>
    <n v="0"/>
    <n v="4"/>
    <n v="4"/>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2F67DFB-C013-400D-91A0-3CA8E4B2604C}" name="PivotTable1" cacheId="2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fieldListSortAscending="1">
  <location ref="A4:I13" firstHeaderRow="0" firstDataRow="1" firstDataCol="1"/>
  <pivotFields count="9">
    <pivotField showAll="0" defaultSubtotal="0"/>
    <pivotField dataField="1" showAll="0"/>
    <pivotField dataField="1" showAll="0" defaultSubtotal="0"/>
    <pivotField dataField="1" showAll="0" defaultSubtotal="0"/>
    <pivotField dataField="1" showAll="0"/>
    <pivotField dataField="1" showAll="0" defaultSubtotal="0"/>
    <pivotField dataField="1" showAll="0" defaultSubtotal="0"/>
    <pivotField dataField="1" showAll="0" defaultSubtotal="0"/>
    <pivotField axis="axisRow" dataField="1" showAll="0" defaultSubtotal="0">
      <items count="8">
        <item x="0"/>
        <item x="7"/>
        <item x="1"/>
        <item x="4"/>
        <item x="3"/>
        <item x="2"/>
        <item x="5"/>
        <item x="6"/>
      </items>
    </pivotField>
  </pivotFields>
  <rowFields count="1">
    <field x="8"/>
  </rowFields>
  <rowItems count="9">
    <i>
      <x/>
    </i>
    <i>
      <x v="1"/>
    </i>
    <i>
      <x v="2"/>
    </i>
    <i>
      <x v="3"/>
    </i>
    <i>
      <x v="4"/>
    </i>
    <i>
      <x v="5"/>
    </i>
    <i>
      <x v="6"/>
    </i>
    <i>
      <x v="7"/>
    </i>
    <i t="grand">
      <x/>
    </i>
  </rowItems>
  <colFields count="1">
    <field x="-2"/>
  </colFields>
  <colItems count="8">
    <i>
      <x/>
    </i>
    <i i="1">
      <x v="1"/>
    </i>
    <i i="2">
      <x v="2"/>
    </i>
    <i i="3">
      <x v="3"/>
    </i>
    <i i="4">
      <x v="4"/>
    </i>
    <i i="5">
      <x v="5"/>
    </i>
    <i i="6">
      <x v="6"/>
    </i>
    <i i="7">
      <x v="7"/>
    </i>
  </colItems>
  <dataFields count="8">
    <dataField name="Sum of 1" fld="1" baseField="0" baseItem="0"/>
    <dataField name="Sum of 2" fld="2" baseField="0" baseItem="0"/>
    <dataField name="Sum of 3" fld="3" baseField="0" baseItem="0"/>
    <dataField name="Sum of 4" fld="4" baseField="0" baseItem="0"/>
    <dataField name="Sum of 5" fld="5" baseField="0" baseItem="0"/>
    <dataField name="Sum of 6" fld="6" baseField="0" baseItem="0"/>
    <dataField name="Sum of 7" fld="7" baseField="0" baseItem="0"/>
    <dataField name="Count of 8" fld="8" subtotal="count" baseField="0" baseItem="0"/>
  </dataFields>
  <formats count="22">
    <format dxfId="25">
      <pivotArea type="all" dataOnly="0" outline="0" fieldPosition="0"/>
    </format>
    <format dxfId="26">
      <pivotArea outline="0" collapsedLevelsAreSubtotals="1" fieldPosition="0"/>
    </format>
    <format dxfId="27">
      <pivotArea field="8" type="button" dataOnly="0" labelOnly="1" outline="0" axis="axisRow" fieldPosition="0"/>
    </format>
    <format dxfId="28">
      <pivotArea dataOnly="0" labelOnly="1" fieldPosition="0">
        <references count="1">
          <reference field="8" count="0"/>
        </references>
      </pivotArea>
    </format>
    <format dxfId="29">
      <pivotArea dataOnly="0" labelOnly="1" grandRow="1" outline="0" fieldPosition="0"/>
    </format>
    <format dxfId="30">
      <pivotArea dataOnly="0" labelOnly="1" outline="0" fieldPosition="0">
        <references count="1">
          <reference field="4294967294" count="8">
            <x v="0"/>
            <x v="1"/>
            <x v="2"/>
            <x v="3"/>
            <x v="4"/>
            <x v="5"/>
            <x v="6"/>
            <x v="7"/>
          </reference>
        </references>
      </pivotArea>
    </format>
    <format dxfId="31">
      <pivotArea type="all" dataOnly="0" outline="0" fieldPosition="0"/>
    </format>
    <format dxfId="32">
      <pivotArea outline="0" collapsedLevelsAreSubtotals="1" fieldPosition="0"/>
    </format>
    <format dxfId="33">
      <pivotArea field="8" type="button" dataOnly="0" labelOnly="1" outline="0" axis="axisRow" fieldPosition="0"/>
    </format>
    <format dxfId="34">
      <pivotArea dataOnly="0" labelOnly="1" fieldPosition="0">
        <references count="1">
          <reference field="8" count="0"/>
        </references>
      </pivotArea>
    </format>
    <format dxfId="35">
      <pivotArea dataOnly="0" labelOnly="1" grandRow="1" outline="0" fieldPosition="0"/>
    </format>
    <format dxfId="36">
      <pivotArea dataOnly="0" labelOnly="1" outline="0" fieldPosition="0">
        <references count="1">
          <reference field="4294967294" count="8">
            <x v="0"/>
            <x v="1"/>
            <x v="2"/>
            <x v="3"/>
            <x v="4"/>
            <x v="5"/>
            <x v="6"/>
            <x v="7"/>
          </reference>
        </references>
      </pivotArea>
    </format>
    <format dxfId="37">
      <pivotArea field="8" type="button" dataOnly="0" labelOnly="1" outline="0" axis="axisRow" fieldPosition="0"/>
    </format>
    <format dxfId="38">
      <pivotArea dataOnly="0" labelOnly="1" outline="0" fieldPosition="0">
        <references count="1">
          <reference field="4294967294" count="8">
            <x v="0"/>
            <x v="1"/>
            <x v="2"/>
            <x v="3"/>
            <x v="4"/>
            <x v="5"/>
            <x v="6"/>
            <x v="7"/>
          </reference>
        </references>
      </pivotArea>
    </format>
    <format dxfId="39">
      <pivotArea grandRow="1" outline="0" collapsedLevelsAreSubtotals="1" fieldPosition="0"/>
    </format>
    <format dxfId="40">
      <pivotArea dataOnly="0" labelOnly="1" grandRow="1" outline="0" fieldPosition="0"/>
    </format>
    <format dxfId="41">
      <pivotArea type="all" dataOnly="0" outline="0" fieldPosition="0"/>
    </format>
    <format dxfId="42">
      <pivotArea outline="0" collapsedLevelsAreSubtotals="1" fieldPosition="0"/>
    </format>
    <format dxfId="43">
      <pivotArea field="8" type="button" dataOnly="0" labelOnly="1" outline="0" axis="axisRow" fieldPosition="0"/>
    </format>
    <format dxfId="44">
      <pivotArea dataOnly="0" labelOnly="1" fieldPosition="0">
        <references count="1">
          <reference field="8" count="0"/>
        </references>
      </pivotArea>
    </format>
    <format dxfId="45">
      <pivotArea dataOnly="0" labelOnly="1" grandRow="1" outline="0" fieldPosition="0"/>
    </format>
    <format dxfId="46">
      <pivotArea dataOnly="0" labelOnly="1" outline="0" fieldPosition="0">
        <references count="1">
          <reference field="4294967294" count="8">
            <x v="0"/>
            <x v="1"/>
            <x v="2"/>
            <x v="3"/>
            <x v="4"/>
            <x v="5"/>
            <x v="6"/>
            <x v="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1" cacheId="19" applyNumberFormats="0" applyBorderFormats="0" applyFontFormats="0" applyPatternFormats="0" applyAlignmentFormats="0" applyWidthHeightFormats="1" dataCaption="Values" updatedVersion="6" minRefreshableVersion="3" showDrill="0" useAutoFormatting="1" itemPrintTitles="1" createdVersion="6" indent="0" outline="1" outlineData="1" multipleFieldFilters="0">
  <location ref="A4:I17" firstHeaderRow="0" firstDataRow="1" firstDataCol="1"/>
  <pivotFields count="9">
    <pivotField showAll="0" defaultSubtotal="0"/>
    <pivotField dataField="1" showAll="0"/>
    <pivotField dataField="1" showAll="0" defaultSubtotal="0"/>
    <pivotField dataField="1" showAll="0" defaultSubtotal="0"/>
    <pivotField dataField="1" showAll="0"/>
    <pivotField dataField="1" showAll="0" defaultSubtotal="0"/>
    <pivotField dataField="1" showAll="0" defaultSubtotal="0"/>
    <pivotField dataField="1" showAll="0" defaultSubtotal="0"/>
    <pivotField axis="axisRow" dataField="1" showAll="0" defaultSubtotal="0">
      <items count="22">
        <item m="1" x="21"/>
        <item m="1" x="20"/>
        <item m="1" x="12"/>
        <item m="1" x="15"/>
        <item m="1" x="18"/>
        <item m="1" x="14"/>
        <item m="1" x="19"/>
        <item m="1" x="16"/>
        <item m="1" x="17"/>
        <item x="0"/>
        <item x="1"/>
        <item x="2"/>
        <item x="3"/>
        <item x="4"/>
        <item x="5"/>
        <item m="1" x="13"/>
        <item x="6"/>
        <item x="7"/>
        <item x="8"/>
        <item x="9"/>
        <item x="10"/>
        <item x="11"/>
      </items>
    </pivotField>
  </pivotFields>
  <rowFields count="1">
    <field x="8"/>
  </rowFields>
  <rowItems count="13">
    <i>
      <x v="9"/>
    </i>
    <i>
      <x v="10"/>
    </i>
    <i>
      <x v="11"/>
    </i>
    <i>
      <x v="12"/>
    </i>
    <i>
      <x v="13"/>
    </i>
    <i>
      <x v="14"/>
    </i>
    <i>
      <x v="16"/>
    </i>
    <i>
      <x v="17"/>
    </i>
    <i>
      <x v="18"/>
    </i>
    <i>
      <x v="19"/>
    </i>
    <i>
      <x v="20"/>
    </i>
    <i>
      <x v="21"/>
    </i>
    <i t="grand">
      <x/>
    </i>
  </rowItems>
  <colFields count="1">
    <field x="-2"/>
  </colFields>
  <colItems count="8">
    <i>
      <x/>
    </i>
    <i i="1">
      <x v="1"/>
    </i>
    <i i="2">
      <x v="2"/>
    </i>
    <i i="3">
      <x v="3"/>
    </i>
    <i i="4">
      <x v="4"/>
    </i>
    <i i="5">
      <x v="5"/>
    </i>
    <i i="6">
      <x v="6"/>
    </i>
    <i i="7">
      <x v="7"/>
    </i>
  </colItems>
  <dataFields count="8">
    <dataField name="Sum of 1" fld="1" baseField="0" baseItem="0"/>
    <dataField name="Sum of 2" fld="2" baseField="0" baseItem="0"/>
    <dataField name="Sum of 3" fld="3" baseField="0" baseItem="0"/>
    <dataField name="Sum of 4" fld="4" baseField="0" baseItem="0"/>
    <dataField name="Sum of 5" fld="5" baseField="0" baseItem="0"/>
    <dataField name="Sum of 6" fld="6" baseField="0" baseItem="0"/>
    <dataField name="Sum of 7" fld="7" baseField="0" baseItem="0"/>
    <dataField name="Count of 8" fld="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0"/>
  <sheetViews>
    <sheetView tabSelected="1" zoomScale="80" zoomScaleNormal="80" workbookViewId="0">
      <selection activeCell="A2" sqref="A2"/>
    </sheetView>
  </sheetViews>
  <sheetFormatPr defaultColWidth="8.85546875" defaultRowHeight="15" x14ac:dyDescent="0.25"/>
  <cols>
    <col min="1" max="1" width="101.140625" customWidth="1"/>
    <col min="2" max="2" width="4" customWidth="1"/>
    <col min="4" max="4" width="4.85546875" customWidth="1"/>
  </cols>
  <sheetData>
    <row r="1" spans="1:1" ht="78" customHeight="1" x14ac:dyDescent="0.25">
      <c r="A1" s="164"/>
    </row>
    <row r="2" spans="1:1" ht="23.25" x14ac:dyDescent="0.35">
      <c r="A2" s="167" t="s">
        <v>1207</v>
      </c>
    </row>
    <row r="3" spans="1:1" ht="18.75" x14ac:dyDescent="0.3">
      <c r="A3" s="166" t="s">
        <v>1209</v>
      </c>
    </row>
    <row r="4" spans="1:1" ht="41.45" customHeight="1" x14ac:dyDescent="0.25">
      <c r="A4" s="130" t="s">
        <v>1165</v>
      </c>
    </row>
    <row r="5" spans="1:1" s="22" customFormat="1" ht="25.5" x14ac:dyDescent="0.25">
      <c r="A5" s="133" t="s">
        <v>1176</v>
      </c>
    </row>
    <row r="6" spans="1:1" ht="13.5" customHeight="1" x14ac:dyDescent="0.25">
      <c r="A6" s="134" t="s">
        <v>1177</v>
      </c>
    </row>
    <row r="7" spans="1:1" ht="13.5" customHeight="1" x14ac:dyDescent="0.25">
      <c r="A7" s="134"/>
    </row>
    <row r="8" spans="1:1" ht="19.5" customHeight="1" x14ac:dyDescent="0.25">
      <c r="A8" s="163" t="s">
        <v>336</v>
      </c>
    </row>
    <row r="9" spans="1:1" x14ac:dyDescent="0.25">
      <c r="A9" s="135"/>
    </row>
    <row r="10" spans="1:1" x14ac:dyDescent="0.25">
      <c r="A10" s="132" t="s">
        <v>1173</v>
      </c>
    </row>
    <row r="11" spans="1:1" ht="28.5" customHeight="1" x14ac:dyDescent="0.25">
      <c r="A11" s="135" t="s">
        <v>1180</v>
      </c>
    </row>
    <row r="12" spans="1:1" ht="19.5" customHeight="1" x14ac:dyDescent="0.25">
      <c r="A12" s="135" t="s">
        <v>1174</v>
      </c>
    </row>
    <row r="13" spans="1:1" ht="25.5" x14ac:dyDescent="0.25">
      <c r="A13" s="135" t="s">
        <v>1175</v>
      </c>
    </row>
    <row r="14" spans="1:1" ht="20.25" customHeight="1" x14ac:dyDescent="0.25">
      <c r="A14" s="135" t="s">
        <v>1178</v>
      </c>
    </row>
    <row r="15" spans="1:1" ht="30.75" customHeight="1" x14ac:dyDescent="0.25">
      <c r="A15" s="135" t="s">
        <v>1215</v>
      </c>
    </row>
    <row r="16" spans="1:1" ht="29.25" customHeight="1" x14ac:dyDescent="0.25">
      <c r="A16" s="135" t="s">
        <v>1214</v>
      </c>
    </row>
    <row r="17" spans="1:2" ht="33.75" customHeight="1" x14ac:dyDescent="0.25">
      <c r="A17" s="135" t="s">
        <v>1216</v>
      </c>
    </row>
    <row r="18" spans="1:2" ht="34.5" customHeight="1" x14ac:dyDescent="0.25">
      <c r="A18" s="135" t="s">
        <v>1181</v>
      </c>
    </row>
    <row r="19" spans="1:2" ht="36" customHeight="1" x14ac:dyDescent="0.25">
      <c r="A19" s="135" t="s">
        <v>1208</v>
      </c>
    </row>
    <row r="20" spans="1:2" ht="38.25" x14ac:dyDescent="0.25">
      <c r="A20" s="135" t="s">
        <v>1217</v>
      </c>
    </row>
    <row r="21" spans="1:2" x14ac:dyDescent="0.25">
      <c r="A21" s="131"/>
    </row>
    <row r="22" spans="1:2" x14ac:dyDescent="0.25">
      <c r="A22" s="132" t="s">
        <v>576</v>
      </c>
    </row>
    <row r="23" spans="1:2" ht="63.75" x14ac:dyDescent="0.25">
      <c r="A23" s="135" t="s">
        <v>1212</v>
      </c>
    </row>
    <row r="24" spans="1:2" x14ac:dyDescent="0.25">
      <c r="A24" s="135"/>
    </row>
    <row r="25" spans="1:2" x14ac:dyDescent="0.25">
      <c r="A25" s="135"/>
    </row>
    <row r="26" spans="1:2" ht="76.5" x14ac:dyDescent="0.25">
      <c r="A26" s="226" t="s">
        <v>1179</v>
      </c>
      <c r="B26" s="18"/>
    </row>
    <row r="27" spans="1:2" x14ac:dyDescent="0.25">
      <c r="A27" s="85"/>
    </row>
    <row r="28" spans="1:2" s="34" customFormat="1" x14ac:dyDescent="0.25"/>
    <row r="29" spans="1:2" s="34" customFormat="1" x14ac:dyDescent="0.25"/>
    <row r="30" spans="1:2" s="34" customFormat="1" x14ac:dyDescent="0.25"/>
  </sheetData>
  <sheetProtection algorithmName="SHA-512" hashValue="uguvOIRo0LmZ7WqNcQyc9N3qWeURcPfGNeE4JOl2CVsXrHZwpIo1TULyOI0V5Z+tmjwK5b3odFQ9K5SqTGtUeQ==" saltValue="efngFOBTJ+EZQGpIv7SStQ==" spinCount="100000" sheet="1" formatCells="0" formatColumns="0" formatRows="0"/>
  <customSheetViews>
    <customSheetView guid="{7420B12A-7942-457E-981F-D2D91C809DAA}">
      <selection activeCell="J20" sqref="J20"/>
      <pageMargins left="0.7" right="0.7" top="0.75" bottom="0.75" header="0.3" footer="0.3"/>
      <pageSetup orientation="portrait"/>
    </customSheetView>
  </customSheetViews>
  <pageMargins left="0.78740157480314965" right="0.39370078740157483" top="0.78740157480314965" bottom="0.78740157480314965" header="0.31496062992125984" footer="0.31496062992125984"/>
  <pageSetup paperSize="9" orientation="landscape" r:id="rId1"/>
  <headerFooter>
    <oddHeader>&amp;C&amp;"-,полужирный"&amp;10&amp;URaising Knowledge among Students and Teachers on Tailings Safety and its Legislative Review in Ukraine</oddHeader>
    <oddFooter>&amp;L&amp;10&amp;A&amp;C&amp;10&amp;P&amp;R&amp;10&amp;F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46"/>
  <sheetViews>
    <sheetView zoomScale="70" zoomScaleNormal="70" zoomScalePageLayoutView="115" workbookViewId="0">
      <selection sqref="A1:D1"/>
    </sheetView>
  </sheetViews>
  <sheetFormatPr defaultColWidth="11.42578125" defaultRowHeight="14.25" x14ac:dyDescent="0.2"/>
  <cols>
    <col min="1" max="1" width="7.42578125" style="3" customWidth="1"/>
    <col min="2" max="2" width="77.85546875" style="125" customWidth="1"/>
    <col min="3" max="3" width="192.5703125" style="2" bestFit="1" customWidth="1"/>
    <col min="4" max="4" width="17.85546875" style="11" customWidth="1"/>
    <col min="5" max="16384" width="11.42578125" style="1"/>
  </cols>
  <sheetData>
    <row r="1" spans="1:11" ht="48.75" customHeight="1" x14ac:dyDescent="0.2">
      <c r="A1" s="313" t="s">
        <v>271</v>
      </c>
      <c r="B1" s="314"/>
      <c r="C1" s="314"/>
      <c r="D1" s="315"/>
    </row>
    <row r="2" spans="1:11" ht="48.75" customHeight="1" x14ac:dyDescent="0.2">
      <c r="A2" s="301" t="s">
        <v>576</v>
      </c>
      <c r="B2" s="302"/>
      <c r="C2" s="302"/>
      <c r="D2" s="303"/>
    </row>
    <row r="3" spans="1:11" ht="30" customHeight="1" x14ac:dyDescent="0.25">
      <c r="A3" s="216" t="s">
        <v>530</v>
      </c>
      <c r="B3" s="217" t="s">
        <v>47</v>
      </c>
      <c r="C3" s="217" t="s">
        <v>72</v>
      </c>
      <c r="D3" s="129" t="s">
        <v>46</v>
      </c>
      <c r="E3"/>
      <c r="F3"/>
      <c r="G3"/>
      <c r="H3"/>
      <c r="I3"/>
      <c r="J3"/>
      <c r="K3"/>
    </row>
    <row r="4" spans="1:11" ht="30" customHeight="1" x14ac:dyDescent="0.25">
      <c r="A4" s="276" t="s">
        <v>97</v>
      </c>
      <c r="B4" s="277"/>
      <c r="C4" s="277"/>
      <c r="D4" s="278"/>
      <c r="E4"/>
      <c r="F4"/>
      <c r="G4"/>
      <c r="H4"/>
      <c r="I4"/>
      <c r="J4"/>
      <c r="K4"/>
    </row>
    <row r="5" spans="1:11" ht="15" x14ac:dyDescent="0.25">
      <c r="A5" s="305">
        <v>1</v>
      </c>
      <c r="B5" s="307" t="s">
        <v>48</v>
      </c>
      <c r="C5" s="144" t="s">
        <v>267</v>
      </c>
      <c r="D5" s="145" t="s">
        <v>49</v>
      </c>
      <c r="E5"/>
      <c r="F5"/>
      <c r="G5"/>
      <c r="H5"/>
      <c r="I5"/>
      <c r="J5"/>
      <c r="K5"/>
    </row>
    <row r="6" spans="1:11" ht="15" x14ac:dyDescent="0.25">
      <c r="A6" s="305"/>
      <c r="B6" s="307"/>
      <c r="C6" s="144" t="s">
        <v>266</v>
      </c>
      <c r="D6" s="145" t="s">
        <v>49</v>
      </c>
      <c r="E6"/>
      <c r="F6"/>
      <c r="G6"/>
      <c r="H6"/>
      <c r="I6"/>
      <c r="J6"/>
      <c r="K6"/>
    </row>
    <row r="7" spans="1:11" ht="15" x14ac:dyDescent="0.25">
      <c r="A7" s="305"/>
      <c r="B7" s="307"/>
      <c r="C7" s="146" t="s">
        <v>842</v>
      </c>
      <c r="D7" s="145" t="s">
        <v>49</v>
      </c>
      <c r="E7"/>
      <c r="F7"/>
      <c r="G7"/>
      <c r="H7"/>
      <c r="I7"/>
      <c r="J7"/>
      <c r="K7"/>
    </row>
    <row r="8" spans="1:11" ht="15" x14ac:dyDescent="0.25">
      <c r="A8" s="305"/>
      <c r="B8" s="307"/>
      <c r="C8" s="144" t="s">
        <v>265</v>
      </c>
      <c r="D8" s="145" t="s">
        <v>49</v>
      </c>
      <c r="E8"/>
      <c r="F8"/>
      <c r="G8"/>
      <c r="H8"/>
      <c r="I8"/>
      <c r="J8"/>
      <c r="K8"/>
    </row>
    <row r="9" spans="1:11" s="126" customFormat="1" ht="15" x14ac:dyDescent="0.25">
      <c r="A9" s="305"/>
      <c r="B9" s="307"/>
      <c r="C9" s="144" t="s">
        <v>843</v>
      </c>
      <c r="D9" s="145" t="s">
        <v>49</v>
      </c>
      <c r="E9"/>
      <c r="F9"/>
      <c r="G9"/>
      <c r="H9"/>
      <c r="I9"/>
      <c r="J9"/>
      <c r="K9" s="34"/>
    </row>
    <row r="10" spans="1:11" s="127" customFormat="1" ht="15" customHeight="1" x14ac:dyDescent="0.25">
      <c r="A10" s="305"/>
      <c r="B10" s="307"/>
      <c r="C10" s="146" t="s">
        <v>844</v>
      </c>
      <c r="D10" s="145" t="s">
        <v>49</v>
      </c>
      <c r="E10"/>
      <c r="F10"/>
      <c r="G10"/>
      <c r="H10"/>
      <c r="I10"/>
      <c r="J10"/>
      <c r="K10" s="34"/>
    </row>
    <row r="11" spans="1:11" s="127" customFormat="1" ht="15" x14ac:dyDescent="0.25">
      <c r="A11" s="305"/>
      <c r="B11" s="307"/>
      <c r="C11" s="147" t="s">
        <v>845</v>
      </c>
      <c r="D11" s="145" t="s">
        <v>49</v>
      </c>
      <c r="E11"/>
      <c r="F11"/>
      <c r="G11"/>
      <c r="H11"/>
      <c r="I11"/>
      <c r="J11"/>
      <c r="K11" s="34"/>
    </row>
    <row r="12" spans="1:11" s="127" customFormat="1" ht="14.1" customHeight="1" x14ac:dyDescent="0.2">
      <c r="A12" s="305"/>
      <c r="B12" s="307"/>
      <c r="C12" s="147" t="s">
        <v>846</v>
      </c>
      <c r="D12" s="145" t="s">
        <v>49</v>
      </c>
      <c r="E12" s="1"/>
      <c r="F12" s="1"/>
      <c r="G12" s="1"/>
      <c r="H12" s="1"/>
      <c r="I12" s="1"/>
      <c r="J12" s="1"/>
    </row>
    <row r="13" spans="1:11" s="127" customFormat="1" x14ac:dyDescent="0.2">
      <c r="A13" s="305"/>
      <c r="B13" s="307"/>
      <c r="C13" s="147" t="s">
        <v>847</v>
      </c>
      <c r="D13" s="145" t="s">
        <v>49</v>
      </c>
      <c r="E13" s="1"/>
      <c r="F13" s="1"/>
      <c r="G13" s="1"/>
      <c r="H13" s="1"/>
      <c r="I13" s="1"/>
      <c r="J13" s="1"/>
    </row>
    <row r="14" spans="1:11" s="127" customFormat="1" x14ac:dyDescent="0.2">
      <c r="A14" s="305"/>
      <c r="B14" s="307"/>
      <c r="C14" s="147" t="s">
        <v>848</v>
      </c>
      <c r="D14" s="145" t="s">
        <v>52</v>
      </c>
      <c r="E14" s="1"/>
      <c r="F14" s="1"/>
      <c r="G14" s="1"/>
      <c r="H14" s="1"/>
      <c r="I14" s="1"/>
      <c r="J14" s="1"/>
    </row>
    <row r="15" spans="1:11" s="127" customFormat="1" x14ac:dyDescent="0.2">
      <c r="A15" s="305">
        <v>2</v>
      </c>
      <c r="B15" s="307" t="s">
        <v>849</v>
      </c>
      <c r="C15" s="146" t="s">
        <v>850</v>
      </c>
      <c r="D15" s="145" t="s">
        <v>49</v>
      </c>
      <c r="E15" s="1"/>
      <c r="F15" s="1"/>
      <c r="G15" s="1"/>
      <c r="H15" s="1"/>
      <c r="I15" s="1"/>
      <c r="J15" s="1"/>
    </row>
    <row r="16" spans="1:11" s="127" customFormat="1" x14ac:dyDescent="0.2">
      <c r="A16" s="305"/>
      <c r="B16" s="307"/>
      <c r="C16" s="144" t="s">
        <v>285</v>
      </c>
      <c r="D16" s="145" t="s">
        <v>49</v>
      </c>
      <c r="E16" s="1"/>
      <c r="F16" s="1"/>
      <c r="G16" s="1"/>
      <c r="H16" s="1"/>
      <c r="I16" s="1"/>
      <c r="J16" s="1"/>
    </row>
    <row r="17" spans="1:11" s="127" customFormat="1" x14ac:dyDescent="0.2">
      <c r="A17" s="305"/>
      <c r="B17" s="307"/>
      <c r="C17" s="147" t="s">
        <v>851</v>
      </c>
      <c r="D17" s="145" t="s">
        <v>49</v>
      </c>
      <c r="E17" s="1"/>
      <c r="F17" s="1"/>
      <c r="G17" s="1"/>
      <c r="H17" s="1"/>
      <c r="I17" s="1"/>
      <c r="J17" s="1"/>
    </row>
    <row r="18" spans="1:11" s="127" customFormat="1" x14ac:dyDescent="0.2">
      <c r="A18" s="305"/>
      <c r="B18" s="307"/>
      <c r="C18" s="147" t="s">
        <v>852</v>
      </c>
      <c r="D18" s="148" t="s">
        <v>49</v>
      </c>
      <c r="E18" s="1"/>
      <c r="F18" s="1"/>
      <c r="G18" s="1"/>
      <c r="H18" s="1"/>
      <c r="I18" s="1"/>
      <c r="J18" s="1"/>
    </row>
    <row r="19" spans="1:11" s="127" customFormat="1" ht="14.45" customHeight="1" x14ac:dyDescent="0.25">
      <c r="A19" s="305">
        <v>3</v>
      </c>
      <c r="B19" s="307" t="s">
        <v>1</v>
      </c>
      <c r="C19" s="144" t="s">
        <v>86</v>
      </c>
      <c r="D19" s="145" t="s">
        <v>49</v>
      </c>
      <c r="E19"/>
      <c r="F19"/>
      <c r="G19"/>
      <c r="H19"/>
      <c r="I19"/>
      <c r="J19"/>
      <c r="K19" s="34"/>
    </row>
    <row r="20" spans="1:11" s="127" customFormat="1" ht="15" x14ac:dyDescent="0.25">
      <c r="A20" s="305"/>
      <c r="B20" s="307"/>
      <c r="C20" s="144" t="s">
        <v>264</v>
      </c>
      <c r="D20" s="145" t="s">
        <v>49</v>
      </c>
      <c r="E20"/>
      <c r="F20"/>
      <c r="G20"/>
      <c r="H20"/>
      <c r="I20"/>
      <c r="J20"/>
      <c r="K20" s="34"/>
    </row>
    <row r="21" spans="1:11" s="127" customFormat="1" ht="15" x14ac:dyDescent="0.25">
      <c r="A21" s="305"/>
      <c r="B21" s="307"/>
      <c r="C21" s="144" t="s">
        <v>263</v>
      </c>
      <c r="D21" s="145" t="s">
        <v>49</v>
      </c>
      <c r="E21"/>
      <c r="F21"/>
      <c r="G21"/>
      <c r="H21"/>
      <c r="I21"/>
      <c r="J21"/>
      <c r="K21" s="34"/>
    </row>
    <row r="22" spans="1:11" s="128" customFormat="1" ht="15" x14ac:dyDescent="0.25">
      <c r="A22" s="305"/>
      <c r="B22" s="307"/>
      <c r="C22" s="144" t="s">
        <v>269</v>
      </c>
      <c r="D22" s="145" t="s">
        <v>49</v>
      </c>
      <c r="E22"/>
      <c r="F22"/>
      <c r="G22"/>
      <c r="H22"/>
      <c r="I22"/>
      <c r="J22"/>
      <c r="K22" s="34"/>
    </row>
    <row r="23" spans="1:11" ht="15" x14ac:dyDescent="0.25">
      <c r="A23" s="305"/>
      <c r="B23" s="307"/>
      <c r="C23" s="144" t="s">
        <v>274</v>
      </c>
      <c r="D23" s="145" t="s">
        <v>49</v>
      </c>
      <c r="E23"/>
      <c r="F23"/>
      <c r="G23"/>
      <c r="H23"/>
      <c r="I23"/>
      <c r="J23"/>
      <c r="K23"/>
    </row>
    <row r="24" spans="1:11" ht="14.1" customHeight="1" x14ac:dyDescent="0.2">
      <c r="A24" s="305"/>
      <c r="B24" s="307"/>
      <c r="C24" s="144" t="s">
        <v>262</v>
      </c>
      <c r="D24" s="145" t="s">
        <v>49</v>
      </c>
    </row>
    <row r="25" spans="1:11" x14ac:dyDescent="0.2">
      <c r="A25" s="305"/>
      <c r="B25" s="307"/>
      <c r="C25" s="144" t="s">
        <v>261</v>
      </c>
      <c r="D25" s="145" t="s">
        <v>52</v>
      </c>
    </row>
    <row r="26" spans="1:11" x14ac:dyDescent="0.2">
      <c r="A26" s="305"/>
      <c r="B26" s="307"/>
      <c r="C26" s="144" t="s">
        <v>853</v>
      </c>
      <c r="D26" s="145" t="s">
        <v>49</v>
      </c>
    </row>
    <row r="27" spans="1:11" x14ac:dyDescent="0.2">
      <c r="A27" s="305">
        <v>4</v>
      </c>
      <c r="B27" s="307" t="s">
        <v>50</v>
      </c>
      <c r="C27" s="144" t="s">
        <v>854</v>
      </c>
      <c r="D27" s="145" t="s">
        <v>49</v>
      </c>
    </row>
    <row r="28" spans="1:11" s="2" customFormat="1" ht="15" x14ac:dyDescent="0.25">
      <c r="A28" s="305"/>
      <c r="B28" s="307"/>
      <c r="C28" s="144" t="s">
        <v>275</v>
      </c>
      <c r="D28" s="145" t="s">
        <v>49</v>
      </c>
      <c r="E28"/>
      <c r="F28"/>
      <c r="G28"/>
      <c r="H28"/>
      <c r="I28"/>
      <c r="J28"/>
      <c r="K28"/>
    </row>
    <row r="29" spans="1:11" s="2" customFormat="1" ht="14.45" customHeight="1" x14ac:dyDescent="0.25">
      <c r="A29" s="305"/>
      <c r="B29" s="307"/>
      <c r="C29" s="144" t="s">
        <v>260</v>
      </c>
      <c r="D29" s="145" t="s">
        <v>49</v>
      </c>
      <c r="E29"/>
      <c r="F29"/>
      <c r="G29"/>
      <c r="H29"/>
      <c r="I29"/>
      <c r="J29"/>
      <c r="K29"/>
    </row>
    <row r="30" spans="1:11" s="2" customFormat="1" ht="15" x14ac:dyDescent="0.25">
      <c r="A30" s="305"/>
      <c r="B30" s="307"/>
      <c r="C30" s="144" t="s">
        <v>259</v>
      </c>
      <c r="D30" s="145" t="s">
        <v>49</v>
      </c>
      <c r="E30"/>
      <c r="F30"/>
      <c r="G30"/>
      <c r="H30"/>
      <c r="I30"/>
      <c r="J30"/>
      <c r="K30"/>
    </row>
    <row r="31" spans="1:11" s="2" customFormat="1" ht="15" x14ac:dyDescent="0.25">
      <c r="A31" s="305"/>
      <c r="B31" s="307"/>
      <c r="C31" s="144" t="s">
        <v>855</v>
      </c>
      <c r="D31" s="145" t="s">
        <v>52</v>
      </c>
      <c r="E31"/>
      <c r="F31"/>
      <c r="G31"/>
      <c r="H31"/>
      <c r="I31"/>
      <c r="J31"/>
      <c r="K31"/>
    </row>
    <row r="32" spans="1:11" s="2" customFormat="1" ht="12.75" x14ac:dyDescent="0.2">
      <c r="A32" s="305"/>
      <c r="B32" s="307"/>
      <c r="C32" s="144" t="s">
        <v>856</v>
      </c>
      <c r="D32" s="145" t="s">
        <v>49</v>
      </c>
    </row>
    <row r="33" spans="1:4" x14ac:dyDescent="0.2">
      <c r="A33" s="305"/>
      <c r="B33" s="307"/>
      <c r="C33" s="144" t="s">
        <v>857</v>
      </c>
      <c r="D33" s="145" t="s">
        <v>49</v>
      </c>
    </row>
    <row r="34" spans="1:4" x14ac:dyDescent="0.2">
      <c r="A34" s="305"/>
      <c r="B34" s="307"/>
      <c r="C34" s="144" t="s">
        <v>858</v>
      </c>
      <c r="D34" s="145" t="s">
        <v>49</v>
      </c>
    </row>
    <row r="35" spans="1:4" s="2" customFormat="1" ht="12.75" x14ac:dyDescent="0.2">
      <c r="A35" s="149">
        <v>5</v>
      </c>
      <c r="B35" s="150" t="s">
        <v>859</v>
      </c>
      <c r="C35" s="144" t="s">
        <v>860</v>
      </c>
      <c r="D35" s="145" t="s">
        <v>49</v>
      </c>
    </row>
    <row r="36" spans="1:4" x14ac:dyDescent="0.2">
      <c r="A36" s="305">
        <v>6</v>
      </c>
      <c r="B36" s="307" t="s">
        <v>307</v>
      </c>
      <c r="C36" s="144" t="s">
        <v>308</v>
      </c>
      <c r="D36" s="145" t="s">
        <v>49</v>
      </c>
    </row>
    <row r="37" spans="1:4" x14ac:dyDescent="0.2">
      <c r="A37" s="305"/>
      <c r="B37" s="307"/>
      <c r="C37" s="144" t="s">
        <v>861</v>
      </c>
      <c r="D37" s="145" t="s">
        <v>49</v>
      </c>
    </row>
    <row r="38" spans="1:4" x14ac:dyDescent="0.2">
      <c r="A38" s="305"/>
      <c r="B38" s="307"/>
      <c r="C38" s="144" t="s">
        <v>348</v>
      </c>
      <c r="D38" s="145" t="s">
        <v>49</v>
      </c>
    </row>
    <row r="39" spans="1:4" x14ac:dyDescent="0.2">
      <c r="A39" s="305"/>
      <c r="B39" s="307"/>
      <c r="C39" s="144" t="s">
        <v>186</v>
      </c>
      <c r="D39" s="145" t="s">
        <v>52</v>
      </c>
    </row>
    <row r="40" spans="1:4" x14ac:dyDescent="0.2">
      <c r="A40" s="305"/>
      <c r="B40" s="307"/>
      <c r="C40" s="147" t="s">
        <v>862</v>
      </c>
      <c r="D40" s="145" t="s">
        <v>49</v>
      </c>
    </row>
    <row r="41" spans="1:4" x14ac:dyDescent="0.2">
      <c r="A41" s="305"/>
      <c r="B41" s="307"/>
      <c r="C41" s="147" t="s">
        <v>863</v>
      </c>
      <c r="D41" s="148" t="s">
        <v>49</v>
      </c>
    </row>
    <row r="42" spans="1:4" ht="14.1" customHeight="1" x14ac:dyDescent="0.2">
      <c r="A42" s="305">
        <v>7</v>
      </c>
      <c r="B42" s="307" t="s">
        <v>309</v>
      </c>
      <c r="C42" s="144" t="s">
        <v>310</v>
      </c>
      <c r="D42" s="145" t="s">
        <v>49</v>
      </c>
    </row>
    <row r="43" spans="1:4" x14ac:dyDescent="0.2">
      <c r="A43" s="305"/>
      <c r="B43" s="307"/>
      <c r="C43" s="144" t="s">
        <v>864</v>
      </c>
      <c r="D43" s="145" t="s">
        <v>49</v>
      </c>
    </row>
    <row r="44" spans="1:4" x14ac:dyDescent="0.2">
      <c r="A44" s="305">
        <v>8</v>
      </c>
      <c r="B44" s="307" t="s">
        <v>51</v>
      </c>
      <c r="C44" s="144" t="s">
        <v>865</v>
      </c>
      <c r="D44" s="145" t="s">
        <v>49</v>
      </c>
    </row>
    <row r="45" spans="1:4" x14ac:dyDescent="0.2">
      <c r="A45" s="305"/>
      <c r="B45" s="307"/>
      <c r="C45" s="144" t="s">
        <v>258</v>
      </c>
      <c r="D45" s="145" t="s">
        <v>49</v>
      </c>
    </row>
    <row r="46" spans="1:4" x14ac:dyDescent="0.2">
      <c r="A46" s="305"/>
      <c r="B46" s="307"/>
      <c r="C46" s="144" t="s">
        <v>257</v>
      </c>
      <c r="D46" s="145" t="s">
        <v>49</v>
      </c>
    </row>
    <row r="47" spans="1:4" ht="15.75" customHeight="1" x14ac:dyDescent="0.2">
      <c r="A47" s="149">
        <v>9</v>
      </c>
      <c r="B47" s="150" t="s">
        <v>311</v>
      </c>
      <c r="C47" s="144" t="s">
        <v>312</v>
      </c>
      <c r="D47" s="145" t="s">
        <v>49</v>
      </c>
    </row>
    <row r="48" spans="1:4" x14ac:dyDescent="0.2">
      <c r="A48" s="305">
        <v>10</v>
      </c>
      <c r="B48" s="306" t="s">
        <v>866</v>
      </c>
      <c r="C48" s="146" t="s">
        <v>867</v>
      </c>
      <c r="D48" s="145" t="s">
        <v>49</v>
      </c>
    </row>
    <row r="49" spans="1:4" ht="14.25" customHeight="1" x14ac:dyDescent="0.2">
      <c r="A49" s="305"/>
      <c r="B49" s="306"/>
      <c r="C49" s="144" t="s">
        <v>868</v>
      </c>
      <c r="D49" s="145" t="s">
        <v>49</v>
      </c>
    </row>
    <row r="50" spans="1:4" ht="14.1" customHeight="1" x14ac:dyDescent="0.2">
      <c r="A50" s="305"/>
      <c r="B50" s="306"/>
      <c r="C50" s="144" t="s">
        <v>256</v>
      </c>
      <c r="D50" s="145" t="s">
        <v>49</v>
      </c>
    </row>
    <row r="51" spans="1:4" x14ac:dyDescent="0.2">
      <c r="A51" s="305"/>
      <c r="B51" s="306"/>
      <c r="C51" s="144" t="s">
        <v>869</v>
      </c>
      <c r="D51" s="145" t="s">
        <v>49</v>
      </c>
    </row>
    <row r="52" spans="1:4" x14ac:dyDescent="0.2">
      <c r="A52" s="305"/>
      <c r="B52" s="306"/>
      <c r="C52" s="147" t="s">
        <v>870</v>
      </c>
      <c r="D52" s="145" t="s">
        <v>49</v>
      </c>
    </row>
    <row r="53" spans="1:4" x14ac:dyDescent="0.2">
      <c r="A53" s="305"/>
      <c r="B53" s="306"/>
      <c r="C53" s="147" t="s">
        <v>871</v>
      </c>
      <c r="D53" s="145" t="s">
        <v>49</v>
      </c>
    </row>
    <row r="54" spans="1:4" x14ac:dyDescent="0.2">
      <c r="A54" s="305"/>
      <c r="B54" s="306"/>
      <c r="C54" s="147" t="s">
        <v>872</v>
      </c>
      <c r="D54" s="145" t="s">
        <v>52</v>
      </c>
    </row>
    <row r="55" spans="1:4" x14ac:dyDescent="0.2">
      <c r="A55" s="305"/>
      <c r="B55" s="306"/>
      <c r="C55" s="147" t="s">
        <v>873</v>
      </c>
      <c r="D55" s="145" t="s">
        <v>49</v>
      </c>
    </row>
    <row r="56" spans="1:4" ht="14.25" hidden="1" customHeight="1" x14ac:dyDescent="0.2">
      <c r="A56" s="305"/>
      <c r="B56" s="306"/>
      <c r="C56" s="147" t="s">
        <v>874</v>
      </c>
      <c r="D56" s="145"/>
    </row>
    <row r="57" spans="1:4" ht="14.1" customHeight="1" x14ac:dyDescent="0.2">
      <c r="A57" s="305"/>
      <c r="B57" s="306"/>
      <c r="C57" s="144" t="s">
        <v>875</v>
      </c>
      <c r="D57" s="145" t="s">
        <v>49</v>
      </c>
    </row>
    <row r="58" spans="1:4" x14ac:dyDescent="0.2">
      <c r="A58" s="149">
        <v>11</v>
      </c>
      <c r="B58" s="150" t="s">
        <v>53</v>
      </c>
      <c r="C58" s="144" t="s">
        <v>876</v>
      </c>
      <c r="D58" s="145" t="s">
        <v>49</v>
      </c>
    </row>
    <row r="59" spans="1:4" x14ac:dyDescent="0.2">
      <c r="A59" s="305">
        <v>12</v>
      </c>
      <c r="B59" s="307" t="s">
        <v>179</v>
      </c>
      <c r="C59" s="144" t="s">
        <v>313</v>
      </c>
      <c r="D59" s="145" t="s">
        <v>49</v>
      </c>
    </row>
    <row r="60" spans="1:4" x14ac:dyDescent="0.2">
      <c r="A60" s="305"/>
      <c r="B60" s="307"/>
      <c r="C60" s="144" t="s">
        <v>255</v>
      </c>
      <c r="D60" s="145" t="s">
        <v>49</v>
      </c>
    </row>
    <row r="61" spans="1:4" x14ac:dyDescent="0.2">
      <c r="A61" s="305"/>
      <c r="B61" s="307"/>
      <c r="C61" s="144" t="s">
        <v>349</v>
      </c>
      <c r="D61" s="145" t="s">
        <v>49</v>
      </c>
    </row>
    <row r="62" spans="1:4" x14ac:dyDescent="0.2">
      <c r="A62" s="305"/>
      <c r="B62" s="307"/>
      <c r="C62" s="146" t="s">
        <v>877</v>
      </c>
      <c r="D62" s="145" t="s">
        <v>52</v>
      </c>
    </row>
    <row r="63" spans="1:4" x14ac:dyDescent="0.2">
      <c r="A63" s="305"/>
      <c r="B63" s="307"/>
      <c r="C63" s="144" t="s">
        <v>1163</v>
      </c>
      <c r="D63" s="145" t="s">
        <v>52</v>
      </c>
    </row>
    <row r="64" spans="1:4" x14ac:dyDescent="0.2">
      <c r="A64" s="305">
        <v>13</v>
      </c>
      <c r="B64" s="307" t="s">
        <v>54</v>
      </c>
      <c r="C64" s="144" t="s">
        <v>254</v>
      </c>
      <c r="D64" s="145" t="s">
        <v>49</v>
      </c>
    </row>
    <row r="65" spans="1:4" x14ac:dyDescent="0.2">
      <c r="A65" s="305"/>
      <c r="B65" s="307"/>
      <c r="C65" s="144" t="s">
        <v>253</v>
      </c>
      <c r="D65" s="145" t="s">
        <v>52</v>
      </c>
    </row>
    <row r="66" spans="1:4" x14ac:dyDescent="0.2">
      <c r="A66" s="305"/>
      <c r="B66" s="307"/>
      <c r="C66" s="144" t="s">
        <v>252</v>
      </c>
      <c r="D66" s="145" t="s">
        <v>52</v>
      </c>
    </row>
    <row r="67" spans="1:4" x14ac:dyDescent="0.2">
      <c r="A67" s="305">
        <v>14</v>
      </c>
      <c r="B67" s="307" t="s">
        <v>180</v>
      </c>
      <c r="C67" s="144" t="s">
        <v>251</v>
      </c>
      <c r="D67" s="145" t="s">
        <v>49</v>
      </c>
    </row>
    <row r="68" spans="1:4" x14ac:dyDescent="0.2">
      <c r="A68" s="305"/>
      <c r="B68" s="307"/>
      <c r="C68" s="144" t="s">
        <v>314</v>
      </c>
      <c r="D68" s="145" t="s">
        <v>49</v>
      </c>
    </row>
    <row r="69" spans="1:4" x14ac:dyDescent="0.2">
      <c r="A69" s="305"/>
      <c r="B69" s="307"/>
      <c r="C69" s="144" t="s">
        <v>249</v>
      </c>
      <c r="D69" s="145" t="s">
        <v>52</v>
      </c>
    </row>
    <row r="70" spans="1:4" x14ac:dyDescent="0.2">
      <c r="A70" s="305"/>
      <c r="B70" s="307"/>
      <c r="C70" s="144" t="s">
        <v>250</v>
      </c>
      <c r="D70" s="145" t="s">
        <v>52</v>
      </c>
    </row>
    <row r="71" spans="1:4" ht="30" customHeight="1" x14ac:dyDescent="0.2">
      <c r="A71" s="276" t="s">
        <v>73</v>
      </c>
      <c r="B71" s="277"/>
      <c r="C71" s="277"/>
      <c r="D71" s="278"/>
    </row>
    <row r="72" spans="1:4" x14ac:dyDescent="0.2">
      <c r="A72" s="305">
        <v>15</v>
      </c>
      <c r="B72" s="306" t="s">
        <v>55</v>
      </c>
      <c r="C72" s="144" t="s">
        <v>878</v>
      </c>
      <c r="D72" s="145" t="s">
        <v>49</v>
      </c>
    </row>
    <row r="73" spans="1:4" x14ac:dyDescent="0.2">
      <c r="A73" s="305"/>
      <c r="B73" s="306"/>
      <c r="C73" s="144" t="s">
        <v>248</v>
      </c>
      <c r="D73" s="145" t="s">
        <v>49</v>
      </c>
    </row>
    <row r="74" spans="1:4" x14ac:dyDescent="0.2">
      <c r="A74" s="305"/>
      <c r="B74" s="306"/>
      <c r="C74" s="146" t="s">
        <v>879</v>
      </c>
      <c r="D74" s="145" t="s">
        <v>49</v>
      </c>
    </row>
    <row r="75" spans="1:4" x14ac:dyDescent="0.2">
      <c r="A75" s="305"/>
      <c r="B75" s="306"/>
      <c r="C75" s="146" t="s">
        <v>880</v>
      </c>
      <c r="D75" s="145" t="s">
        <v>49</v>
      </c>
    </row>
    <row r="76" spans="1:4" x14ac:dyDescent="0.2">
      <c r="A76" s="305"/>
      <c r="B76" s="307" t="s">
        <v>881</v>
      </c>
      <c r="C76" s="147" t="s">
        <v>882</v>
      </c>
      <c r="D76" s="145" t="s">
        <v>52</v>
      </c>
    </row>
    <row r="77" spans="1:4" ht="14.1" customHeight="1" x14ac:dyDescent="0.2">
      <c r="A77" s="305"/>
      <c r="B77" s="307"/>
      <c r="C77" s="147" t="s">
        <v>883</v>
      </c>
      <c r="D77" s="145" t="s">
        <v>52</v>
      </c>
    </row>
    <row r="78" spans="1:4" x14ac:dyDescent="0.2">
      <c r="A78" s="305"/>
      <c r="B78" s="307"/>
      <c r="C78" s="147" t="s">
        <v>884</v>
      </c>
      <c r="D78" s="145" t="s">
        <v>52</v>
      </c>
    </row>
    <row r="79" spans="1:4" x14ac:dyDescent="0.2">
      <c r="A79" s="305"/>
      <c r="B79" s="307"/>
      <c r="C79" s="147" t="s">
        <v>885</v>
      </c>
      <c r="D79" s="145" t="s">
        <v>52</v>
      </c>
    </row>
    <row r="80" spans="1:4" x14ac:dyDescent="0.2">
      <c r="A80" s="305"/>
      <c r="B80" s="307"/>
      <c r="C80" s="147" t="s">
        <v>886</v>
      </c>
      <c r="D80" s="145" t="s">
        <v>52</v>
      </c>
    </row>
    <row r="81" spans="1:4" x14ac:dyDescent="0.2">
      <c r="A81" s="305"/>
      <c r="B81" s="307"/>
      <c r="C81" s="147" t="s">
        <v>887</v>
      </c>
      <c r="D81" s="145" t="s">
        <v>52</v>
      </c>
    </row>
    <row r="82" spans="1:4" x14ac:dyDescent="0.2">
      <c r="A82" s="305">
        <v>16</v>
      </c>
      <c r="B82" s="306" t="s">
        <v>56</v>
      </c>
      <c r="C82" s="144" t="s">
        <v>247</v>
      </c>
      <c r="D82" s="145" t="s">
        <v>49</v>
      </c>
    </row>
    <row r="83" spans="1:4" x14ac:dyDescent="0.2">
      <c r="A83" s="305"/>
      <c r="B83" s="306"/>
      <c r="C83" s="144" t="s">
        <v>246</v>
      </c>
      <c r="D83" s="145" t="s">
        <v>52</v>
      </c>
    </row>
    <row r="84" spans="1:4" x14ac:dyDescent="0.2">
      <c r="A84" s="305"/>
      <c r="B84" s="306"/>
      <c r="C84" s="144" t="s">
        <v>888</v>
      </c>
      <c r="D84" s="145" t="s">
        <v>52</v>
      </c>
    </row>
    <row r="85" spans="1:4" x14ac:dyDescent="0.2">
      <c r="A85" s="305">
        <v>17</v>
      </c>
      <c r="B85" s="307" t="s">
        <v>57</v>
      </c>
      <c r="C85" s="146" t="s">
        <v>350</v>
      </c>
      <c r="D85" s="145" t="s">
        <v>49</v>
      </c>
    </row>
    <row r="86" spans="1:4" x14ac:dyDescent="0.2">
      <c r="A86" s="305"/>
      <c r="B86" s="307"/>
      <c r="C86" s="146" t="s">
        <v>244</v>
      </c>
      <c r="D86" s="145" t="s">
        <v>49</v>
      </c>
    </row>
    <row r="87" spans="1:4" x14ac:dyDescent="0.2">
      <c r="A87" s="305"/>
      <c r="B87" s="307"/>
      <c r="C87" s="146" t="s">
        <v>245</v>
      </c>
      <c r="D87" s="145" t="s">
        <v>49</v>
      </c>
    </row>
    <row r="88" spans="1:4" x14ac:dyDescent="0.2">
      <c r="A88" s="305"/>
      <c r="B88" s="307"/>
      <c r="C88" s="146" t="s">
        <v>243</v>
      </c>
      <c r="D88" s="145" t="s">
        <v>52</v>
      </c>
    </row>
    <row r="89" spans="1:4" x14ac:dyDescent="0.2">
      <c r="A89" s="305">
        <v>18</v>
      </c>
      <c r="B89" s="307" t="s">
        <v>58</v>
      </c>
      <c r="C89" s="144" t="s">
        <v>242</v>
      </c>
      <c r="D89" s="312" t="s">
        <v>49</v>
      </c>
    </row>
    <row r="90" spans="1:4" x14ac:dyDescent="0.2">
      <c r="A90" s="305"/>
      <c r="B90" s="307"/>
      <c r="C90" s="144" t="s">
        <v>59</v>
      </c>
      <c r="D90" s="312"/>
    </row>
    <row r="91" spans="1:4" x14ac:dyDescent="0.2">
      <c r="A91" s="305"/>
      <c r="B91" s="307"/>
      <c r="C91" s="144" t="s">
        <v>60</v>
      </c>
      <c r="D91" s="312"/>
    </row>
    <row r="92" spans="1:4" x14ac:dyDescent="0.2">
      <c r="A92" s="305"/>
      <c r="B92" s="307"/>
      <c r="C92" s="144" t="s">
        <v>241</v>
      </c>
      <c r="D92" s="145" t="s">
        <v>52</v>
      </c>
    </row>
    <row r="93" spans="1:4" x14ac:dyDescent="0.2">
      <c r="A93" s="305"/>
      <c r="B93" s="307"/>
      <c r="C93" s="144" t="s">
        <v>240</v>
      </c>
      <c r="D93" s="145" t="s">
        <v>52</v>
      </c>
    </row>
    <row r="94" spans="1:4" x14ac:dyDescent="0.2">
      <c r="A94" s="305"/>
      <c r="B94" s="307"/>
      <c r="C94" s="144" t="s">
        <v>239</v>
      </c>
      <c r="D94" s="145" t="s">
        <v>49</v>
      </c>
    </row>
    <row r="95" spans="1:4" x14ac:dyDescent="0.2">
      <c r="A95" s="305"/>
      <c r="B95" s="307"/>
      <c r="C95" s="144" t="s">
        <v>238</v>
      </c>
      <c r="D95" s="145" t="s">
        <v>52</v>
      </c>
    </row>
    <row r="96" spans="1:4" x14ac:dyDescent="0.2">
      <c r="A96" s="305"/>
      <c r="B96" s="307"/>
      <c r="C96" s="144" t="s">
        <v>237</v>
      </c>
      <c r="D96" s="145" t="s">
        <v>49</v>
      </c>
    </row>
    <row r="97" spans="1:4" x14ac:dyDescent="0.2">
      <c r="A97" s="305"/>
      <c r="B97" s="307"/>
      <c r="C97" s="144" t="s">
        <v>236</v>
      </c>
      <c r="D97" s="145" t="s">
        <v>49</v>
      </c>
    </row>
    <row r="98" spans="1:4" x14ac:dyDescent="0.2">
      <c r="A98" s="305"/>
      <c r="B98" s="307"/>
      <c r="C98" s="144" t="s">
        <v>101</v>
      </c>
      <c r="D98" s="145" t="s">
        <v>49</v>
      </c>
    </row>
    <row r="99" spans="1:4" x14ac:dyDescent="0.2">
      <c r="A99" s="305"/>
      <c r="B99" s="307"/>
      <c r="C99" s="144" t="s">
        <v>235</v>
      </c>
      <c r="D99" s="145" t="s">
        <v>49</v>
      </c>
    </row>
    <row r="100" spans="1:4" x14ac:dyDescent="0.2">
      <c r="A100" s="305"/>
      <c r="B100" s="307"/>
      <c r="C100" s="144" t="s">
        <v>234</v>
      </c>
      <c r="D100" s="145" t="s">
        <v>52</v>
      </c>
    </row>
    <row r="101" spans="1:4" s="4" customFormat="1" x14ac:dyDescent="0.2">
      <c r="A101" s="305"/>
      <c r="B101" s="307"/>
      <c r="C101" s="144" t="s">
        <v>233</v>
      </c>
      <c r="D101" s="145" t="s">
        <v>52</v>
      </c>
    </row>
    <row r="102" spans="1:4" x14ac:dyDescent="0.2">
      <c r="A102" s="305"/>
      <c r="B102" s="307"/>
      <c r="C102" s="144" t="s">
        <v>232</v>
      </c>
      <c r="D102" s="145" t="s">
        <v>52</v>
      </c>
    </row>
    <row r="103" spans="1:4" x14ac:dyDescent="0.2">
      <c r="A103" s="305"/>
      <c r="B103" s="307"/>
      <c r="C103" s="144" t="s">
        <v>351</v>
      </c>
      <c r="D103" s="145" t="s">
        <v>52</v>
      </c>
    </row>
    <row r="104" spans="1:4" x14ac:dyDescent="0.2">
      <c r="A104" s="305"/>
      <c r="B104" s="307"/>
      <c r="C104" s="144" t="s">
        <v>352</v>
      </c>
      <c r="D104" s="145" t="s">
        <v>49</v>
      </c>
    </row>
    <row r="105" spans="1:4" x14ac:dyDescent="0.2">
      <c r="A105" s="305">
        <v>19</v>
      </c>
      <c r="B105" s="306" t="s">
        <v>353</v>
      </c>
      <c r="C105" s="146" t="s">
        <v>889</v>
      </c>
      <c r="D105" s="145" t="s">
        <v>49</v>
      </c>
    </row>
    <row r="106" spans="1:4" s="2" customFormat="1" ht="12.75" x14ac:dyDescent="0.2">
      <c r="A106" s="305"/>
      <c r="B106" s="306"/>
      <c r="C106" s="146" t="s">
        <v>231</v>
      </c>
      <c r="D106" s="145" t="s">
        <v>49</v>
      </c>
    </row>
    <row r="107" spans="1:4" ht="14.25" customHeight="1" x14ac:dyDescent="0.2">
      <c r="A107" s="305"/>
      <c r="B107" s="306"/>
      <c r="C107" s="144" t="s">
        <v>230</v>
      </c>
      <c r="D107" s="145" t="s">
        <v>52</v>
      </c>
    </row>
    <row r="108" spans="1:4" x14ac:dyDescent="0.2">
      <c r="A108" s="305"/>
      <c r="B108" s="306"/>
      <c r="C108" s="144" t="s">
        <v>229</v>
      </c>
      <c r="D108" s="145" t="s">
        <v>49</v>
      </c>
    </row>
    <row r="109" spans="1:4" x14ac:dyDescent="0.2">
      <c r="A109" s="305"/>
      <c r="B109" s="306"/>
      <c r="C109" s="144" t="s">
        <v>228</v>
      </c>
      <c r="D109" s="145" t="s">
        <v>52</v>
      </c>
    </row>
    <row r="110" spans="1:4" x14ac:dyDescent="0.2">
      <c r="A110" s="305"/>
      <c r="B110" s="306"/>
      <c r="C110" s="144" t="s">
        <v>184</v>
      </c>
      <c r="D110" s="145" t="s">
        <v>52</v>
      </c>
    </row>
    <row r="111" spans="1:4" x14ac:dyDescent="0.2">
      <c r="A111" s="305"/>
      <c r="B111" s="306"/>
      <c r="C111" s="144" t="s">
        <v>890</v>
      </c>
      <c r="D111" s="145" t="s">
        <v>49</v>
      </c>
    </row>
    <row r="112" spans="1:4" ht="14.25" customHeight="1" x14ac:dyDescent="0.2">
      <c r="A112" s="305"/>
      <c r="B112" s="306"/>
      <c r="C112" s="147" t="s">
        <v>891</v>
      </c>
      <c r="D112" s="145" t="s">
        <v>49</v>
      </c>
    </row>
    <row r="113" spans="1:11" x14ac:dyDescent="0.2">
      <c r="A113" s="305"/>
      <c r="B113" s="306"/>
      <c r="C113" s="144" t="s">
        <v>892</v>
      </c>
      <c r="D113" s="145" t="s">
        <v>49</v>
      </c>
    </row>
    <row r="114" spans="1:11" x14ac:dyDescent="0.2">
      <c r="A114" s="305"/>
      <c r="B114" s="306"/>
      <c r="C114" s="144" t="s">
        <v>893</v>
      </c>
      <c r="D114" s="145" t="s">
        <v>49</v>
      </c>
    </row>
    <row r="115" spans="1:11" x14ac:dyDescent="0.2">
      <c r="A115" s="305">
        <v>20</v>
      </c>
      <c r="B115" s="307" t="s">
        <v>181</v>
      </c>
      <c r="C115" s="144" t="s">
        <v>185</v>
      </c>
      <c r="D115" s="145" t="s">
        <v>49</v>
      </c>
    </row>
    <row r="116" spans="1:11" x14ac:dyDescent="0.2">
      <c r="A116" s="305"/>
      <c r="B116" s="307"/>
      <c r="C116" s="144" t="s">
        <v>315</v>
      </c>
      <c r="D116" s="145" t="s">
        <v>49</v>
      </c>
    </row>
    <row r="117" spans="1:11" x14ac:dyDescent="0.2">
      <c r="A117" s="305"/>
      <c r="B117" s="307"/>
      <c r="C117" s="146" t="s">
        <v>354</v>
      </c>
      <c r="D117" s="145" t="s">
        <v>49</v>
      </c>
    </row>
    <row r="118" spans="1:11" x14ac:dyDescent="0.2">
      <c r="A118" s="305"/>
      <c r="B118" s="307"/>
      <c r="C118" s="146" t="s">
        <v>227</v>
      </c>
      <c r="D118" s="145" t="s">
        <v>49</v>
      </c>
    </row>
    <row r="119" spans="1:11" ht="14.25" customHeight="1" x14ac:dyDescent="0.2">
      <c r="A119" s="305"/>
      <c r="B119" s="307"/>
      <c r="C119" s="144" t="s">
        <v>226</v>
      </c>
      <c r="D119" s="145" t="s">
        <v>52</v>
      </c>
    </row>
    <row r="120" spans="1:11" x14ac:dyDescent="0.2">
      <c r="A120" s="305"/>
      <c r="B120" s="307"/>
      <c r="C120" s="144" t="s">
        <v>317</v>
      </c>
      <c r="D120" s="145" t="s">
        <v>49</v>
      </c>
    </row>
    <row r="121" spans="1:11" x14ac:dyDescent="0.2">
      <c r="A121" s="305"/>
      <c r="B121" s="307"/>
      <c r="C121" s="144" t="s">
        <v>355</v>
      </c>
      <c r="D121" s="145" t="s">
        <v>49</v>
      </c>
    </row>
    <row r="122" spans="1:11" x14ac:dyDescent="0.2">
      <c r="A122" s="305"/>
      <c r="B122" s="307"/>
      <c r="C122" s="144" t="s">
        <v>894</v>
      </c>
      <c r="D122" s="145" t="s">
        <v>49</v>
      </c>
    </row>
    <row r="123" spans="1:11" x14ac:dyDescent="0.2">
      <c r="A123" s="305">
        <v>21</v>
      </c>
      <c r="B123" s="307" t="s">
        <v>61</v>
      </c>
      <c r="C123" s="144" t="s">
        <v>316</v>
      </c>
      <c r="D123" s="145" t="s">
        <v>49</v>
      </c>
    </row>
    <row r="124" spans="1:11" x14ac:dyDescent="0.2">
      <c r="A124" s="305"/>
      <c r="B124" s="307"/>
      <c r="C124" s="144" t="s">
        <v>356</v>
      </c>
      <c r="D124" s="145" t="s">
        <v>49</v>
      </c>
    </row>
    <row r="125" spans="1:11" x14ac:dyDescent="0.2">
      <c r="A125" s="305"/>
      <c r="B125" s="307"/>
      <c r="C125" s="144" t="s">
        <v>225</v>
      </c>
      <c r="D125" s="145" t="s">
        <v>52</v>
      </c>
    </row>
    <row r="126" spans="1:11" s="12" customFormat="1" x14ac:dyDescent="0.2">
      <c r="A126" s="305"/>
      <c r="B126" s="307"/>
      <c r="C126" s="144" t="s">
        <v>224</v>
      </c>
      <c r="D126" s="145" t="s">
        <v>52</v>
      </c>
    </row>
    <row r="127" spans="1:11" s="2" customFormat="1" ht="15" x14ac:dyDescent="0.25">
      <c r="A127" s="305"/>
      <c r="B127" s="307"/>
      <c r="C127" s="144" t="s">
        <v>318</v>
      </c>
      <c r="D127" s="145" t="s">
        <v>52</v>
      </c>
      <c r="E127"/>
      <c r="F127"/>
      <c r="G127"/>
      <c r="H127"/>
      <c r="I127"/>
      <c r="J127"/>
      <c r="K127"/>
    </row>
    <row r="128" spans="1:11" s="2" customFormat="1" ht="15" x14ac:dyDescent="0.25">
      <c r="A128" s="305"/>
      <c r="B128" s="307"/>
      <c r="C128" s="144" t="s">
        <v>223</v>
      </c>
      <c r="D128" s="145" t="s">
        <v>49</v>
      </c>
      <c r="E128"/>
      <c r="F128"/>
      <c r="G128"/>
      <c r="H128"/>
      <c r="I128"/>
      <c r="J128"/>
      <c r="K128"/>
    </row>
    <row r="129" spans="1:4" x14ac:dyDescent="0.2">
      <c r="A129" s="305"/>
      <c r="B129" s="307"/>
      <c r="C129" s="144" t="s">
        <v>357</v>
      </c>
      <c r="D129" s="145" t="s">
        <v>49</v>
      </c>
    </row>
    <row r="130" spans="1:4" x14ac:dyDescent="0.2">
      <c r="A130" s="305"/>
      <c r="B130" s="307"/>
      <c r="C130" s="144" t="s">
        <v>222</v>
      </c>
      <c r="D130" s="145" t="s">
        <v>49</v>
      </c>
    </row>
    <row r="131" spans="1:4" x14ac:dyDescent="0.2">
      <c r="A131" s="305"/>
      <c r="B131" s="307"/>
      <c r="C131" s="144" t="s">
        <v>358</v>
      </c>
      <c r="D131" s="145" t="s">
        <v>52</v>
      </c>
    </row>
    <row r="132" spans="1:4" x14ac:dyDescent="0.2">
      <c r="A132" s="305"/>
      <c r="B132" s="307"/>
      <c r="C132" s="144" t="s">
        <v>221</v>
      </c>
      <c r="D132" s="145" t="s">
        <v>49</v>
      </c>
    </row>
    <row r="133" spans="1:4" x14ac:dyDescent="0.2">
      <c r="A133" s="305"/>
      <c r="B133" s="307"/>
      <c r="C133" s="144" t="s">
        <v>895</v>
      </c>
      <c r="D133" s="145" t="s">
        <v>49</v>
      </c>
    </row>
    <row r="134" spans="1:4" x14ac:dyDescent="0.2">
      <c r="A134" s="305">
        <v>22</v>
      </c>
      <c r="B134" s="307" t="s">
        <v>896</v>
      </c>
      <c r="C134" s="144" t="s">
        <v>319</v>
      </c>
      <c r="D134" s="145" t="s">
        <v>49</v>
      </c>
    </row>
    <row r="135" spans="1:4" x14ac:dyDescent="0.2">
      <c r="A135" s="305"/>
      <c r="B135" s="307"/>
      <c r="C135" s="144" t="s">
        <v>220</v>
      </c>
      <c r="D135" s="145" t="s">
        <v>49</v>
      </c>
    </row>
    <row r="136" spans="1:4" x14ac:dyDescent="0.2">
      <c r="A136" s="305">
        <v>23</v>
      </c>
      <c r="B136" s="307" t="s">
        <v>62</v>
      </c>
      <c r="C136" s="144" t="s">
        <v>359</v>
      </c>
      <c r="D136" s="145" t="s">
        <v>49</v>
      </c>
    </row>
    <row r="137" spans="1:4" x14ac:dyDescent="0.2">
      <c r="A137" s="305"/>
      <c r="B137" s="307"/>
      <c r="C137" s="144" t="s">
        <v>897</v>
      </c>
      <c r="D137" s="145" t="s">
        <v>49</v>
      </c>
    </row>
    <row r="138" spans="1:4" x14ac:dyDescent="0.2">
      <c r="A138" s="305"/>
      <c r="B138" s="307"/>
      <c r="C138" s="144" t="s">
        <v>219</v>
      </c>
      <c r="D138" s="145" t="s">
        <v>49</v>
      </c>
    </row>
    <row r="139" spans="1:4" x14ac:dyDescent="0.2">
      <c r="A139" s="305"/>
      <c r="B139" s="307"/>
      <c r="C139" s="144" t="s">
        <v>898</v>
      </c>
      <c r="D139" s="145" t="s">
        <v>49</v>
      </c>
    </row>
    <row r="140" spans="1:4" x14ac:dyDescent="0.2">
      <c r="A140" s="305"/>
      <c r="B140" s="307"/>
      <c r="C140" s="144" t="s">
        <v>218</v>
      </c>
      <c r="D140" s="145" t="s">
        <v>49</v>
      </c>
    </row>
    <row r="141" spans="1:4" ht="14.1" customHeight="1" x14ac:dyDescent="0.2">
      <c r="A141" s="305"/>
      <c r="B141" s="307"/>
      <c r="C141" s="146" t="s">
        <v>217</v>
      </c>
      <c r="D141" s="145" t="s">
        <v>52</v>
      </c>
    </row>
    <row r="142" spans="1:4" x14ac:dyDescent="0.2">
      <c r="A142" s="305"/>
      <c r="B142" s="307"/>
      <c r="C142" s="144" t="s">
        <v>216</v>
      </c>
      <c r="D142" s="145" t="s">
        <v>52</v>
      </c>
    </row>
    <row r="143" spans="1:4" x14ac:dyDescent="0.2">
      <c r="A143" s="305"/>
      <c r="B143" s="307"/>
      <c r="C143" s="146" t="s">
        <v>215</v>
      </c>
      <c r="D143" s="145" t="s">
        <v>52</v>
      </c>
    </row>
    <row r="144" spans="1:4" x14ac:dyDescent="0.2">
      <c r="A144" s="305"/>
      <c r="B144" s="307"/>
      <c r="C144" s="144" t="s">
        <v>214</v>
      </c>
      <c r="D144" s="145" t="s">
        <v>52</v>
      </c>
    </row>
    <row r="145" spans="1:4" ht="30" customHeight="1" x14ac:dyDescent="0.2">
      <c r="A145" s="276" t="s">
        <v>74</v>
      </c>
      <c r="B145" s="277"/>
      <c r="C145" s="277"/>
      <c r="D145" s="278"/>
    </row>
    <row r="146" spans="1:4" ht="14.1" customHeight="1" x14ac:dyDescent="0.2">
      <c r="A146" s="305">
        <v>24</v>
      </c>
      <c r="B146" s="306" t="s">
        <v>63</v>
      </c>
      <c r="C146" s="144" t="s">
        <v>320</v>
      </c>
      <c r="D146" s="145" t="s">
        <v>49</v>
      </c>
    </row>
    <row r="147" spans="1:4" x14ac:dyDescent="0.2">
      <c r="A147" s="305"/>
      <c r="B147" s="306"/>
      <c r="C147" s="144" t="s">
        <v>321</v>
      </c>
      <c r="D147" s="145" t="s">
        <v>49</v>
      </c>
    </row>
    <row r="148" spans="1:4" x14ac:dyDescent="0.2">
      <c r="A148" s="305"/>
      <c r="B148" s="306"/>
      <c r="C148" s="144" t="s">
        <v>213</v>
      </c>
      <c r="D148" s="145" t="s">
        <v>49</v>
      </c>
    </row>
    <row r="149" spans="1:4" x14ac:dyDescent="0.2">
      <c r="A149" s="305"/>
      <c r="B149" s="306"/>
      <c r="C149" s="144" t="s">
        <v>322</v>
      </c>
      <c r="D149" s="145" t="s">
        <v>52</v>
      </c>
    </row>
    <row r="150" spans="1:4" x14ac:dyDescent="0.2">
      <c r="A150" s="305"/>
      <c r="B150" s="306"/>
      <c r="C150" s="144" t="s">
        <v>323</v>
      </c>
      <c r="D150" s="145" t="s">
        <v>52</v>
      </c>
    </row>
    <row r="151" spans="1:4" x14ac:dyDescent="0.2">
      <c r="A151" s="305"/>
      <c r="B151" s="306"/>
      <c r="C151" s="144" t="s">
        <v>212</v>
      </c>
      <c r="D151" s="145" t="s">
        <v>49</v>
      </c>
    </row>
    <row r="152" spans="1:4" x14ac:dyDescent="0.2">
      <c r="A152" s="305"/>
      <c r="B152" s="306"/>
      <c r="C152" s="144" t="s">
        <v>211</v>
      </c>
      <c r="D152" s="145" t="s">
        <v>49</v>
      </c>
    </row>
    <row r="153" spans="1:4" x14ac:dyDescent="0.2">
      <c r="A153" s="305"/>
      <c r="B153" s="306"/>
      <c r="C153" s="144" t="s">
        <v>210</v>
      </c>
      <c r="D153" s="145" t="s">
        <v>49</v>
      </c>
    </row>
    <row r="154" spans="1:4" ht="14.25" customHeight="1" x14ac:dyDescent="0.2">
      <c r="A154" s="305"/>
      <c r="B154" s="306"/>
      <c r="C154" s="144" t="s">
        <v>209</v>
      </c>
      <c r="D154" s="145" t="s">
        <v>52</v>
      </c>
    </row>
    <row r="155" spans="1:4" x14ac:dyDescent="0.2">
      <c r="A155" s="305"/>
      <c r="B155" s="306"/>
      <c r="C155" s="144" t="s">
        <v>208</v>
      </c>
      <c r="D155" s="145" t="s">
        <v>49</v>
      </c>
    </row>
    <row r="156" spans="1:4" x14ac:dyDescent="0.2">
      <c r="A156" s="305"/>
      <c r="B156" s="306"/>
      <c r="C156" s="144" t="s">
        <v>324</v>
      </c>
      <c r="D156" s="145" t="s">
        <v>52</v>
      </c>
    </row>
    <row r="157" spans="1:4" x14ac:dyDescent="0.2">
      <c r="A157" s="305"/>
      <c r="B157" s="306"/>
      <c r="C157" s="144" t="s">
        <v>182</v>
      </c>
      <c r="D157" s="145" t="s">
        <v>52</v>
      </c>
    </row>
    <row r="158" spans="1:4" x14ac:dyDescent="0.2">
      <c r="A158" s="305">
        <v>25</v>
      </c>
      <c r="B158" s="307" t="s">
        <v>2</v>
      </c>
      <c r="C158" s="144" t="s">
        <v>207</v>
      </c>
      <c r="D158" s="145" t="s">
        <v>49</v>
      </c>
    </row>
    <row r="159" spans="1:4" x14ac:dyDescent="0.2">
      <c r="A159" s="305"/>
      <c r="B159" s="307"/>
      <c r="C159" s="144" t="s">
        <v>325</v>
      </c>
      <c r="D159" s="145" t="s">
        <v>52</v>
      </c>
    </row>
    <row r="160" spans="1:4" x14ac:dyDescent="0.2">
      <c r="A160" s="305"/>
      <c r="B160" s="307"/>
      <c r="C160" s="144" t="s">
        <v>326</v>
      </c>
      <c r="D160" s="145" t="s">
        <v>49</v>
      </c>
    </row>
    <row r="161" spans="1:4" x14ac:dyDescent="0.2">
      <c r="A161" s="305"/>
      <c r="B161" s="307"/>
      <c r="C161" s="144" t="s">
        <v>899</v>
      </c>
      <c r="D161" s="145" t="s">
        <v>49</v>
      </c>
    </row>
    <row r="162" spans="1:4" x14ac:dyDescent="0.2">
      <c r="A162" s="305"/>
      <c r="B162" s="307"/>
      <c r="C162" s="144" t="s">
        <v>900</v>
      </c>
      <c r="D162" s="145" t="s">
        <v>49</v>
      </c>
    </row>
    <row r="163" spans="1:4" x14ac:dyDescent="0.2">
      <c r="A163" s="305"/>
      <c r="B163" s="307"/>
      <c r="C163" s="144" t="s">
        <v>901</v>
      </c>
      <c r="D163" s="145" t="s">
        <v>49</v>
      </c>
    </row>
    <row r="164" spans="1:4" x14ac:dyDescent="0.2">
      <c r="A164" s="310" t="s">
        <v>151</v>
      </c>
      <c r="B164" s="311" t="s">
        <v>152</v>
      </c>
      <c r="C164" s="144" t="s">
        <v>327</v>
      </c>
      <c r="D164" s="145" t="s">
        <v>52</v>
      </c>
    </row>
    <row r="165" spans="1:4" ht="14.45" customHeight="1" x14ac:dyDescent="0.2">
      <c r="A165" s="310"/>
      <c r="B165" s="311"/>
      <c r="C165" s="144" t="s">
        <v>902</v>
      </c>
      <c r="D165" s="145" t="s">
        <v>52</v>
      </c>
    </row>
    <row r="166" spans="1:4" ht="14.45" customHeight="1" x14ac:dyDescent="0.2">
      <c r="A166" s="310"/>
      <c r="B166" s="311"/>
      <c r="C166" s="144" t="s">
        <v>903</v>
      </c>
      <c r="D166" s="145" t="s">
        <v>52</v>
      </c>
    </row>
    <row r="167" spans="1:4" x14ac:dyDescent="0.2">
      <c r="A167" s="310"/>
      <c r="B167" s="311"/>
      <c r="C167" s="144" t="s">
        <v>904</v>
      </c>
      <c r="D167" s="145" t="s">
        <v>52</v>
      </c>
    </row>
    <row r="168" spans="1:4" ht="14.45" customHeight="1" x14ac:dyDescent="0.2">
      <c r="A168" s="310"/>
      <c r="B168" s="311"/>
      <c r="C168" s="144" t="s">
        <v>905</v>
      </c>
      <c r="D168" s="145" t="s">
        <v>906</v>
      </c>
    </row>
    <row r="169" spans="1:4" x14ac:dyDescent="0.2">
      <c r="A169" s="305">
        <v>27</v>
      </c>
      <c r="B169" s="307" t="s">
        <v>328</v>
      </c>
      <c r="C169" s="144" t="s">
        <v>206</v>
      </c>
      <c r="D169" s="145" t="s">
        <v>49</v>
      </c>
    </row>
    <row r="170" spans="1:4" x14ac:dyDescent="0.2">
      <c r="A170" s="305"/>
      <c r="B170" s="307"/>
      <c r="C170" s="146" t="s">
        <v>205</v>
      </c>
      <c r="D170" s="145" t="s">
        <v>49</v>
      </c>
    </row>
    <row r="171" spans="1:4" x14ac:dyDescent="0.2">
      <c r="A171" s="305">
        <v>28</v>
      </c>
      <c r="B171" s="307" t="s">
        <v>329</v>
      </c>
      <c r="C171" s="144" t="s">
        <v>204</v>
      </c>
      <c r="D171" s="145" t="s">
        <v>49</v>
      </c>
    </row>
    <row r="172" spans="1:4" x14ac:dyDescent="0.2">
      <c r="A172" s="305"/>
      <c r="B172" s="307"/>
      <c r="C172" s="144" t="s">
        <v>203</v>
      </c>
      <c r="D172" s="145" t="s">
        <v>49</v>
      </c>
    </row>
    <row r="173" spans="1:4" x14ac:dyDescent="0.2">
      <c r="A173" s="305"/>
      <c r="B173" s="307"/>
      <c r="C173" s="144" t="s">
        <v>202</v>
      </c>
      <c r="D173" s="145" t="s">
        <v>49</v>
      </c>
    </row>
    <row r="174" spans="1:4" x14ac:dyDescent="0.2">
      <c r="A174" s="305"/>
      <c r="B174" s="307"/>
      <c r="C174" s="144" t="s">
        <v>201</v>
      </c>
      <c r="D174" s="145" t="s">
        <v>49</v>
      </c>
    </row>
    <row r="175" spans="1:4" x14ac:dyDescent="0.2">
      <c r="A175" s="305"/>
      <c r="B175" s="307"/>
      <c r="C175" s="144" t="s">
        <v>330</v>
      </c>
      <c r="D175" s="145" t="s">
        <v>49</v>
      </c>
    </row>
    <row r="176" spans="1:4" x14ac:dyDescent="0.2">
      <c r="A176" s="305">
        <v>29</v>
      </c>
      <c r="B176" s="307" t="s">
        <v>65</v>
      </c>
      <c r="C176" s="144" t="s">
        <v>200</v>
      </c>
      <c r="D176" s="145" t="s">
        <v>49</v>
      </c>
    </row>
    <row r="177" spans="1:4" x14ac:dyDescent="0.2">
      <c r="A177" s="305"/>
      <c r="B177" s="307"/>
      <c r="C177" s="144" t="s">
        <v>199</v>
      </c>
      <c r="D177" s="145" t="s">
        <v>52</v>
      </c>
    </row>
    <row r="178" spans="1:4" x14ac:dyDescent="0.2">
      <c r="A178" s="305"/>
      <c r="B178" s="307"/>
      <c r="C178" s="146" t="s">
        <v>907</v>
      </c>
      <c r="D178" s="145" t="s">
        <v>49</v>
      </c>
    </row>
    <row r="179" spans="1:4" x14ac:dyDescent="0.2">
      <c r="A179" s="305"/>
      <c r="B179" s="307"/>
      <c r="C179" s="144" t="s">
        <v>198</v>
      </c>
      <c r="D179" s="145" t="s">
        <v>49</v>
      </c>
    </row>
    <row r="180" spans="1:4" x14ac:dyDescent="0.2">
      <c r="A180" s="305"/>
      <c r="B180" s="307"/>
      <c r="C180" s="144" t="s">
        <v>577</v>
      </c>
      <c r="D180" s="145" t="s">
        <v>49</v>
      </c>
    </row>
    <row r="181" spans="1:4" x14ac:dyDescent="0.2">
      <c r="A181" s="305">
        <v>30</v>
      </c>
      <c r="B181" s="307" t="s">
        <v>66</v>
      </c>
      <c r="C181" s="144" t="s">
        <v>268</v>
      </c>
      <c r="D181" s="145" t="s">
        <v>49</v>
      </c>
    </row>
    <row r="182" spans="1:4" x14ac:dyDescent="0.2">
      <c r="A182" s="305"/>
      <c r="B182" s="307"/>
      <c r="C182" s="144" t="s">
        <v>196</v>
      </c>
      <c r="D182" s="145" t="s">
        <v>49</v>
      </c>
    </row>
    <row r="183" spans="1:4" x14ac:dyDescent="0.2">
      <c r="A183" s="305"/>
      <c r="B183" s="307"/>
      <c r="C183" s="144" t="s">
        <v>197</v>
      </c>
      <c r="D183" s="145" t="s">
        <v>52</v>
      </c>
    </row>
    <row r="184" spans="1:4" x14ac:dyDescent="0.2">
      <c r="A184" s="305"/>
      <c r="B184" s="307"/>
      <c r="C184" s="144" t="s">
        <v>156</v>
      </c>
      <c r="D184" s="145" t="s">
        <v>49</v>
      </c>
    </row>
    <row r="185" spans="1:4" ht="30" customHeight="1" x14ac:dyDescent="0.2">
      <c r="A185" s="276" t="s">
        <v>165</v>
      </c>
      <c r="B185" s="277"/>
      <c r="C185" s="277"/>
      <c r="D185" s="278"/>
    </row>
    <row r="186" spans="1:4" x14ac:dyDescent="0.2">
      <c r="A186" s="305">
        <v>31</v>
      </c>
      <c r="B186" s="306" t="s">
        <v>67</v>
      </c>
      <c r="C186" s="144" t="s">
        <v>195</v>
      </c>
      <c r="D186" s="145" t="s">
        <v>49</v>
      </c>
    </row>
    <row r="187" spans="1:4" x14ac:dyDescent="0.2">
      <c r="A187" s="305"/>
      <c r="B187" s="306"/>
      <c r="C187" s="144" t="s">
        <v>908</v>
      </c>
      <c r="D187" s="145" t="s">
        <v>49</v>
      </c>
    </row>
    <row r="188" spans="1:4" x14ac:dyDescent="0.2">
      <c r="A188" s="305"/>
      <c r="B188" s="306"/>
      <c r="C188" s="144" t="s">
        <v>194</v>
      </c>
      <c r="D188" s="145" t="s">
        <v>49</v>
      </c>
    </row>
    <row r="189" spans="1:4" x14ac:dyDescent="0.2">
      <c r="A189" s="305"/>
      <c r="B189" s="306"/>
      <c r="C189" s="144" t="s">
        <v>909</v>
      </c>
      <c r="D189" s="145" t="s">
        <v>49</v>
      </c>
    </row>
    <row r="190" spans="1:4" x14ac:dyDescent="0.2">
      <c r="A190" s="305"/>
      <c r="B190" s="306"/>
      <c r="C190" s="144" t="s">
        <v>578</v>
      </c>
      <c r="D190" s="145" t="s">
        <v>52</v>
      </c>
    </row>
    <row r="191" spans="1:4" x14ac:dyDescent="0.2">
      <c r="A191" s="305"/>
      <c r="B191" s="306"/>
      <c r="C191" s="144" t="s">
        <v>193</v>
      </c>
      <c r="D191" s="145" t="s">
        <v>49</v>
      </c>
    </row>
    <row r="192" spans="1:4" x14ac:dyDescent="0.2">
      <c r="A192" s="305"/>
      <c r="B192" s="306"/>
      <c r="C192" s="144" t="s">
        <v>910</v>
      </c>
      <c r="D192" s="145" t="s">
        <v>49</v>
      </c>
    </row>
    <row r="193" spans="1:4" x14ac:dyDescent="0.2">
      <c r="A193" s="305"/>
      <c r="B193" s="306"/>
      <c r="C193" s="144" t="s">
        <v>911</v>
      </c>
      <c r="D193" s="145" t="s">
        <v>49</v>
      </c>
    </row>
    <row r="194" spans="1:4" x14ac:dyDescent="0.2">
      <c r="A194" s="305">
        <v>32</v>
      </c>
      <c r="B194" s="307" t="s">
        <v>331</v>
      </c>
      <c r="C194" s="144" t="s">
        <v>158</v>
      </c>
      <c r="D194" s="145" t="s">
        <v>49</v>
      </c>
    </row>
    <row r="195" spans="1:4" x14ac:dyDescent="0.2">
      <c r="A195" s="305"/>
      <c r="B195" s="307"/>
      <c r="C195" s="144" t="s">
        <v>332</v>
      </c>
      <c r="D195" s="145" t="s">
        <v>68</v>
      </c>
    </row>
    <row r="196" spans="1:4" ht="15.75" customHeight="1" x14ac:dyDescent="0.2">
      <c r="A196" s="149">
        <v>33</v>
      </c>
      <c r="B196" s="150" t="s">
        <v>69</v>
      </c>
      <c r="C196" s="144" t="s">
        <v>1164</v>
      </c>
      <c r="D196" s="145" t="s">
        <v>52</v>
      </c>
    </row>
    <row r="197" spans="1:4" x14ac:dyDescent="0.2">
      <c r="A197" s="305">
        <v>34</v>
      </c>
      <c r="B197" s="306" t="s">
        <v>912</v>
      </c>
      <c r="C197" s="146" t="s">
        <v>913</v>
      </c>
      <c r="D197" s="145" t="s">
        <v>70</v>
      </c>
    </row>
    <row r="198" spans="1:4" x14ac:dyDescent="0.2">
      <c r="A198" s="305"/>
      <c r="B198" s="306"/>
      <c r="C198" s="144" t="s">
        <v>333</v>
      </c>
      <c r="D198" s="145" t="s">
        <v>70</v>
      </c>
    </row>
    <row r="199" spans="1:4" x14ac:dyDescent="0.2">
      <c r="A199" s="305"/>
      <c r="B199" s="306"/>
      <c r="C199" s="144" t="s">
        <v>360</v>
      </c>
      <c r="D199" s="145" t="s">
        <v>70</v>
      </c>
    </row>
    <row r="200" spans="1:4" x14ac:dyDescent="0.2">
      <c r="A200" s="305"/>
      <c r="B200" s="306"/>
      <c r="C200" s="144" t="s">
        <v>914</v>
      </c>
      <c r="D200" s="148" t="s">
        <v>52</v>
      </c>
    </row>
    <row r="201" spans="1:4" x14ac:dyDescent="0.2">
      <c r="A201" s="305">
        <v>35</v>
      </c>
      <c r="B201" s="307" t="s">
        <v>71</v>
      </c>
      <c r="C201" s="144" t="s">
        <v>187</v>
      </c>
      <c r="D201" s="145" t="s">
        <v>70</v>
      </c>
    </row>
    <row r="202" spans="1:4" x14ac:dyDescent="0.2">
      <c r="A202" s="305"/>
      <c r="B202" s="307"/>
      <c r="C202" s="144" t="s">
        <v>287</v>
      </c>
      <c r="D202" s="145" t="s">
        <v>70</v>
      </c>
    </row>
    <row r="203" spans="1:4" x14ac:dyDescent="0.2">
      <c r="A203" s="305"/>
      <c r="B203" s="307"/>
      <c r="C203" s="144" t="s">
        <v>361</v>
      </c>
      <c r="D203" s="145" t="s">
        <v>70</v>
      </c>
    </row>
    <row r="204" spans="1:4" x14ac:dyDescent="0.2">
      <c r="A204" s="305"/>
      <c r="B204" s="307"/>
      <c r="C204" s="144" t="s">
        <v>915</v>
      </c>
      <c r="D204" s="145" t="s">
        <v>70</v>
      </c>
    </row>
    <row r="205" spans="1:4" x14ac:dyDescent="0.2">
      <c r="A205" s="305">
        <v>36</v>
      </c>
      <c r="B205" s="307" t="s">
        <v>64</v>
      </c>
      <c r="C205" s="146" t="s">
        <v>183</v>
      </c>
      <c r="D205" s="145" t="s">
        <v>49</v>
      </c>
    </row>
    <row r="206" spans="1:4" x14ac:dyDescent="0.2">
      <c r="A206" s="305"/>
      <c r="B206" s="307"/>
      <c r="C206" s="146" t="s">
        <v>189</v>
      </c>
      <c r="D206" s="145" t="s">
        <v>49</v>
      </c>
    </row>
    <row r="207" spans="1:4" x14ac:dyDescent="0.2">
      <c r="A207" s="305"/>
      <c r="B207" s="307"/>
      <c r="C207" s="144" t="s">
        <v>188</v>
      </c>
      <c r="D207" s="145" t="s">
        <v>49</v>
      </c>
    </row>
    <row r="208" spans="1:4" x14ac:dyDescent="0.2">
      <c r="A208" s="305"/>
      <c r="B208" s="307"/>
      <c r="C208" s="144" t="s">
        <v>190</v>
      </c>
      <c r="D208" s="145" t="s">
        <v>49</v>
      </c>
    </row>
    <row r="209" spans="1:4" x14ac:dyDescent="0.2">
      <c r="A209" s="305"/>
      <c r="B209" s="307"/>
      <c r="C209" s="144" t="s">
        <v>191</v>
      </c>
      <c r="D209" s="145" t="s">
        <v>49</v>
      </c>
    </row>
    <row r="210" spans="1:4" x14ac:dyDescent="0.2">
      <c r="A210" s="305"/>
      <c r="B210" s="307"/>
      <c r="C210" s="144" t="s">
        <v>334</v>
      </c>
      <c r="D210" s="145" t="s">
        <v>49</v>
      </c>
    </row>
    <row r="211" spans="1:4" ht="15" thickBot="1" x14ac:dyDescent="0.25">
      <c r="A211" s="308"/>
      <c r="B211" s="309"/>
      <c r="C211" s="151" t="s">
        <v>192</v>
      </c>
      <c r="D211" s="152" t="s">
        <v>49</v>
      </c>
    </row>
    <row r="212" spans="1:4" ht="48.75" customHeight="1" x14ac:dyDescent="0.2">
      <c r="A212" s="301" t="s">
        <v>916</v>
      </c>
      <c r="B212" s="302"/>
      <c r="C212" s="302"/>
      <c r="D212" s="303"/>
    </row>
    <row r="213" spans="1:4" x14ac:dyDescent="0.2">
      <c r="A213" s="153" t="s">
        <v>752</v>
      </c>
      <c r="B213" s="304" t="s">
        <v>917</v>
      </c>
      <c r="C213" s="154" t="s">
        <v>918</v>
      </c>
      <c r="D213" s="155" t="s">
        <v>52</v>
      </c>
    </row>
    <row r="214" spans="1:4" x14ac:dyDescent="0.2">
      <c r="A214" s="149" t="s">
        <v>729</v>
      </c>
      <c r="B214" s="300"/>
      <c r="C214" s="147" t="s">
        <v>919</v>
      </c>
      <c r="D214" s="156" t="s">
        <v>52</v>
      </c>
    </row>
    <row r="215" spans="1:4" x14ac:dyDescent="0.2">
      <c r="A215" s="149">
        <v>2</v>
      </c>
      <c r="B215" s="300" t="s">
        <v>920</v>
      </c>
      <c r="C215" s="147" t="s">
        <v>921</v>
      </c>
      <c r="D215" s="156" t="s">
        <v>49</v>
      </c>
    </row>
    <row r="216" spans="1:4" x14ac:dyDescent="0.2">
      <c r="A216" s="149">
        <v>3</v>
      </c>
      <c r="B216" s="300"/>
      <c r="C216" s="147" t="s">
        <v>922</v>
      </c>
      <c r="D216" s="156" t="s">
        <v>49</v>
      </c>
    </row>
    <row r="217" spans="1:4" x14ac:dyDescent="0.2">
      <c r="A217" s="149" t="s">
        <v>590</v>
      </c>
      <c r="B217" s="300" t="s">
        <v>923</v>
      </c>
      <c r="C217" s="147" t="s">
        <v>924</v>
      </c>
      <c r="D217" s="156" t="s">
        <v>49</v>
      </c>
    </row>
    <row r="218" spans="1:4" x14ac:dyDescent="0.2">
      <c r="A218" s="149" t="s">
        <v>742</v>
      </c>
      <c r="B218" s="300"/>
      <c r="C218" s="147" t="s">
        <v>925</v>
      </c>
      <c r="D218" s="156" t="s">
        <v>49</v>
      </c>
    </row>
    <row r="219" spans="1:4" x14ac:dyDescent="0.2">
      <c r="A219" s="149" t="s">
        <v>593</v>
      </c>
      <c r="B219" s="300" t="s">
        <v>926</v>
      </c>
      <c r="C219" s="147" t="s">
        <v>927</v>
      </c>
      <c r="D219" s="156" t="s">
        <v>49</v>
      </c>
    </row>
    <row r="220" spans="1:4" x14ac:dyDescent="0.2">
      <c r="A220" s="149" t="s">
        <v>594</v>
      </c>
      <c r="B220" s="300"/>
      <c r="C220" s="147" t="s">
        <v>928</v>
      </c>
      <c r="D220" s="156" t="s">
        <v>49</v>
      </c>
    </row>
    <row r="221" spans="1:4" x14ac:dyDescent="0.2">
      <c r="A221" s="149" t="s">
        <v>756</v>
      </c>
      <c r="B221" s="300" t="s">
        <v>929</v>
      </c>
      <c r="C221" s="147" t="s">
        <v>930</v>
      </c>
      <c r="D221" s="156" t="s">
        <v>52</v>
      </c>
    </row>
    <row r="222" spans="1:4" x14ac:dyDescent="0.2">
      <c r="A222" s="149" t="s">
        <v>811</v>
      </c>
      <c r="B222" s="300"/>
      <c r="C222" s="147" t="s">
        <v>931</v>
      </c>
      <c r="D222" s="156" t="s">
        <v>52</v>
      </c>
    </row>
    <row r="223" spans="1:4" x14ac:dyDescent="0.2">
      <c r="A223" s="149">
        <v>7</v>
      </c>
      <c r="B223" s="157" t="s">
        <v>932</v>
      </c>
      <c r="C223" s="147" t="s">
        <v>933</v>
      </c>
      <c r="D223" s="156" t="s">
        <v>49</v>
      </c>
    </row>
    <row r="224" spans="1:4" x14ac:dyDescent="0.2">
      <c r="A224" s="149" t="s">
        <v>779</v>
      </c>
      <c r="B224" s="300" t="s">
        <v>934</v>
      </c>
      <c r="C224" s="147" t="s">
        <v>935</v>
      </c>
      <c r="D224" s="156" t="s">
        <v>49</v>
      </c>
    </row>
    <row r="225" spans="1:4" x14ac:dyDescent="0.2">
      <c r="A225" s="149" t="s">
        <v>936</v>
      </c>
      <c r="B225" s="300"/>
      <c r="C225" s="147" t="s">
        <v>937</v>
      </c>
      <c r="D225" s="156" t="s">
        <v>49</v>
      </c>
    </row>
    <row r="226" spans="1:4" x14ac:dyDescent="0.2">
      <c r="A226" s="149" t="s">
        <v>938</v>
      </c>
      <c r="B226" s="300"/>
      <c r="C226" s="147" t="s">
        <v>939</v>
      </c>
      <c r="D226" s="156" t="s">
        <v>49</v>
      </c>
    </row>
    <row r="227" spans="1:4" x14ac:dyDescent="0.2">
      <c r="A227" s="149">
        <v>10</v>
      </c>
      <c r="B227" s="157" t="s">
        <v>940</v>
      </c>
      <c r="C227" s="147" t="s">
        <v>941</v>
      </c>
      <c r="D227" s="156" t="s">
        <v>70</v>
      </c>
    </row>
    <row r="228" spans="1:4" x14ac:dyDescent="0.2">
      <c r="A228" s="149" t="s">
        <v>744</v>
      </c>
      <c r="B228" s="157" t="s">
        <v>942</v>
      </c>
      <c r="C228" s="147" t="s">
        <v>943</v>
      </c>
      <c r="D228" s="156" t="s">
        <v>52</v>
      </c>
    </row>
    <row r="229" spans="1:4" x14ac:dyDescent="0.2">
      <c r="A229" s="149" t="s">
        <v>595</v>
      </c>
      <c r="B229" s="300" t="s">
        <v>944</v>
      </c>
      <c r="C229" s="147" t="s">
        <v>945</v>
      </c>
      <c r="D229" s="156" t="s">
        <v>52</v>
      </c>
    </row>
    <row r="230" spans="1:4" x14ac:dyDescent="0.2">
      <c r="A230" s="149" t="s">
        <v>596</v>
      </c>
      <c r="B230" s="300"/>
      <c r="C230" s="147" t="s">
        <v>946</v>
      </c>
      <c r="D230" s="156" t="s">
        <v>52</v>
      </c>
    </row>
    <row r="231" spans="1:4" x14ac:dyDescent="0.2">
      <c r="A231" s="149" t="s">
        <v>605</v>
      </c>
      <c r="B231" s="300"/>
      <c r="C231" s="147" t="s">
        <v>947</v>
      </c>
      <c r="D231" s="156" t="s">
        <v>52</v>
      </c>
    </row>
    <row r="232" spans="1:4" x14ac:dyDescent="0.2">
      <c r="A232" s="149" t="s">
        <v>597</v>
      </c>
      <c r="B232" s="300"/>
      <c r="C232" s="147" t="s">
        <v>948</v>
      </c>
      <c r="D232" s="156" t="s">
        <v>49</v>
      </c>
    </row>
    <row r="233" spans="1:4" x14ac:dyDescent="0.2">
      <c r="A233" s="149">
        <v>13</v>
      </c>
      <c r="B233" s="157" t="s">
        <v>949</v>
      </c>
      <c r="C233" s="147" t="s">
        <v>950</v>
      </c>
      <c r="D233" s="156" t="s">
        <v>49</v>
      </c>
    </row>
    <row r="234" spans="1:4" x14ac:dyDescent="0.2">
      <c r="A234" s="149">
        <v>14</v>
      </c>
      <c r="B234" s="157" t="s">
        <v>951</v>
      </c>
      <c r="C234" s="147" t="s">
        <v>952</v>
      </c>
      <c r="D234" s="156" t="s">
        <v>49</v>
      </c>
    </row>
    <row r="235" spans="1:4" x14ac:dyDescent="0.2">
      <c r="A235" s="149" t="s">
        <v>758</v>
      </c>
      <c r="B235" s="300" t="s">
        <v>953</v>
      </c>
      <c r="C235" s="147" t="s">
        <v>954</v>
      </c>
      <c r="D235" s="156" t="s">
        <v>49</v>
      </c>
    </row>
    <row r="236" spans="1:4" x14ac:dyDescent="0.2">
      <c r="A236" s="149" t="s">
        <v>612</v>
      </c>
      <c r="B236" s="300"/>
      <c r="C236" s="147" t="s">
        <v>955</v>
      </c>
      <c r="D236" s="156" t="s">
        <v>49</v>
      </c>
    </row>
    <row r="237" spans="1:4" x14ac:dyDescent="0.2">
      <c r="A237" s="149" t="s">
        <v>759</v>
      </c>
      <c r="B237" s="300"/>
      <c r="C237" s="147" t="s">
        <v>956</v>
      </c>
      <c r="D237" s="156" t="s">
        <v>49</v>
      </c>
    </row>
    <row r="238" spans="1:4" x14ac:dyDescent="0.2">
      <c r="A238" s="149" t="s">
        <v>772</v>
      </c>
      <c r="B238" s="300"/>
      <c r="C238" s="147" t="s">
        <v>957</v>
      </c>
      <c r="D238" s="156" t="s">
        <v>49</v>
      </c>
    </row>
    <row r="239" spans="1:4" x14ac:dyDescent="0.2">
      <c r="A239" s="149" t="s">
        <v>773</v>
      </c>
      <c r="B239" s="300"/>
      <c r="C239" s="147" t="s">
        <v>958</v>
      </c>
      <c r="D239" s="156" t="s">
        <v>49</v>
      </c>
    </row>
    <row r="240" spans="1:4" x14ac:dyDescent="0.2">
      <c r="A240" s="149" t="s">
        <v>774</v>
      </c>
      <c r="B240" s="300"/>
      <c r="C240" s="147" t="s">
        <v>959</v>
      </c>
      <c r="D240" s="156" t="s">
        <v>49</v>
      </c>
    </row>
    <row r="241" spans="1:4" x14ac:dyDescent="0.2">
      <c r="A241" s="149" t="s">
        <v>960</v>
      </c>
      <c r="B241" s="300"/>
      <c r="C241" s="147" t="s">
        <v>961</v>
      </c>
      <c r="D241" s="156" t="s">
        <v>49</v>
      </c>
    </row>
    <row r="242" spans="1:4" x14ac:dyDescent="0.2">
      <c r="A242" s="149" t="s">
        <v>962</v>
      </c>
      <c r="B242" s="300"/>
      <c r="C242" s="147" t="s">
        <v>963</v>
      </c>
      <c r="D242" s="156" t="s">
        <v>49</v>
      </c>
    </row>
    <row r="243" spans="1:4" x14ac:dyDescent="0.2">
      <c r="A243" s="149" t="s">
        <v>636</v>
      </c>
      <c r="B243" s="300" t="s">
        <v>964</v>
      </c>
      <c r="C243" s="147" t="s">
        <v>965</v>
      </c>
      <c r="D243" s="156" t="s">
        <v>49</v>
      </c>
    </row>
    <row r="244" spans="1:4" x14ac:dyDescent="0.2">
      <c r="A244" s="149" t="s">
        <v>780</v>
      </c>
      <c r="B244" s="300"/>
      <c r="C244" s="147" t="s">
        <v>966</v>
      </c>
      <c r="D244" s="156" t="s">
        <v>49</v>
      </c>
    </row>
    <row r="245" spans="1:4" x14ac:dyDescent="0.2">
      <c r="A245" s="149">
        <v>19</v>
      </c>
      <c r="B245" s="157" t="s">
        <v>967</v>
      </c>
      <c r="C245" s="147" t="s">
        <v>968</v>
      </c>
      <c r="D245" s="156" t="s">
        <v>49</v>
      </c>
    </row>
    <row r="246" spans="1:4" x14ac:dyDescent="0.2">
      <c r="A246" s="149" t="s">
        <v>617</v>
      </c>
      <c r="B246" s="157" t="s">
        <v>969</v>
      </c>
      <c r="C246" s="147" t="s">
        <v>970</v>
      </c>
      <c r="D246" s="156" t="s">
        <v>49</v>
      </c>
    </row>
    <row r="247" spans="1:4" x14ac:dyDescent="0.2">
      <c r="A247" s="149" t="s">
        <v>781</v>
      </c>
      <c r="B247" s="157" t="s">
        <v>971</v>
      </c>
      <c r="C247" s="147" t="s">
        <v>972</v>
      </c>
      <c r="D247" s="156" t="s">
        <v>49</v>
      </c>
    </row>
    <row r="248" spans="1:4" x14ac:dyDescent="0.2">
      <c r="A248" s="149" t="s">
        <v>973</v>
      </c>
      <c r="B248" s="300" t="s">
        <v>974</v>
      </c>
      <c r="C248" s="147" t="s">
        <v>975</v>
      </c>
      <c r="D248" s="156" t="s">
        <v>49</v>
      </c>
    </row>
    <row r="249" spans="1:4" x14ac:dyDescent="0.2">
      <c r="A249" s="149" t="s">
        <v>613</v>
      </c>
      <c r="B249" s="300"/>
      <c r="C249" s="147" t="s">
        <v>976</v>
      </c>
      <c r="D249" s="156" t="s">
        <v>49</v>
      </c>
    </row>
    <row r="250" spans="1:4" x14ac:dyDescent="0.2">
      <c r="A250" s="149" t="s">
        <v>614</v>
      </c>
      <c r="B250" s="300"/>
      <c r="C250" s="147" t="s">
        <v>977</v>
      </c>
      <c r="D250" s="156" t="s">
        <v>49</v>
      </c>
    </row>
    <row r="251" spans="1:4" x14ac:dyDescent="0.2">
      <c r="A251" s="149" t="s">
        <v>615</v>
      </c>
      <c r="B251" s="300"/>
      <c r="C251" s="147" t="s">
        <v>978</v>
      </c>
      <c r="D251" s="156" t="s">
        <v>49</v>
      </c>
    </row>
    <row r="252" spans="1:4" x14ac:dyDescent="0.2">
      <c r="A252" s="149" t="s">
        <v>616</v>
      </c>
      <c r="B252" s="300"/>
      <c r="C252" s="147" t="s">
        <v>979</v>
      </c>
      <c r="D252" s="156" t="s">
        <v>49</v>
      </c>
    </row>
    <row r="253" spans="1:4" x14ac:dyDescent="0.2">
      <c r="A253" s="149" t="s">
        <v>618</v>
      </c>
      <c r="B253" s="157" t="s">
        <v>980</v>
      </c>
      <c r="C253" s="147" t="s">
        <v>981</v>
      </c>
      <c r="D253" s="156" t="s">
        <v>49</v>
      </c>
    </row>
    <row r="254" spans="1:4" x14ac:dyDescent="0.2">
      <c r="A254" s="149" t="s">
        <v>782</v>
      </c>
      <c r="B254" s="300" t="s">
        <v>982</v>
      </c>
      <c r="C254" s="147" t="s">
        <v>983</v>
      </c>
      <c r="D254" s="156" t="s">
        <v>49</v>
      </c>
    </row>
    <row r="255" spans="1:4" x14ac:dyDescent="0.2">
      <c r="A255" s="149" t="s">
        <v>984</v>
      </c>
      <c r="B255" s="300"/>
      <c r="C255" s="147" t="s">
        <v>985</v>
      </c>
      <c r="D255" s="156" t="s">
        <v>49</v>
      </c>
    </row>
    <row r="256" spans="1:4" x14ac:dyDescent="0.2">
      <c r="A256" s="149" t="s">
        <v>986</v>
      </c>
      <c r="B256" s="300"/>
      <c r="C256" s="147" t="s">
        <v>987</v>
      </c>
      <c r="D256" s="156" t="s">
        <v>49</v>
      </c>
    </row>
    <row r="257" spans="1:4" x14ac:dyDescent="0.2">
      <c r="A257" s="149" t="s">
        <v>609</v>
      </c>
      <c r="B257" s="157" t="s">
        <v>988</v>
      </c>
      <c r="C257" s="147" t="s">
        <v>989</v>
      </c>
      <c r="D257" s="156" t="s">
        <v>49</v>
      </c>
    </row>
    <row r="258" spans="1:4" x14ac:dyDescent="0.2">
      <c r="A258" s="149" t="s">
        <v>625</v>
      </c>
      <c r="B258" s="157" t="s">
        <v>990</v>
      </c>
      <c r="C258" s="147" t="s">
        <v>991</v>
      </c>
      <c r="D258" s="156" t="s">
        <v>49</v>
      </c>
    </row>
    <row r="259" spans="1:4" x14ac:dyDescent="0.2">
      <c r="A259" s="149" t="s">
        <v>992</v>
      </c>
      <c r="B259" s="300" t="s">
        <v>993</v>
      </c>
      <c r="C259" s="147" t="s">
        <v>994</v>
      </c>
      <c r="D259" s="156" t="s">
        <v>49</v>
      </c>
    </row>
    <row r="260" spans="1:4" x14ac:dyDescent="0.2">
      <c r="A260" s="149" t="s">
        <v>995</v>
      </c>
      <c r="B260" s="300"/>
      <c r="C260" s="147" t="s">
        <v>996</v>
      </c>
      <c r="D260" s="156" t="s">
        <v>49</v>
      </c>
    </row>
    <row r="261" spans="1:4" x14ac:dyDescent="0.2">
      <c r="A261" s="149" t="s">
        <v>997</v>
      </c>
      <c r="B261" s="300"/>
      <c r="C261" s="147" t="s">
        <v>998</v>
      </c>
      <c r="D261" s="156" t="s">
        <v>49</v>
      </c>
    </row>
    <row r="262" spans="1:4" x14ac:dyDescent="0.2">
      <c r="A262" s="149" t="s">
        <v>999</v>
      </c>
      <c r="B262" s="300"/>
      <c r="C262" s="147" t="s">
        <v>1000</v>
      </c>
      <c r="D262" s="156" t="s">
        <v>49</v>
      </c>
    </row>
    <row r="263" spans="1:4" x14ac:dyDescent="0.2">
      <c r="A263" s="149" t="s">
        <v>1001</v>
      </c>
      <c r="B263" s="300" t="s">
        <v>1002</v>
      </c>
      <c r="C263" s="147" t="s">
        <v>1003</v>
      </c>
      <c r="D263" s="156" t="s">
        <v>49</v>
      </c>
    </row>
    <row r="264" spans="1:4" x14ac:dyDescent="0.2">
      <c r="A264" s="149" t="s">
        <v>1004</v>
      </c>
      <c r="B264" s="300"/>
      <c r="C264" s="147" t="s">
        <v>1005</v>
      </c>
      <c r="D264" s="156" t="s">
        <v>49</v>
      </c>
    </row>
    <row r="265" spans="1:4" x14ac:dyDescent="0.2">
      <c r="A265" s="149" t="s">
        <v>1006</v>
      </c>
      <c r="B265" s="300"/>
      <c r="C265" s="147" t="s">
        <v>1007</v>
      </c>
      <c r="D265" s="156" t="s">
        <v>49</v>
      </c>
    </row>
    <row r="266" spans="1:4" x14ac:dyDescent="0.2">
      <c r="A266" s="149" t="s">
        <v>1008</v>
      </c>
      <c r="B266" s="300"/>
      <c r="C266" s="147" t="s">
        <v>1009</v>
      </c>
      <c r="D266" s="156" t="s">
        <v>49</v>
      </c>
    </row>
    <row r="267" spans="1:4" x14ac:dyDescent="0.2">
      <c r="A267" s="149" t="s">
        <v>745</v>
      </c>
      <c r="B267" s="300" t="s">
        <v>1010</v>
      </c>
      <c r="C267" s="147" t="s">
        <v>1011</v>
      </c>
      <c r="D267" s="156" t="s">
        <v>52</v>
      </c>
    </row>
    <row r="268" spans="1:4" x14ac:dyDescent="0.2">
      <c r="A268" s="149" t="s">
        <v>633</v>
      </c>
      <c r="B268" s="300"/>
      <c r="C268" s="147" t="s">
        <v>1012</v>
      </c>
      <c r="D268" s="156" t="s">
        <v>49</v>
      </c>
    </row>
    <row r="269" spans="1:4" x14ac:dyDescent="0.2">
      <c r="A269" s="149" t="s">
        <v>1013</v>
      </c>
      <c r="B269" s="300"/>
      <c r="C269" s="147" t="s">
        <v>1014</v>
      </c>
      <c r="D269" s="156" t="s">
        <v>49</v>
      </c>
    </row>
    <row r="270" spans="1:4" x14ac:dyDescent="0.2">
      <c r="A270" s="149" t="s">
        <v>1015</v>
      </c>
      <c r="B270" s="300"/>
      <c r="C270" s="147" t="s">
        <v>1016</v>
      </c>
      <c r="D270" s="156" t="s">
        <v>49</v>
      </c>
    </row>
    <row r="271" spans="1:4" x14ac:dyDescent="0.2">
      <c r="A271" s="149" t="s">
        <v>812</v>
      </c>
      <c r="B271" s="300" t="s">
        <v>1017</v>
      </c>
      <c r="C271" s="147" t="s">
        <v>1018</v>
      </c>
      <c r="D271" s="156" t="s">
        <v>52</v>
      </c>
    </row>
    <row r="272" spans="1:4" x14ac:dyDescent="0.2">
      <c r="A272" s="149" t="s">
        <v>1019</v>
      </c>
      <c r="B272" s="300"/>
      <c r="C272" s="147" t="s">
        <v>1020</v>
      </c>
      <c r="D272" s="156" t="s">
        <v>49</v>
      </c>
    </row>
    <row r="273" spans="1:4" x14ac:dyDescent="0.2">
      <c r="A273" s="149" t="s">
        <v>1021</v>
      </c>
      <c r="B273" s="300"/>
      <c r="C273" s="147" t="s">
        <v>1022</v>
      </c>
      <c r="D273" s="156" t="s">
        <v>49</v>
      </c>
    </row>
    <row r="274" spans="1:4" x14ac:dyDescent="0.2">
      <c r="A274" s="149" t="s">
        <v>1023</v>
      </c>
      <c r="B274" s="300"/>
      <c r="C274" s="147" t="s">
        <v>1024</v>
      </c>
      <c r="D274" s="156" t="s">
        <v>49</v>
      </c>
    </row>
    <row r="275" spans="1:4" x14ac:dyDescent="0.2">
      <c r="A275" s="149" t="s">
        <v>1025</v>
      </c>
      <c r="B275" s="300"/>
      <c r="C275" s="147" t="s">
        <v>1026</v>
      </c>
      <c r="D275" s="156" t="s">
        <v>49</v>
      </c>
    </row>
    <row r="276" spans="1:4" x14ac:dyDescent="0.2">
      <c r="A276" s="149" t="s">
        <v>1027</v>
      </c>
      <c r="B276" s="300"/>
      <c r="C276" s="147" t="s">
        <v>1028</v>
      </c>
      <c r="D276" s="156" t="s">
        <v>49</v>
      </c>
    </row>
    <row r="277" spans="1:4" x14ac:dyDescent="0.2">
      <c r="A277" s="149" t="s">
        <v>1029</v>
      </c>
      <c r="B277" s="300"/>
      <c r="C277" s="147" t="s">
        <v>1030</v>
      </c>
      <c r="D277" s="156" t="s">
        <v>49</v>
      </c>
    </row>
    <row r="278" spans="1:4" x14ac:dyDescent="0.2">
      <c r="A278" s="149" t="s">
        <v>1031</v>
      </c>
      <c r="B278" s="300"/>
      <c r="C278" s="147" t="s">
        <v>1032</v>
      </c>
      <c r="D278" s="156" t="s">
        <v>49</v>
      </c>
    </row>
    <row r="279" spans="1:4" x14ac:dyDescent="0.2">
      <c r="A279" s="149" t="s">
        <v>1033</v>
      </c>
      <c r="B279" s="300"/>
      <c r="C279" s="147" t="s">
        <v>1034</v>
      </c>
      <c r="D279" s="156" t="s">
        <v>49</v>
      </c>
    </row>
    <row r="280" spans="1:4" x14ac:dyDescent="0.2">
      <c r="A280" s="149" t="s">
        <v>1035</v>
      </c>
      <c r="B280" s="300"/>
      <c r="C280" s="147" t="s">
        <v>1036</v>
      </c>
      <c r="D280" s="156" t="s">
        <v>49</v>
      </c>
    </row>
    <row r="281" spans="1:4" x14ac:dyDescent="0.2">
      <c r="A281" s="149" t="s">
        <v>1037</v>
      </c>
      <c r="B281" s="300"/>
      <c r="C281" s="147" t="s">
        <v>1038</v>
      </c>
      <c r="D281" s="156" t="s">
        <v>49</v>
      </c>
    </row>
    <row r="282" spans="1:4" x14ac:dyDescent="0.2">
      <c r="A282" s="149" t="s">
        <v>1039</v>
      </c>
      <c r="B282" s="300"/>
      <c r="C282" s="147" t="s">
        <v>1040</v>
      </c>
      <c r="D282" s="156" t="s">
        <v>49</v>
      </c>
    </row>
    <row r="283" spans="1:4" x14ac:dyDescent="0.2">
      <c r="A283" s="149" t="s">
        <v>1041</v>
      </c>
      <c r="B283" s="300" t="s">
        <v>1042</v>
      </c>
      <c r="C283" s="147" t="s">
        <v>1043</v>
      </c>
      <c r="D283" s="156" t="s">
        <v>49</v>
      </c>
    </row>
    <row r="284" spans="1:4" x14ac:dyDescent="0.2">
      <c r="A284" s="149" t="s">
        <v>1044</v>
      </c>
      <c r="B284" s="300"/>
      <c r="C284" s="147" t="s">
        <v>1045</v>
      </c>
      <c r="D284" s="156" t="s">
        <v>49</v>
      </c>
    </row>
    <row r="285" spans="1:4" x14ac:dyDescent="0.2">
      <c r="A285" s="149" t="s">
        <v>1046</v>
      </c>
      <c r="B285" s="300"/>
      <c r="C285" s="147" t="s">
        <v>1047</v>
      </c>
      <c r="D285" s="156" t="s">
        <v>49</v>
      </c>
    </row>
    <row r="286" spans="1:4" x14ac:dyDescent="0.2">
      <c r="A286" s="149" t="s">
        <v>769</v>
      </c>
      <c r="B286" s="300" t="s">
        <v>1048</v>
      </c>
      <c r="C286" s="147" t="s">
        <v>1049</v>
      </c>
      <c r="D286" s="156" t="s">
        <v>49</v>
      </c>
    </row>
    <row r="287" spans="1:4" x14ac:dyDescent="0.2">
      <c r="A287" s="149" t="s">
        <v>770</v>
      </c>
      <c r="B287" s="300"/>
      <c r="C287" s="147" t="s">
        <v>1050</v>
      </c>
      <c r="D287" s="156" t="s">
        <v>49</v>
      </c>
    </row>
    <row r="288" spans="1:4" x14ac:dyDescent="0.2">
      <c r="A288" s="149" t="s">
        <v>632</v>
      </c>
      <c r="B288" s="300"/>
      <c r="C288" s="147" t="s">
        <v>1051</v>
      </c>
      <c r="D288" s="156" t="s">
        <v>49</v>
      </c>
    </row>
    <row r="289" spans="1:4" x14ac:dyDescent="0.2">
      <c r="A289" s="149" t="s">
        <v>815</v>
      </c>
      <c r="B289" s="300" t="s">
        <v>1052</v>
      </c>
      <c r="C289" s="147" t="s">
        <v>1053</v>
      </c>
      <c r="D289" s="156" t="s">
        <v>52</v>
      </c>
    </row>
    <row r="290" spans="1:4" x14ac:dyDescent="0.2">
      <c r="A290" s="149" t="s">
        <v>775</v>
      </c>
      <c r="B290" s="300"/>
      <c r="C290" s="147" t="s">
        <v>1054</v>
      </c>
      <c r="D290" s="156" t="s">
        <v>49</v>
      </c>
    </row>
    <row r="291" spans="1:4" x14ac:dyDescent="0.2">
      <c r="A291" s="149" t="s">
        <v>776</v>
      </c>
      <c r="B291" s="300"/>
      <c r="C291" s="147" t="s">
        <v>1055</v>
      </c>
      <c r="D291" s="156" t="s">
        <v>49</v>
      </c>
    </row>
    <row r="292" spans="1:4" x14ac:dyDescent="0.2">
      <c r="A292" s="149" t="s">
        <v>813</v>
      </c>
      <c r="B292" s="300" t="s">
        <v>1056</v>
      </c>
      <c r="C292" s="147" t="s">
        <v>1057</v>
      </c>
      <c r="D292" s="156" t="s">
        <v>52</v>
      </c>
    </row>
    <row r="293" spans="1:4" x14ac:dyDescent="0.2">
      <c r="A293" s="149" t="s">
        <v>1058</v>
      </c>
      <c r="B293" s="300"/>
      <c r="C293" s="147" t="s">
        <v>1059</v>
      </c>
      <c r="D293" s="156" t="s">
        <v>49</v>
      </c>
    </row>
    <row r="294" spans="1:4" x14ac:dyDescent="0.2">
      <c r="A294" s="149" t="s">
        <v>1060</v>
      </c>
      <c r="B294" s="300"/>
      <c r="C294" s="147" t="s">
        <v>1061</v>
      </c>
      <c r="D294" s="156" t="s">
        <v>49</v>
      </c>
    </row>
    <row r="295" spans="1:4" x14ac:dyDescent="0.2">
      <c r="A295" s="149" t="s">
        <v>1062</v>
      </c>
      <c r="B295" s="300"/>
      <c r="C295" s="147" t="s">
        <v>1063</v>
      </c>
      <c r="D295" s="156" t="s">
        <v>49</v>
      </c>
    </row>
    <row r="296" spans="1:4" x14ac:dyDescent="0.2">
      <c r="A296" s="149" t="s">
        <v>1064</v>
      </c>
      <c r="B296" s="300"/>
      <c r="C296" s="147" t="s">
        <v>1065</v>
      </c>
      <c r="D296" s="156" t="s">
        <v>49</v>
      </c>
    </row>
    <row r="297" spans="1:4" x14ac:dyDescent="0.2">
      <c r="A297" s="149" t="s">
        <v>1066</v>
      </c>
      <c r="B297" s="300"/>
      <c r="C297" s="147" t="s">
        <v>1067</v>
      </c>
      <c r="D297" s="156" t="s">
        <v>49</v>
      </c>
    </row>
    <row r="298" spans="1:4" x14ac:dyDescent="0.2">
      <c r="A298" s="149" t="s">
        <v>1068</v>
      </c>
      <c r="B298" s="300"/>
      <c r="C298" s="147" t="s">
        <v>1069</v>
      </c>
      <c r="D298" s="156" t="s">
        <v>49</v>
      </c>
    </row>
    <row r="299" spans="1:4" x14ac:dyDescent="0.2">
      <c r="A299" s="149" t="s">
        <v>1070</v>
      </c>
      <c r="B299" s="300"/>
      <c r="C299" s="147" t="s">
        <v>1071</v>
      </c>
      <c r="D299" s="156" t="s">
        <v>49</v>
      </c>
    </row>
    <row r="300" spans="1:4" x14ac:dyDescent="0.2">
      <c r="A300" s="149" t="s">
        <v>1072</v>
      </c>
      <c r="B300" s="300" t="s">
        <v>1073</v>
      </c>
      <c r="C300" s="147" t="s">
        <v>1074</v>
      </c>
      <c r="D300" s="156" t="s">
        <v>52</v>
      </c>
    </row>
    <row r="301" spans="1:4" x14ac:dyDescent="0.2">
      <c r="A301" s="149" t="s">
        <v>1075</v>
      </c>
      <c r="B301" s="300"/>
      <c r="C301" s="147" t="s">
        <v>1076</v>
      </c>
      <c r="D301" s="156" t="s">
        <v>70</v>
      </c>
    </row>
    <row r="302" spans="1:4" x14ac:dyDescent="0.2">
      <c r="A302" s="149">
        <v>40</v>
      </c>
      <c r="B302" s="300" t="s">
        <v>1077</v>
      </c>
      <c r="C302" s="147" t="s">
        <v>1078</v>
      </c>
      <c r="D302" s="156" t="s">
        <v>52</v>
      </c>
    </row>
    <row r="303" spans="1:4" x14ac:dyDescent="0.2">
      <c r="A303" s="149" t="s">
        <v>805</v>
      </c>
      <c r="B303" s="300"/>
      <c r="C303" s="147" t="s">
        <v>1079</v>
      </c>
      <c r="D303" s="156" t="s">
        <v>52</v>
      </c>
    </row>
    <row r="304" spans="1:4" x14ac:dyDescent="0.2">
      <c r="A304" s="149" t="s">
        <v>1080</v>
      </c>
      <c r="B304" s="300"/>
      <c r="C304" s="147" t="s">
        <v>1081</v>
      </c>
      <c r="D304" s="156" t="s">
        <v>49</v>
      </c>
    </row>
    <row r="305" spans="1:4" x14ac:dyDescent="0.2">
      <c r="A305" s="149" t="s">
        <v>806</v>
      </c>
      <c r="B305" s="300"/>
      <c r="C305" s="147" t="s">
        <v>1082</v>
      </c>
      <c r="D305" s="156" t="s">
        <v>49</v>
      </c>
    </row>
    <row r="306" spans="1:4" x14ac:dyDescent="0.2">
      <c r="A306" s="149" t="s">
        <v>814</v>
      </c>
      <c r="B306" s="300" t="s">
        <v>1083</v>
      </c>
      <c r="C306" s="147" t="s">
        <v>1084</v>
      </c>
      <c r="D306" s="156" t="s">
        <v>52</v>
      </c>
    </row>
    <row r="307" spans="1:4" x14ac:dyDescent="0.2">
      <c r="A307" s="149" t="s">
        <v>1085</v>
      </c>
      <c r="B307" s="300"/>
      <c r="C307" s="147" t="s">
        <v>1086</v>
      </c>
      <c r="D307" s="156" t="s">
        <v>49</v>
      </c>
    </row>
    <row r="308" spans="1:4" x14ac:dyDescent="0.2">
      <c r="A308" s="149" t="s">
        <v>1087</v>
      </c>
      <c r="B308" s="300"/>
      <c r="C308" s="147" t="s">
        <v>1088</v>
      </c>
      <c r="D308" s="156" t="s">
        <v>49</v>
      </c>
    </row>
    <row r="309" spans="1:4" x14ac:dyDescent="0.2">
      <c r="A309" s="149" t="s">
        <v>600</v>
      </c>
      <c r="B309" s="300"/>
      <c r="C309" s="147" t="s">
        <v>1089</v>
      </c>
      <c r="D309" s="156" t="s">
        <v>49</v>
      </c>
    </row>
    <row r="310" spans="1:4" x14ac:dyDescent="0.2">
      <c r="A310" s="149" t="s">
        <v>814</v>
      </c>
      <c r="B310" s="300"/>
      <c r="C310" s="147" t="s">
        <v>1090</v>
      </c>
      <c r="D310" s="156" t="s">
        <v>49</v>
      </c>
    </row>
    <row r="311" spans="1:4" x14ac:dyDescent="0.2">
      <c r="A311" s="149">
        <v>43</v>
      </c>
      <c r="B311" s="300" t="s">
        <v>1091</v>
      </c>
      <c r="C311" s="147" t="s">
        <v>1092</v>
      </c>
      <c r="D311" s="156" t="s">
        <v>49</v>
      </c>
    </row>
    <row r="312" spans="1:4" x14ac:dyDescent="0.2">
      <c r="A312" s="149">
        <v>44</v>
      </c>
      <c r="B312" s="300"/>
      <c r="C312" s="147" t="s">
        <v>1093</v>
      </c>
      <c r="D312" s="156" t="s">
        <v>49</v>
      </c>
    </row>
    <row r="313" spans="1:4" x14ac:dyDescent="0.2">
      <c r="A313" s="149" t="s">
        <v>1094</v>
      </c>
      <c r="B313" s="300" t="s">
        <v>1095</v>
      </c>
      <c r="C313" s="147" t="s">
        <v>1096</v>
      </c>
      <c r="D313" s="156" t="s">
        <v>49</v>
      </c>
    </row>
    <row r="314" spans="1:4" x14ac:dyDescent="0.2">
      <c r="A314" s="149" t="s">
        <v>1097</v>
      </c>
      <c r="B314" s="300"/>
      <c r="C314" s="147" t="s">
        <v>1098</v>
      </c>
      <c r="D314" s="156" t="s">
        <v>49</v>
      </c>
    </row>
    <row r="315" spans="1:4" x14ac:dyDescent="0.2">
      <c r="A315" s="149" t="s">
        <v>1099</v>
      </c>
      <c r="B315" s="300"/>
      <c r="C315" s="147" t="s">
        <v>1100</v>
      </c>
      <c r="D315" s="156" t="s">
        <v>49</v>
      </c>
    </row>
    <row r="316" spans="1:4" x14ac:dyDescent="0.2">
      <c r="A316" s="149" t="s">
        <v>1101</v>
      </c>
      <c r="B316" s="300"/>
      <c r="C316" s="147" t="s">
        <v>1102</v>
      </c>
      <c r="D316" s="156" t="s">
        <v>49</v>
      </c>
    </row>
    <row r="317" spans="1:4" x14ac:dyDescent="0.2">
      <c r="A317" s="149" t="s">
        <v>1103</v>
      </c>
      <c r="B317" s="300"/>
      <c r="C317" s="147" t="s">
        <v>1104</v>
      </c>
      <c r="D317" s="156" t="s">
        <v>49</v>
      </c>
    </row>
    <row r="318" spans="1:4" x14ac:dyDescent="0.2">
      <c r="A318" s="149" t="s">
        <v>1105</v>
      </c>
      <c r="B318" s="300"/>
      <c r="C318" s="147" t="s">
        <v>1106</v>
      </c>
      <c r="D318" s="156" t="s">
        <v>49</v>
      </c>
    </row>
    <row r="319" spans="1:4" x14ac:dyDescent="0.2">
      <c r="A319" s="149" t="s">
        <v>1107</v>
      </c>
      <c r="B319" s="300"/>
      <c r="C319" s="147" t="s">
        <v>1108</v>
      </c>
      <c r="D319" s="156" t="s">
        <v>49</v>
      </c>
    </row>
    <row r="320" spans="1:4" x14ac:dyDescent="0.2">
      <c r="A320" s="149" t="s">
        <v>1109</v>
      </c>
      <c r="B320" s="300" t="s">
        <v>1110</v>
      </c>
      <c r="C320" s="147" t="s">
        <v>1111</v>
      </c>
      <c r="D320" s="156" t="s">
        <v>49</v>
      </c>
    </row>
    <row r="321" spans="1:4" x14ac:dyDescent="0.2">
      <c r="A321" s="149" t="s">
        <v>1112</v>
      </c>
      <c r="B321" s="300"/>
      <c r="C321" s="147" t="s">
        <v>1113</v>
      </c>
      <c r="D321" s="156" t="s">
        <v>49</v>
      </c>
    </row>
    <row r="322" spans="1:4" x14ac:dyDescent="0.2">
      <c r="A322" s="149" t="s">
        <v>1114</v>
      </c>
      <c r="B322" s="300"/>
      <c r="C322" s="147" t="s">
        <v>1115</v>
      </c>
      <c r="D322" s="156" t="s">
        <v>49</v>
      </c>
    </row>
    <row r="323" spans="1:4" x14ac:dyDescent="0.2">
      <c r="A323" s="149" t="s">
        <v>1116</v>
      </c>
      <c r="B323" s="300"/>
      <c r="C323" s="147" t="s">
        <v>1117</v>
      </c>
      <c r="D323" s="156" t="s">
        <v>49</v>
      </c>
    </row>
    <row r="324" spans="1:4" x14ac:dyDescent="0.2">
      <c r="A324" s="149" t="s">
        <v>1118</v>
      </c>
      <c r="B324" s="300"/>
      <c r="C324" s="147" t="s">
        <v>1119</v>
      </c>
      <c r="D324" s="156" t="s">
        <v>49</v>
      </c>
    </row>
    <row r="325" spans="1:4" x14ac:dyDescent="0.2">
      <c r="A325" s="149" t="s">
        <v>1120</v>
      </c>
      <c r="B325" s="300"/>
      <c r="C325" s="147" t="s">
        <v>1121</v>
      </c>
      <c r="D325" s="156" t="s">
        <v>49</v>
      </c>
    </row>
    <row r="326" spans="1:4" x14ac:dyDescent="0.2">
      <c r="A326" s="149" t="s">
        <v>1122</v>
      </c>
      <c r="B326" s="300"/>
      <c r="C326" s="147" t="s">
        <v>1123</v>
      </c>
      <c r="D326" s="156" t="s">
        <v>52</v>
      </c>
    </row>
    <row r="327" spans="1:4" x14ac:dyDescent="0.2">
      <c r="A327" s="149" t="s">
        <v>1124</v>
      </c>
      <c r="B327" s="300"/>
      <c r="C327" s="147" t="s">
        <v>1125</v>
      </c>
      <c r="D327" s="156" t="s">
        <v>52</v>
      </c>
    </row>
    <row r="328" spans="1:4" x14ac:dyDescent="0.2">
      <c r="A328" s="149" t="s">
        <v>1126</v>
      </c>
      <c r="B328" s="300"/>
      <c r="C328" s="147" t="s">
        <v>1127</v>
      </c>
      <c r="D328" s="156" t="s">
        <v>49</v>
      </c>
    </row>
    <row r="329" spans="1:4" x14ac:dyDescent="0.2">
      <c r="A329" s="149" t="s">
        <v>1128</v>
      </c>
      <c r="B329" s="300"/>
      <c r="C329" s="147" t="s">
        <v>1129</v>
      </c>
      <c r="D329" s="156" t="s">
        <v>49</v>
      </c>
    </row>
    <row r="330" spans="1:4" x14ac:dyDescent="0.2">
      <c r="A330" s="149" t="s">
        <v>1130</v>
      </c>
      <c r="B330" s="300"/>
      <c r="C330" s="147" t="s">
        <v>1131</v>
      </c>
      <c r="D330" s="156" t="s">
        <v>49</v>
      </c>
    </row>
    <row r="331" spans="1:4" x14ac:dyDescent="0.2">
      <c r="A331" s="149" t="s">
        <v>622</v>
      </c>
      <c r="B331" s="300" t="s">
        <v>1132</v>
      </c>
      <c r="C331" s="147" t="s">
        <v>1133</v>
      </c>
      <c r="D331" s="156" t="s">
        <v>49</v>
      </c>
    </row>
    <row r="332" spans="1:4" x14ac:dyDescent="0.2">
      <c r="A332" s="149" t="s">
        <v>1134</v>
      </c>
      <c r="B332" s="300"/>
      <c r="C332" s="147" t="s">
        <v>1135</v>
      </c>
      <c r="D332" s="156" t="s">
        <v>49</v>
      </c>
    </row>
    <row r="333" spans="1:4" x14ac:dyDescent="0.2">
      <c r="A333" s="149" t="s">
        <v>1136</v>
      </c>
      <c r="B333" s="300"/>
      <c r="C333" s="147" t="s">
        <v>1137</v>
      </c>
      <c r="D333" s="156" t="s">
        <v>49</v>
      </c>
    </row>
    <row r="334" spans="1:4" x14ac:dyDescent="0.2">
      <c r="A334" s="149" t="s">
        <v>1138</v>
      </c>
      <c r="B334" s="300"/>
      <c r="C334" s="147" t="s">
        <v>1139</v>
      </c>
      <c r="D334" s="156" t="s">
        <v>49</v>
      </c>
    </row>
    <row r="335" spans="1:4" x14ac:dyDescent="0.2">
      <c r="A335" s="149" t="s">
        <v>1140</v>
      </c>
      <c r="B335" s="300"/>
      <c r="C335" s="147" t="s">
        <v>1141</v>
      </c>
      <c r="D335" s="156" t="s">
        <v>52</v>
      </c>
    </row>
    <row r="336" spans="1:4" x14ac:dyDescent="0.2">
      <c r="A336" s="149">
        <v>48</v>
      </c>
      <c r="B336" s="157" t="s">
        <v>1142</v>
      </c>
      <c r="C336" s="147" t="s">
        <v>1143</v>
      </c>
      <c r="D336" s="156" t="s">
        <v>52</v>
      </c>
    </row>
    <row r="337" spans="1:4" x14ac:dyDescent="0.2">
      <c r="A337" s="158" t="s">
        <v>819</v>
      </c>
      <c r="B337" s="300" t="s">
        <v>1144</v>
      </c>
      <c r="C337" s="147" t="s">
        <v>1145</v>
      </c>
      <c r="D337" s="156" t="s">
        <v>52</v>
      </c>
    </row>
    <row r="338" spans="1:4" x14ac:dyDescent="0.2">
      <c r="A338" s="158" t="s">
        <v>1146</v>
      </c>
      <c r="B338" s="300"/>
      <c r="C338" s="147" t="s">
        <v>1147</v>
      </c>
      <c r="D338" s="156" t="s">
        <v>52</v>
      </c>
    </row>
    <row r="339" spans="1:4" x14ac:dyDescent="0.2">
      <c r="A339" s="158" t="s">
        <v>1148</v>
      </c>
      <c r="B339" s="300"/>
      <c r="C339" s="147" t="s">
        <v>1149</v>
      </c>
      <c r="D339" s="156" t="s">
        <v>49</v>
      </c>
    </row>
    <row r="340" spans="1:4" x14ac:dyDescent="0.2">
      <c r="A340" s="158" t="s">
        <v>1150</v>
      </c>
      <c r="B340" s="300"/>
      <c r="C340" s="147" t="s">
        <v>1151</v>
      </c>
      <c r="D340" s="156" t="s">
        <v>49</v>
      </c>
    </row>
    <row r="341" spans="1:4" x14ac:dyDescent="0.2">
      <c r="A341" s="158" t="s">
        <v>1152</v>
      </c>
      <c r="B341" s="300"/>
      <c r="C341" s="147" t="s">
        <v>1153</v>
      </c>
      <c r="D341" s="156" t="s">
        <v>49</v>
      </c>
    </row>
    <row r="342" spans="1:4" x14ac:dyDescent="0.2">
      <c r="A342" s="158" t="s">
        <v>824</v>
      </c>
      <c r="B342" s="300"/>
      <c r="C342" s="147" t="s">
        <v>1154</v>
      </c>
      <c r="D342" s="156" t="s">
        <v>49</v>
      </c>
    </row>
    <row r="343" spans="1:4" x14ac:dyDescent="0.2">
      <c r="A343" s="158" t="s">
        <v>1155</v>
      </c>
      <c r="B343" s="300"/>
      <c r="C343" s="147" t="s">
        <v>1156</v>
      </c>
      <c r="D343" s="156" t="s">
        <v>49</v>
      </c>
    </row>
    <row r="344" spans="1:4" x14ac:dyDescent="0.2">
      <c r="A344" s="158" t="s">
        <v>1157</v>
      </c>
      <c r="B344" s="300"/>
      <c r="C344" s="147" t="s">
        <v>1158</v>
      </c>
      <c r="D344" s="156" t="s">
        <v>49</v>
      </c>
    </row>
    <row r="345" spans="1:4" x14ac:dyDescent="0.2">
      <c r="A345" s="158" t="s">
        <v>1159</v>
      </c>
      <c r="B345" s="300"/>
      <c r="C345" s="147" t="s">
        <v>1160</v>
      </c>
      <c r="D345" s="156" t="s">
        <v>49</v>
      </c>
    </row>
    <row r="346" spans="1:4" ht="15" thickBot="1" x14ac:dyDescent="0.25">
      <c r="A346" s="159">
        <v>52</v>
      </c>
      <c r="B346" s="160" t="s">
        <v>1161</v>
      </c>
      <c r="C346" s="161" t="s">
        <v>1162</v>
      </c>
      <c r="D346" s="162" t="s">
        <v>52</v>
      </c>
    </row>
  </sheetData>
  <sheetProtection algorithmName="SHA-512" hashValue="aaDEVyFzhxcApK8Z8QLh7qwdjGpndJEeqQU4b/w9K7axrGBb6W++4dtXzVehgyGBaGkEmyArd/f7bCehPL+PVQ==" saltValue="IieX3Zt/XgjmptXd5JO+xw==" spinCount="100000" sheet="1" formatColumns="0" formatRows="0"/>
  <customSheetViews>
    <customSheetView guid="{7420B12A-7942-457E-981F-D2D91C809DAA}">
      <selection activeCell="C22" sqref="C22"/>
      <pageMargins left="0.39370078740157483" right="0.39370078740157483" top="0.78740157480314965" bottom="0.78740157480314965" header="0.31496062992125984" footer="0.31496062992125984"/>
      <pageSetup paperSize="9" orientation="landscape" verticalDpi="1200"/>
      <headerFooter>
        <oddFooter>&amp;C&amp;P</oddFooter>
      </headerFooter>
    </customSheetView>
  </customSheetViews>
  <mergeCells count="100">
    <mergeCell ref="A71:D71"/>
    <mergeCell ref="A72:A81"/>
    <mergeCell ref="B72:B75"/>
    <mergeCell ref="B76:B81"/>
    <mergeCell ref="A36:A41"/>
    <mergeCell ref="B36:B41"/>
    <mergeCell ref="A42:A43"/>
    <mergeCell ref="B42:B43"/>
    <mergeCell ref="A44:A46"/>
    <mergeCell ref="B44:B46"/>
    <mergeCell ref="A59:A63"/>
    <mergeCell ref="B59:B63"/>
    <mergeCell ref="A64:A66"/>
    <mergeCell ref="B64:B66"/>
    <mergeCell ref="A67:A70"/>
    <mergeCell ref="B67:B70"/>
    <mergeCell ref="A1:D1"/>
    <mergeCell ref="A2:D2"/>
    <mergeCell ref="A145:D145"/>
    <mergeCell ref="A4:D4"/>
    <mergeCell ref="A5:A14"/>
    <mergeCell ref="B5:B14"/>
    <mergeCell ref="A15:A18"/>
    <mergeCell ref="B15:B18"/>
    <mergeCell ref="A19:A26"/>
    <mergeCell ref="B19:B26"/>
    <mergeCell ref="A27:A34"/>
    <mergeCell ref="B27:B34"/>
    <mergeCell ref="A123:A133"/>
    <mergeCell ref="B123:B133"/>
    <mergeCell ref="A48:A57"/>
    <mergeCell ref="B48:B57"/>
    <mergeCell ref="A82:A84"/>
    <mergeCell ref="B82:B84"/>
    <mergeCell ref="A85:A88"/>
    <mergeCell ref="B85:B88"/>
    <mergeCell ref="A89:A104"/>
    <mergeCell ref="B89:B104"/>
    <mergeCell ref="D89:D91"/>
    <mergeCell ref="A105:A114"/>
    <mergeCell ref="B105:B114"/>
    <mergeCell ref="A115:A122"/>
    <mergeCell ref="B115:B122"/>
    <mergeCell ref="A134:A135"/>
    <mergeCell ref="B134:B135"/>
    <mergeCell ref="A136:A144"/>
    <mergeCell ref="B136:B144"/>
    <mergeCell ref="A146:A157"/>
    <mergeCell ref="B146:B157"/>
    <mergeCell ref="A158:A163"/>
    <mergeCell ref="B158:B163"/>
    <mergeCell ref="A164:A168"/>
    <mergeCell ref="B164:B168"/>
    <mergeCell ref="A169:A170"/>
    <mergeCell ref="B169:B170"/>
    <mergeCell ref="A171:A175"/>
    <mergeCell ref="B171:B175"/>
    <mergeCell ref="A176:A180"/>
    <mergeCell ref="B176:B180"/>
    <mergeCell ref="A181:A184"/>
    <mergeCell ref="B181:B184"/>
    <mergeCell ref="A185:D185"/>
    <mergeCell ref="A186:A193"/>
    <mergeCell ref="B186:B193"/>
    <mergeCell ref="A194:A195"/>
    <mergeCell ref="B194:B195"/>
    <mergeCell ref="A197:A200"/>
    <mergeCell ref="B197:B200"/>
    <mergeCell ref="A201:A204"/>
    <mergeCell ref="B201:B204"/>
    <mergeCell ref="A205:A211"/>
    <mergeCell ref="B205:B211"/>
    <mergeCell ref="A212:D212"/>
    <mergeCell ref="B213:B214"/>
    <mergeCell ref="B215:B216"/>
    <mergeCell ref="B217:B218"/>
    <mergeCell ref="B219:B220"/>
    <mergeCell ref="B221:B222"/>
    <mergeCell ref="B224:B226"/>
    <mergeCell ref="B229:B232"/>
    <mergeCell ref="B235:B242"/>
    <mergeCell ref="B243:B244"/>
    <mergeCell ref="B248:B252"/>
    <mergeCell ref="B254:B256"/>
    <mergeCell ref="B259:B262"/>
    <mergeCell ref="B263:B266"/>
    <mergeCell ref="B267:B270"/>
    <mergeCell ref="B271:B282"/>
    <mergeCell ref="B283:B285"/>
    <mergeCell ref="B286:B288"/>
    <mergeCell ref="B289:B291"/>
    <mergeCell ref="B292:B299"/>
    <mergeCell ref="B320:B330"/>
    <mergeCell ref="B331:B335"/>
    <mergeCell ref="B337:B345"/>
    <mergeCell ref="B300:B301"/>
    <mergeCell ref="B302:B305"/>
    <mergeCell ref="B306:B310"/>
    <mergeCell ref="B311:B312"/>
    <mergeCell ref="B313:B319"/>
  </mergeCells>
  <phoneticPr fontId="5" type="noConversion"/>
  <pageMargins left="0.78740157480314965" right="0.39370078740157483" top="0.78740157480314965" bottom="0.78740157480314965" header="0.31496062992125984" footer="0.31496062992125984"/>
  <pageSetup paperSize="9" orientation="landscape" r:id="rId1"/>
  <headerFooter>
    <oddHeader>&amp;C&amp;"-,полужирный"&amp;10&amp;URaising Knowledge among Students and Teachers on Tailings Safety and its Legislative Review in Ukraine</oddHeader>
    <oddFooter>&amp;L&amp;10&amp;A&amp;C&amp;10&amp;P&amp;R&amp;10&amp;F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
  <sheetViews>
    <sheetView showWhiteSpace="0" zoomScale="68" zoomScaleNormal="68" zoomScalePageLayoutView="70" workbookViewId="0">
      <selection sqref="A1:X1"/>
    </sheetView>
  </sheetViews>
  <sheetFormatPr defaultColWidth="8.85546875" defaultRowHeight="12.75" x14ac:dyDescent="0.2"/>
  <cols>
    <col min="1" max="1" width="8.42578125" style="6" customWidth="1"/>
    <col min="2" max="2" width="4.42578125" style="6" customWidth="1"/>
    <col min="3" max="3" width="75.85546875" style="10" bestFit="1" customWidth="1"/>
    <col min="4" max="4" width="14.5703125" style="5" bestFit="1" customWidth="1"/>
    <col min="5" max="5" width="6" style="27" customWidth="1"/>
    <col min="6" max="6" width="11.140625" style="27" bestFit="1" customWidth="1"/>
    <col min="7" max="7" width="10.5703125" style="27" bestFit="1" customWidth="1"/>
    <col min="8" max="8" width="5.28515625" style="27" customWidth="1"/>
    <col min="9" max="9" width="26.42578125" style="27" customWidth="1"/>
    <col min="10" max="10" width="34.28515625" style="27" customWidth="1"/>
    <col min="11" max="11" width="18.85546875" style="27" bestFit="1" customWidth="1"/>
    <col min="12" max="12" width="26.7109375" style="27" bestFit="1" customWidth="1"/>
    <col min="13" max="13" width="11.85546875" style="27" bestFit="1" customWidth="1"/>
    <col min="14" max="14" width="16.28515625" style="27" customWidth="1"/>
    <col min="15" max="15" width="4.85546875" style="27" bestFit="1" customWidth="1"/>
    <col min="16" max="18" width="4.85546875" style="5" bestFit="1" customWidth="1"/>
    <col min="19" max="19" width="4.5703125" style="7" bestFit="1" customWidth="1"/>
    <col min="20" max="20" width="4.5703125" style="6" bestFit="1" customWidth="1"/>
    <col min="21" max="21" width="7.28515625" style="6" bestFit="1" customWidth="1"/>
    <col min="22" max="23" width="8.28515625" style="6" bestFit="1" customWidth="1"/>
    <col min="24" max="24" width="8.28515625" style="6" customWidth="1"/>
    <col min="25" max="25" width="32.140625" style="6" bestFit="1" customWidth="1"/>
    <col min="26" max="26" width="9.5703125" style="6" customWidth="1"/>
    <col min="27" max="16384" width="8.85546875" style="6"/>
  </cols>
  <sheetData>
    <row r="1" spans="1:26" s="16" customFormat="1" ht="49.5" customHeight="1" x14ac:dyDescent="0.25">
      <c r="A1" s="255" t="s">
        <v>271</v>
      </c>
      <c r="B1" s="256"/>
      <c r="C1" s="256"/>
      <c r="D1" s="256"/>
      <c r="E1" s="256"/>
      <c r="F1" s="256"/>
      <c r="G1" s="256"/>
      <c r="H1" s="256"/>
      <c r="I1" s="256"/>
      <c r="J1" s="256"/>
      <c r="K1" s="256"/>
      <c r="L1" s="256"/>
      <c r="M1" s="256"/>
      <c r="N1" s="256"/>
      <c r="O1" s="256"/>
      <c r="P1" s="256"/>
      <c r="Q1" s="256"/>
      <c r="R1" s="256"/>
      <c r="S1" s="256"/>
      <c r="T1" s="256"/>
      <c r="U1" s="256"/>
      <c r="V1" s="256"/>
      <c r="W1" s="256"/>
      <c r="X1" s="257"/>
    </row>
    <row r="2" spans="1:26" s="16" customFormat="1" ht="49.5" customHeight="1" thickBot="1" x14ac:dyDescent="0.3">
      <c r="A2" s="258" t="s">
        <v>1166</v>
      </c>
      <c r="B2" s="259"/>
      <c r="C2" s="259"/>
      <c r="D2" s="259"/>
      <c r="E2" s="259"/>
      <c r="F2" s="259"/>
      <c r="G2" s="259"/>
      <c r="H2" s="259"/>
      <c r="I2" s="259"/>
      <c r="J2" s="259"/>
      <c r="K2" s="259"/>
      <c r="L2" s="259"/>
      <c r="M2" s="259"/>
      <c r="N2" s="259"/>
      <c r="O2" s="259"/>
      <c r="P2" s="259"/>
      <c r="Q2" s="259"/>
      <c r="R2" s="259"/>
      <c r="S2" s="259"/>
      <c r="T2" s="259"/>
      <c r="U2" s="259"/>
      <c r="V2" s="259"/>
      <c r="W2" s="259"/>
      <c r="X2" s="260"/>
    </row>
    <row r="3" spans="1:26" ht="30" customHeight="1" x14ac:dyDescent="0.2">
      <c r="A3" s="247" t="s">
        <v>544</v>
      </c>
      <c r="B3" s="249" t="s">
        <v>530</v>
      </c>
      <c r="C3" s="247" t="s">
        <v>272</v>
      </c>
      <c r="D3" s="248" t="s">
        <v>273</v>
      </c>
      <c r="E3" s="248"/>
      <c r="F3" s="248"/>
      <c r="G3" s="248"/>
      <c r="H3" s="248"/>
      <c r="I3" s="194" t="s">
        <v>375</v>
      </c>
      <c r="J3" s="195" t="s">
        <v>3</v>
      </c>
      <c r="K3" s="195" t="s">
        <v>643</v>
      </c>
      <c r="L3" s="195" t="s">
        <v>644</v>
      </c>
      <c r="M3" s="253" t="s">
        <v>6</v>
      </c>
      <c r="N3" s="253" t="s">
        <v>1213</v>
      </c>
      <c r="O3" s="244" t="s">
        <v>1188</v>
      </c>
      <c r="P3" s="245"/>
      <c r="Q3" s="245"/>
      <c r="R3" s="245"/>
      <c r="S3" s="245"/>
      <c r="T3" s="245"/>
      <c r="U3" s="245"/>
      <c r="V3" s="245"/>
      <c r="W3" s="245"/>
      <c r="X3" s="246"/>
      <c r="Y3" s="251" t="s">
        <v>1210</v>
      </c>
    </row>
    <row r="4" spans="1:26" ht="49.5" customHeight="1" x14ac:dyDescent="0.2">
      <c r="A4" s="247"/>
      <c r="B4" s="249"/>
      <c r="C4" s="247"/>
      <c r="D4" s="195" t="s">
        <v>515</v>
      </c>
      <c r="E4" s="195" t="s">
        <v>276</v>
      </c>
      <c r="F4" s="195" t="s">
        <v>277</v>
      </c>
      <c r="G4" s="195" t="s">
        <v>278</v>
      </c>
      <c r="H4" s="195" t="s">
        <v>279</v>
      </c>
      <c r="I4" s="196" t="s">
        <v>642</v>
      </c>
      <c r="J4" s="197" t="s">
        <v>641</v>
      </c>
      <c r="K4" s="197" t="s">
        <v>645</v>
      </c>
      <c r="L4" s="196" t="s">
        <v>533</v>
      </c>
      <c r="M4" s="254"/>
      <c r="N4" s="254"/>
      <c r="O4" s="250" t="s">
        <v>75</v>
      </c>
      <c r="P4" s="250"/>
      <c r="Q4" s="250"/>
      <c r="R4" s="250"/>
      <c r="S4" s="250"/>
      <c r="T4" s="241"/>
      <c r="U4" s="241" t="s">
        <v>585</v>
      </c>
      <c r="V4" s="242"/>
      <c r="W4" s="242"/>
      <c r="X4" s="243"/>
      <c r="Y4" s="252"/>
    </row>
    <row r="5" spans="1:26" s="51" customFormat="1" ht="30" customHeight="1" thickBot="1" x14ac:dyDescent="0.25">
      <c r="A5" s="238" t="s">
        <v>640</v>
      </c>
      <c r="B5" s="239"/>
      <c r="C5" s="239"/>
      <c r="D5" s="239"/>
      <c r="E5" s="239"/>
      <c r="F5" s="239"/>
      <c r="G5" s="239"/>
      <c r="H5" s="239"/>
      <c r="I5" s="239"/>
      <c r="J5" s="239"/>
      <c r="K5" s="239"/>
      <c r="L5" s="239"/>
      <c r="M5" s="239"/>
      <c r="N5" s="239"/>
      <c r="O5" s="239"/>
      <c r="P5" s="239"/>
      <c r="Q5" s="239"/>
      <c r="R5" s="239"/>
      <c r="S5" s="239"/>
      <c r="T5" s="239"/>
      <c r="U5" s="239"/>
      <c r="V5" s="239"/>
      <c r="W5" s="239"/>
      <c r="X5" s="240"/>
      <c r="Y5" s="221" t="str">
        <f>IF(COUNTIF(A6:A50,"OK")=38,"OK for evaluation","Back to the answers")</f>
        <v>OK for evaluation</v>
      </c>
    </row>
    <row r="6" spans="1:26" ht="48.75" customHeight="1" thickBot="1" x14ac:dyDescent="0.25">
      <c r="A6" s="222" t="str">
        <f>IF(COUNT(D6:H6)&gt;1,"ERROR",IF(COUNT(D6:H6)=0,"ERROR","OK"))</f>
        <v>OK</v>
      </c>
      <c r="B6" s="114">
        <v>1</v>
      </c>
      <c r="C6" s="52" t="s">
        <v>424</v>
      </c>
      <c r="D6" s="66"/>
      <c r="E6" s="67"/>
      <c r="F6" s="67"/>
      <c r="G6" s="67"/>
      <c r="H6" s="67">
        <v>1</v>
      </c>
      <c r="I6" s="57">
        <v>1</v>
      </c>
      <c r="J6" s="69">
        <f>IF(A6="ERROR","ERROR",E6*4+F6*3+G6*2+H6*1+D6*0)</f>
        <v>1</v>
      </c>
      <c r="K6" s="70">
        <f>IF(A6="ERROR","ERROR",J6*I6)</f>
        <v>1</v>
      </c>
      <c r="L6" s="70">
        <f>IF(A6="ERROR","ERROR",IF(D6=1,0,4*I6))</f>
        <v>4</v>
      </c>
      <c r="M6" s="59" t="s">
        <v>581</v>
      </c>
      <c r="N6" s="59" t="str">
        <f>IF(OR(J6=4, J6=0),"NO",IF(A6="ERROR","ERROR","YES"))</f>
        <v>YES</v>
      </c>
      <c r="O6" s="58" t="s">
        <v>91</v>
      </c>
      <c r="P6" s="58" t="s">
        <v>586</v>
      </c>
      <c r="Q6" s="58" t="s">
        <v>587</v>
      </c>
      <c r="R6" s="58" t="s">
        <v>588</v>
      </c>
      <c r="S6" s="58" t="s">
        <v>589</v>
      </c>
      <c r="T6" s="58" t="s">
        <v>89</v>
      </c>
      <c r="U6" s="58" t="s">
        <v>590</v>
      </c>
      <c r="V6" s="58"/>
      <c r="W6" s="58"/>
      <c r="X6" s="60"/>
    </row>
    <row r="7" spans="1:26" ht="48.75" customHeight="1" thickBot="1" x14ac:dyDescent="0.25">
      <c r="A7" s="222" t="str">
        <f>IF(COUNT(D7:H7)&gt;1,"ERROR",IF(COUNT(D7:H7)=0,"ERROR","OK"))</f>
        <v>OK</v>
      </c>
      <c r="B7" s="114">
        <v>2</v>
      </c>
      <c r="C7" s="52" t="s">
        <v>579</v>
      </c>
      <c r="D7" s="66"/>
      <c r="E7" s="67"/>
      <c r="F7" s="67"/>
      <c r="G7" s="67"/>
      <c r="H7" s="67">
        <v>1</v>
      </c>
      <c r="I7" s="57">
        <v>1</v>
      </c>
      <c r="J7" s="69">
        <f>IF(A7="ERROR","ERROR",E7*4+F7*3+G7*2+H7*1+D7*0)</f>
        <v>1</v>
      </c>
      <c r="K7" s="70">
        <f t="shared" ref="K7:K50" si="0">IF(A7="ERROR","ERROR",J7*I7)</f>
        <v>1</v>
      </c>
      <c r="L7" s="70">
        <f>IF(A7="ERROR","ERROR",IF(D7=1,0,4*I7))</f>
        <v>4</v>
      </c>
      <c r="M7" s="59" t="s">
        <v>581</v>
      </c>
      <c r="N7" s="59" t="str">
        <f t="shared" ref="N7:N8" si="1">IF(OR(J7=4, J7=0),"NO",IF(A7="ERROR","ERROR","YES"))</f>
        <v>YES</v>
      </c>
      <c r="O7" s="58" t="s">
        <v>591</v>
      </c>
      <c r="P7" s="58" t="s">
        <v>176</v>
      </c>
      <c r="Q7" s="58" t="s">
        <v>592</v>
      </c>
      <c r="R7" s="58"/>
      <c r="S7" s="58"/>
      <c r="T7" s="58"/>
      <c r="U7" s="58" t="s">
        <v>593</v>
      </c>
      <c r="V7" s="58" t="s">
        <v>594</v>
      </c>
      <c r="W7" s="58"/>
      <c r="X7" s="60"/>
      <c r="Y7" s="224" t="s">
        <v>1211</v>
      </c>
      <c r="Z7" s="51"/>
    </row>
    <row r="8" spans="1:26" ht="48.75" customHeight="1" x14ac:dyDescent="0.2">
      <c r="A8" s="222" t="str">
        <f t="shared" ref="A8:A50" si="2">IF(COUNT(D8:H8)&gt;1,"ERROR",IF(COUNT(D8:H8)=0,"ERROR","OK"))</f>
        <v>OK</v>
      </c>
      <c r="B8" s="114">
        <v>3</v>
      </c>
      <c r="C8" s="52" t="s">
        <v>580</v>
      </c>
      <c r="D8" s="66"/>
      <c r="E8" s="67">
        <v>1</v>
      </c>
      <c r="F8" s="67"/>
      <c r="G8" s="67"/>
      <c r="H8" s="67"/>
      <c r="I8" s="57">
        <v>1</v>
      </c>
      <c r="J8" s="69">
        <f t="shared" ref="J8" si="3">IF(A8="ERROR","ERROR",E8*4+F8*3+G8*2+H8*1+D8*0)</f>
        <v>4</v>
      </c>
      <c r="K8" s="70">
        <f t="shared" si="0"/>
        <v>4</v>
      </c>
      <c r="L8" s="70">
        <f t="shared" ref="L8" si="4">IF(A8="ERROR","ERROR",IF(D8=1,0,4*I8))</f>
        <v>4</v>
      </c>
      <c r="M8" s="59" t="s">
        <v>581</v>
      </c>
      <c r="N8" s="59" t="str">
        <f t="shared" si="1"/>
        <v>NO</v>
      </c>
      <c r="O8" s="58" t="s">
        <v>87</v>
      </c>
      <c r="P8" s="58" t="s">
        <v>88</v>
      </c>
      <c r="Q8" s="58" t="s">
        <v>102</v>
      </c>
      <c r="R8" s="58" t="s">
        <v>89</v>
      </c>
      <c r="S8" s="58" t="s">
        <v>90</v>
      </c>
      <c r="T8" s="58"/>
      <c r="U8" s="58" t="s">
        <v>593</v>
      </c>
      <c r="V8" s="58" t="s">
        <v>594</v>
      </c>
      <c r="W8" s="58"/>
      <c r="X8" s="60"/>
    </row>
    <row r="9" spans="1:26" s="51" customFormat="1" ht="30" customHeight="1" x14ac:dyDescent="0.2">
      <c r="A9" s="238" t="s">
        <v>646</v>
      </c>
      <c r="B9" s="239"/>
      <c r="C9" s="239"/>
      <c r="D9" s="239"/>
      <c r="E9" s="239"/>
      <c r="F9" s="239"/>
      <c r="G9" s="239"/>
      <c r="H9" s="239"/>
      <c r="I9" s="239"/>
      <c r="J9" s="239"/>
      <c r="K9" s="239"/>
      <c r="L9" s="239"/>
      <c r="M9" s="239"/>
      <c r="N9" s="239"/>
      <c r="O9" s="239"/>
      <c r="P9" s="239"/>
      <c r="Q9" s="239"/>
      <c r="R9" s="239"/>
      <c r="S9" s="239"/>
      <c r="T9" s="239"/>
      <c r="U9" s="239"/>
      <c r="V9" s="239"/>
      <c r="W9" s="239"/>
      <c r="X9" s="240"/>
    </row>
    <row r="10" spans="1:26" ht="48.75" customHeight="1" x14ac:dyDescent="0.2">
      <c r="A10" s="222" t="str">
        <f t="shared" si="2"/>
        <v>OK</v>
      </c>
      <c r="B10" s="114">
        <v>4</v>
      </c>
      <c r="C10" s="52" t="s">
        <v>378</v>
      </c>
      <c r="D10" s="66"/>
      <c r="E10" s="67">
        <v>1</v>
      </c>
      <c r="F10" s="67"/>
      <c r="G10" s="67"/>
      <c r="H10" s="67"/>
      <c r="I10" s="57">
        <v>1</v>
      </c>
      <c r="J10" s="69">
        <f t="shared" ref="J10:J12" si="5">IF(A10="ERROR","ERROR",E10*4+F10*3+G10*2+H10*1+D10*0)</f>
        <v>4</v>
      </c>
      <c r="K10" s="70">
        <f t="shared" si="0"/>
        <v>4</v>
      </c>
      <c r="L10" s="70">
        <f t="shared" ref="L10:L12" si="6">IF(A10="ERROR","ERROR",IF(D10=1,0,4*I10))</f>
        <v>4</v>
      </c>
      <c r="M10" s="59" t="s">
        <v>583</v>
      </c>
      <c r="N10" s="59" t="str">
        <f t="shared" ref="N10:N12" si="7">IF(OR(J10=4, J10=0),"NO",IF(A10="ERROR","ERROR","YES"))</f>
        <v>NO</v>
      </c>
      <c r="O10" s="58" t="s">
        <v>8</v>
      </c>
      <c r="P10" s="58" t="s">
        <v>94</v>
      </c>
      <c r="Q10" s="58"/>
      <c r="R10" s="58"/>
      <c r="S10" s="58"/>
      <c r="T10" s="58"/>
      <c r="U10" s="58" t="s">
        <v>595</v>
      </c>
      <c r="V10" s="58" t="s">
        <v>596</v>
      </c>
      <c r="W10" s="58"/>
      <c r="X10" s="60"/>
    </row>
    <row r="11" spans="1:26" ht="48.75" customHeight="1" x14ac:dyDescent="0.2">
      <c r="A11" s="222" t="str">
        <f t="shared" si="2"/>
        <v>OK</v>
      </c>
      <c r="B11" s="114">
        <v>5</v>
      </c>
      <c r="C11" s="53" t="s">
        <v>582</v>
      </c>
      <c r="D11" s="66"/>
      <c r="E11" s="67"/>
      <c r="F11" s="67">
        <v>1</v>
      </c>
      <c r="G11" s="67"/>
      <c r="H11" s="67"/>
      <c r="I11" s="57">
        <v>2</v>
      </c>
      <c r="J11" s="69">
        <f t="shared" si="5"/>
        <v>3</v>
      </c>
      <c r="K11" s="70">
        <f t="shared" si="0"/>
        <v>6</v>
      </c>
      <c r="L11" s="70">
        <f t="shared" si="6"/>
        <v>8</v>
      </c>
      <c r="M11" s="59" t="s">
        <v>583</v>
      </c>
      <c r="N11" s="59" t="str">
        <f t="shared" si="7"/>
        <v>YES</v>
      </c>
      <c r="O11" s="58" t="s">
        <v>8</v>
      </c>
      <c r="P11" s="58" t="s">
        <v>94</v>
      </c>
      <c r="Q11" s="58"/>
      <c r="R11" s="58"/>
      <c r="S11" s="58"/>
      <c r="T11" s="58"/>
      <c r="U11" s="58" t="s">
        <v>597</v>
      </c>
      <c r="V11" s="58" t="s">
        <v>596</v>
      </c>
      <c r="W11" s="58"/>
      <c r="X11" s="60"/>
    </row>
    <row r="12" spans="1:26" ht="48.75" customHeight="1" x14ac:dyDescent="0.2">
      <c r="A12" s="222" t="str">
        <f t="shared" si="2"/>
        <v>OK</v>
      </c>
      <c r="B12" s="114">
        <v>6</v>
      </c>
      <c r="C12" s="52" t="s">
        <v>408</v>
      </c>
      <c r="D12" s="66"/>
      <c r="E12" s="67"/>
      <c r="F12" s="67"/>
      <c r="G12" s="67">
        <v>1</v>
      </c>
      <c r="H12" s="67"/>
      <c r="I12" s="57">
        <v>2</v>
      </c>
      <c r="J12" s="69">
        <f t="shared" si="5"/>
        <v>2</v>
      </c>
      <c r="K12" s="70">
        <f t="shared" si="0"/>
        <v>4</v>
      </c>
      <c r="L12" s="70">
        <f t="shared" si="6"/>
        <v>8</v>
      </c>
      <c r="M12" s="59" t="s">
        <v>583</v>
      </c>
      <c r="N12" s="59" t="str">
        <f t="shared" si="7"/>
        <v>YES</v>
      </c>
      <c r="O12" s="58" t="s">
        <v>114</v>
      </c>
      <c r="P12" s="58" t="s">
        <v>27</v>
      </c>
      <c r="Q12" s="58" t="s">
        <v>115</v>
      </c>
      <c r="R12" s="58" t="s">
        <v>598</v>
      </c>
      <c r="S12" s="58" t="s">
        <v>25</v>
      </c>
      <c r="T12" s="58" t="s">
        <v>131</v>
      </c>
      <c r="U12" s="58" t="s">
        <v>596</v>
      </c>
      <c r="V12" s="58" t="s">
        <v>599</v>
      </c>
      <c r="W12" s="58" t="s">
        <v>600</v>
      </c>
      <c r="X12" s="60" t="s">
        <v>601</v>
      </c>
    </row>
    <row r="13" spans="1:26" s="51" customFormat="1" ht="30" customHeight="1" x14ac:dyDescent="0.2">
      <c r="A13" s="238" t="s">
        <v>1195</v>
      </c>
      <c r="B13" s="239"/>
      <c r="C13" s="239"/>
      <c r="D13" s="239"/>
      <c r="E13" s="239"/>
      <c r="F13" s="239"/>
      <c r="G13" s="239"/>
      <c r="H13" s="239"/>
      <c r="I13" s="239"/>
      <c r="J13" s="239"/>
      <c r="K13" s="239"/>
      <c r="L13" s="239"/>
      <c r="M13" s="239"/>
      <c r="N13" s="239"/>
      <c r="O13" s="239"/>
      <c r="P13" s="239"/>
      <c r="Q13" s="239"/>
      <c r="R13" s="239"/>
      <c r="S13" s="239"/>
      <c r="T13" s="239"/>
      <c r="U13" s="239"/>
      <c r="V13" s="239"/>
      <c r="W13" s="239"/>
      <c r="X13" s="240"/>
    </row>
    <row r="14" spans="1:26" ht="48.75" customHeight="1" x14ac:dyDescent="0.2">
      <c r="A14" s="222" t="str">
        <f t="shared" si="2"/>
        <v>OK</v>
      </c>
      <c r="B14" s="114">
        <v>7</v>
      </c>
      <c r="C14" s="53" t="s">
        <v>423</v>
      </c>
      <c r="D14" s="66"/>
      <c r="E14" s="67"/>
      <c r="F14" s="67"/>
      <c r="G14" s="67"/>
      <c r="H14" s="67">
        <v>1</v>
      </c>
      <c r="I14" s="57">
        <v>2</v>
      </c>
      <c r="J14" s="69">
        <f t="shared" ref="J14:J18" si="8">IF(A14="ERROR","ERROR",E14*4+F14*3+G14*2+H14*1+D14*0)</f>
        <v>1</v>
      </c>
      <c r="K14" s="70">
        <f t="shared" si="0"/>
        <v>2</v>
      </c>
      <c r="L14" s="70">
        <f t="shared" ref="L14:L18" si="9">IF(A14="ERROR","ERROR",IF(D14=1,0,4*I14))</f>
        <v>8</v>
      </c>
      <c r="M14" s="59" t="s">
        <v>10</v>
      </c>
      <c r="N14" s="59" t="str">
        <f t="shared" ref="N14:N18" si="10">IF(OR(J14=4, J14=0),"NO",IF(A14="ERROR","ERROR","YES"))</f>
        <v>YES</v>
      </c>
      <c r="O14" s="58" t="s">
        <v>8</v>
      </c>
      <c r="P14" s="58" t="s">
        <v>95</v>
      </c>
      <c r="Q14" s="58" t="s">
        <v>602</v>
      </c>
      <c r="R14" s="58" t="s">
        <v>603</v>
      </c>
      <c r="S14" s="58"/>
      <c r="T14" s="58"/>
      <c r="U14" s="58" t="s">
        <v>596</v>
      </c>
      <c r="V14" s="58" t="s">
        <v>604</v>
      </c>
      <c r="W14" s="58"/>
      <c r="X14" s="60"/>
    </row>
    <row r="15" spans="1:26" ht="48.75" customHeight="1" x14ac:dyDescent="0.2">
      <c r="A15" s="222" t="str">
        <f t="shared" si="2"/>
        <v>OK</v>
      </c>
      <c r="B15" s="114">
        <v>8</v>
      </c>
      <c r="C15" s="53" t="s">
        <v>420</v>
      </c>
      <c r="D15" s="66">
        <v>1</v>
      </c>
      <c r="E15" s="67"/>
      <c r="F15" s="67"/>
      <c r="G15" s="67"/>
      <c r="H15" s="67"/>
      <c r="I15" s="57">
        <v>2</v>
      </c>
      <c r="J15" s="69">
        <f t="shared" si="8"/>
        <v>0</v>
      </c>
      <c r="K15" s="70">
        <f t="shared" si="0"/>
        <v>0</v>
      </c>
      <c r="L15" s="70">
        <f t="shared" si="9"/>
        <v>0</v>
      </c>
      <c r="M15" s="59" t="s">
        <v>10</v>
      </c>
      <c r="N15" s="59" t="str">
        <f t="shared" si="10"/>
        <v>NO</v>
      </c>
      <c r="O15" s="58" t="s">
        <v>116</v>
      </c>
      <c r="P15" s="58" t="s">
        <v>118</v>
      </c>
      <c r="Q15" s="58" t="s">
        <v>29</v>
      </c>
      <c r="R15" s="58"/>
      <c r="S15" s="58"/>
      <c r="T15" s="58"/>
      <c r="U15" s="58" t="s">
        <v>596</v>
      </c>
      <c r="V15" s="58" t="s">
        <v>605</v>
      </c>
      <c r="W15" s="58"/>
      <c r="X15" s="60"/>
    </row>
    <row r="16" spans="1:26" ht="48.75" customHeight="1" x14ac:dyDescent="0.2">
      <c r="A16" s="222" t="str">
        <f t="shared" si="2"/>
        <v>OK</v>
      </c>
      <c r="B16" s="114">
        <v>9</v>
      </c>
      <c r="C16" s="52" t="s">
        <v>421</v>
      </c>
      <c r="D16" s="66"/>
      <c r="E16" s="67">
        <v>1</v>
      </c>
      <c r="F16" s="67"/>
      <c r="G16" s="67"/>
      <c r="H16" s="67"/>
      <c r="I16" s="57">
        <v>2</v>
      </c>
      <c r="J16" s="69">
        <f t="shared" si="8"/>
        <v>4</v>
      </c>
      <c r="K16" s="70">
        <f t="shared" si="0"/>
        <v>8</v>
      </c>
      <c r="L16" s="70">
        <f t="shared" si="9"/>
        <v>8</v>
      </c>
      <c r="M16" s="59" t="s">
        <v>10</v>
      </c>
      <c r="N16" s="59" t="str">
        <f t="shared" si="10"/>
        <v>NO</v>
      </c>
      <c r="O16" s="58" t="s">
        <v>116</v>
      </c>
      <c r="P16" s="58" t="s">
        <v>117</v>
      </c>
      <c r="Q16" s="58"/>
      <c r="R16" s="58"/>
      <c r="S16" s="58"/>
      <c r="T16" s="58"/>
      <c r="U16" s="58" t="s">
        <v>596</v>
      </c>
      <c r="V16" s="58" t="s">
        <v>605</v>
      </c>
      <c r="W16" s="58"/>
      <c r="X16" s="60"/>
    </row>
    <row r="17" spans="1:24" ht="48.75" customHeight="1" x14ac:dyDescent="0.2">
      <c r="A17" s="222" t="str">
        <f t="shared" si="2"/>
        <v>OK</v>
      </c>
      <c r="B17" s="114">
        <v>10</v>
      </c>
      <c r="C17" s="53" t="s">
        <v>422</v>
      </c>
      <c r="D17" s="66"/>
      <c r="E17" s="67"/>
      <c r="F17" s="67"/>
      <c r="G17" s="67"/>
      <c r="H17" s="67">
        <v>1</v>
      </c>
      <c r="I17" s="57">
        <v>1</v>
      </c>
      <c r="J17" s="69">
        <f t="shared" si="8"/>
        <v>1</v>
      </c>
      <c r="K17" s="70">
        <f t="shared" si="0"/>
        <v>1</v>
      </c>
      <c r="L17" s="70">
        <f t="shared" si="9"/>
        <v>4</v>
      </c>
      <c r="M17" s="59" t="s">
        <v>10</v>
      </c>
      <c r="N17" s="59" t="str">
        <f t="shared" si="10"/>
        <v>YES</v>
      </c>
      <c r="O17" s="58" t="s">
        <v>29</v>
      </c>
      <c r="P17" s="58" t="s">
        <v>108</v>
      </c>
      <c r="Q17" s="58"/>
      <c r="R17" s="58"/>
      <c r="S17" s="58"/>
      <c r="T17" s="58"/>
      <c r="U17" s="58" t="s">
        <v>596</v>
      </c>
      <c r="V17" s="58" t="s">
        <v>605</v>
      </c>
      <c r="W17" s="58"/>
      <c r="X17" s="60"/>
    </row>
    <row r="18" spans="1:24" ht="48.75" customHeight="1" x14ac:dyDescent="0.2">
      <c r="A18" s="222" t="str">
        <f t="shared" si="2"/>
        <v>OK</v>
      </c>
      <c r="B18" s="114">
        <v>11</v>
      </c>
      <c r="C18" s="53" t="s">
        <v>418</v>
      </c>
      <c r="D18" s="66"/>
      <c r="E18" s="67">
        <v>1</v>
      </c>
      <c r="F18" s="67"/>
      <c r="G18" s="67"/>
      <c r="H18" s="67"/>
      <c r="I18" s="57">
        <v>1</v>
      </c>
      <c r="J18" s="69">
        <f t="shared" si="8"/>
        <v>4</v>
      </c>
      <c r="K18" s="70">
        <f t="shared" si="0"/>
        <v>4</v>
      </c>
      <c r="L18" s="70">
        <f t="shared" si="9"/>
        <v>4</v>
      </c>
      <c r="M18" s="59" t="s">
        <v>10</v>
      </c>
      <c r="N18" s="59" t="str">
        <f t="shared" si="10"/>
        <v>NO</v>
      </c>
      <c r="O18" s="58" t="s">
        <v>117</v>
      </c>
      <c r="P18" s="58" t="s">
        <v>118</v>
      </c>
      <c r="Q18" s="58" t="s">
        <v>143</v>
      </c>
      <c r="R18" s="58" t="s">
        <v>606</v>
      </c>
      <c r="S18" s="58"/>
      <c r="T18" s="58"/>
      <c r="U18" s="58" t="s">
        <v>605</v>
      </c>
      <c r="V18" s="58"/>
      <c r="W18" s="58"/>
      <c r="X18" s="60"/>
    </row>
    <row r="19" spans="1:24" s="51" customFormat="1" ht="30" customHeight="1" x14ac:dyDescent="0.2">
      <c r="A19" s="238" t="s">
        <v>1183</v>
      </c>
      <c r="B19" s="239"/>
      <c r="C19" s="239"/>
      <c r="D19" s="239"/>
      <c r="E19" s="239"/>
      <c r="F19" s="239"/>
      <c r="G19" s="239"/>
      <c r="H19" s="239"/>
      <c r="I19" s="239"/>
      <c r="J19" s="239"/>
      <c r="K19" s="239"/>
      <c r="L19" s="239"/>
      <c r="M19" s="239"/>
      <c r="N19" s="239"/>
      <c r="O19" s="239"/>
      <c r="P19" s="239"/>
      <c r="Q19" s="239"/>
      <c r="R19" s="239"/>
      <c r="S19" s="239"/>
      <c r="T19" s="239"/>
      <c r="U19" s="239"/>
      <c r="V19" s="239"/>
      <c r="W19" s="239"/>
      <c r="X19" s="240"/>
    </row>
    <row r="20" spans="1:24" ht="48.75" customHeight="1" x14ac:dyDescent="0.2">
      <c r="A20" s="222" t="str">
        <f t="shared" si="2"/>
        <v>OK</v>
      </c>
      <c r="B20" s="114">
        <v>12</v>
      </c>
      <c r="C20" s="53" t="s">
        <v>393</v>
      </c>
      <c r="D20" s="66"/>
      <c r="E20" s="67"/>
      <c r="F20" s="67">
        <v>1</v>
      </c>
      <c r="G20" s="67"/>
      <c r="H20" s="67"/>
      <c r="I20" s="57">
        <v>2</v>
      </c>
      <c r="J20" s="69">
        <f t="shared" ref="J20:J27" si="11">IF(A20="ERROR","ERROR",E20*4+F20*3+G20*2+H20*1+D20*0)</f>
        <v>3</v>
      </c>
      <c r="K20" s="70">
        <f t="shared" si="0"/>
        <v>6</v>
      </c>
      <c r="L20" s="70">
        <f t="shared" ref="L20:L27" si="12">IF(A20="ERROR","ERROR",IF(D20=1,0,4*I20))</f>
        <v>8</v>
      </c>
      <c r="M20" s="59" t="s">
        <v>20</v>
      </c>
      <c r="N20" s="59" t="str">
        <f t="shared" ref="N20:N27" si="13">IF(OR(J20=4, J20=0),"NO",IF(A20="ERROR","ERROR","YES"))</f>
        <v>YES</v>
      </c>
      <c r="O20" s="58" t="s">
        <v>607</v>
      </c>
      <c r="P20" s="58" t="s">
        <v>142</v>
      </c>
      <c r="Q20" s="58" t="s">
        <v>143</v>
      </c>
      <c r="R20" s="58" t="s">
        <v>144</v>
      </c>
      <c r="S20" s="58"/>
      <c r="T20" s="58"/>
      <c r="U20" s="58">
        <v>48</v>
      </c>
      <c r="V20" s="58" t="s">
        <v>608</v>
      </c>
      <c r="W20" s="58">
        <v>40</v>
      </c>
      <c r="X20" s="60" t="s">
        <v>609</v>
      </c>
    </row>
    <row r="21" spans="1:24" ht="48.75" customHeight="1" x14ac:dyDescent="0.2">
      <c r="A21" s="222" t="str">
        <f t="shared" si="2"/>
        <v>OK</v>
      </c>
      <c r="B21" s="114">
        <v>13</v>
      </c>
      <c r="C21" s="53" t="s">
        <v>395</v>
      </c>
      <c r="D21" s="66"/>
      <c r="E21" s="67"/>
      <c r="F21" s="67">
        <v>1</v>
      </c>
      <c r="G21" s="67"/>
      <c r="H21" s="67"/>
      <c r="I21" s="57">
        <v>2</v>
      </c>
      <c r="J21" s="69">
        <f t="shared" si="11"/>
        <v>3</v>
      </c>
      <c r="K21" s="70">
        <f t="shared" si="0"/>
        <v>6</v>
      </c>
      <c r="L21" s="70">
        <f t="shared" si="12"/>
        <v>8</v>
      </c>
      <c r="M21" s="59" t="s">
        <v>20</v>
      </c>
      <c r="N21" s="59" t="str">
        <f t="shared" si="13"/>
        <v>YES</v>
      </c>
      <c r="O21" s="58" t="s">
        <v>171</v>
      </c>
      <c r="P21" s="58" t="s">
        <v>172</v>
      </c>
      <c r="Q21" s="58" t="s">
        <v>610</v>
      </c>
      <c r="R21" s="58" t="s">
        <v>607</v>
      </c>
      <c r="S21" s="58" t="s">
        <v>131</v>
      </c>
      <c r="T21" s="58"/>
      <c r="U21" s="58" t="s">
        <v>611</v>
      </c>
      <c r="V21" s="58" t="s">
        <v>612</v>
      </c>
      <c r="W21" s="58"/>
      <c r="X21" s="60"/>
    </row>
    <row r="22" spans="1:24" ht="48.75" customHeight="1" x14ac:dyDescent="0.2">
      <c r="A22" s="222" t="str">
        <f t="shared" si="2"/>
        <v>OK</v>
      </c>
      <c r="B22" s="114">
        <v>14</v>
      </c>
      <c r="C22" s="53" t="s">
        <v>396</v>
      </c>
      <c r="D22" s="66"/>
      <c r="E22" s="67">
        <v>1</v>
      </c>
      <c r="F22" s="67"/>
      <c r="G22" s="67"/>
      <c r="H22" s="67"/>
      <c r="I22" s="57">
        <v>1</v>
      </c>
      <c r="J22" s="69">
        <f t="shared" si="11"/>
        <v>4</v>
      </c>
      <c r="K22" s="70">
        <f t="shared" si="0"/>
        <v>4</v>
      </c>
      <c r="L22" s="70">
        <f t="shared" si="12"/>
        <v>4</v>
      </c>
      <c r="M22" s="59" t="s">
        <v>20</v>
      </c>
      <c r="N22" s="59" t="str">
        <f t="shared" si="13"/>
        <v>NO</v>
      </c>
      <c r="O22" s="58" t="s">
        <v>135</v>
      </c>
      <c r="P22" s="58" t="s">
        <v>136</v>
      </c>
      <c r="Q22" s="58" t="s">
        <v>137</v>
      </c>
      <c r="R22" s="58" t="s">
        <v>171</v>
      </c>
      <c r="S22" s="58"/>
      <c r="T22" s="58"/>
      <c r="U22" s="58" t="s">
        <v>613</v>
      </c>
      <c r="V22" s="58" t="s">
        <v>614</v>
      </c>
      <c r="W22" s="58" t="s">
        <v>615</v>
      </c>
      <c r="X22" s="60" t="s">
        <v>616</v>
      </c>
    </row>
    <row r="23" spans="1:24" ht="48.75" customHeight="1" x14ac:dyDescent="0.2">
      <c r="A23" s="222" t="str">
        <f t="shared" si="2"/>
        <v>OK</v>
      </c>
      <c r="B23" s="114">
        <v>15</v>
      </c>
      <c r="C23" s="54" t="s">
        <v>397</v>
      </c>
      <c r="D23" s="66"/>
      <c r="E23" s="67">
        <v>1</v>
      </c>
      <c r="F23" s="67"/>
      <c r="G23" s="67"/>
      <c r="H23" s="67"/>
      <c r="I23" s="57">
        <v>1</v>
      </c>
      <c r="J23" s="69">
        <f t="shared" si="11"/>
        <v>4</v>
      </c>
      <c r="K23" s="70">
        <f t="shared" si="0"/>
        <v>4</v>
      </c>
      <c r="L23" s="70">
        <f t="shared" si="12"/>
        <v>4</v>
      </c>
      <c r="M23" s="59" t="s">
        <v>20</v>
      </c>
      <c r="N23" s="59" t="str">
        <f t="shared" si="13"/>
        <v>NO</v>
      </c>
      <c r="O23" s="58" t="s">
        <v>136</v>
      </c>
      <c r="P23" s="58" t="s">
        <v>137</v>
      </c>
      <c r="Q23" s="58" t="s">
        <v>172</v>
      </c>
      <c r="R23" s="58"/>
      <c r="S23" s="58"/>
      <c r="T23" s="58"/>
      <c r="U23" s="58" t="s">
        <v>617</v>
      </c>
      <c r="V23" s="58" t="s">
        <v>618</v>
      </c>
      <c r="W23" s="58" t="s">
        <v>619</v>
      </c>
      <c r="X23" s="60"/>
    </row>
    <row r="24" spans="1:24" ht="48.75" customHeight="1" x14ac:dyDescent="0.2">
      <c r="A24" s="222" t="str">
        <f t="shared" si="2"/>
        <v>OK</v>
      </c>
      <c r="B24" s="114">
        <v>16</v>
      </c>
      <c r="C24" s="54" t="s">
        <v>398</v>
      </c>
      <c r="D24" s="66"/>
      <c r="E24" s="67"/>
      <c r="F24" s="67">
        <v>1</v>
      </c>
      <c r="G24" s="67"/>
      <c r="H24" s="67"/>
      <c r="I24" s="57">
        <v>1</v>
      </c>
      <c r="J24" s="69">
        <f t="shared" si="11"/>
        <v>3</v>
      </c>
      <c r="K24" s="70">
        <f t="shared" si="0"/>
        <v>3</v>
      </c>
      <c r="L24" s="70">
        <f t="shared" si="12"/>
        <v>4</v>
      </c>
      <c r="M24" s="59" t="s">
        <v>20</v>
      </c>
      <c r="N24" s="59" t="str">
        <f t="shared" si="13"/>
        <v>YES</v>
      </c>
      <c r="O24" s="58" t="s">
        <v>133</v>
      </c>
      <c r="P24" s="58" t="s">
        <v>134</v>
      </c>
      <c r="Q24" s="58" t="s">
        <v>137</v>
      </c>
      <c r="R24" s="58"/>
      <c r="S24" s="58"/>
      <c r="T24" s="58"/>
      <c r="U24" s="58" t="s">
        <v>613</v>
      </c>
      <c r="V24" s="58" t="s">
        <v>614</v>
      </c>
      <c r="W24" s="58" t="s">
        <v>615</v>
      </c>
      <c r="X24" s="60" t="s">
        <v>616</v>
      </c>
    </row>
    <row r="25" spans="1:24" ht="48.75" customHeight="1" x14ac:dyDescent="0.2">
      <c r="A25" s="222" t="str">
        <f t="shared" si="2"/>
        <v>OK</v>
      </c>
      <c r="B25" s="114">
        <v>17</v>
      </c>
      <c r="C25" s="53" t="s">
        <v>410</v>
      </c>
      <c r="D25" s="66"/>
      <c r="E25" s="67">
        <v>1</v>
      </c>
      <c r="F25" s="67"/>
      <c r="G25" s="67"/>
      <c r="H25" s="67"/>
      <c r="I25" s="57">
        <v>2</v>
      </c>
      <c r="J25" s="69">
        <f t="shared" si="11"/>
        <v>4</v>
      </c>
      <c r="K25" s="70">
        <f t="shared" si="0"/>
        <v>8</v>
      </c>
      <c r="L25" s="70">
        <f t="shared" si="12"/>
        <v>8</v>
      </c>
      <c r="M25" s="59" t="s">
        <v>20</v>
      </c>
      <c r="N25" s="59" t="str">
        <f t="shared" si="13"/>
        <v>NO</v>
      </c>
      <c r="O25" s="58" t="s">
        <v>114</v>
      </c>
      <c r="P25" s="58" t="s">
        <v>27</v>
      </c>
      <c r="Q25" s="58" t="s">
        <v>115</v>
      </c>
      <c r="R25" s="58" t="s">
        <v>598</v>
      </c>
      <c r="S25" s="58" t="s">
        <v>25</v>
      </c>
      <c r="T25" s="58" t="s">
        <v>131</v>
      </c>
      <c r="U25" s="58" t="s">
        <v>620</v>
      </c>
      <c r="V25" s="58" t="s">
        <v>621</v>
      </c>
      <c r="W25" s="58">
        <v>48</v>
      </c>
      <c r="X25" s="60">
        <v>40</v>
      </c>
    </row>
    <row r="26" spans="1:24" ht="48.75" customHeight="1" x14ac:dyDescent="0.2">
      <c r="A26" s="222" t="str">
        <f t="shared" si="2"/>
        <v>OK</v>
      </c>
      <c r="B26" s="114">
        <v>18</v>
      </c>
      <c r="C26" s="53" t="s">
        <v>409</v>
      </c>
      <c r="D26" s="66"/>
      <c r="E26" s="67"/>
      <c r="F26" s="67">
        <v>1</v>
      </c>
      <c r="G26" s="67"/>
      <c r="H26" s="67"/>
      <c r="I26" s="57">
        <v>1</v>
      </c>
      <c r="J26" s="69">
        <f t="shared" si="11"/>
        <v>3</v>
      </c>
      <c r="K26" s="70">
        <f t="shared" si="0"/>
        <v>3</v>
      </c>
      <c r="L26" s="70">
        <f t="shared" si="12"/>
        <v>4</v>
      </c>
      <c r="M26" s="59" t="s">
        <v>20</v>
      </c>
      <c r="N26" s="59" t="str">
        <f t="shared" si="13"/>
        <v>YES</v>
      </c>
      <c r="O26" s="58" t="s">
        <v>114</v>
      </c>
      <c r="P26" s="58" t="s">
        <v>115</v>
      </c>
      <c r="Q26" s="58" t="s">
        <v>25</v>
      </c>
      <c r="R26" s="58" t="s">
        <v>598</v>
      </c>
      <c r="S26" s="58"/>
      <c r="T26" s="58"/>
      <c r="U26" s="58" t="s">
        <v>622</v>
      </c>
      <c r="V26" s="58" t="s">
        <v>599</v>
      </c>
      <c r="W26" s="58"/>
      <c r="X26" s="60"/>
    </row>
    <row r="27" spans="1:24" ht="48.75" customHeight="1" x14ac:dyDescent="0.2">
      <c r="A27" s="222" t="str">
        <f t="shared" si="2"/>
        <v>OK</v>
      </c>
      <c r="B27" s="114">
        <v>19</v>
      </c>
      <c r="C27" s="53" t="s">
        <v>399</v>
      </c>
      <c r="D27" s="66"/>
      <c r="E27" s="67"/>
      <c r="F27" s="67"/>
      <c r="G27" s="67">
        <v>1</v>
      </c>
      <c r="H27" s="67"/>
      <c r="I27" s="57">
        <v>2</v>
      </c>
      <c r="J27" s="69">
        <f t="shared" si="11"/>
        <v>2</v>
      </c>
      <c r="K27" s="70">
        <f t="shared" si="0"/>
        <v>4</v>
      </c>
      <c r="L27" s="70">
        <f t="shared" si="12"/>
        <v>8</v>
      </c>
      <c r="M27" s="59" t="s">
        <v>20</v>
      </c>
      <c r="N27" s="59" t="str">
        <f t="shared" si="13"/>
        <v>YES</v>
      </c>
      <c r="O27" s="58" t="s">
        <v>133</v>
      </c>
      <c r="P27" s="58" t="s">
        <v>134</v>
      </c>
      <c r="Q27" s="58"/>
      <c r="R27" s="58"/>
      <c r="S27" s="58"/>
      <c r="T27" s="58"/>
      <c r="U27" s="58" t="s">
        <v>623</v>
      </c>
      <c r="V27" s="58" t="s">
        <v>611</v>
      </c>
      <c r="W27" s="58"/>
      <c r="X27" s="60"/>
    </row>
    <row r="28" spans="1:24" s="51" customFormat="1" ht="30" customHeight="1" x14ac:dyDescent="0.2">
      <c r="A28" s="238" t="s">
        <v>1184</v>
      </c>
      <c r="B28" s="239"/>
      <c r="C28" s="239"/>
      <c r="D28" s="239"/>
      <c r="E28" s="239"/>
      <c r="F28" s="239"/>
      <c r="G28" s="239"/>
      <c r="H28" s="239"/>
      <c r="I28" s="239"/>
      <c r="J28" s="239"/>
      <c r="K28" s="239"/>
      <c r="L28" s="239"/>
      <c r="M28" s="239"/>
      <c r="N28" s="239"/>
      <c r="O28" s="239"/>
      <c r="P28" s="239"/>
      <c r="Q28" s="239"/>
      <c r="R28" s="239"/>
      <c r="S28" s="239"/>
      <c r="T28" s="239"/>
      <c r="U28" s="239"/>
      <c r="V28" s="239"/>
      <c r="W28" s="239"/>
      <c r="X28" s="240"/>
    </row>
    <row r="29" spans="1:24" ht="49.5" customHeight="1" x14ac:dyDescent="0.2">
      <c r="A29" s="222" t="str">
        <f t="shared" si="2"/>
        <v>OK</v>
      </c>
      <c r="B29" s="114">
        <v>20</v>
      </c>
      <c r="C29" s="52" t="s">
        <v>400</v>
      </c>
      <c r="D29" s="66"/>
      <c r="E29" s="67"/>
      <c r="F29" s="67">
        <v>1</v>
      </c>
      <c r="G29" s="67"/>
      <c r="H29" s="67"/>
      <c r="I29" s="57">
        <v>2</v>
      </c>
      <c r="J29" s="69">
        <f t="shared" ref="J29:J37" si="14">IF(A29="ERROR","ERROR",E29*4+F29*3+G29*2+H29*1+D29*0)</f>
        <v>3</v>
      </c>
      <c r="K29" s="70">
        <f t="shared" si="0"/>
        <v>6</v>
      </c>
      <c r="L29" s="70">
        <f t="shared" ref="L29:L37" si="15">IF(A29="ERROR","ERROR",IF(D29=1,0,4*I29))</f>
        <v>8</v>
      </c>
      <c r="M29" s="59" t="s">
        <v>584</v>
      </c>
      <c r="N29" s="59" t="str">
        <f t="shared" ref="N29:N37" si="16">IF(OR(J29=4, J29=0),"NO",IF(A29="ERROR","ERROR","YES"))</f>
        <v>YES</v>
      </c>
      <c r="O29" s="58" t="s">
        <v>129</v>
      </c>
      <c r="P29" s="58" t="s">
        <v>176</v>
      </c>
      <c r="Q29" s="58" t="s">
        <v>591</v>
      </c>
      <c r="R29" s="58" t="s">
        <v>603</v>
      </c>
      <c r="S29" s="58"/>
      <c r="T29" s="58"/>
      <c r="U29" s="58">
        <v>14</v>
      </c>
      <c r="V29" s="58" t="s">
        <v>624</v>
      </c>
      <c r="W29" s="58"/>
      <c r="X29" s="60"/>
    </row>
    <row r="30" spans="1:24" ht="49.5" customHeight="1" x14ac:dyDescent="0.2">
      <c r="A30" s="222" t="str">
        <f t="shared" si="2"/>
        <v>OK</v>
      </c>
      <c r="B30" s="114">
        <v>21</v>
      </c>
      <c r="C30" s="52" t="s">
        <v>371</v>
      </c>
      <c r="D30" s="66"/>
      <c r="E30" s="67"/>
      <c r="F30" s="67"/>
      <c r="G30" s="67">
        <v>1</v>
      </c>
      <c r="H30" s="67"/>
      <c r="I30" s="57">
        <v>2</v>
      </c>
      <c r="J30" s="69">
        <f t="shared" si="14"/>
        <v>2</v>
      </c>
      <c r="K30" s="70">
        <f t="shared" si="0"/>
        <v>4</v>
      </c>
      <c r="L30" s="70">
        <f t="shared" si="15"/>
        <v>8</v>
      </c>
      <c r="M30" s="59" t="s">
        <v>584</v>
      </c>
      <c r="N30" s="59" t="str">
        <f t="shared" si="16"/>
        <v>YES</v>
      </c>
      <c r="O30" s="58" t="s">
        <v>129</v>
      </c>
      <c r="P30" s="58" t="s">
        <v>132</v>
      </c>
      <c r="Q30" s="58" t="s">
        <v>176</v>
      </c>
      <c r="R30" s="58" t="s">
        <v>602</v>
      </c>
      <c r="S30" s="58"/>
      <c r="T30" s="58"/>
      <c r="U30" s="58">
        <v>14</v>
      </c>
      <c r="V30" s="58" t="s">
        <v>624</v>
      </c>
      <c r="W30" s="58" t="s">
        <v>625</v>
      </c>
      <c r="X30" s="60"/>
    </row>
    <row r="31" spans="1:24" ht="49.5" customHeight="1" x14ac:dyDescent="0.2">
      <c r="A31" s="222" t="str">
        <f t="shared" si="2"/>
        <v>OK</v>
      </c>
      <c r="B31" s="114">
        <v>22</v>
      </c>
      <c r="C31" s="52" t="s">
        <v>402</v>
      </c>
      <c r="D31" s="66"/>
      <c r="E31" s="67"/>
      <c r="F31" s="67"/>
      <c r="G31" s="67"/>
      <c r="H31" s="67">
        <v>1</v>
      </c>
      <c r="I31" s="57">
        <v>2</v>
      </c>
      <c r="J31" s="69">
        <f t="shared" si="14"/>
        <v>1</v>
      </c>
      <c r="K31" s="70">
        <f t="shared" si="0"/>
        <v>2</v>
      </c>
      <c r="L31" s="70">
        <f t="shared" si="15"/>
        <v>8</v>
      </c>
      <c r="M31" s="59" t="s">
        <v>584</v>
      </c>
      <c r="N31" s="59" t="str">
        <f t="shared" si="16"/>
        <v>YES</v>
      </c>
      <c r="O31" s="58" t="s">
        <v>129</v>
      </c>
      <c r="P31" s="58" t="s">
        <v>132</v>
      </c>
      <c r="Q31" s="58" t="s">
        <v>176</v>
      </c>
      <c r="R31" s="58" t="s">
        <v>602</v>
      </c>
      <c r="S31" s="58"/>
      <c r="T31" s="58"/>
      <c r="U31" s="58">
        <v>14</v>
      </c>
      <c r="V31" s="58" t="s">
        <v>624</v>
      </c>
      <c r="W31" s="58" t="s">
        <v>625</v>
      </c>
      <c r="X31" s="60"/>
    </row>
    <row r="32" spans="1:24" ht="49.5" customHeight="1" x14ac:dyDescent="0.2">
      <c r="A32" s="222" t="str">
        <f t="shared" si="2"/>
        <v>OK</v>
      </c>
      <c r="B32" s="114">
        <v>23</v>
      </c>
      <c r="C32" s="52" t="s">
        <v>403</v>
      </c>
      <c r="D32" s="66"/>
      <c r="E32" s="67"/>
      <c r="F32" s="67"/>
      <c r="G32" s="67"/>
      <c r="H32" s="67">
        <v>1</v>
      </c>
      <c r="I32" s="57">
        <v>1</v>
      </c>
      <c r="J32" s="69">
        <f t="shared" si="14"/>
        <v>1</v>
      </c>
      <c r="K32" s="70">
        <f t="shared" si="0"/>
        <v>1</v>
      </c>
      <c r="L32" s="70">
        <f t="shared" si="15"/>
        <v>4</v>
      </c>
      <c r="M32" s="59" t="s">
        <v>584</v>
      </c>
      <c r="N32" s="59" t="str">
        <f t="shared" si="16"/>
        <v>YES</v>
      </c>
      <c r="O32" s="58" t="s">
        <v>132</v>
      </c>
      <c r="P32" s="58" t="s">
        <v>626</v>
      </c>
      <c r="Q32" s="58" t="s">
        <v>627</v>
      </c>
      <c r="R32" s="58"/>
      <c r="S32" s="58"/>
      <c r="T32" s="58"/>
      <c r="U32" s="58">
        <v>14</v>
      </c>
      <c r="V32" s="58" t="s">
        <v>624</v>
      </c>
      <c r="W32" s="58" t="s">
        <v>625</v>
      </c>
      <c r="X32" s="60"/>
    </row>
    <row r="33" spans="1:26" ht="49.5" customHeight="1" x14ac:dyDescent="0.2">
      <c r="A33" s="222" t="str">
        <f t="shared" si="2"/>
        <v>OK</v>
      </c>
      <c r="B33" s="114">
        <v>24</v>
      </c>
      <c r="C33" s="52" t="s">
        <v>404</v>
      </c>
      <c r="D33" s="66"/>
      <c r="E33" s="67"/>
      <c r="F33" s="67"/>
      <c r="G33" s="67">
        <v>1</v>
      </c>
      <c r="H33" s="67"/>
      <c r="I33" s="57">
        <v>1</v>
      </c>
      <c r="J33" s="69">
        <f t="shared" si="14"/>
        <v>2</v>
      </c>
      <c r="K33" s="70">
        <f t="shared" si="0"/>
        <v>2</v>
      </c>
      <c r="L33" s="70">
        <f t="shared" si="15"/>
        <v>4</v>
      </c>
      <c r="M33" s="59" t="s">
        <v>584</v>
      </c>
      <c r="N33" s="59" t="str">
        <f t="shared" si="16"/>
        <v>YES</v>
      </c>
      <c r="O33" s="58" t="s">
        <v>132</v>
      </c>
      <c r="P33" s="58" t="s">
        <v>176</v>
      </c>
      <c r="Q33" s="58" t="s">
        <v>626</v>
      </c>
      <c r="R33" s="58" t="s">
        <v>627</v>
      </c>
      <c r="S33" s="58"/>
      <c r="T33" s="58"/>
      <c r="U33" s="58">
        <v>14</v>
      </c>
      <c r="V33" s="58" t="s">
        <v>624</v>
      </c>
      <c r="W33" s="58" t="s">
        <v>625</v>
      </c>
      <c r="X33" s="60"/>
    </row>
    <row r="34" spans="1:26" ht="49.5" customHeight="1" x14ac:dyDescent="0.2">
      <c r="A34" s="222" t="str">
        <f t="shared" si="2"/>
        <v>OK</v>
      </c>
      <c r="B34" s="114">
        <v>25</v>
      </c>
      <c r="C34" s="53" t="s">
        <v>405</v>
      </c>
      <c r="D34" s="66"/>
      <c r="E34" s="67"/>
      <c r="F34" s="67"/>
      <c r="G34" s="67">
        <v>1</v>
      </c>
      <c r="H34" s="67"/>
      <c r="I34" s="57">
        <v>2</v>
      </c>
      <c r="J34" s="69">
        <f t="shared" si="14"/>
        <v>2</v>
      </c>
      <c r="K34" s="70">
        <f t="shared" si="0"/>
        <v>4</v>
      </c>
      <c r="L34" s="70">
        <f t="shared" si="15"/>
        <v>8</v>
      </c>
      <c r="M34" s="59" t="s">
        <v>584</v>
      </c>
      <c r="N34" s="59" t="str">
        <f t="shared" si="16"/>
        <v>YES</v>
      </c>
      <c r="O34" s="58" t="s">
        <v>132</v>
      </c>
      <c r="P34" s="58" t="s">
        <v>626</v>
      </c>
      <c r="Q34" s="58" t="s">
        <v>628</v>
      </c>
      <c r="R34" s="58" t="s">
        <v>629</v>
      </c>
      <c r="S34" s="58"/>
      <c r="T34" s="58"/>
      <c r="U34" s="58">
        <v>14</v>
      </c>
      <c r="V34" s="58" t="s">
        <v>625</v>
      </c>
      <c r="W34" s="58"/>
      <c r="X34" s="60"/>
    </row>
    <row r="35" spans="1:26" ht="49.5" customHeight="1" x14ac:dyDescent="0.2">
      <c r="A35" s="222" t="str">
        <f t="shared" si="2"/>
        <v>OK</v>
      </c>
      <c r="B35" s="114">
        <v>26</v>
      </c>
      <c r="C35" s="52" t="s">
        <v>406</v>
      </c>
      <c r="D35" s="66"/>
      <c r="E35" s="67"/>
      <c r="F35" s="67"/>
      <c r="G35" s="67"/>
      <c r="H35" s="67">
        <v>1</v>
      </c>
      <c r="I35" s="57">
        <v>2</v>
      </c>
      <c r="J35" s="69">
        <f t="shared" si="14"/>
        <v>1</v>
      </c>
      <c r="K35" s="70">
        <f t="shared" si="0"/>
        <v>2</v>
      </c>
      <c r="L35" s="70">
        <f t="shared" si="15"/>
        <v>8</v>
      </c>
      <c r="M35" s="59" t="s">
        <v>584</v>
      </c>
      <c r="N35" s="59" t="str">
        <f t="shared" si="16"/>
        <v>YES</v>
      </c>
      <c r="O35" s="58" t="s">
        <v>130</v>
      </c>
      <c r="P35" s="58" t="s">
        <v>30</v>
      </c>
      <c r="Q35" s="58" t="s">
        <v>144</v>
      </c>
      <c r="R35" s="58"/>
      <c r="S35" s="58"/>
      <c r="T35" s="58"/>
      <c r="U35" s="58" t="s">
        <v>596</v>
      </c>
      <c r="V35" s="58"/>
      <c r="W35" s="58"/>
      <c r="X35" s="60"/>
    </row>
    <row r="36" spans="1:26" ht="49.5" customHeight="1" x14ac:dyDescent="0.2">
      <c r="A36" s="222" t="str">
        <f t="shared" si="2"/>
        <v>OK</v>
      </c>
      <c r="B36" s="114">
        <v>27</v>
      </c>
      <c r="C36" s="52" t="s">
        <v>290</v>
      </c>
      <c r="D36" s="66"/>
      <c r="E36" s="67">
        <v>1</v>
      </c>
      <c r="F36" s="67"/>
      <c r="G36" s="67"/>
      <c r="H36" s="67"/>
      <c r="I36" s="57">
        <v>1</v>
      </c>
      <c r="J36" s="69">
        <f t="shared" si="14"/>
        <v>4</v>
      </c>
      <c r="K36" s="70">
        <f t="shared" si="0"/>
        <v>4</v>
      </c>
      <c r="L36" s="70">
        <f t="shared" si="15"/>
        <v>4</v>
      </c>
      <c r="M36" s="59" t="s">
        <v>584</v>
      </c>
      <c r="N36" s="59" t="str">
        <f t="shared" si="16"/>
        <v>NO</v>
      </c>
      <c r="O36" s="58" t="s">
        <v>129</v>
      </c>
      <c r="P36" s="58" t="s">
        <v>176</v>
      </c>
      <c r="Q36" s="58" t="s">
        <v>592</v>
      </c>
      <c r="R36" s="58" t="s">
        <v>630</v>
      </c>
      <c r="S36" s="58" t="s">
        <v>631</v>
      </c>
      <c r="T36" s="58"/>
      <c r="U36" s="58" t="s">
        <v>632</v>
      </c>
      <c r="V36" s="58" t="s">
        <v>625</v>
      </c>
      <c r="W36" s="58"/>
      <c r="X36" s="60"/>
    </row>
    <row r="37" spans="1:26" ht="49.5" customHeight="1" x14ac:dyDescent="0.2">
      <c r="A37" s="222" t="str">
        <f t="shared" si="2"/>
        <v>OK</v>
      </c>
      <c r="B37" s="114">
        <v>28</v>
      </c>
      <c r="C37" s="52" t="s">
        <v>407</v>
      </c>
      <c r="D37" s="66"/>
      <c r="E37" s="67">
        <v>1</v>
      </c>
      <c r="F37" s="67"/>
      <c r="G37" s="67"/>
      <c r="H37" s="67"/>
      <c r="I37" s="57">
        <v>1</v>
      </c>
      <c r="J37" s="69">
        <f t="shared" si="14"/>
        <v>4</v>
      </c>
      <c r="K37" s="70">
        <f t="shared" si="0"/>
        <v>4</v>
      </c>
      <c r="L37" s="70">
        <f t="shared" si="15"/>
        <v>4</v>
      </c>
      <c r="M37" s="59" t="s">
        <v>584</v>
      </c>
      <c r="N37" s="59" t="str">
        <f t="shared" si="16"/>
        <v>NO</v>
      </c>
      <c r="O37" s="58" t="s">
        <v>514</v>
      </c>
      <c r="P37" s="58" t="s">
        <v>92</v>
      </c>
      <c r="Q37" s="58" t="s">
        <v>123</v>
      </c>
      <c r="R37" s="58"/>
      <c r="S37" s="58"/>
      <c r="T37" s="58"/>
      <c r="U37" s="58" t="s">
        <v>633</v>
      </c>
      <c r="V37" s="58" t="s">
        <v>634</v>
      </c>
      <c r="W37" s="58" t="s">
        <v>635</v>
      </c>
      <c r="X37" s="60"/>
    </row>
    <row r="38" spans="1:26" s="51" customFormat="1" ht="30" customHeight="1" x14ac:dyDescent="0.2">
      <c r="A38" s="238" t="s">
        <v>1187</v>
      </c>
      <c r="B38" s="239"/>
      <c r="C38" s="239"/>
      <c r="D38" s="239"/>
      <c r="E38" s="239"/>
      <c r="F38" s="239"/>
      <c r="G38" s="239"/>
      <c r="H38" s="239"/>
      <c r="I38" s="239"/>
      <c r="J38" s="239"/>
      <c r="K38" s="239"/>
      <c r="L38" s="239"/>
      <c r="M38" s="239"/>
      <c r="N38" s="239"/>
      <c r="O38" s="239"/>
      <c r="P38" s="239"/>
      <c r="Q38" s="239"/>
      <c r="R38" s="239"/>
      <c r="S38" s="239"/>
      <c r="T38" s="239"/>
      <c r="U38" s="239"/>
      <c r="V38" s="239"/>
      <c r="W38" s="239"/>
      <c r="X38" s="240"/>
    </row>
    <row r="39" spans="1:26" ht="48.75" customHeight="1" x14ac:dyDescent="0.2">
      <c r="A39" s="222" t="str">
        <f t="shared" si="2"/>
        <v>OK</v>
      </c>
      <c r="B39" s="114">
        <v>29</v>
      </c>
      <c r="C39" s="52" t="s">
        <v>412</v>
      </c>
      <c r="D39" s="66"/>
      <c r="E39" s="67"/>
      <c r="F39" s="67"/>
      <c r="G39" s="67"/>
      <c r="H39" s="67">
        <v>1</v>
      </c>
      <c r="I39" s="57">
        <v>1</v>
      </c>
      <c r="J39" s="69">
        <f t="shared" ref="J39:J43" si="17">IF(A39="ERROR","ERROR",E39*4+F39*3+G39*2+H39*1+D39*0)</f>
        <v>1</v>
      </c>
      <c r="K39" s="70">
        <f t="shared" si="0"/>
        <v>1</v>
      </c>
      <c r="L39" s="70">
        <f t="shared" ref="L39:L43" si="18">IF(A39="ERROR","ERROR",IF(D39=1,0,4*I39))</f>
        <v>4</v>
      </c>
      <c r="M39" s="59" t="s">
        <v>725</v>
      </c>
      <c r="N39" s="59" t="str">
        <f t="shared" ref="N39:N43" si="19">IF(OR(J39=4, J39=0),"NO",IF(A39="ERROR","ERROR","YES"))</f>
        <v>YES</v>
      </c>
      <c r="O39" s="58" t="s">
        <v>142</v>
      </c>
      <c r="P39" s="58" t="s">
        <v>146</v>
      </c>
      <c r="Q39" s="58" t="s">
        <v>143</v>
      </c>
      <c r="R39" s="58" t="s">
        <v>30</v>
      </c>
      <c r="S39" s="58"/>
      <c r="T39" s="58"/>
      <c r="U39" s="58" t="s">
        <v>596</v>
      </c>
      <c r="V39" s="58">
        <v>40</v>
      </c>
      <c r="W39" s="58" t="s">
        <v>608</v>
      </c>
      <c r="X39" s="60"/>
    </row>
    <row r="40" spans="1:26" ht="48.75" customHeight="1" x14ac:dyDescent="0.2">
      <c r="A40" s="222" t="str">
        <f t="shared" si="2"/>
        <v>OK</v>
      </c>
      <c r="B40" s="114">
        <v>30</v>
      </c>
      <c r="C40" s="53" t="s">
        <v>413</v>
      </c>
      <c r="D40" s="66"/>
      <c r="E40" s="67"/>
      <c r="F40" s="67"/>
      <c r="G40" s="67"/>
      <c r="H40" s="67">
        <v>1</v>
      </c>
      <c r="I40" s="57">
        <v>1</v>
      </c>
      <c r="J40" s="69">
        <f t="shared" si="17"/>
        <v>1</v>
      </c>
      <c r="K40" s="70">
        <f t="shared" si="0"/>
        <v>1</v>
      </c>
      <c r="L40" s="70">
        <f t="shared" si="18"/>
        <v>4</v>
      </c>
      <c r="M40" s="59" t="s">
        <v>725</v>
      </c>
      <c r="N40" s="59" t="str">
        <f t="shared" si="19"/>
        <v>YES</v>
      </c>
      <c r="O40" s="58" t="s">
        <v>142</v>
      </c>
      <c r="P40" s="58" t="s">
        <v>146</v>
      </c>
      <c r="Q40" s="58" t="s">
        <v>143</v>
      </c>
      <c r="R40" s="58" t="s">
        <v>30</v>
      </c>
      <c r="S40" s="58"/>
      <c r="T40" s="58"/>
      <c r="U40" s="58" t="s">
        <v>596</v>
      </c>
      <c r="V40" s="58" t="s">
        <v>625</v>
      </c>
      <c r="W40" s="58" t="s">
        <v>636</v>
      </c>
      <c r="X40" s="60"/>
    </row>
    <row r="41" spans="1:26" ht="48.75" customHeight="1" x14ac:dyDescent="0.2">
      <c r="A41" s="222" t="str">
        <f t="shared" si="2"/>
        <v>OK</v>
      </c>
      <c r="B41" s="114">
        <v>31</v>
      </c>
      <c r="C41" s="53" t="s">
        <v>414</v>
      </c>
      <c r="D41" s="66"/>
      <c r="E41" s="67"/>
      <c r="F41" s="67">
        <v>1</v>
      </c>
      <c r="G41" s="67"/>
      <c r="H41" s="67"/>
      <c r="I41" s="57">
        <v>1</v>
      </c>
      <c r="J41" s="69">
        <f t="shared" si="17"/>
        <v>3</v>
      </c>
      <c r="K41" s="70">
        <f t="shared" si="0"/>
        <v>3</v>
      </c>
      <c r="L41" s="70">
        <f t="shared" si="18"/>
        <v>4</v>
      </c>
      <c r="M41" s="59" t="s">
        <v>725</v>
      </c>
      <c r="N41" s="59" t="str">
        <f t="shared" si="19"/>
        <v>YES</v>
      </c>
      <c r="O41" s="58" t="s">
        <v>142</v>
      </c>
      <c r="P41" s="58" t="s">
        <v>30</v>
      </c>
      <c r="Q41" s="58" t="s">
        <v>141</v>
      </c>
      <c r="R41" s="58"/>
      <c r="S41" s="58"/>
      <c r="T41" s="58"/>
      <c r="U41" s="58" t="s">
        <v>596</v>
      </c>
      <c r="V41" s="58" t="s">
        <v>625</v>
      </c>
      <c r="W41" s="58"/>
      <c r="X41" s="60"/>
    </row>
    <row r="42" spans="1:26" ht="48.75" customHeight="1" x14ac:dyDescent="0.2">
      <c r="A42" s="222" t="str">
        <f t="shared" si="2"/>
        <v>OK</v>
      </c>
      <c r="B42" s="114">
        <v>32</v>
      </c>
      <c r="C42" s="52" t="s">
        <v>415</v>
      </c>
      <c r="D42" s="66"/>
      <c r="E42" s="67"/>
      <c r="F42" s="67"/>
      <c r="G42" s="67"/>
      <c r="H42" s="67">
        <v>1</v>
      </c>
      <c r="I42" s="57">
        <v>2</v>
      </c>
      <c r="J42" s="69">
        <f t="shared" si="17"/>
        <v>1</v>
      </c>
      <c r="K42" s="70">
        <f t="shared" si="0"/>
        <v>2</v>
      </c>
      <c r="L42" s="70">
        <f t="shared" si="18"/>
        <v>8</v>
      </c>
      <c r="M42" s="59" t="s">
        <v>725</v>
      </c>
      <c r="N42" s="59" t="str">
        <f t="shared" si="19"/>
        <v>YES</v>
      </c>
      <c r="O42" s="58" t="s">
        <v>128</v>
      </c>
      <c r="P42" s="58" t="s">
        <v>141</v>
      </c>
      <c r="Q42" s="58" t="s">
        <v>30</v>
      </c>
      <c r="R42" s="58" t="s">
        <v>146</v>
      </c>
      <c r="S42" s="58"/>
      <c r="T42" s="58"/>
      <c r="U42" s="58" t="s">
        <v>596</v>
      </c>
      <c r="V42" s="58" t="s">
        <v>611</v>
      </c>
      <c r="W42" s="58" t="s">
        <v>637</v>
      </c>
      <c r="X42" s="60" t="s">
        <v>619</v>
      </c>
    </row>
    <row r="43" spans="1:26" ht="48.75" customHeight="1" x14ac:dyDescent="0.2">
      <c r="A43" s="222" t="str">
        <f t="shared" si="2"/>
        <v>OK</v>
      </c>
      <c r="B43" s="114">
        <v>33</v>
      </c>
      <c r="C43" s="52" t="s">
        <v>416</v>
      </c>
      <c r="D43" s="66"/>
      <c r="E43" s="67"/>
      <c r="F43" s="67">
        <v>1</v>
      </c>
      <c r="G43" s="67"/>
      <c r="H43" s="67"/>
      <c r="I43" s="57">
        <v>1</v>
      </c>
      <c r="J43" s="69">
        <f t="shared" si="17"/>
        <v>3</v>
      </c>
      <c r="K43" s="70">
        <f t="shared" si="0"/>
        <v>3</v>
      </c>
      <c r="L43" s="70">
        <f t="shared" si="18"/>
        <v>4</v>
      </c>
      <c r="M43" s="59" t="s">
        <v>725</v>
      </c>
      <c r="N43" s="59" t="str">
        <f t="shared" si="19"/>
        <v>YES</v>
      </c>
      <c r="O43" s="58" t="s">
        <v>143</v>
      </c>
      <c r="P43" s="58" t="s">
        <v>141</v>
      </c>
      <c r="Q43" s="58" t="s">
        <v>30</v>
      </c>
      <c r="R43" s="58" t="s">
        <v>638</v>
      </c>
      <c r="S43" s="58"/>
      <c r="T43" s="58"/>
      <c r="U43" s="58" t="s">
        <v>596</v>
      </c>
      <c r="V43" s="58" t="s">
        <v>609</v>
      </c>
      <c r="W43" s="58"/>
      <c r="X43" s="60"/>
    </row>
    <row r="44" spans="1:26" s="51" customFormat="1" ht="30" customHeight="1" x14ac:dyDescent="0.2">
      <c r="A44" s="238" t="s">
        <v>1186</v>
      </c>
      <c r="B44" s="239"/>
      <c r="C44" s="239"/>
      <c r="D44" s="239"/>
      <c r="E44" s="239"/>
      <c r="F44" s="239"/>
      <c r="G44" s="239"/>
      <c r="H44" s="239"/>
      <c r="I44" s="239"/>
      <c r="J44" s="239"/>
      <c r="K44" s="239"/>
      <c r="L44" s="239"/>
      <c r="M44" s="239"/>
      <c r="N44" s="239"/>
      <c r="O44" s="239"/>
      <c r="P44" s="239"/>
      <c r="Q44" s="239"/>
      <c r="R44" s="239"/>
      <c r="S44" s="239"/>
      <c r="T44" s="239"/>
      <c r="U44" s="239"/>
      <c r="V44" s="239"/>
      <c r="W44" s="239"/>
      <c r="X44" s="240"/>
    </row>
    <row r="45" spans="1:26" ht="48.75" customHeight="1" x14ac:dyDescent="0.25">
      <c r="A45" s="222" t="str">
        <f t="shared" si="2"/>
        <v>OK</v>
      </c>
      <c r="B45" s="114">
        <v>34</v>
      </c>
      <c r="C45" s="52" t="s">
        <v>377</v>
      </c>
      <c r="D45" s="66"/>
      <c r="E45" s="67"/>
      <c r="F45" s="67"/>
      <c r="G45" s="67">
        <v>1</v>
      </c>
      <c r="H45" s="67"/>
      <c r="I45" s="57">
        <v>1</v>
      </c>
      <c r="J45" s="69">
        <f t="shared" ref="J45:J46" si="20">IF(A45="ERROR","ERROR",E45*4+F45*3+G45*2+H45*1+D45*0)</f>
        <v>2</v>
      </c>
      <c r="K45" s="70">
        <f t="shared" si="0"/>
        <v>2</v>
      </c>
      <c r="L45" s="70">
        <f t="shared" ref="L45:L46" si="21">IF(A45="ERROR","ERROR",IF(D45=1,0,4*I45))</f>
        <v>4</v>
      </c>
      <c r="M45" s="61" t="s">
        <v>726</v>
      </c>
      <c r="N45" s="59" t="str">
        <f t="shared" ref="N45:N46" si="22">IF(OR(J45=4, J45=0),"NO",IF(A45="ERROR","ERROR","YES"))</f>
        <v>YES</v>
      </c>
      <c r="O45" s="58" t="s">
        <v>143</v>
      </c>
      <c r="P45" s="58" t="s">
        <v>128</v>
      </c>
      <c r="Q45" s="58"/>
      <c r="R45" s="58"/>
      <c r="S45" s="58"/>
      <c r="T45" s="58"/>
      <c r="U45" s="58" t="s">
        <v>596</v>
      </c>
      <c r="V45" s="58"/>
      <c r="W45" s="58"/>
      <c r="X45" s="60"/>
      <c r="Z45"/>
    </row>
    <row r="46" spans="1:26" ht="48.75" customHeight="1" x14ac:dyDescent="0.25">
      <c r="A46" s="222" t="str">
        <f t="shared" si="2"/>
        <v>OK</v>
      </c>
      <c r="B46" s="114">
        <v>35</v>
      </c>
      <c r="C46" s="55" t="s">
        <v>411</v>
      </c>
      <c r="D46" s="66"/>
      <c r="E46" s="67"/>
      <c r="F46" s="67">
        <v>1</v>
      </c>
      <c r="G46" s="67"/>
      <c r="H46" s="67"/>
      <c r="I46" s="57">
        <v>1</v>
      </c>
      <c r="J46" s="69">
        <f t="shared" si="20"/>
        <v>3</v>
      </c>
      <c r="K46" s="70">
        <f t="shared" si="0"/>
        <v>3</v>
      </c>
      <c r="L46" s="70">
        <f t="shared" si="21"/>
        <v>4</v>
      </c>
      <c r="M46" s="61" t="s">
        <v>726</v>
      </c>
      <c r="N46" s="59" t="str">
        <f t="shared" si="22"/>
        <v>YES</v>
      </c>
      <c r="O46" s="58" t="s">
        <v>128</v>
      </c>
      <c r="P46" s="58" t="s">
        <v>143</v>
      </c>
      <c r="Q46" s="58" t="s">
        <v>142</v>
      </c>
      <c r="R46" s="58" t="s">
        <v>145</v>
      </c>
      <c r="S46" s="58"/>
      <c r="T46" s="58"/>
      <c r="U46" s="58" t="s">
        <v>596</v>
      </c>
      <c r="V46" s="58" t="s">
        <v>608</v>
      </c>
      <c r="W46" s="58">
        <v>48</v>
      </c>
      <c r="X46" s="60">
        <v>52</v>
      </c>
      <c r="Z46" s="39"/>
    </row>
    <row r="47" spans="1:26" s="51" customFormat="1" ht="30" customHeight="1" x14ac:dyDescent="0.2">
      <c r="A47" s="238" t="s">
        <v>1185</v>
      </c>
      <c r="B47" s="239"/>
      <c r="C47" s="239"/>
      <c r="D47" s="239"/>
      <c r="E47" s="239"/>
      <c r="F47" s="239"/>
      <c r="G47" s="239"/>
      <c r="H47" s="239"/>
      <c r="I47" s="239"/>
      <c r="J47" s="239"/>
      <c r="K47" s="239"/>
      <c r="L47" s="239"/>
      <c r="M47" s="239"/>
      <c r="N47" s="239"/>
      <c r="O47" s="239"/>
      <c r="P47" s="239"/>
      <c r="Q47" s="239"/>
      <c r="R47" s="239"/>
      <c r="S47" s="239"/>
      <c r="T47" s="239"/>
      <c r="U47" s="239"/>
      <c r="V47" s="239"/>
      <c r="W47" s="239"/>
      <c r="X47" s="240"/>
    </row>
    <row r="48" spans="1:26" ht="48.75" customHeight="1" x14ac:dyDescent="0.25">
      <c r="A48" s="222" t="str">
        <f t="shared" si="2"/>
        <v>OK</v>
      </c>
      <c r="B48" s="114">
        <v>36</v>
      </c>
      <c r="C48" s="55" t="s">
        <v>417</v>
      </c>
      <c r="D48" s="66"/>
      <c r="E48" s="67">
        <v>1</v>
      </c>
      <c r="F48" s="67"/>
      <c r="G48" s="67"/>
      <c r="H48" s="67"/>
      <c r="I48" s="57">
        <v>1</v>
      </c>
      <c r="J48" s="69">
        <f t="shared" ref="J48:J50" si="23">IF(A48="ERROR","ERROR",E48*4+F48*3+G48*2+H48*1+D48*0)</f>
        <v>4</v>
      </c>
      <c r="K48" s="70">
        <f t="shared" si="0"/>
        <v>4</v>
      </c>
      <c r="L48" s="70">
        <f t="shared" ref="L48:L50" si="24">IF(A48="ERROR","ERROR",IF(D48=1,0,4*I48))</f>
        <v>4</v>
      </c>
      <c r="M48" s="61" t="s">
        <v>13</v>
      </c>
      <c r="N48" s="59" t="str">
        <f t="shared" ref="N48:N50" si="25">IF(OR(J48=4, J48=0),"NO",IF(A48="ERROR","ERROR","YES"))</f>
        <v>NO</v>
      </c>
      <c r="O48" s="58" t="s">
        <v>147</v>
      </c>
      <c r="P48" s="58" t="s">
        <v>37</v>
      </c>
      <c r="Q48" s="58" t="s">
        <v>32</v>
      </c>
      <c r="R48" s="58" t="s">
        <v>154</v>
      </c>
      <c r="S48" s="58"/>
      <c r="T48" s="58"/>
      <c r="U48" s="58" t="s">
        <v>596</v>
      </c>
      <c r="V48" s="58" t="s">
        <v>605</v>
      </c>
      <c r="W48" s="58"/>
      <c r="X48" s="60"/>
      <c r="Z48" s="39"/>
    </row>
    <row r="49" spans="1:26" ht="48.75" customHeight="1" x14ac:dyDescent="0.25">
      <c r="A49" s="222" t="str">
        <f t="shared" si="2"/>
        <v>OK</v>
      </c>
      <c r="B49" s="114">
        <v>37</v>
      </c>
      <c r="C49" s="55" t="s">
        <v>419</v>
      </c>
      <c r="D49" s="66"/>
      <c r="E49" s="67">
        <v>1</v>
      </c>
      <c r="F49" s="67"/>
      <c r="G49" s="67"/>
      <c r="H49" s="67"/>
      <c r="I49" s="57">
        <v>1</v>
      </c>
      <c r="J49" s="69">
        <f t="shared" si="23"/>
        <v>4</v>
      </c>
      <c r="K49" s="70">
        <f t="shared" si="0"/>
        <v>4</v>
      </c>
      <c r="L49" s="70">
        <f t="shared" si="24"/>
        <v>4</v>
      </c>
      <c r="M49" s="61" t="s">
        <v>13</v>
      </c>
      <c r="N49" s="59" t="str">
        <f t="shared" si="25"/>
        <v>NO</v>
      </c>
      <c r="O49" s="58" t="s">
        <v>139</v>
      </c>
      <c r="P49" s="58" t="s">
        <v>639</v>
      </c>
      <c r="Q49" s="58"/>
      <c r="R49" s="58"/>
      <c r="S49" s="58"/>
      <c r="T49" s="58"/>
      <c r="U49" s="58" t="s">
        <v>596</v>
      </c>
      <c r="V49" s="58" t="s">
        <v>605</v>
      </c>
      <c r="W49" s="58"/>
      <c r="X49" s="60"/>
      <c r="Z49" s="39"/>
    </row>
    <row r="50" spans="1:26" ht="48.75" customHeight="1" thickBot="1" x14ac:dyDescent="0.3">
      <c r="A50" s="223" t="str">
        <f t="shared" si="2"/>
        <v>OK</v>
      </c>
      <c r="B50" s="121">
        <v>38</v>
      </c>
      <c r="C50" s="56" t="s">
        <v>376</v>
      </c>
      <c r="D50" s="191"/>
      <c r="E50" s="68">
        <v>1</v>
      </c>
      <c r="F50" s="68"/>
      <c r="G50" s="68"/>
      <c r="H50" s="68"/>
      <c r="I50" s="62">
        <v>1</v>
      </c>
      <c r="J50" s="71">
        <f t="shared" si="23"/>
        <v>4</v>
      </c>
      <c r="K50" s="72">
        <f t="shared" si="0"/>
        <v>4</v>
      </c>
      <c r="L50" s="72">
        <f t="shared" si="24"/>
        <v>4</v>
      </c>
      <c r="M50" s="64" t="s">
        <v>13</v>
      </c>
      <c r="N50" s="225" t="str">
        <f t="shared" si="25"/>
        <v>NO</v>
      </c>
      <c r="O50" s="63" t="s">
        <v>140</v>
      </c>
      <c r="P50" s="63" t="s">
        <v>639</v>
      </c>
      <c r="Q50" s="63"/>
      <c r="R50" s="63"/>
      <c r="S50" s="63"/>
      <c r="T50" s="63"/>
      <c r="U50" s="63" t="s">
        <v>596</v>
      </c>
      <c r="V50" s="63" t="s">
        <v>605</v>
      </c>
      <c r="W50" s="63"/>
      <c r="X50" s="65"/>
      <c r="Z50" s="39"/>
    </row>
    <row r="51" spans="1:26" s="29" customFormat="1" ht="15" x14ac:dyDescent="0.25">
      <c r="B51" s="40"/>
      <c r="C51" s="40"/>
      <c r="D51" s="28"/>
      <c r="E51" s="41"/>
      <c r="F51" s="41"/>
      <c r="G51" s="41"/>
      <c r="H51" s="41"/>
      <c r="I51" s="42"/>
      <c r="J51" s="42"/>
      <c r="K51" s="43"/>
      <c r="L51" s="43"/>
      <c r="M51" s="44"/>
      <c r="N51" s="44"/>
      <c r="O51" s="45"/>
      <c r="P51" s="45"/>
      <c r="Q51" s="45"/>
      <c r="R51" s="45"/>
      <c r="S51" s="45"/>
      <c r="T51" s="45"/>
      <c r="U51" s="45"/>
      <c r="V51" s="45"/>
      <c r="W51" s="45"/>
      <c r="X51" s="45"/>
      <c r="Z51" s="48"/>
    </row>
    <row r="52" spans="1:26" x14ac:dyDescent="0.2">
      <c r="B52" s="8"/>
      <c r="C52" s="9"/>
      <c r="D52" s="9"/>
      <c r="E52" s="26"/>
      <c r="F52" s="26"/>
      <c r="G52" s="26"/>
      <c r="H52" s="26"/>
      <c r="I52" s="26"/>
      <c r="J52" s="26"/>
      <c r="K52" s="26"/>
      <c r="L52" s="26"/>
      <c r="M52" s="26"/>
      <c r="N52" s="26"/>
      <c r="O52" s="26"/>
      <c r="P52" s="21"/>
      <c r="Q52" s="15"/>
      <c r="R52" s="15"/>
      <c r="S52" s="15"/>
      <c r="T52" s="15"/>
      <c r="U52" s="15"/>
      <c r="V52" s="15"/>
      <c r="W52" s="15"/>
      <c r="X52" s="15"/>
    </row>
    <row r="53" spans="1:26" x14ac:dyDescent="0.2">
      <c r="L53" s="26"/>
      <c r="M53" s="26"/>
      <c r="N53" s="26"/>
      <c r="O53" s="26"/>
      <c r="P53" s="21"/>
      <c r="Q53" s="21"/>
      <c r="R53" s="21"/>
      <c r="S53" s="19"/>
      <c r="T53" s="19"/>
      <c r="U53" s="19"/>
      <c r="V53" s="19"/>
      <c r="W53" s="19"/>
      <c r="X53" s="19"/>
    </row>
  </sheetData>
  <sheetProtection algorithmName="SHA-512" hashValue="6jXxMJn9fbrXvWxm/krBd1kCuwMnKGwReNTdEvKOFo3bGv4Si/uPqS/MBjL5vSzafc+ORgDGcfVkCw7k8tQcSQ==" saltValue="AjRjYTSLlCyQRZCCiZpjdw==" spinCount="100000" sheet="1" formatColumns="0" formatRows="0"/>
  <customSheetViews>
    <customSheetView guid="{7420B12A-7942-457E-981F-D2D91C809DAA}" scale="90" topLeftCell="A328">
      <selection activeCell="F341" sqref="F341"/>
      <pageMargins left="0.39370078740157483" right="0.39370078740157483" top="0.78740157480314965" bottom="0.78740157480314965" header="0.31496062992125984" footer="0.31496062992125984"/>
      <pageSetup paperSize="9" orientation="landscape" verticalDpi="1200"/>
      <headerFooter alignWithMargins="0">
        <oddFooter>&amp;C&amp;P</oddFooter>
      </headerFooter>
    </customSheetView>
  </customSheetViews>
  <mergeCells count="20">
    <mergeCell ref="Y3:Y4"/>
    <mergeCell ref="M3:M4"/>
    <mergeCell ref="N3:N4"/>
    <mergeCell ref="A1:X1"/>
    <mergeCell ref="A2:X2"/>
    <mergeCell ref="A44:X44"/>
    <mergeCell ref="A28:X28"/>
    <mergeCell ref="A47:X47"/>
    <mergeCell ref="U4:X4"/>
    <mergeCell ref="O3:X3"/>
    <mergeCell ref="A19:X19"/>
    <mergeCell ref="A38:X38"/>
    <mergeCell ref="A5:X5"/>
    <mergeCell ref="A9:X9"/>
    <mergeCell ref="A13:X13"/>
    <mergeCell ref="A3:A4"/>
    <mergeCell ref="D3:H3"/>
    <mergeCell ref="B3:B4"/>
    <mergeCell ref="C3:C4"/>
    <mergeCell ref="O4:T4"/>
  </mergeCells>
  <conditionalFormatting sqref="D6:H6">
    <cfRule type="duplicateValues" dxfId="447" priority="161" stopIfTrue="1"/>
  </conditionalFormatting>
  <conditionalFormatting sqref="A6">
    <cfRule type="containsText" dxfId="446" priority="162" operator="containsText" text="ERROR">
      <formula>NOT(ISERROR(SEARCH("ERROR",A6)))</formula>
    </cfRule>
  </conditionalFormatting>
  <conditionalFormatting sqref="D11:H11">
    <cfRule type="duplicateValues" dxfId="445" priority="130" stopIfTrue="1"/>
  </conditionalFormatting>
  <conditionalFormatting sqref="D12:H12">
    <cfRule type="duplicateValues" dxfId="444" priority="128" stopIfTrue="1"/>
  </conditionalFormatting>
  <conditionalFormatting sqref="D14:H14">
    <cfRule type="duplicateValues" dxfId="443" priority="122" stopIfTrue="1"/>
  </conditionalFormatting>
  <conditionalFormatting sqref="D15:H15">
    <cfRule type="duplicateValues" dxfId="442" priority="120" stopIfTrue="1"/>
  </conditionalFormatting>
  <conditionalFormatting sqref="D16:H16">
    <cfRule type="duplicateValues" dxfId="441" priority="118" stopIfTrue="1"/>
  </conditionalFormatting>
  <conditionalFormatting sqref="D17:H17">
    <cfRule type="duplicateValues" dxfId="440" priority="116" stopIfTrue="1"/>
  </conditionalFormatting>
  <conditionalFormatting sqref="D18:H18">
    <cfRule type="duplicateValues" dxfId="439" priority="114" stopIfTrue="1"/>
  </conditionalFormatting>
  <conditionalFormatting sqref="D20:H20">
    <cfRule type="duplicateValues" dxfId="438" priority="112" stopIfTrue="1"/>
  </conditionalFormatting>
  <conditionalFormatting sqref="D21:H21">
    <cfRule type="duplicateValues" dxfId="437" priority="110" stopIfTrue="1"/>
  </conditionalFormatting>
  <conditionalFormatting sqref="D22:H22">
    <cfRule type="duplicateValues" dxfId="436" priority="108" stopIfTrue="1"/>
  </conditionalFormatting>
  <conditionalFormatting sqref="D23:H23">
    <cfRule type="duplicateValues" dxfId="435" priority="106" stopIfTrue="1"/>
  </conditionalFormatting>
  <conditionalFormatting sqref="D24:H24">
    <cfRule type="duplicateValues" dxfId="434" priority="104" stopIfTrue="1"/>
  </conditionalFormatting>
  <conditionalFormatting sqref="D25:H25">
    <cfRule type="duplicateValues" dxfId="433" priority="102" stopIfTrue="1"/>
  </conditionalFormatting>
  <conditionalFormatting sqref="D26:H26">
    <cfRule type="duplicateValues" dxfId="432" priority="100" stopIfTrue="1"/>
  </conditionalFormatting>
  <conditionalFormatting sqref="D27:H27">
    <cfRule type="duplicateValues" dxfId="431" priority="98" stopIfTrue="1"/>
  </conditionalFormatting>
  <conditionalFormatting sqref="D29:H29">
    <cfRule type="duplicateValues" dxfId="430" priority="96" stopIfTrue="1"/>
  </conditionalFormatting>
  <conditionalFormatting sqref="D39:H39">
    <cfRule type="duplicateValues" dxfId="429" priority="74" stopIfTrue="1"/>
  </conditionalFormatting>
  <conditionalFormatting sqref="D40:H40">
    <cfRule type="duplicateValues" dxfId="428" priority="72" stopIfTrue="1"/>
  </conditionalFormatting>
  <conditionalFormatting sqref="D41:H41">
    <cfRule type="duplicateValues" dxfId="427" priority="70" stopIfTrue="1"/>
  </conditionalFormatting>
  <conditionalFormatting sqref="D42:H42">
    <cfRule type="duplicateValues" dxfId="426" priority="68" stopIfTrue="1"/>
  </conditionalFormatting>
  <conditionalFormatting sqref="D43:H43">
    <cfRule type="duplicateValues" dxfId="425" priority="66" stopIfTrue="1"/>
  </conditionalFormatting>
  <conditionalFormatting sqref="D45:H45">
    <cfRule type="duplicateValues" dxfId="424" priority="64" stopIfTrue="1"/>
  </conditionalFormatting>
  <conditionalFormatting sqref="D46:H46">
    <cfRule type="duplicateValues" dxfId="423" priority="62" stopIfTrue="1"/>
  </conditionalFormatting>
  <conditionalFormatting sqref="D48:H48">
    <cfRule type="duplicateValues" dxfId="422" priority="60" stopIfTrue="1"/>
  </conditionalFormatting>
  <conditionalFormatting sqref="D49:H49">
    <cfRule type="duplicateValues" dxfId="421" priority="58" stopIfTrue="1"/>
  </conditionalFormatting>
  <conditionalFormatting sqref="N6">
    <cfRule type="containsText" dxfId="420" priority="55" operator="containsText" text="YES">
      <formula>NOT(ISERROR(SEARCH("YES",N6)))</formula>
    </cfRule>
  </conditionalFormatting>
  <conditionalFormatting sqref="Y5">
    <cfRule type="containsText" dxfId="419" priority="45" operator="containsText" text="Back to the answers">
      <formula>NOT(ISERROR(SEARCH("Back to the answers",Y5)))</formula>
    </cfRule>
  </conditionalFormatting>
  <conditionalFormatting sqref="B6:B8">
    <cfRule type="expression" dxfId="418" priority="44" stopIfTrue="1">
      <formula>SUM(D6:H6)&lt;1</formula>
    </cfRule>
  </conditionalFormatting>
  <conditionalFormatting sqref="N7:N8">
    <cfRule type="containsText" dxfId="417" priority="36" operator="containsText" text="YES">
      <formula>NOT(ISERROR(SEARCH("YES",N7)))</formula>
    </cfRule>
  </conditionalFormatting>
  <conditionalFormatting sqref="N10:N12">
    <cfRule type="containsText" dxfId="416" priority="35" operator="containsText" text="YES">
      <formula>NOT(ISERROR(SEARCH("YES",N10)))</formula>
    </cfRule>
  </conditionalFormatting>
  <conditionalFormatting sqref="N14:N18">
    <cfRule type="containsText" dxfId="415" priority="34" operator="containsText" text="YES">
      <formula>NOT(ISERROR(SEARCH("YES",N14)))</formula>
    </cfRule>
  </conditionalFormatting>
  <conditionalFormatting sqref="N20:N27">
    <cfRule type="containsText" dxfId="414" priority="33" operator="containsText" text="YES">
      <formula>NOT(ISERROR(SEARCH("YES",N20)))</formula>
    </cfRule>
  </conditionalFormatting>
  <conditionalFormatting sqref="N29:N37">
    <cfRule type="containsText" dxfId="413" priority="32" operator="containsText" text="YES">
      <formula>NOT(ISERROR(SEARCH("YES",N29)))</formula>
    </cfRule>
  </conditionalFormatting>
  <conditionalFormatting sqref="N39:N43">
    <cfRule type="containsText" dxfId="412" priority="31" operator="containsText" text="YES">
      <formula>NOT(ISERROR(SEARCH("YES",N39)))</formula>
    </cfRule>
  </conditionalFormatting>
  <conditionalFormatting sqref="N45:N46">
    <cfRule type="containsText" dxfId="411" priority="30" operator="containsText" text="YES">
      <formula>NOT(ISERROR(SEARCH("YES",N45)))</formula>
    </cfRule>
  </conditionalFormatting>
  <conditionalFormatting sqref="N48:N50">
    <cfRule type="containsText" dxfId="410" priority="29" operator="containsText" text="YES">
      <formula>NOT(ISERROR(SEARCH("YES",N48)))</formula>
    </cfRule>
  </conditionalFormatting>
  <conditionalFormatting sqref="D7:H7">
    <cfRule type="duplicateValues" dxfId="409" priority="28" stopIfTrue="1"/>
  </conditionalFormatting>
  <conditionalFormatting sqref="D8:H8">
    <cfRule type="duplicateValues" dxfId="408" priority="27" stopIfTrue="1"/>
  </conditionalFormatting>
  <conditionalFormatting sqref="D10:H10">
    <cfRule type="duplicateValues" dxfId="407" priority="26" stopIfTrue="1"/>
  </conditionalFormatting>
  <conditionalFormatting sqref="D30:H30">
    <cfRule type="duplicateValues" dxfId="406" priority="25" stopIfTrue="1"/>
  </conditionalFormatting>
  <conditionalFormatting sqref="D31:H31">
    <cfRule type="duplicateValues" dxfId="405" priority="24" stopIfTrue="1"/>
  </conditionalFormatting>
  <conditionalFormatting sqref="D32:H32">
    <cfRule type="duplicateValues" dxfId="404" priority="23" stopIfTrue="1"/>
  </conditionalFormatting>
  <conditionalFormatting sqref="D33:H33">
    <cfRule type="duplicateValues" dxfId="403" priority="22" stopIfTrue="1"/>
  </conditionalFormatting>
  <conditionalFormatting sqref="D34:H34">
    <cfRule type="duplicateValues" dxfId="402" priority="21" stopIfTrue="1"/>
  </conditionalFormatting>
  <conditionalFormatting sqref="D35:H35">
    <cfRule type="duplicateValues" dxfId="401" priority="20" stopIfTrue="1"/>
  </conditionalFormatting>
  <conditionalFormatting sqref="D36:H36">
    <cfRule type="duplicateValues" dxfId="400" priority="18" stopIfTrue="1"/>
  </conditionalFormatting>
  <conditionalFormatting sqref="D37:H37">
    <cfRule type="duplicateValues" dxfId="399" priority="17" stopIfTrue="1"/>
  </conditionalFormatting>
  <conditionalFormatting sqref="D50:H50">
    <cfRule type="duplicateValues" dxfId="398" priority="16" stopIfTrue="1"/>
  </conditionalFormatting>
  <conditionalFormatting sqref="A7:A8">
    <cfRule type="containsText" dxfId="397" priority="15" operator="containsText" text="ERROR">
      <formula>NOT(ISERROR(SEARCH("ERROR",A7)))</formula>
    </cfRule>
  </conditionalFormatting>
  <conditionalFormatting sqref="A10:A12">
    <cfRule type="containsText" dxfId="396" priority="14" operator="containsText" text="ERROR">
      <formula>NOT(ISERROR(SEARCH("ERROR",A10)))</formula>
    </cfRule>
  </conditionalFormatting>
  <conditionalFormatting sqref="A14:A18">
    <cfRule type="containsText" dxfId="395" priority="13" operator="containsText" text="ERROR">
      <formula>NOT(ISERROR(SEARCH("ERROR",A14)))</formula>
    </cfRule>
  </conditionalFormatting>
  <conditionalFormatting sqref="A20:A27">
    <cfRule type="containsText" dxfId="394" priority="12" operator="containsText" text="ERROR">
      <formula>NOT(ISERROR(SEARCH("ERROR",A20)))</formula>
    </cfRule>
  </conditionalFormatting>
  <conditionalFormatting sqref="A29:A37">
    <cfRule type="containsText" dxfId="393" priority="11" operator="containsText" text="ERROR">
      <formula>NOT(ISERROR(SEARCH("ERROR",A29)))</formula>
    </cfRule>
  </conditionalFormatting>
  <conditionalFormatting sqref="A39:A43">
    <cfRule type="containsText" dxfId="392" priority="10" operator="containsText" text="ERROR">
      <formula>NOT(ISERROR(SEARCH("ERROR",A39)))</formula>
    </cfRule>
  </conditionalFormatting>
  <conditionalFormatting sqref="A45:A46">
    <cfRule type="containsText" dxfId="391" priority="9" operator="containsText" text="ERROR">
      <formula>NOT(ISERROR(SEARCH("ERROR",A45)))</formula>
    </cfRule>
  </conditionalFormatting>
  <conditionalFormatting sqref="A48:A50">
    <cfRule type="containsText" dxfId="390" priority="8" operator="containsText" text="ERROR">
      <formula>NOT(ISERROR(SEARCH("ERROR",A48)))</formula>
    </cfRule>
  </conditionalFormatting>
  <conditionalFormatting sqref="B10:B12">
    <cfRule type="expression" dxfId="389" priority="7" stopIfTrue="1">
      <formula>SUM(D10:H10)&lt;1</formula>
    </cfRule>
  </conditionalFormatting>
  <conditionalFormatting sqref="B14:B18">
    <cfRule type="expression" dxfId="388" priority="6" stopIfTrue="1">
      <formula>SUM(D14:H14)&lt;1</formula>
    </cfRule>
  </conditionalFormatting>
  <conditionalFormatting sqref="B20:B27">
    <cfRule type="expression" dxfId="387" priority="5" stopIfTrue="1">
      <formula>SUM(D20:H20)&lt;1</formula>
    </cfRule>
  </conditionalFormatting>
  <conditionalFormatting sqref="B29:B37">
    <cfRule type="expression" dxfId="386" priority="4" stopIfTrue="1">
      <formula>SUM(D29:H29)&lt;1</formula>
    </cfRule>
  </conditionalFormatting>
  <conditionalFormatting sqref="B39:B43">
    <cfRule type="expression" dxfId="385" priority="3" stopIfTrue="1">
      <formula>SUM(D39:H39)&lt;1</formula>
    </cfRule>
  </conditionalFormatting>
  <conditionalFormatting sqref="B45:B46">
    <cfRule type="expression" dxfId="384" priority="2" stopIfTrue="1">
      <formula>SUM(D45:H45)&lt;1</formula>
    </cfRule>
  </conditionalFormatting>
  <conditionalFormatting sqref="B48:B50">
    <cfRule type="expression" dxfId="383" priority="1" stopIfTrue="1">
      <formula>SUM(D48:H48)&lt;1</formula>
    </cfRule>
  </conditionalFormatting>
  <dataValidations count="1">
    <dataValidation type="whole" operator="equal" allowBlank="1" showInputMessage="1" showErrorMessage="1" sqref="D29:H37 D45:H46 H51 D39:H43 D20:H27 D6:H8 D14:H18 D10:H12 E51 D48:H50" xr:uid="{00000000-0002-0000-0100-000000000000}">
      <formula1>1</formula1>
    </dataValidation>
  </dataValidations>
  <hyperlinks>
    <hyperlink ref="Y7" location="'Measure catalogue'!A1" display="Go to recommended measures" xr:uid="{1D71BFCB-7D14-4C34-A87F-102779AD68FB}"/>
  </hyperlinks>
  <pageMargins left="0.78740157480314965" right="0.39370078740157483" top="0.78740157480314965" bottom="0.78740157480314965" header="0.31496062992125984" footer="0.31496062992125984"/>
  <pageSetup paperSize="9" orientation="landscape" r:id="rId1"/>
  <headerFooter alignWithMargins="0">
    <oddFooter>&amp;L&amp;10&amp;A&amp;C&amp;10&amp;P&amp;R&amp;10&amp;F</oddFooter>
  </headerFooter>
  <ignoredErrors>
    <ignoredError sqref="A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
  <sheetViews>
    <sheetView zoomScale="70" zoomScaleNormal="70" workbookViewId="0">
      <selection sqref="A1:M1"/>
    </sheetView>
  </sheetViews>
  <sheetFormatPr defaultRowHeight="15" x14ac:dyDescent="0.25"/>
  <cols>
    <col min="1" max="1" width="5.42578125" style="25" customWidth="1"/>
    <col min="2" max="2" width="35.85546875" style="17" customWidth="1"/>
    <col min="3" max="3" width="130.85546875" style="50" customWidth="1"/>
    <col min="4" max="4" width="36.7109375" style="6" bestFit="1" customWidth="1"/>
    <col min="6" max="6" width="11.85546875" style="6" customWidth="1"/>
    <col min="7" max="7" width="9.7109375" style="6" customWidth="1"/>
    <col min="8" max="8" width="13" style="6" customWidth="1"/>
    <col min="9" max="9" width="15.140625" style="6" customWidth="1"/>
    <col min="10" max="10" width="11.85546875" style="6" customWidth="1"/>
    <col min="11" max="11" width="11.5703125" style="6" customWidth="1"/>
    <col min="12" max="12" width="17.140625" style="6" customWidth="1"/>
    <col min="13" max="13" width="12.5703125" style="6" customWidth="1"/>
  </cols>
  <sheetData>
    <row r="1" spans="1:13" ht="49.5" customHeight="1" x14ac:dyDescent="0.25">
      <c r="A1" s="255" t="s">
        <v>271</v>
      </c>
      <c r="B1" s="256"/>
      <c r="C1" s="256"/>
      <c r="D1" s="256"/>
      <c r="E1" s="256"/>
      <c r="F1" s="256"/>
      <c r="G1" s="256"/>
      <c r="H1" s="256"/>
      <c r="I1" s="256"/>
      <c r="J1" s="256"/>
      <c r="K1" s="256"/>
      <c r="L1" s="256"/>
      <c r="M1" s="257"/>
    </row>
    <row r="2" spans="1:13" ht="49.5" customHeight="1" x14ac:dyDescent="0.25">
      <c r="A2" s="258" t="s">
        <v>1168</v>
      </c>
      <c r="B2" s="259"/>
      <c r="C2" s="259"/>
      <c r="D2" s="259"/>
      <c r="E2" s="259"/>
      <c r="F2" s="259"/>
      <c r="G2" s="259"/>
      <c r="H2" s="259"/>
      <c r="I2" s="259"/>
      <c r="J2" s="259"/>
      <c r="K2" s="259"/>
      <c r="L2" s="259"/>
      <c r="M2" s="260"/>
    </row>
    <row r="3" spans="1:13" ht="30" customHeight="1" x14ac:dyDescent="0.25">
      <c r="A3" s="267" t="s">
        <v>530</v>
      </c>
      <c r="B3" s="269" t="s">
        <v>272</v>
      </c>
      <c r="C3" s="271" t="s">
        <v>335</v>
      </c>
      <c r="D3" s="264" t="s">
        <v>648</v>
      </c>
      <c r="E3" s="265" t="s">
        <v>380</v>
      </c>
      <c r="F3" s="265"/>
      <c r="G3" s="265"/>
      <c r="H3" s="265" t="s">
        <v>381</v>
      </c>
      <c r="I3" s="265"/>
      <c r="J3" s="265"/>
      <c r="K3" s="265"/>
      <c r="L3" s="265"/>
      <c r="M3" s="266"/>
    </row>
    <row r="4" spans="1:13" ht="48.75" customHeight="1" x14ac:dyDescent="0.25">
      <c r="A4" s="268"/>
      <c r="B4" s="270"/>
      <c r="C4" s="272"/>
      <c r="D4" s="264"/>
      <c r="E4" s="198" t="s">
        <v>382</v>
      </c>
      <c r="F4" s="198" t="s">
        <v>383</v>
      </c>
      <c r="G4" s="198" t="s">
        <v>384</v>
      </c>
      <c r="H4" s="198" t="s">
        <v>385</v>
      </c>
      <c r="I4" s="198" t="s">
        <v>386</v>
      </c>
      <c r="J4" s="198" t="s">
        <v>387</v>
      </c>
      <c r="K4" s="198" t="s">
        <v>388</v>
      </c>
      <c r="L4" s="198" t="s">
        <v>389</v>
      </c>
      <c r="M4" s="199" t="s">
        <v>390</v>
      </c>
    </row>
    <row r="5" spans="1:13" ht="30.75" customHeight="1" x14ac:dyDescent="0.25">
      <c r="A5" s="261" t="s">
        <v>640</v>
      </c>
      <c r="B5" s="262"/>
      <c r="C5" s="262"/>
      <c r="D5" s="262"/>
      <c r="E5" s="262"/>
      <c r="F5" s="262"/>
      <c r="G5" s="262"/>
      <c r="H5" s="262"/>
      <c r="I5" s="262"/>
      <c r="J5" s="262"/>
      <c r="K5" s="262"/>
      <c r="L5" s="262"/>
      <c r="M5" s="263"/>
    </row>
    <row r="6" spans="1:13" ht="89.25" x14ac:dyDescent="0.25">
      <c r="A6" s="136">
        <v>1</v>
      </c>
      <c r="B6" s="137" t="s">
        <v>424</v>
      </c>
      <c r="C6" s="137" t="s">
        <v>516</v>
      </c>
      <c r="D6" s="138" t="s">
        <v>167</v>
      </c>
      <c r="E6" s="61"/>
      <c r="F6" s="61"/>
      <c r="G6" s="61"/>
      <c r="H6" s="61"/>
      <c r="I6" s="61"/>
      <c r="J6" s="61"/>
      <c r="K6" s="61" t="s">
        <v>392</v>
      </c>
      <c r="L6" s="61"/>
      <c r="M6" s="139"/>
    </row>
    <row r="7" spans="1:13" ht="102" x14ac:dyDescent="0.25">
      <c r="A7" s="136">
        <v>2</v>
      </c>
      <c r="B7" s="137" t="s">
        <v>579</v>
      </c>
      <c r="C7" s="137" t="s">
        <v>567</v>
      </c>
      <c r="D7" s="138" t="s">
        <v>174</v>
      </c>
      <c r="E7" s="61"/>
      <c r="F7" s="61" t="s">
        <v>392</v>
      </c>
      <c r="G7" s="61" t="s">
        <v>392</v>
      </c>
      <c r="H7" s="61" t="s">
        <v>392</v>
      </c>
      <c r="I7" s="61" t="s">
        <v>392</v>
      </c>
      <c r="J7" s="61"/>
      <c r="K7" s="61"/>
      <c r="L7" s="61"/>
      <c r="M7" s="139"/>
    </row>
    <row r="8" spans="1:13" ht="127.5" x14ac:dyDescent="0.25">
      <c r="A8" s="136">
        <v>3</v>
      </c>
      <c r="B8" s="137" t="s">
        <v>580</v>
      </c>
      <c r="C8" s="137" t="s">
        <v>568</v>
      </c>
      <c r="D8" s="138" t="s">
        <v>173</v>
      </c>
      <c r="E8" s="61"/>
      <c r="F8" s="61" t="s">
        <v>392</v>
      </c>
      <c r="G8" s="61" t="s">
        <v>392</v>
      </c>
      <c r="H8" s="61" t="s">
        <v>392</v>
      </c>
      <c r="I8" s="61" t="s">
        <v>392</v>
      </c>
      <c r="J8" s="61" t="s">
        <v>392</v>
      </c>
      <c r="K8" s="61"/>
      <c r="L8" s="61"/>
      <c r="M8" s="139"/>
    </row>
    <row r="9" spans="1:13" ht="30.75" customHeight="1" x14ac:dyDescent="0.25">
      <c r="A9" s="261" t="s">
        <v>646</v>
      </c>
      <c r="B9" s="262"/>
      <c r="C9" s="262"/>
      <c r="D9" s="262"/>
      <c r="E9" s="262"/>
      <c r="F9" s="262"/>
      <c r="G9" s="262"/>
      <c r="H9" s="262"/>
      <c r="I9" s="262"/>
      <c r="J9" s="262"/>
      <c r="K9" s="262"/>
      <c r="L9" s="262"/>
      <c r="M9" s="263"/>
    </row>
    <row r="10" spans="1:13" ht="89.25" x14ac:dyDescent="0.25">
      <c r="A10" s="136">
        <v>4</v>
      </c>
      <c r="B10" s="137" t="s">
        <v>378</v>
      </c>
      <c r="C10" s="137" t="s">
        <v>517</v>
      </c>
      <c r="D10" s="138"/>
      <c r="E10" s="61"/>
      <c r="F10" s="61" t="s">
        <v>392</v>
      </c>
      <c r="G10" s="61" t="s">
        <v>392</v>
      </c>
      <c r="H10" s="61"/>
      <c r="I10" s="61"/>
      <c r="J10" s="61" t="s">
        <v>392</v>
      </c>
      <c r="K10" s="61"/>
      <c r="L10" s="61"/>
      <c r="M10" s="139"/>
    </row>
    <row r="11" spans="1:13" ht="140.25" x14ac:dyDescent="0.25">
      <c r="A11" s="136">
        <v>5</v>
      </c>
      <c r="B11" s="137" t="s">
        <v>582</v>
      </c>
      <c r="C11" s="137" t="s">
        <v>518</v>
      </c>
      <c r="D11" s="138"/>
      <c r="E11" s="61"/>
      <c r="F11" s="61" t="s">
        <v>392</v>
      </c>
      <c r="G11" s="61" t="s">
        <v>392</v>
      </c>
      <c r="H11" s="61"/>
      <c r="I11" s="61"/>
      <c r="J11" s="61" t="s">
        <v>392</v>
      </c>
      <c r="K11" s="61"/>
      <c r="L11" s="61"/>
      <c r="M11" s="139"/>
    </row>
    <row r="12" spans="1:13" ht="89.25" x14ac:dyDescent="0.25">
      <c r="A12" s="136">
        <v>6</v>
      </c>
      <c r="B12" s="137" t="s">
        <v>408</v>
      </c>
      <c r="C12" s="137" t="s">
        <v>561</v>
      </c>
      <c r="D12" s="138" t="s">
        <v>77</v>
      </c>
      <c r="E12" s="61" t="s">
        <v>392</v>
      </c>
      <c r="F12" s="61" t="s">
        <v>392</v>
      </c>
      <c r="G12" s="61" t="s">
        <v>392</v>
      </c>
      <c r="H12" s="61"/>
      <c r="I12" s="61"/>
      <c r="J12" s="61"/>
      <c r="K12" s="61"/>
      <c r="L12" s="61" t="s">
        <v>392</v>
      </c>
      <c r="M12" s="139"/>
    </row>
    <row r="13" spans="1:13" ht="30.75" customHeight="1" x14ac:dyDescent="0.25">
      <c r="A13" s="261" t="s">
        <v>1195</v>
      </c>
      <c r="B13" s="262"/>
      <c r="C13" s="262"/>
      <c r="D13" s="262"/>
      <c r="E13" s="262"/>
      <c r="F13" s="262"/>
      <c r="G13" s="262"/>
      <c r="H13" s="262"/>
      <c r="I13" s="262"/>
      <c r="J13" s="262"/>
      <c r="K13" s="262"/>
      <c r="L13" s="262"/>
      <c r="M13" s="263"/>
    </row>
    <row r="14" spans="1:13" ht="102" x14ac:dyDescent="0.25">
      <c r="A14" s="136">
        <v>7</v>
      </c>
      <c r="B14" s="137" t="s">
        <v>423</v>
      </c>
      <c r="C14" s="137" t="s">
        <v>525</v>
      </c>
      <c r="D14" s="138" t="s">
        <v>379</v>
      </c>
      <c r="E14" s="61" t="s">
        <v>392</v>
      </c>
      <c r="F14" s="61"/>
      <c r="G14" s="61"/>
      <c r="H14" s="61"/>
      <c r="I14" s="61"/>
      <c r="J14" s="61" t="s">
        <v>392</v>
      </c>
      <c r="K14" s="61"/>
      <c r="L14" s="61"/>
      <c r="M14" s="139"/>
    </row>
    <row r="15" spans="1:13" ht="76.5" x14ac:dyDescent="0.25">
      <c r="A15" s="136">
        <v>8</v>
      </c>
      <c r="B15" s="137" t="s">
        <v>420</v>
      </c>
      <c r="C15" s="137" t="s">
        <v>547</v>
      </c>
      <c r="D15" s="138" t="s">
        <v>379</v>
      </c>
      <c r="E15" s="61" t="s">
        <v>392</v>
      </c>
      <c r="F15" s="61"/>
      <c r="G15" s="61"/>
      <c r="H15" s="61"/>
      <c r="I15" s="61" t="s">
        <v>392</v>
      </c>
      <c r="J15" s="61" t="s">
        <v>392</v>
      </c>
      <c r="K15" s="61"/>
      <c r="L15" s="61"/>
      <c r="M15" s="139"/>
    </row>
    <row r="16" spans="1:13" ht="76.5" x14ac:dyDescent="0.25">
      <c r="A16" s="136">
        <v>9</v>
      </c>
      <c r="B16" s="137" t="s">
        <v>421</v>
      </c>
      <c r="C16" s="137" t="s">
        <v>548</v>
      </c>
      <c r="D16" s="138" t="s">
        <v>379</v>
      </c>
      <c r="E16" s="61" t="s">
        <v>392</v>
      </c>
      <c r="F16" s="61"/>
      <c r="G16" s="61"/>
      <c r="H16" s="61"/>
      <c r="I16" s="61" t="s">
        <v>392</v>
      </c>
      <c r="J16" s="61"/>
      <c r="K16" s="61"/>
      <c r="L16" s="61"/>
      <c r="M16" s="139"/>
    </row>
    <row r="17" spans="1:13" ht="63.75" x14ac:dyDescent="0.25">
      <c r="A17" s="136">
        <v>10</v>
      </c>
      <c r="B17" s="137" t="s">
        <v>422</v>
      </c>
      <c r="C17" s="137" t="s">
        <v>549</v>
      </c>
      <c r="D17" s="138" t="s">
        <v>379</v>
      </c>
      <c r="E17" s="61" t="s">
        <v>392</v>
      </c>
      <c r="F17" s="61"/>
      <c r="G17" s="61"/>
      <c r="H17" s="61"/>
      <c r="I17" s="61" t="s">
        <v>392</v>
      </c>
      <c r="J17" s="61"/>
      <c r="K17" s="61"/>
      <c r="L17" s="61"/>
      <c r="M17" s="139"/>
    </row>
    <row r="18" spans="1:13" ht="114.75" x14ac:dyDescent="0.25">
      <c r="A18" s="136">
        <v>11</v>
      </c>
      <c r="B18" s="137" t="s">
        <v>418</v>
      </c>
      <c r="C18" s="137" t="s">
        <v>551</v>
      </c>
      <c r="D18" s="138" t="s">
        <v>177</v>
      </c>
      <c r="E18" s="61" t="s">
        <v>392</v>
      </c>
      <c r="F18" s="61"/>
      <c r="G18" s="61" t="s">
        <v>392</v>
      </c>
      <c r="H18" s="61"/>
      <c r="I18" s="61" t="s">
        <v>392</v>
      </c>
      <c r="J18" s="61" t="s">
        <v>392</v>
      </c>
      <c r="K18" s="61"/>
      <c r="L18" s="61"/>
      <c r="M18" s="139" t="s">
        <v>392</v>
      </c>
    </row>
    <row r="19" spans="1:13" ht="30.75" customHeight="1" x14ac:dyDescent="0.25">
      <c r="A19" s="261" t="s">
        <v>1183</v>
      </c>
      <c r="B19" s="262"/>
      <c r="C19" s="262"/>
      <c r="D19" s="262"/>
      <c r="E19" s="262"/>
      <c r="F19" s="262"/>
      <c r="G19" s="262"/>
      <c r="H19" s="262"/>
      <c r="I19" s="262"/>
      <c r="J19" s="262"/>
      <c r="K19" s="262"/>
      <c r="L19" s="262"/>
      <c r="M19" s="263"/>
    </row>
    <row r="20" spans="1:13" ht="115.9" customHeight="1" x14ac:dyDescent="0.25">
      <c r="A20" s="136">
        <v>12</v>
      </c>
      <c r="B20" s="137" t="s">
        <v>393</v>
      </c>
      <c r="C20" s="137" t="s">
        <v>519</v>
      </c>
      <c r="D20" s="138" t="s">
        <v>168</v>
      </c>
      <c r="E20" s="61" t="s">
        <v>392</v>
      </c>
      <c r="F20" s="61" t="s">
        <v>392</v>
      </c>
      <c r="G20" s="61" t="s">
        <v>392</v>
      </c>
      <c r="H20" s="61"/>
      <c r="I20" s="61"/>
      <c r="J20" s="61" t="s">
        <v>392</v>
      </c>
      <c r="K20" s="61"/>
      <c r="L20" s="61"/>
      <c r="M20" s="139"/>
    </row>
    <row r="21" spans="1:13" ht="165.75" x14ac:dyDescent="0.25">
      <c r="A21" s="136">
        <v>13</v>
      </c>
      <c r="B21" s="137" t="s">
        <v>395</v>
      </c>
      <c r="C21" s="137" t="s">
        <v>573</v>
      </c>
      <c r="D21" s="138" t="s">
        <v>169</v>
      </c>
      <c r="E21" s="61" t="s">
        <v>392</v>
      </c>
      <c r="F21" s="61" t="s">
        <v>392</v>
      </c>
      <c r="G21" s="61" t="s">
        <v>392</v>
      </c>
      <c r="H21" s="61" t="s">
        <v>392</v>
      </c>
      <c r="I21" s="61" t="s">
        <v>392</v>
      </c>
      <c r="J21" s="61" t="s">
        <v>392</v>
      </c>
      <c r="K21" s="61"/>
      <c r="L21" s="61"/>
      <c r="M21" s="139"/>
    </row>
    <row r="22" spans="1:13" ht="127.5" x14ac:dyDescent="0.25">
      <c r="A22" s="136">
        <v>14</v>
      </c>
      <c r="B22" s="137" t="s">
        <v>396</v>
      </c>
      <c r="C22" s="137" t="s">
        <v>572</v>
      </c>
      <c r="D22" s="138" t="s">
        <v>170</v>
      </c>
      <c r="E22" s="61"/>
      <c r="F22" s="61"/>
      <c r="G22" s="61" t="s">
        <v>392</v>
      </c>
      <c r="H22" s="61" t="s">
        <v>392</v>
      </c>
      <c r="I22" s="61" t="s">
        <v>392</v>
      </c>
      <c r="J22" s="61" t="s">
        <v>392</v>
      </c>
      <c r="K22" s="61"/>
      <c r="L22" s="61"/>
      <c r="M22" s="139"/>
    </row>
    <row r="23" spans="1:13" ht="178.5" x14ac:dyDescent="0.25">
      <c r="A23" s="136">
        <v>15</v>
      </c>
      <c r="B23" s="137" t="s">
        <v>397</v>
      </c>
      <c r="C23" s="137" t="s">
        <v>571</v>
      </c>
      <c r="D23" s="138" t="s">
        <v>169</v>
      </c>
      <c r="E23" s="61"/>
      <c r="F23" s="61" t="s">
        <v>392</v>
      </c>
      <c r="G23" s="61" t="s">
        <v>392</v>
      </c>
      <c r="H23" s="61" t="s">
        <v>392</v>
      </c>
      <c r="I23" s="61" t="s">
        <v>392</v>
      </c>
      <c r="J23" s="61"/>
      <c r="K23" s="61"/>
      <c r="L23" s="61"/>
      <c r="M23" s="139"/>
    </row>
    <row r="24" spans="1:13" ht="191.25" x14ac:dyDescent="0.25">
      <c r="A24" s="136">
        <v>16</v>
      </c>
      <c r="B24" s="137" t="s">
        <v>398</v>
      </c>
      <c r="C24" s="137" t="s">
        <v>570</v>
      </c>
      <c r="D24" s="138" t="s">
        <v>169</v>
      </c>
      <c r="E24" s="61"/>
      <c r="F24" s="61" t="s">
        <v>392</v>
      </c>
      <c r="G24" s="61" t="s">
        <v>392</v>
      </c>
      <c r="H24" s="61" t="s">
        <v>392</v>
      </c>
      <c r="I24" s="61"/>
      <c r="J24" s="61" t="s">
        <v>392</v>
      </c>
      <c r="K24" s="61"/>
      <c r="L24" s="61"/>
      <c r="M24" s="139"/>
    </row>
    <row r="25" spans="1:13" ht="114.75" x14ac:dyDescent="0.25">
      <c r="A25" s="136">
        <v>17</v>
      </c>
      <c r="B25" s="137" t="s">
        <v>410</v>
      </c>
      <c r="C25" s="137" t="s">
        <v>559</v>
      </c>
      <c r="D25" s="138" t="s">
        <v>77</v>
      </c>
      <c r="E25" s="61" t="s">
        <v>392</v>
      </c>
      <c r="F25" s="61" t="s">
        <v>392</v>
      </c>
      <c r="G25" s="61" t="s">
        <v>392</v>
      </c>
      <c r="H25" s="61"/>
      <c r="I25" s="61"/>
      <c r="J25" s="61"/>
      <c r="K25" s="61"/>
      <c r="L25" s="61" t="s">
        <v>392</v>
      </c>
      <c r="M25" s="139"/>
    </row>
    <row r="26" spans="1:13" ht="140.25" x14ac:dyDescent="0.25">
      <c r="A26" s="136">
        <v>18</v>
      </c>
      <c r="B26" s="137" t="s">
        <v>409</v>
      </c>
      <c r="C26" s="137" t="s">
        <v>560</v>
      </c>
      <c r="D26" s="138" t="s">
        <v>77</v>
      </c>
      <c r="E26" s="61" t="s">
        <v>392</v>
      </c>
      <c r="F26" s="61" t="s">
        <v>392</v>
      </c>
      <c r="G26" s="61" t="s">
        <v>392</v>
      </c>
      <c r="H26" s="61"/>
      <c r="I26" s="61"/>
      <c r="J26" s="61"/>
      <c r="K26" s="61"/>
      <c r="L26" s="61" t="s">
        <v>392</v>
      </c>
      <c r="M26" s="139"/>
    </row>
    <row r="27" spans="1:13" ht="153" x14ac:dyDescent="0.25">
      <c r="A27" s="136">
        <v>19</v>
      </c>
      <c r="B27" s="137" t="s">
        <v>399</v>
      </c>
      <c r="C27" s="137" t="s">
        <v>569</v>
      </c>
      <c r="D27" s="138" t="s">
        <v>170</v>
      </c>
      <c r="E27" s="61"/>
      <c r="F27" s="61" t="s">
        <v>392</v>
      </c>
      <c r="G27" s="61" t="s">
        <v>392</v>
      </c>
      <c r="H27" s="61" t="s">
        <v>392</v>
      </c>
      <c r="I27" s="61" t="s">
        <v>392</v>
      </c>
      <c r="J27" s="61"/>
      <c r="K27" s="61"/>
      <c r="L27" s="61"/>
      <c r="M27" s="139"/>
    </row>
    <row r="28" spans="1:13" ht="30.75" customHeight="1" x14ac:dyDescent="0.25">
      <c r="A28" s="261" t="s">
        <v>1184</v>
      </c>
      <c r="B28" s="262"/>
      <c r="C28" s="262"/>
      <c r="D28" s="262"/>
      <c r="E28" s="262"/>
      <c r="F28" s="262"/>
      <c r="G28" s="262"/>
      <c r="H28" s="262"/>
      <c r="I28" s="262"/>
      <c r="J28" s="262"/>
      <c r="K28" s="262"/>
      <c r="L28" s="262"/>
      <c r="M28" s="263"/>
    </row>
    <row r="29" spans="1:13" ht="127.5" x14ac:dyDescent="0.25">
      <c r="A29" s="136">
        <v>20</v>
      </c>
      <c r="B29" s="137" t="s">
        <v>400</v>
      </c>
      <c r="C29" s="137" t="s">
        <v>566</v>
      </c>
      <c r="D29" s="138" t="s">
        <v>174</v>
      </c>
      <c r="E29" s="61" t="s">
        <v>392</v>
      </c>
      <c r="F29" s="61"/>
      <c r="G29" s="61"/>
      <c r="H29" s="61"/>
      <c r="I29" s="61" t="s">
        <v>392</v>
      </c>
      <c r="J29" s="61"/>
      <c r="K29" s="61"/>
      <c r="L29" s="61"/>
      <c r="M29" s="139"/>
    </row>
    <row r="30" spans="1:13" ht="89.25" x14ac:dyDescent="0.25">
      <c r="A30" s="136">
        <v>21</v>
      </c>
      <c r="B30" s="137" t="s">
        <v>371</v>
      </c>
      <c r="C30" s="137" t="s">
        <v>565</v>
      </c>
      <c r="D30" s="138" t="s">
        <v>401</v>
      </c>
      <c r="E30" s="61" t="s">
        <v>392</v>
      </c>
      <c r="F30" s="61" t="s">
        <v>392</v>
      </c>
      <c r="G30" s="61" t="s">
        <v>392</v>
      </c>
      <c r="H30" s="61" t="s">
        <v>392</v>
      </c>
      <c r="I30" s="61"/>
      <c r="J30" s="61" t="s">
        <v>392</v>
      </c>
      <c r="K30" s="61"/>
      <c r="L30" s="61"/>
      <c r="M30" s="139"/>
    </row>
    <row r="31" spans="1:13" ht="63.75" x14ac:dyDescent="0.25">
      <c r="A31" s="136">
        <v>22</v>
      </c>
      <c r="B31" s="137" t="s">
        <v>402</v>
      </c>
      <c r="C31" s="137" t="s">
        <v>520</v>
      </c>
      <c r="D31" s="138"/>
      <c r="E31" s="61" t="s">
        <v>392</v>
      </c>
      <c r="F31" s="61" t="s">
        <v>392</v>
      </c>
      <c r="G31" s="61" t="s">
        <v>392</v>
      </c>
      <c r="H31" s="61" t="s">
        <v>392</v>
      </c>
      <c r="I31" s="61"/>
      <c r="J31" s="61" t="s">
        <v>392</v>
      </c>
      <c r="K31" s="61"/>
      <c r="L31" s="61"/>
      <c r="M31" s="139"/>
    </row>
    <row r="32" spans="1:13" ht="76.5" x14ac:dyDescent="0.25">
      <c r="A32" s="136">
        <v>23</v>
      </c>
      <c r="B32" s="137" t="s">
        <v>403</v>
      </c>
      <c r="C32" s="137" t="s">
        <v>521</v>
      </c>
      <c r="D32" s="138"/>
      <c r="E32" s="61"/>
      <c r="F32" s="61" t="s">
        <v>392</v>
      </c>
      <c r="G32" s="61" t="s">
        <v>392</v>
      </c>
      <c r="H32" s="61"/>
      <c r="I32" s="61"/>
      <c r="J32" s="61" t="s">
        <v>392</v>
      </c>
      <c r="K32" s="61"/>
      <c r="L32" s="61"/>
      <c r="M32" s="139"/>
    </row>
    <row r="33" spans="1:13" ht="76.5" x14ac:dyDescent="0.25">
      <c r="A33" s="136">
        <v>24</v>
      </c>
      <c r="B33" s="137" t="s">
        <v>404</v>
      </c>
      <c r="C33" s="137" t="s">
        <v>522</v>
      </c>
      <c r="D33" s="138"/>
      <c r="E33" s="61" t="s">
        <v>392</v>
      </c>
      <c r="F33" s="61" t="s">
        <v>392</v>
      </c>
      <c r="G33" s="61" t="s">
        <v>392</v>
      </c>
      <c r="H33" s="61"/>
      <c r="I33" s="61"/>
      <c r="J33" s="61" t="s">
        <v>392</v>
      </c>
      <c r="K33" s="61"/>
      <c r="L33" s="61"/>
      <c r="M33" s="139"/>
    </row>
    <row r="34" spans="1:13" ht="102" customHeight="1" x14ac:dyDescent="0.25">
      <c r="A34" s="136">
        <v>25</v>
      </c>
      <c r="B34" s="137" t="s">
        <v>405</v>
      </c>
      <c r="C34" s="137" t="s">
        <v>564</v>
      </c>
      <c r="D34" s="138" t="s">
        <v>76</v>
      </c>
      <c r="E34" s="61"/>
      <c r="F34" s="61" t="s">
        <v>392</v>
      </c>
      <c r="G34" s="61" t="s">
        <v>392</v>
      </c>
      <c r="H34" s="61" t="s">
        <v>392</v>
      </c>
      <c r="I34" s="61"/>
      <c r="J34" s="61" t="s">
        <v>392</v>
      </c>
      <c r="K34" s="61"/>
      <c r="L34" s="61"/>
      <c r="M34" s="139"/>
    </row>
    <row r="35" spans="1:13" ht="89.25" x14ac:dyDescent="0.25">
      <c r="A35" s="136">
        <v>26</v>
      </c>
      <c r="B35" s="137" t="s">
        <v>406</v>
      </c>
      <c r="C35" s="137" t="s">
        <v>523</v>
      </c>
      <c r="D35" s="138" t="s">
        <v>379</v>
      </c>
      <c r="E35" s="61" t="s">
        <v>392</v>
      </c>
      <c r="F35" s="61" t="s">
        <v>392</v>
      </c>
      <c r="G35" s="61" t="s">
        <v>392</v>
      </c>
      <c r="H35" s="61"/>
      <c r="I35" s="61"/>
      <c r="J35" s="61" t="s">
        <v>392</v>
      </c>
      <c r="K35" s="61"/>
      <c r="L35" s="61"/>
      <c r="M35" s="139"/>
    </row>
    <row r="36" spans="1:13" ht="89.25" x14ac:dyDescent="0.25">
      <c r="A36" s="136">
        <v>27</v>
      </c>
      <c r="B36" s="137" t="s">
        <v>290</v>
      </c>
      <c r="C36" s="137" t="s">
        <v>563</v>
      </c>
      <c r="D36" s="138" t="s">
        <v>175</v>
      </c>
      <c r="E36" s="61" t="s">
        <v>392</v>
      </c>
      <c r="F36" s="61"/>
      <c r="G36" s="61"/>
      <c r="H36" s="61" t="s">
        <v>392</v>
      </c>
      <c r="I36" s="61"/>
      <c r="J36" s="61" t="s">
        <v>391</v>
      </c>
      <c r="K36" s="61"/>
      <c r="L36" s="61"/>
      <c r="M36" s="139"/>
    </row>
    <row r="37" spans="1:13" ht="76.5" x14ac:dyDescent="0.25">
      <c r="A37" s="136">
        <v>28</v>
      </c>
      <c r="B37" s="137" t="s">
        <v>407</v>
      </c>
      <c r="C37" s="137" t="s">
        <v>562</v>
      </c>
      <c r="D37" s="138"/>
      <c r="E37" s="61"/>
      <c r="F37" s="61"/>
      <c r="G37" s="61" t="s">
        <v>392</v>
      </c>
      <c r="H37" s="61"/>
      <c r="I37" s="61"/>
      <c r="J37" s="61"/>
      <c r="K37" s="61"/>
      <c r="L37" s="61" t="s">
        <v>392</v>
      </c>
      <c r="M37" s="139"/>
    </row>
    <row r="38" spans="1:13" ht="30.75" customHeight="1" x14ac:dyDescent="0.25">
      <c r="A38" s="261" t="s">
        <v>1187</v>
      </c>
      <c r="B38" s="262"/>
      <c r="C38" s="262"/>
      <c r="D38" s="262"/>
      <c r="E38" s="262"/>
      <c r="F38" s="262"/>
      <c r="G38" s="262"/>
      <c r="H38" s="262"/>
      <c r="I38" s="262"/>
      <c r="J38" s="262"/>
      <c r="K38" s="262"/>
      <c r="L38" s="262"/>
      <c r="M38" s="263"/>
    </row>
    <row r="39" spans="1:13" ht="102" x14ac:dyDescent="0.25">
      <c r="A39" s="136">
        <v>29</v>
      </c>
      <c r="B39" s="137" t="s">
        <v>412</v>
      </c>
      <c r="C39" s="137" t="s">
        <v>557</v>
      </c>
      <c r="D39" s="138" t="s">
        <v>168</v>
      </c>
      <c r="E39" s="61"/>
      <c r="F39" s="61" t="s">
        <v>392</v>
      </c>
      <c r="G39" s="61" t="s">
        <v>392</v>
      </c>
      <c r="H39" s="61"/>
      <c r="I39" s="61"/>
      <c r="J39" s="61" t="s">
        <v>392</v>
      </c>
      <c r="K39" s="61"/>
      <c r="L39" s="61" t="s">
        <v>392</v>
      </c>
      <c r="M39" s="139"/>
    </row>
    <row r="40" spans="1:13" ht="127.5" x14ac:dyDescent="0.25">
      <c r="A40" s="136">
        <v>30</v>
      </c>
      <c r="B40" s="137" t="s">
        <v>413</v>
      </c>
      <c r="C40" s="137" t="s">
        <v>556</v>
      </c>
      <c r="D40" s="138" t="s">
        <v>168</v>
      </c>
      <c r="E40" s="61" t="s">
        <v>392</v>
      </c>
      <c r="F40" s="61"/>
      <c r="G40" s="61" t="s">
        <v>392</v>
      </c>
      <c r="H40" s="61"/>
      <c r="I40" s="61"/>
      <c r="J40" s="61" t="s">
        <v>392</v>
      </c>
      <c r="K40" s="61"/>
      <c r="L40" s="61"/>
      <c r="M40" s="139"/>
    </row>
    <row r="41" spans="1:13" ht="127.5" x14ac:dyDescent="0.25">
      <c r="A41" s="136">
        <v>31</v>
      </c>
      <c r="B41" s="137" t="s">
        <v>414</v>
      </c>
      <c r="C41" s="137" t="s">
        <v>555</v>
      </c>
      <c r="D41" s="138" t="s">
        <v>168</v>
      </c>
      <c r="E41" s="61" t="s">
        <v>392</v>
      </c>
      <c r="F41" s="61" t="s">
        <v>392</v>
      </c>
      <c r="G41" s="61" t="s">
        <v>392</v>
      </c>
      <c r="H41" s="61" t="s">
        <v>392</v>
      </c>
      <c r="I41" s="61"/>
      <c r="J41" s="61" t="s">
        <v>392</v>
      </c>
      <c r="K41" s="61"/>
      <c r="L41" s="61"/>
      <c r="M41" s="139"/>
    </row>
    <row r="42" spans="1:13" ht="114.75" x14ac:dyDescent="0.25">
      <c r="A42" s="136">
        <v>32</v>
      </c>
      <c r="B42" s="137" t="s">
        <v>415</v>
      </c>
      <c r="C42" s="137" t="s">
        <v>554</v>
      </c>
      <c r="D42" s="138" t="s">
        <v>168</v>
      </c>
      <c r="E42" s="61"/>
      <c r="F42" s="61" t="s">
        <v>392</v>
      </c>
      <c r="G42" s="61" t="s">
        <v>392</v>
      </c>
      <c r="H42" s="61"/>
      <c r="I42" s="61"/>
      <c r="J42" s="61" t="s">
        <v>392</v>
      </c>
      <c r="K42" s="61"/>
      <c r="L42" s="61"/>
      <c r="M42" s="139"/>
    </row>
    <row r="43" spans="1:13" ht="140.25" x14ac:dyDescent="0.25">
      <c r="A43" s="136">
        <v>33</v>
      </c>
      <c r="B43" s="137" t="s">
        <v>416</v>
      </c>
      <c r="C43" s="137" t="s">
        <v>553</v>
      </c>
      <c r="D43" s="138" t="s">
        <v>168</v>
      </c>
      <c r="E43" s="61" t="s">
        <v>392</v>
      </c>
      <c r="F43" s="61"/>
      <c r="G43" s="61" t="s">
        <v>392</v>
      </c>
      <c r="H43" s="61" t="s">
        <v>392</v>
      </c>
      <c r="I43" s="61" t="s">
        <v>392</v>
      </c>
      <c r="J43" s="61"/>
      <c r="K43" s="61"/>
      <c r="L43" s="61"/>
      <c r="M43" s="139"/>
    </row>
    <row r="44" spans="1:13" ht="30.75" customHeight="1" x14ac:dyDescent="0.25">
      <c r="A44" s="261" t="s">
        <v>1186</v>
      </c>
      <c r="B44" s="262"/>
      <c r="C44" s="262"/>
      <c r="D44" s="262"/>
      <c r="E44" s="262"/>
      <c r="F44" s="262"/>
      <c r="G44" s="262"/>
      <c r="H44" s="262"/>
      <c r="I44" s="262"/>
      <c r="J44" s="262"/>
      <c r="K44" s="262"/>
      <c r="L44" s="262"/>
      <c r="M44" s="263"/>
    </row>
    <row r="45" spans="1:13" ht="89.25" x14ac:dyDescent="0.25">
      <c r="A45" s="136">
        <v>34</v>
      </c>
      <c r="B45" s="137" t="s">
        <v>377</v>
      </c>
      <c r="C45" s="137" t="s">
        <v>524</v>
      </c>
      <c r="D45" s="138" t="s">
        <v>379</v>
      </c>
      <c r="E45" s="61" t="s">
        <v>392</v>
      </c>
      <c r="F45" s="61"/>
      <c r="G45" s="61" t="s">
        <v>392</v>
      </c>
      <c r="H45" s="61"/>
      <c r="I45" s="61"/>
      <c r="J45" s="61"/>
      <c r="K45" s="61" t="s">
        <v>392</v>
      </c>
      <c r="L45" s="61"/>
      <c r="M45" s="139"/>
    </row>
    <row r="46" spans="1:13" ht="140.25" x14ac:dyDescent="0.25">
      <c r="A46" s="136">
        <v>35</v>
      </c>
      <c r="B46" s="137" t="s">
        <v>411</v>
      </c>
      <c r="C46" s="137" t="s">
        <v>558</v>
      </c>
      <c r="D46" s="138" t="s">
        <v>168</v>
      </c>
      <c r="E46" s="61"/>
      <c r="F46" s="61" t="s">
        <v>392</v>
      </c>
      <c r="G46" s="61" t="s">
        <v>392</v>
      </c>
      <c r="H46" s="61"/>
      <c r="I46" s="61"/>
      <c r="J46" s="61"/>
      <c r="K46" s="61"/>
      <c r="L46" s="61" t="s">
        <v>392</v>
      </c>
      <c r="M46" s="139"/>
    </row>
    <row r="47" spans="1:13" ht="30.75" customHeight="1" x14ac:dyDescent="0.25">
      <c r="A47" s="261" t="s">
        <v>1185</v>
      </c>
      <c r="B47" s="262"/>
      <c r="C47" s="262"/>
      <c r="D47" s="262"/>
      <c r="E47" s="262"/>
      <c r="F47" s="262"/>
      <c r="G47" s="262"/>
      <c r="H47" s="262"/>
      <c r="I47" s="262"/>
      <c r="J47" s="262"/>
      <c r="K47" s="262"/>
      <c r="L47" s="262"/>
      <c r="M47" s="263"/>
    </row>
    <row r="48" spans="1:13" ht="127.5" x14ac:dyDescent="0.25">
      <c r="A48" s="136">
        <v>36</v>
      </c>
      <c r="B48" s="137" t="s">
        <v>417</v>
      </c>
      <c r="C48" s="137" t="s">
        <v>552</v>
      </c>
      <c r="D48" s="138"/>
      <c r="E48" s="61" t="s">
        <v>392</v>
      </c>
      <c r="F48" s="61" t="s">
        <v>392</v>
      </c>
      <c r="G48" s="61" t="s">
        <v>392</v>
      </c>
      <c r="H48" s="61"/>
      <c r="I48" s="61" t="s">
        <v>392</v>
      </c>
      <c r="J48" s="61"/>
      <c r="K48" s="61"/>
      <c r="L48" s="61"/>
      <c r="M48" s="139" t="s">
        <v>392</v>
      </c>
    </row>
    <row r="49" spans="1:13" ht="102" x14ac:dyDescent="0.25">
      <c r="A49" s="136">
        <v>37</v>
      </c>
      <c r="B49" s="137" t="s">
        <v>419</v>
      </c>
      <c r="C49" s="137" t="s">
        <v>550</v>
      </c>
      <c r="D49" s="138"/>
      <c r="E49" s="61" t="s">
        <v>392</v>
      </c>
      <c r="F49" s="61"/>
      <c r="G49" s="61" t="s">
        <v>392</v>
      </c>
      <c r="H49" s="61" t="s">
        <v>394</v>
      </c>
      <c r="I49" s="61" t="s">
        <v>392</v>
      </c>
      <c r="J49" s="61"/>
      <c r="K49" s="61"/>
      <c r="L49" s="61"/>
      <c r="M49" s="139" t="s">
        <v>392</v>
      </c>
    </row>
    <row r="50" spans="1:13" ht="77.25" thickBot="1" x14ac:dyDescent="0.3">
      <c r="A50" s="140">
        <v>38</v>
      </c>
      <c r="B50" s="141" t="s">
        <v>376</v>
      </c>
      <c r="C50" s="141" t="s">
        <v>546</v>
      </c>
      <c r="D50" s="142"/>
      <c r="E50" s="64"/>
      <c r="F50" s="64"/>
      <c r="G50" s="64" t="s">
        <v>391</v>
      </c>
      <c r="H50" s="64"/>
      <c r="I50" s="64"/>
      <c r="J50" s="64"/>
      <c r="K50" s="64"/>
      <c r="L50" s="64"/>
      <c r="M50" s="143" t="s">
        <v>391</v>
      </c>
    </row>
    <row r="51" spans="1:13" x14ac:dyDescent="0.25">
      <c r="C51" s="49"/>
      <c r="D51" s="46"/>
      <c r="E51" s="47"/>
      <c r="F51" s="47"/>
      <c r="G51" s="47"/>
      <c r="H51" s="47"/>
      <c r="I51" s="47"/>
      <c r="J51" s="47"/>
      <c r="K51" s="47"/>
      <c r="L51" s="47"/>
      <c r="M51" s="47"/>
    </row>
    <row r="52" spans="1:13" x14ac:dyDescent="0.25">
      <c r="D52" s="15"/>
      <c r="F52" s="13"/>
      <c r="G52" s="13"/>
      <c r="H52" s="13"/>
      <c r="I52" s="13"/>
      <c r="J52" s="13"/>
      <c r="K52" s="13"/>
      <c r="L52" s="13"/>
      <c r="M52" s="13"/>
    </row>
    <row r="53" spans="1:13" x14ac:dyDescent="0.25">
      <c r="D53" s="15"/>
      <c r="F53" s="13"/>
      <c r="G53" s="13"/>
      <c r="H53" s="13"/>
      <c r="I53" s="13"/>
      <c r="J53" s="13"/>
      <c r="K53" s="13"/>
      <c r="L53" s="13"/>
      <c r="M53" s="13"/>
    </row>
    <row r="54" spans="1:13" ht="14.45" customHeight="1" x14ac:dyDescent="0.25">
      <c r="D54" s="15"/>
      <c r="F54" s="13"/>
      <c r="G54" s="13"/>
      <c r="H54" s="13"/>
      <c r="I54" s="13"/>
      <c r="J54" s="13"/>
      <c r="K54" s="13"/>
      <c r="L54" s="13"/>
      <c r="M54" s="13"/>
    </row>
    <row r="55" spans="1:13" x14ac:dyDescent="0.25">
      <c r="D55" s="15"/>
      <c r="F55" s="13"/>
      <c r="G55" s="13"/>
      <c r="H55" s="13"/>
      <c r="I55" s="13"/>
      <c r="J55" s="13"/>
      <c r="K55" s="13"/>
      <c r="L55" s="13"/>
      <c r="M55" s="13"/>
    </row>
    <row r="56" spans="1:13" x14ac:dyDescent="0.25">
      <c r="D56" s="15"/>
      <c r="F56" s="13"/>
      <c r="G56" s="13"/>
      <c r="H56" s="13"/>
      <c r="I56" s="13"/>
      <c r="J56" s="13"/>
      <c r="K56" s="13"/>
      <c r="L56" s="13"/>
      <c r="M56" s="13"/>
    </row>
    <row r="57" spans="1:13" x14ac:dyDescent="0.25">
      <c r="D57" s="15"/>
      <c r="F57" s="13"/>
      <c r="G57" s="13"/>
      <c r="H57" s="13"/>
      <c r="I57" s="13"/>
      <c r="J57" s="13"/>
      <c r="K57" s="13"/>
      <c r="L57" s="13"/>
      <c r="M57" s="13"/>
    </row>
    <row r="58" spans="1:13" x14ac:dyDescent="0.25">
      <c r="D58" s="15"/>
      <c r="F58" s="13"/>
      <c r="G58" s="13"/>
      <c r="H58" s="13"/>
      <c r="I58" s="13"/>
      <c r="J58" s="13"/>
      <c r="K58" s="13"/>
      <c r="L58" s="13"/>
      <c r="M58" s="13"/>
    </row>
    <row r="59" spans="1:13" x14ac:dyDescent="0.25">
      <c r="D59" s="15"/>
      <c r="F59" s="13"/>
      <c r="G59" s="13"/>
      <c r="H59" s="13"/>
      <c r="I59" s="13"/>
      <c r="J59" s="13"/>
      <c r="K59" s="13"/>
      <c r="L59" s="13"/>
      <c r="M59" s="13"/>
    </row>
    <row r="60" spans="1:13" x14ac:dyDescent="0.25">
      <c r="D60" s="15"/>
      <c r="F60" s="13"/>
      <c r="G60" s="13"/>
      <c r="H60" s="13"/>
      <c r="I60" s="13"/>
      <c r="J60" s="13"/>
      <c r="K60" s="13"/>
      <c r="L60" s="13"/>
      <c r="M60" s="13"/>
    </row>
    <row r="61" spans="1:13" x14ac:dyDescent="0.25">
      <c r="D61" s="15"/>
      <c r="F61" s="13"/>
      <c r="G61" s="13"/>
      <c r="H61" s="13"/>
      <c r="I61" s="13"/>
      <c r="J61" s="13"/>
      <c r="K61" s="13"/>
      <c r="L61" s="13"/>
      <c r="M61" s="13"/>
    </row>
    <row r="62" spans="1:13" x14ac:dyDescent="0.25">
      <c r="D62" s="15"/>
      <c r="F62" s="13"/>
      <c r="G62" s="13"/>
      <c r="H62" s="13"/>
      <c r="I62" s="13"/>
      <c r="J62" s="13"/>
      <c r="K62" s="13"/>
      <c r="L62" s="13"/>
      <c r="M62" s="13"/>
    </row>
    <row r="63" spans="1:13" x14ac:dyDescent="0.25">
      <c r="D63" s="15"/>
      <c r="F63" s="13"/>
      <c r="G63" s="13"/>
      <c r="H63" s="13"/>
      <c r="I63" s="13"/>
      <c r="J63" s="13"/>
      <c r="K63" s="13"/>
      <c r="L63" s="13"/>
      <c r="M63" s="13"/>
    </row>
    <row r="64" spans="1:13" x14ac:dyDescent="0.25">
      <c r="D64" s="15"/>
      <c r="F64" s="13"/>
      <c r="G64" s="13"/>
      <c r="H64" s="13"/>
      <c r="I64" s="13"/>
      <c r="J64" s="13"/>
      <c r="K64" s="13"/>
      <c r="L64" s="13"/>
      <c r="M64" s="13"/>
    </row>
    <row r="65" spans="4:13" x14ac:dyDescent="0.25">
      <c r="D65" s="15"/>
      <c r="G65" s="35"/>
      <c r="H65" s="35"/>
      <c r="I65" s="35"/>
      <c r="J65" s="35"/>
      <c r="K65" s="35"/>
      <c r="L65" s="35"/>
      <c r="M65" s="35"/>
    </row>
    <row r="66" spans="4:13" x14ac:dyDescent="0.25">
      <c r="E66" s="6"/>
      <c r="F66" s="36"/>
      <c r="G66" s="36"/>
      <c r="H66" s="36"/>
      <c r="I66" s="36"/>
      <c r="J66" s="36"/>
      <c r="K66" s="36"/>
      <c r="L66" s="36"/>
    </row>
    <row r="67" spans="4:13" x14ac:dyDescent="0.25">
      <c r="E67" s="6"/>
      <c r="H67" s="19"/>
      <c r="I67" s="19"/>
      <c r="J67" s="19"/>
      <c r="K67" s="19"/>
      <c r="L67" s="19"/>
      <c r="M67" s="19"/>
    </row>
    <row r="68" spans="4:13" x14ac:dyDescent="0.25">
      <c r="D68" s="30"/>
      <c r="E68" s="31"/>
      <c r="F68" s="31"/>
      <c r="G68" s="32"/>
      <c r="H68" s="32"/>
      <c r="I68" s="32"/>
      <c r="J68" s="32"/>
      <c r="K68" s="32"/>
      <c r="L68" s="33"/>
      <c r="M68" s="33"/>
    </row>
    <row r="69" spans="4:13" x14ac:dyDescent="0.25">
      <c r="D69" s="29"/>
      <c r="E69" s="34"/>
      <c r="F69" s="29"/>
      <c r="G69" s="29"/>
      <c r="H69" s="29"/>
      <c r="I69" s="29"/>
      <c r="J69" s="29"/>
      <c r="K69" s="29"/>
      <c r="L69" s="29"/>
      <c r="M69" s="29"/>
    </row>
    <row r="85" spans="4:13" x14ac:dyDescent="0.25">
      <c r="F85" s="20"/>
      <c r="G85" s="20"/>
      <c r="H85" s="20"/>
      <c r="I85" s="20"/>
      <c r="J85" s="20"/>
      <c r="K85" s="20"/>
      <c r="L85" s="20"/>
      <c r="M85" s="20"/>
    </row>
    <row r="86" spans="4:13" x14ac:dyDescent="0.25">
      <c r="F86" s="20"/>
      <c r="G86" s="20"/>
      <c r="H86" s="20"/>
      <c r="I86" s="20"/>
      <c r="J86" s="20"/>
      <c r="K86" s="20"/>
      <c r="L86" s="20"/>
      <c r="M86" s="20"/>
    </row>
    <row r="87" spans="4:13" x14ac:dyDescent="0.25">
      <c r="D87" s="20"/>
      <c r="E87" s="23"/>
      <c r="F87" s="20"/>
      <c r="G87" s="20"/>
      <c r="H87" s="20"/>
      <c r="I87" s="20"/>
      <c r="J87" s="20"/>
      <c r="K87" s="20"/>
      <c r="L87" s="20"/>
      <c r="M87" s="20"/>
    </row>
    <row r="88" spans="4:13" x14ac:dyDescent="0.25">
      <c r="D88" s="20"/>
      <c r="E88" s="23"/>
    </row>
    <row r="89" spans="4:13" x14ac:dyDescent="0.25">
      <c r="D89" s="20"/>
      <c r="E89" s="23"/>
    </row>
    <row r="91" spans="4:13" x14ac:dyDescent="0.25">
      <c r="E91" s="5"/>
    </row>
    <row r="92" spans="4:13" x14ac:dyDescent="0.25">
      <c r="E92" s="5"/>
    </row>
    <row r="100" spans="11:11" ht="15.75" x14ac:dyDescent="0.25">
      <c r="K100" s="14"/>
    </row>
  </sheetData>
  <sheetProtection algorithmName="SHA-512" hashValue="RH2VTwtJpoLPeFePDoI2MU0DqDYWloACSjk7y5v6g8C4YAoSSg+kUCudAgBoeIjNG4dRnGz8nRRF6119wcf/LA==" saltValue="7LnhjdKYZ4OUQqwMBIR7Wg==" spinCount="100000" sheet="1" objects="1" scenarios="1"/>
  <sortState xmlns:xlrd2="http://schemas.microsoft.com/office/spreadsheetml/2017/richdata2" ref="A5:N42">
    <sortCondition ref="A5:A42"/>
  </sortState>
  <mergeCells count="16">
    <mergeCell ref="A28:M28"/>
    <mergeCell ref="A38:M38"/>
    <mergeCell ref="A47:M47"/>
    <mergeCell ref="A9:M9"/>
    <mergeCell ref="A13:M13"/>
    <mergeCell ref="A19:M19"/>
    <mergeCell ref="A44:M44"/>
    <mergeCell ref="A5:M5"/>
    <mergeCell ref="A1:M1"/>
    <mergeCell ref="A2:M2"/>
    <mergeCell ref="D3:D4"/>
    <mergeCell ref="E3:G3"/>
    <mergeCell ref="H3:M3"/>
    <mergeCell ref="A3:A4"/>
    <mergeCell ref="B3:B4"/>
    <mergeCell ref="C3: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4"/>
  <sheetViews>
    <sheetView zoomScale="70" zoomScaleNormal="70" workbookViewId="0">
      <selection sqref="A1:J1"/>
    </sheetView>
  </sheetViews>
  <sheetFormatPr defaultRowHeight="15" x14ac:dyDescent="0.25"/>
  <cols>
    <col min="1" max="1" width="17.85546875" bestFit="1" customWidth="1"/>
    <col min="2" max="2" width="11.140625" bestFit="1" customWidth="1"/>
    <col min="3" max="8" width="11.5703125" bestFit="1" customWidth="1"/>
    <col min="9" max="9" width="13.42578125" bestFit="1" customWidth="1"/>
    <col min="11" max="11" width="8.5703125" hidden="1" customWidth="1"/>
    <col min="12" max="13" width="6.42578125" hidden="1" customWidth="1"/>
    <col min="14" max="14" width="12.85546875" hidden="1" customWidth="1"/>
    <col min="15" max="15" width="12" hidden="1" customWidth="1"/>
    <col min="16" max="16" width="6.42578125" hidden="1" customWidth="1"/>
    <col min="17" max="17" width="15.85546875" hidden="1" customWidth="1"/>
    <col min="18" max="18" width="12.5703125" hidden="1" customWidth="1"/>
    <col min="19" max="19" width="11.140625" hidden="1" customWidth="1"/>
    <col min="21" max="21" width="12.42578125" customWidth="1"/>
    <col min="22" max="28" width="8.140625" customWidth="1"/>
    <col min="29" max="29" width="9.5703125" bestFit="1" customWidth="1"/>
  </cols>
  <sheetData>
    <row r="1" spans="1:19" ht="49.5" customHeight="1" x14ac:dyDescent="0.25">
      <c r="A1" s="274" t="s">
        <v>271</v>
      </c>
      <c r="B1" s="275"/>
      <c r="C1" s="275"/>
      <c r="D1" s="275"/>
      <c r="E1" s="275"/>
      <c r="F1" s="275"/>
      <c r="G1" s="275"/>
      <c r="H1" s="275"/>
      <c r="I1" s="275"/>
      <c r="J1" s="275"/>
      <c r="K1" s="227"/>
      <c r="L1" s="227"/>
      <c r="M1" s="227"/>
      <c r="N1" s="227"/>
      <c r="O1" s="227"/>
      <c r="P1" s="227"/>
      <c r="Q1" s="227"/>
      <c r="R1" s="227"/>
      <c r="S1" s="227"/>
    </row>
    <row r="2" spans="1:19" ht="49.5" customHeight="1" x14ac:dyDescent="0.25">
      <c r="A2" s="258" t="s">
        <v>1166</v>
      </c>
      <c r="B2" s="259"/>
      <c r="C2" s="259"/>
      <c r="D2" s="259"/>
      <c r="E2" s="259"/>
      <c r="F2" s="259"/>
      <c r="G2" s="259"/>
      <c r="H2" s="259"/>
      <c r="I2" s="259"/>
      <c r="J2" s="259"/>
      <c r="K2" s="228"/>
      <c r="L2" s="228"/>
      <c r="M2" s="228"/>
      <c r="N2" s="228"/>
      <c r="O2" s="228"/>
      <c r="P2" s="228"/>
      <c r="Q2" s="228"/>
      <c r="R2" s="228"/>
      <c r="S2" s="228"/>
    </row>
    <row r="3" spans="1:19" s="207" customFormat="1" ht="31.5" customHeight="1" thickBot="1" x14ac:dyDescent="0.3">
      <c r="A3" s="203" t="s">
        <v>541</v>
      </c>
      <c r="B3" s="204"/>
      <c r="C3" s="202"/>
      <c r="D3" s="202"/>
      <c r="E3" s="202"/>
      <c r="F3" s="202"/>
      <c r="G3" s="202"/>
      <c r="H3" s="202"/>
      <c r="I3" s="202"/>
      <c r="J3" s="205"/>
      <c r="K3" s="203" t="s">
        <v>575</v>
      </c>
      <c r="L3" s="206"/>
      <c r="M3" s="206"/>
      <c r="N3" s="206"/>
      <c r="O3" s="206"/>
      <c r="P3" s="206"/>
      <c r="Q3" s="206"/>
      <c r="R3" s="206"/>
      <c r="S3" s="206"/>
    </row>
    <row r="4" spans="1:19" x14ac:dyDescent="0.25">
      <c r="A4" s="82" t="s">
        <v>527</v>
      </c>
      <c r="B4" s="82" t="s">
        <v>534</v>
      </c>
      <c r="C4" s="82" t="s">
        <v>535</v>
      </c>
      <c r="D4" s="82" t="s">
        <v>536</v>
      </c>
      <c r="E4" s="82" t="s">
        <v>537</v>
      </c>
      <c r="F4" s="82" t="s">
        <v>539</v>
      </c>
      <c r="G4" s="82" t="s">
        <v>538</v>
      </c>
      <c r="H4" s="82" t="s">
        <v>529</v>
      </c>
      <c r="I4" s="82" t="s">
        <v>540</v>
      </c>
      <c r="J4" s="85"/>
      <c r="K4" s="93"/>
      <c r="L4" s="94" t="s">
        <v>649</v>
      </c>
      <c r="M4" s="94" t="s">
        <v>276</v>
      </c>
      <c r="N4" s="94" t="s">
        <v>277</v>
      </c>
      <c r="O4" s="94" t="s">
        <v>278</v>
      </c>
      <c r="P4" s="94" t="s">
        <v>279</v>
      </c>
      <c r="Q4" s="94" t="s">
        <v>643</v>
      </c>
      <c r="R4" s="94" t="s">
        <v>644</v>
      </c>
      <c r="S4" s="95" t="s">
        <v>6</v>
      </c>
    </row>
    <row r="5" spans="1:19" x14ac:dyDescent="0.25">
      <c r="A5" s="80" t="s">
        <v>581</v>
      </c>
      <c r="B5" s="81">
        <v>0</v>
      </c>
      <c r="C5" s="81">
        <v>1</v>
      </c>
      <c r="D5" s="81">
        <v>0</v>
      </c>
      <c r="E5" s="81">
        <v>0</v>
      </c>
      <c r="F5" s="81">
        <v>2</v>
      </c>
      <c r="G5" s="81">
        <v>6</v>
      </c>
      <c r="H5" s="81">
        <v>12</v>
      </c>
      <c r="I5" s="81">
        <v>3</v>
      </c>
      <c r="J5" s="85"/>
      <c r="K5" s="96" t="s">
        <v>530</v>
      </c>
      <c r="L5" s="97">
        <v>1</v>
      </c>
      <c r="M5" s="97">
        <v>2</v>
      </c>
      <c r="N5" s="97">
        <v>3</v>
      </c>
      <c r="O5" s="97">
        <v>4</v>
      </c>
      <c r="P5" s="97">
        <v>5</v>
      </c>
      <c r="Q5" s="97">
        <v>6</v>
      </c>
      <c r="R5" s="97">
        <v>7</v>
      </c>
      <c r="S5" s="98">
        <v>8</v>
      </c>
    </row>
    <row r="6" spans="1:19" x14ac:dyDescent="0.25">
      <c r="A6" s="80" t="s">
        <v>13</v>
      </c>
      <c r="B6" s="81">
        <v>0</v>
      </c>
      <c r="C6" s="81">
        <v>3</v>
      </c>
      <c r="D6" s="81">
        <v>0</v>
      </c>
      <c r="E6" s="81">
        <v>0</v>
      </c>
      <c r="F6" s="81">
        <v>0</v>
      </c>
      <c r="G6" s="81">
        <v>12</v>
      </c>
      <c r="H6" s="81">
        <v>12</v>
      </c>
      <c r="I6" s="81">
        <v>3</v>
      </c>
      <c r="J6" s="85"/>
      <c r="K6" s="87">
        <f>'Group 1 Questions'!B6</f>
        <v>1</v>
      </c>
      <c r="L6" s="88">
        <f>'Group 1 Questions'!D6</f>
        <v>0</v>
      </c>
      <c r="M6" s="88">
        <f>'Group 1 Questions'!E6</f>
        <v>0</v>
      </c>
      <c r="N6" s="88">
        <f>'Group 1 Questions'!F6</f>
        <v>0</v>
      </c>
      <c r="O6" s="88">
        <f>'Group 1 Questions'!G6</f>
        <v>0</v>
      </c>
      <c r="P6" s="88">
        <f>'Group 1 Questions'!H6</f>
        <v>1</v>
      </c>
      <c r="Q6" s="88">
        <f>'Group 1 Questions'!K6</f>
        <v>1</v>
      </c>
      <c r="R6" s="88">
        <f>'Group 1 Questions'!L6</f>
        <v>4</v>
      </c>
      <c r="S6" s="89" t="str">
        <f>'Group 1 Questions'!M6</f>
        <v>EIA-LUP</v>
      </c>
    </row>
    <row r="7" spans="1:19" x14ac:dyDescent="0.25">
      <c r="A7" s="80" t="s">
        <v>583</v>
      </c>
      <c r="B7" s="81">
        <v>0</v>
      </c>
      <c r="C7" s="81">
        <v>1</v>
      </c>
      <c r="D7" s="81">
        <v>1</v>
      </c>
      <c r="E7" s="81">
        <v>1</v>
      </c>
      <c r="F7" s="81">
        <v>0</v>
      </c>
      <c r="G7" s="81">
        <v>14</v>
      </c>
      <c r="H7" s="81">
        <v>20</v>
      </c>
      <c r="I7" s="81">
        <v>3</v>
      </c>
      <c r="J7" s="85"/>
      <c r="K7" s="87">
        <f>'Group 1 Questions'!B7</f>
        <v>2</v>
      </c>
      <c r="L7" s="88">
        <f>'Group 1 Questions'!D7</f>
        <v>0</v>
      </c>
      <c r="M7" s="88">
        <f>'Group 1 Questions'!E7</f>
        <v>0</v>
      </c>
      <c r="N7" s="88">
        <f>'Group 1 Questions'!F7</f>
        <v>0</v>
      </c>
      <c r="O7" s="88">
        <f>'Group 1 Questions'!G7</f>
        <v>0</v>
      </c>
      <c r="P7" s="88">
        <f>'Group 1 Questions'!H7</f>
        <v>1</v>
      </c>
      <c r="Q7" s="88">
        <f>'Group 1 Questions'!K7</f>
        <v>1</v>
      </c>
      <c r="R7" s="88">
        <f>'Group 1 Questions'!L7</f>
        <v>4</v>
      </c>
      <c r="S7" s="89" t="str">
        <f>'Group 1 Questions'!M7</f>
        <v>EIA-LUP</v>
      </c>
    </row>
    <row r="8" spans="1:19" x14ac:dyDescent="0.25">
      <c r="A8" s="80" t="s">
        <v>584</v>
      </c>
      <c r="B8" s="81">
        <v>0</v>
      </c>
      <c r="C8" s="81">
        <v>2</v>
      </c>
      <c r="D8" s="81">
        <v>1</v>
      </c>
      <c r="E8" s="81">
        <v>3</v>
      </c>
      <c r="F8" s="81">
        <v>3</v>
      </c>
      <c r="G8" s="81">
        <v>29</v>
      </c>
      <c r="H8" s="81">
        <v>56</v>
      </c>
      <c r="I8" s="81">
        <v>9</v>
      </c>
      <c r="J8" s="85"/>
      <c r="K8" s="87">
        <f>'Group 1 Questions'!B8</f>
        <v>3</v>
      </c>
      <c r="L8" s="88">
        <f>'Group 1 Questions'!D8</f>
        <v>0</v>
      </c>
      <c r="M8" s="88">
        <f>'Group 1 Questions'!E8</f>
        <v>1</v>
      </c>
      <c r="N8" s="88">
        <f>'Group 1 Questions'!F8</f>
        <v>0</v>
      </c>
      <c r="O8" s="88">
        <f>'Group 1 Questions'!G8</f>
        <v>0</v>
      </c>
      <c r="P8" s="88">
        <f>'Group 1 Questions'!H8</f>
        <v>0</v>
      </c>
      <c r="Q8" s="88">
        <f>'Group 1 Questions'!K8</f>
        <v>4</v>
      </c>
      <c r="R8" s="88">
        <f>'Group 1 Questions'!L8</f>
        <v>4</v>
      </c>
      <c r="S8" s="89" t="str">
        <f>'Group 1 Questions'!M8</f>
        <v>EIA-LUP</v>
      </c>
    </row>
    <row r="9" spans="1:19" x14ac:dyDescent="0.25">
      <c r="A9" s="80" t="s">
        <v>20</v>
      </c>
      <c r="B9" s="81">
        <v>0</v>
      </c>
      <c r="C9" s="81">
        <v>3</v>
      </c>
      <c r="D9" s="81">
        <v>4</v>
      </c>
      <c r="E9" s="81">
        <v>1</v>
      </c>
      <c r="F9" s="81">
        <v>0</v>
      </c>
      <c r="G9" s="81">
        <v>38</v>
      </c>
      <c r="H9" s="81">
        <v>48</v>
      </c>
      <c r="I9" s="81">
        <v>8</v>
      </c>
      <c r="J9" s="85"/>
      <c r="K9" s="87">
        <f>'Group 1 Questions'!B10</f>
        <v>4</v>
      </c>
      <c r="L9" s="88">
        <f>'Group 1 Questions'!D10</f>
        <v>0</v>
      </c>
      <c r="M9" s="88">
        <f>'Group 1 Questions'!E10</f>
        <v>1</v>
      </c>
      <c r="N9" s="88">
        <f>'Group 1 Questions'!F10</f>
        <v>0</v>
      </c>
      <c r="O9" s="88">
        <f>'Group 1 Questions'!G10</f>
        <v>0</v>
      </c>
      <c r="P9" s="88">
        <f>'Group 1 Questions'!H10</f>
        <v>0</v>
      </c>
      <c r="Q9" s="88">
        <f>'Group 1 Questions'!K10</f>
        <v>4</v>
      </c>
      <c r="R9" s="88">
        <f>'Group 1 Questions'!L10</f>
        <v>4</v>
      </c>
      <c r="S9" s="89" t="str">
        <f>'Group 1 Questions'!M10</f>
        <v>DDP</v>
      </c>
    </row>
    <row r="10" spans="1:19" x14ac:dyDescent="0.25">
      <c r="A10" s="80" t="s">
        <v>10</v>
      </c>
      <c r="B10" s="81">
        <v>1</v>
      </c>
      <c r="C10" s="81">
        <v>2</v>
      </c>
      <c r="D10" s="81">
        <v>0</v>
      </c>
      <c r="E10" s="81">
        <v>0</v>
      </c>
      <c r="F10" s="81">
        <v>2</v>
      </c>
      <c r="G10" s="81">
        <v>15</v>
      </c>
      <c r="H10" s="81">
        <v>24</v>
      </c>
      <c r="I10" s="81">
        <v>5</v>
      </c>
      <c r="J10" s="85"/>
      <c r="K10" s="87">
        <f>'Group 1 Questions'!B11</f>
        <v>5</v>
      </c>
      <c r="L10" s="88">
        <f>'Group 1 Questions'!D11</f>
        <v>0</v>
      </c>
      <c r="M10" s="88">
        <f>'Group 1 Questions'!E11</f>
        <v>0</v>
      </c>
      <c r="N10" s="88">
        <f>'Group 1 Questions'!F11</f>
        <v>1</v>
      </c>
      <c r="O10" s="88">
        <f>'Group 1 Questions'!G11</f>
        <v>0</v>
      </c>
      <c r="P10" s="88">
        <f>'Group 1 Questions'!H11</f>
        <v>0</v>
      </c>
      <c r="Q10" s="88">
        <f>'Group 1 Questions'!K11</f>
        <v>6</v>
      </c>
      <c r="R10" s="88">
        <f>'Group 1 Questions'!L11</f>
        <v>8</v>
      </c>
      <c r="S10" s="89" t="str">
        <f>'Group 1 Questions'!M11</f>
        <v>DDP</v>
      </c>
    </row>
    <row r="11" spans="1:19" x14ac:dyDescent="0.25">
      <c r="A11" s="80" t="s">
        <v>725</v>
      </c>
      <c r="B11" s="81">
        <v>0</v>
      </c>
      <c r="C11" s="81">
        <v>0</v>
      </c>
      <c r="D11" s="81">
        <v>2</v>
      </c>
      <c r="E11" s="81">
        <v>0</v>
      </c>
      <c r="F11" s="81">
        <v>3</v>
      </c>
      <c r="G11" s="81">
        <v>10</v>
      </c>
      <c r="H11" s="81">
        <v>24</v>
      </c>
      <c r="I11" s="81">
        <v>5</v>
      </c>
      <c r="J11" s="85"/>
      <c r="K11" s="87">
        <f>'Group 1 Questions'!B12</f>
        <v>6</v>
      </c>
      <c r="L11" s="88">
        <f>'Group 1 Questions'!D12</f>
        <v>0</v>
      </c>
      <c r="M11" s="88">
        <f>'Group 1 Questions'!E12</f>
        <v>0</v>
      </c>
      <c r="N11" s="88">
        <f>'Group 1 Questions'!F12</f>
        <v>0</v>
      </c>
      <c r="O11" s="88">
        <f>'Group 1 Questions'!G12</f>
        <v>1</v>
      </c>
      <c r="P11" s="88">
        <f>'Group 1 Questions'!H12</f>
        <v>0</v>
      </c>
      <c r="Q11" s="88">
        <f>'Group 1 Questions'!K12</f>
        <v>4</v>
      </c>
      <c r="R11" s="88">
        <f>'Group 1 Questions'!L12</f>
        <v>8</v>
      </c>
      <c r="S11" s="89" t="str">
        <f>'Group 1 Questions'!M12</f>
        <v>DDP</v>
      </c>
    </row>
    <row r="12" spans="1:19" x14ac:dyDescent="0.25">
      <c r="A12" s="80" t="s">
        <v>726</v>
      </c>
      <c r="B12" s="81">
        <v>0</v>
      </c>
      <c r="C12" s="81">
        <v>0</v>
      </c>
      <c r="D12" s="81">
        <v>1</v>
      </c>
      <c r="E12" s="81">
        <v>1</v>
      </c>
      <c r="F12" s="81">
        <v>0</v>
      </c>
      <c r="G12" s="81">
        <v>5</v>
      </c>
      <c r="H12" s="81">
        <v>8</v>
      </c>
      <c r="I12" s="81">
        <v>2</v>
      </c>
      <c r="J12" s="85"/>
      <c r="K12" s="87">
        <f>'Group 1 Questions'!B14</f>
        <v>7</v>
      </c>
      <c r="L12" s="88">
        <f>'Group 1 Questions'!D14</f>
        <v>0</v>
      </c>
      <c r="M12" s="88">
        <f>'Group 1 Questions'!E14</f>
        <v>0</v>
      </c>
      <c r="N12" s="88">
        <f>'Group 1 Questions'!F14</f>
        <v>0</v>
      </c>
      <c r="O12" s="88">
        <f>'Group 1 Questions'!G14</f>
        <v>0</v>
      </c>
      <c r="P12" s="88">
        <f>'Group 1 Questions'!H14</f>
        <v>1</v>
      </c>
      <c r="Q12" s="88">
        <f>'Group 1 Questions'!K14</f>
        <v>2</v>
      </c>
      <c r="R12" s="88">
        <f>'Group 1 Questions'!L14</f>
        <v>8</v>
      </c>
      <c r="S12" s="89" t="str">
        <f>'Group 1 Questions'!M14</f>
        <v>TRI</v>
      </c>
    </row>
    <row r="13" spans="1:19" x14ac:dyDescent="0.25">
      <c r="A13" s="83" t="s">
        <v>528</v>
      </c>
      <c r="B13" s="84">
        <v>1</v>
      </c>
      <c r="C13" s="84">
        <v>12</v>
      </c>
      <c r="D13" s="84">
        <v>9</v>
      </c>
      <c r="E13" s="84">
        <v>6</v>
      </c>
      <c r="F13" s="84">
        <v>10</v>
      </c>
      <c r="G13" s="84">
        <v>129</v>
      </c>
      <c r="H13" s="84">
        <v>204</v>
      </c>
      <c r="I13" s="84">
        <v>38</v>
      </c>
      <c r="J13" s="85"/>
      <c r="K13" s="87">
        <f>'Group 1 Questions'!B15</f>
        <v>8</v>
      </c>
      <c r="L13" s="88">
        <f>'Group 1 Questions'!D15</f>
        <v>1</v>
      </c>
      <c r="M13" s="88">
        <f>'Group 1 Questions'!E15</f>
        <v>0</v>
      </c>
      <c r="N13" s="88">
        <f>'Group 1 Questions'!F15</f>
        <v>0</v>
      </c>
      <c r="O13" s="88">
        <f>'Group 1 Questions'!G15</f>
        <v>0</v>
      </c>
      <c r="P13" s="88">
        <f>'Group 1 Questions'!H15</f>
        <v>0</v>
      </c>
      <c r="Q13" s="88">
        <f>'Group 1 Questions'!K15</f>
        <v>0</v>
      </c>
      <c r="R13" s="88">
        <f>'Group 1 Questions'!L15</f>
        <v>0</v>
      </c>
      <c r="S13" s="89" t="str">
        <f>'Group 1 Questions'!M15</f>
        <v>TRI</v>
      </c>
    </row>
    <row r="14" spans="1:19" ht="29.25" customHeight="1" x14ac:dyDescent="0.25">
      <c r="A14" s="273" t="s">
        <v>1182</v>
      </c>
      <c r="B14" s="273"/>
      <c r="C14" s="273"/>
      <c r="D14" s="273"/>
      <c r="E14" s="273"/>
      <c r="F14" s="273"/>
      <c r="G14" s="273"/>
      <c r="H14" s="273"/>
      <c r="I14" s="273"/>
      <c r="J14" s="85"/>
      <c r="K14" s="87">
        <f>'Group 1 Questions'!B16</f>
        <v>9</v>
      </c>
      <c r="L14" s="88">
        <f>'Group 1 Questions'!D16</f>
        <v>0</v>
      </c>
      <c r="M14" s="88">
        <f>'Group 1 Questions'!E16</f>
        <v>1</v>
      </c>
      <c r="N14" s="88">
        <f>'Group 1 Questions'!F16</f>
        <v>0</v>
      </c>
      <c r="O14" s="88">
        <f>'Group 1 Questions'!G16</f>
        <v>0</v>
      </c>
      <c r="P14" s="88">
        <f>'Group 1 Questions'!H16</f>
        <v>0</v>
      </c>
      <c r="Q14" s="88">
        <f>'Group 1 Questions'!K16</f>
        <v>8</v>
      </c>
      <c r="R14" s="88">
        <f>'Group 1 Questions'!L16</f>
        <v>8</v>
      </c>
      <c r="S14" s="89" t="str">
        <f>'Group 1 Questions'!M16</f>
        <v>TRI</v>
      </c>
    </row>
    <row r="15" spans="1:19" x14ac:dyDescent="0.25">
      <c r="A15" s="192"/>
      <c r="B15" s="192"/>
      <c r="C15" s="192"/>
      <c r="D15" s="192"/>
      <c r="E15" s="170"/>
      <c r="F15" s="170"/>
      <c r="G15" s="170"/>
      <c r="H15" s="170"/>
      <c r="I15" s="170"/>
      <c r="J15" s="170"/>
      <c r="K15" s="87">
        <f>'Group 1 Questions'!B17</f>
        <v>10</v>
      </c>
      <c r="L15" s="88">
        <f>'Group 1 Questions'!D17</f>
        <v>0</v>
      </c>
      <c r="M15" s="88">
        <f>'Group 1 Questions'!E17</f>
        <v>0</v>
      </c>
      <c r="N15" s="88">
        <f>'Group 1 Questions'!F17</f>
        <v>0</v>
      </c>
      <c r="O15" s="88">
        <f>'Group 1 Questions'!G17</f>
        <v>0</v>
      </c>
      <c r="P15" s="88">
        <f>'Group 1 Questions'!H17</f>
        <v>1</v>
      </c>
      <c r="Q15" s="88">
        <f>'Group 1 Questions'!K17</f>
        <v>1</v>
      </c>
      <c r="R15" s="88">
        <f>'Group 1 Questions'!L17</f>
        <v>4</v>
      </c>
      <c r="S15" s="89" t="str">
        <f>'Group 1 Questions'!M17</f>
        <v>TRI</v>
      </c>
    </row>
    <row r="16" spans="1:19" x14ac:dyDescent="0.25">
      <c r="A16" s="229"/>
      <c r="B16" s="230"/>
      <c r="C16" s="230"/>
      <c r="D16" s="230"/>
      <c r="E16" s="230"/>
      <c r="F16" s="230"/>
      <c r="G16" s="230"/>
      <c r="H16" s="230"/>
      <c r="I16" s="230"/>
      <c r="J16" s="230"/>
      <c r="K16" s="87">
        <f>'Group 1 Questions'!B18</f>
        <v>11</v>
      </c>
      <c r="L16" s="88">
        <f>'Group 1 Questions'!D18</f>
        <v>0</v>
      </c>
      <c r="M16" s="88">
        <f>'Group 1 Questions'!E18</f>
        <v>1</v>
      </c>
      <c r="N16" s="88">
        <f>'Group 1 Questions'!F18</f>
        <v>0</v>
      </c>
      <c r="O16" s="88">
        <f>'Group 1 Questions'!G18</f>
        <v>0</v>
      </c>
      <c r="P16" s="88">
        <f>'Group 1 Questions'!H18</f>
        <v>0</v>
      </c>
      <c r="Q16" s="88">
        <f>'Group 1 Questions'!K18</f>
        <v>4</v>
      </c>
      <c r="R16" s="88">
        <f>'Group 1 Questions'!L18</f>
        <v>4</v>
      </c>
      <c r="S16" s="89" t="str">
        <f>'Group 1 Questions'!M18</f>
        <v>TRI</v>
      </c>
    </row>
    <row r="17" spans="1:19" x14ac:dyDescent="0.25">
      <c r="A17" s="229"/>
      <c r="B17" s="230"/>
      <c r="C17" s="230"/>
      <c r="D17" s="230"/>
      <c r="E17" s="230"/>
      <c r="F17" s="230"/>
      <c r="G17" s="230"/>
      <c r="H17" s="230"/>
      <c r="I17" s="230"/>
      <c r="J17" s="230"/>
      <c r="K17" s="87">
        <f>'Group 1 Questions'!B20</f>
        <v>12</v>
      </c>
      <c r="L17" s="88">
        <f>'Group 1 Questions'!D20</f>
        <v>0</v>
      </c>
      <c r="M17" s="88">
        <f>'Group 1 Questions'!E20</f>
        <v>0</v>
      </c>
      <c r="N17" s="88">
        <f>'Group 1 Questions'!F20</f>
        <v>1</v>
      </c>
      <c r="O17" s="88">
        <f>'Group 1 Questions'!G20</f>
        <v>0</v>
      </c>
      <c r="P17" s="88">
        <f>'Group 1 Questions'!H20</f>
        <v>0</v>
      </c>
      <c r="Q17" s="88">
        <f>'Group 1 Questions'!K20</f>
        <v>6</v>
      </c>
      <c r="R17" s="88">
        <f>'Group 1 Questions'!L20</f>
        <v>8</v>
      </c>
      <c r="S17" s="89" t="str">
        <f>'Group 1 Questions'!M20</f>
        <v>WTM</v>
      </c>
    </row>
    <row r="18" spans="1:19" x14ac:dyDescent="0.25">
      <c r="A18" s="230"/>
      <c r="B18" s="230"/>
      <c r="C18" s="230"/>
      <c r="D18" s="230"/>
      <c r="E18" s="230"/>
      <c r="F18" s="230"/>
      <c r="G18" s="230"/>
      <c r="H18" s="230"/>
      <c r="I18" s="230"/>
      <c r="J18" s="230"/>
      <c r="K18" s="87">
        <f>'Group 1 Questions'!B21</f>
        <v>13</v>
      </c>
      <c r="L18" s="88">
        <f>'Group 1 Questions'!D21</f>
        <v>0</v>
      </c>
      <c r="M18" s="88">
        <f>'Group 1 Questions'!E21</f>
        <v>0</v>
      </c>
      <c r="N18" s="88">
        <f>'Group 1 Questions'!F21</f>
        <v>1</v>
      </c>
      <c r="O18" s="88">
        <f>'Group 1 Questions'!G21</f>
        <v>0</v>
      </c>
      <c r="P18" s="88">
        <f>'Group 1 Questions'!H21</f>
        <v>0</v>
      </c>
      <c r="Q18" s="88">
        <f>'Group 1 Questions'!K21</f>
        <v>6</v>
      </c>
      <c r="R18" s="88">
        <f>'Group 1 Questions'!L21</f>
        <v>8</v>
      </c>
      <c r="S18" s="89" t="str">
        <f>'Group 1 Questions'!M21</f>
        <v>WTM</v>
      </c>
    </row>
    <row r="19" spans="1:19" x14ac:dyDescent="0.25">
      <c r="A19" s="230"/>
      <c r="B19" s="230"/>
      <c r="C19" s="230"/>
      <c r="D19" s="230"/>
      <c r="E19" s="230"/>
      <c r="F19" s="230"/>
      <c r="G19" s="230"/>
      <c r="H19" s="230"/>
      <c r="I19" s="230"/>
      <c r="J19" s="230"/>
      <c r="K19" s="87">
        <f>'Group 1 Questions'!B22</f>
        <v>14</v>
      </c>
      <c r="L19" s="88">
        <f>'Group 1 Questions'!D22</f>
        <v>0</v>
      </c>
      <c r="M19" s="88">
        <f>'Group 1 Questions'!E22</f>
        <v>1</v>
      </c>
      <c r="N19" s="88">
        <f>'Group 1 Questions'!F22</f>
        <v>0</v>
      </c>
      <c r="O19" s="88">
        <f>'Group 1 Questions'!G22</f>
        <v>0</v>
      </c>
      <c r="P19" s="88">
        <f>'Group 1 Questions'!H22</f>
        <v>0</v>
      </c>
      <c r="Q19" s="88">
        <f>'Group 1 Questions'!K22</f>
        <v>4</v>
      </c>
      <c r="R19" s="88">
        <f>'Group 1 Questions'!L22</f>
        <v>4</v>
      </c>
      <c r="S19" s="89" t="str">
        <f>'Group 1 Questions'!M22</f>
        <v>WTM</v>
      </c>
    </row>
    <row r="20" spans="1:19" x14ac:dyDescent="0.25">
      <c r="A20" s="231"/>
      <c r="B20" s="230"/>
      <c r="C20" s="230"/>
      <c r="D20" s="230"/>
      <c r="E20" s="230"/>
      <c r="F20" s="230"/>
      <c r="G20" s="230"/>
      <c r="H20" s="230"/>
      <c r="I20" s="230"/>
      <c r="J20" s="230"/>
      <c r="K20" s="87">
        <f>'Group 1 Questions'!B23</f>
        <v>15</v>
      </c>
      <c r="L20" s="88">
        <f>'Group 1 Questions'!D23</f>
        <v>0</v>
      </c>
      <c r="M20" s="88">
        <f>'Group 1 Questions'!E23</f>
        <v>1</v>
      </c>
      <c r="N20" s="88">
        <f>'Group 1 Questions'!F23</f>
        <v>0</v>
      </c>
      <c r="O20" s="88">
        <f>'Group 1 Questions'!G23</f>
        <v>0</v>
      </c>
      <c r="P20" s="88">
        <f>'Group 1 Questions'!H23</f>
        <v>0</v>
      </c>
      <c r="Q20" s="88">
        <f>'Group 1 Questions'!K23</f>
        <v>4</v>
      </c>
      <c r="R20" s="88">
        <f>'Group 1 Questions'!L23</f>
        <v>4</v>
      </c>
      <c r="S20" s="89" t="str">
        <f>'Group 1 Questions'!M23</f>
        <v>WTM</v>
      </c>
    </row>
    <row r="21" spans="1:19" x14ac:dyDescent="0.25">
      <c r="A21" s="232"/>
      <c r="B21" s="230"/>
      <c r="C21" s="230"/>
      <c r="D21" s="230"/>
      <c r="E21" s="230"/>
      <c r="F21" s="230"/>
      <c r="G21" s="230"/>
      <c r="H21" s="230"/>
      <c r="I21" s="230"/>
      <c r="J21" s="230"/>
      <c r="K21" s="87">
        <f>'Group 1 Questions'!B24</f>
        <v>16</v>
      </c>
      <c r="L21" s="88">
        <f>'Group 1 Questions'!D24</f>
        <v>0</v>
      </c>
      <c r="M21" s="88">
        <f>'Group 1 Questions'!E24</f>
        <v>0</v>
      </c>
      <c r="N21" s="88">
        <f>'Group 1 Questions'!F24</f>
        <v>1</v>
      </c>
      <c r="O21" s="88">
        <f>'Group 1 Questions'!G24</f>
        <v>0</v>
      </c>
      <c r="P21" s="88">
        <f>'Group 1 Questions'!H24</f>
        <v>0</v>
      </c>
      <c r="Q21" s="88">
        <f>'Group 1 Questions'!K24</f>
        <v>3</v>
      </c>
      <c r="R21" s="88">
        <f>'Group 1 Questions'!L24</f>
        <v>4</v>
      </c>
      <c r="S21" s="89" t="str">
        <f>'Group 1 Questions'!M24</f>
        <v>WTM</v>
      </c>
    </row>
    <row r="22" spans="1:19" x14ac:dyDescent="0.25">
      <c r="A22" s="230"/>
      <c r="B22" s="230"/>
      <c r="C22" s="230"/>
      <c r="D22" s="230"/>
      <c r="E22" s="230"/>
      <c r="F22" s="230"/>
      <c r="G22" s="230"/>
      <c r="H22" s="230"/>
      <c r="I22" s="230"/>
      <c r="J22" s="230"/>
      <c r="K22" s="87">
        <f>'Group 1 Questions'!B25</f>
        <v>17</v>
      </c>
      <c r="L22" s="88">
        <f>'Group 1 Questions'!D25</f>
        <v>0</v>
      </c>
      <c r="M22" s="88">
        <f>'Group 1 Questions'!E25</f>
        <v>1</v>
      </c>
      <c r="N22" s="88">
        <f>'Group 1 Questions'!F25</f>
        <v>0</v>
      </c>
      <c r="O22" s="88">
        <f>'Group 1 Questions'!G25</f>
        <v>0</v>
      </c>
      <c r="P22" s="88">
        <f>'Group 1 Questions'!H25</f>
        <v>0</v>
      </c>
      <c r="Q22" s="88">
        <f>'Group 1 Questions'!K25</f>
        <v>8</v>
      </c>
      <c r="R22" s="88">
        <f>'Group 1 Questions'!L25</f>
        <v>8</v>
      </c>
      <c r="S22" s="89" t="str">
        <f>'Group 1 Questions'!M25</f>
        <v>WTM</v>
      </c>
    </row>
    <row r="23" spans="1:19" x14ac:dyDescent="0.25">
      <c r="A23" s="233"/>
      <c r="B23" s="233"/>
      <c r="C23" s="233"/>
      <c r="D23" s="233"/>
      <c r="E23" s="233"/>
      <c r="F23" s="233"/>
      <c r="G23" s="233"/>
      <c r="H23" s="233"/>
      <c r="I23" s="233"/>
      <c r="J23" s="233"/>
      <c r="K23" s="87">
        <f>'Group 1 Questions'!B26</f>
        <v>18</v>
      </c>
      <c r="L23" s="88">
        <f>'Group 1 Questions'!D26</f>
        <v>0</v>
      </c>
      <c r="M23" s="88">
        <f>'Group 1 Questions'!E26</f>
        <v>0</v>
      </c>
      <c r="N23" s="88">
        <f>'Group 1 Questions'!F26</f>
        <v>1</v>
      </c>
      <c r="O23" s="88">
        <f>'Group 1 Questions'!G26</f>
        <v>0</v>
      </c>
      <c r="P23" s="88">
        <f>'Group 1 Questions'!H26</f>
        <v>0</v>
      </c>
      <c r="Q23" s="88">
        <f>'Group 1 Questions'!K26</f>
        <v>3</v>
      </c>
      <c r="R23" s="88">
        <f>'Group 1 Questions'!L26</f>
        <v>4</v>
      </c>
      <c r="S23" s="89" t="str">
        <f>'Group 1 Questions'!M26</f>
        <v>WTM</v>
      </c>
    </row>
    <row r="24" spans="1:19" x14ac:dyDescent="0.25">
      <c r="A24" s="190"/>
      <c r="B24" s="190"/>
      <c r="C24" s="190"/>
      <c r="D24" s="190"/>
      <c r="E24" s="190"/>
      <c r="F24" s="190"/>
      <c r="G24" s="190"/>
      <c r="H24" s="190"/>
      <c r="I24" s="190"/>
      <c r="J24" s="190"/>
      <c r="K24" s="87">
        <f>'Group 1 Questions'!B27</f>
        <v>19</v>
      </c>
      <c r="L24" s="88">
        <f>'Group 1 Questions'!D27</f>
        <v>0</v>
      </c>
      <c r="M24" s="88">
        <f>'Group 1 Questions'!E27</f>
        <v>0</v>
      </c>
      <c r="N24" s="88">
        <f>'Group 1 Questions'!F27</f>
        <v>0</v>
      </c>
      <c r="O24" s="88">
        <f>'Group 1 Questions'!G27</f>
        <v>1</v>
      </c>
      <c r="P24" s="88">
        <f>'Group 1 Questions'!H27</f>
        <v>0</v>
      </c>
      <c r="Q24" s="88">
        <f>'Group 1 Questions'!K27</f>
        <v>4</v>
      </c>
      <c r="R24" s="88">
        <f>'Group 1 Questions'!L27</f>
        <v>8</v>
      </c>
      <c r="S24" s="89" t="str">
        <f>'Group 1 Questions'!M27</f>
        <v>WTM</v>
      </c>
    </row>
    <row r="25" spans="1:19" x14ac:dyDescent="0.25">
      <c r="A25" s="190"/>
      <c r="B25" s="190"/>
      <c r="C25" s="190"/>
      <c r="D25" s="190"/>
      <c r="E25" s="190"/>
      <c r="F25" s="190"/>
      <c r="G25" s="190"/>
      <c r="H25" s="190"/>
      <c r="I25" s="190"/>
      <c r="J25" s="190"/>
      <c r="K25" s="87">
        <f>'Group 1 Questions'!B29</f>
        <v>20</v>
      </c>
      <c r="L25" s="88">
        <f>'Group 1 Questions'!D29</f>
        <v>0</v>
      </c>
      <c r="M25" s="88">
        <f>'Group 1 Questions'!E29</f>
        <v>0</v>
      </c>
      <c r="N25" s="88">
        <f>'Group 1 Questions'!F29</f>
        <v>1</v>
      </c>
      <c r="O25" s="88">
        <f>'Group 1 Questions'!G29</f>
        <v>0</v>
      </c>
      <c r="P25" s="88">
        <f>'Group 1 Questions'!H29</f>
        <v>0</v>
      </c>
      <c r="Q25" s="88">
        <f>'Group 1 Questions'!K29</f>
        <v>6</v>
      </c>
      <c r="R25" s="88">
        <f>'Group 1 Questions'!L29</f>
        <v>8</v>
      </c>
      <c r="S25" s="89" t="str">
        <f>'Group 1 Questions'!M29</f>
        <v>DRO</v>
      </c>
    </row>
    <row r="26" spans="1:19" x14ac:dyDescent="0.25">
      <c r="A26" s="190"/>
      <c r="B26" s="190"/>
      <c r="C26" s="190"/>
      <c r="D26" s="190"/>
      <c r="E26" s="190"/>
      <c r="F26" s="190"/>
      <c r="G26" s="190"/>
      <c r="H26" s="190"/>
      <c r="I26" s="190"/>
      <c r="J26" s="190"/>
      <c r="K26" s="87">
        <f>'Group 1 Questions'!B30</f>
        <v>21</v>
      </c>
      <c r="L26" s="88">
        <f>'Group 1 Questions'!D30</f>
        <v>0</v>
      </c>
      <c r="M26" s="88">
        <f>'Group 1 Questions'!E30</f>
        <v>0</v>
      </c>
      <c r="N26" s="88">
        <f>'Group 1 Questions'!F30</f>
        <v>0</v>
      </c>
      <c r="O26" s="88">
        <f>'Group 1 Questions'!G30</f>
        <v>1</v>
      </c>
      <c r="P26" s="88">
        <f>'Group 1 Questions'!H30</f>
        <v>0</v>
      </c>
      <c r="Q26" s="88">
        <f>'Group 1 Questions'!K30</f>
        <v>4</v>
      </c>
      <c r="R26" s="88">
        <f>'Group 1 Questions'!L30</f>
        <v>8</v>
      </c>
      <c r="S26" s="89" t="str">
        <f>'Group 1 Questions'!M30</f>
        <v>DRO</v>
      </c>
    </row>
    <row r="27" spans="1:19" x14ac:dyDescent="0.25">
      <c r="A27" s="190"/>
      <c r="B27" s="190"/>
      <c r="C27" s="190"/>
      <c r="D27" s="190"/>
      <c r="E27" s="190"/>
      <c r="F27" s="190"/>
      <c r="G27" s="190"/>
      <c r="H27" s="190"/>
      <c r="I27" s="190"/>
      <c r="J27" s="190"/>
      <c r="K27" s="87">
        <f>'Group 1 Questions'!B31</f>
        <v>22</v>
      </c>
      <c r="L27" s="88">
        <f>'Group 1 Questions'!D31</f>
        <v>0</v>
      </c>
      <c r="M27" s="88">
        <f>'Group 1 Questions'!E31</f>
        <v>0</v>
      </c>
      <c r="N27" s="88">
        <f>'Group 1 Questions'!F31</f>
        <v>0</v>
      </c>
      <c r="O27" s="88">
        <f>'Group 1 Questions'!G31</f>
        <v>0</v>
      </c>
      <c r="P27" s="88">
        <f>'Group 1 Questions'!H31</f>
        <v>1</v>
      </c>
      <c r="Q27" s="88">
        <f>'Group 1 Questions'!K31</f>
        <v>2</v>
      </c>
      <c r="R27" s="88">
        <f>'Group 1 Questions'!L31</f>
        <v>8</v>
      </c>
      <c r="S27" s="89" t="str">
        <f>'Group 1 Questions'!M31</f>
        <v>DRO</v>
      </c>
    </row>
    <row r="28" spans="1:19" x14ac:dyDescent="0.25">
      <c r="A28" s="190"/>
      <c r="B28" s="190"/>
      <c r="C28" s="190"/>
      <c r="D28" s="190"/>
      <c r="E28" s="190"/>
      <c r="F28" s="190"/>
      <c r="G28" s="190"/>
      <c r="H28" s="190"/>
      <c r="I28" s="190"/>
      <c r="J28" s="190"/>
      <c r="K28" s="87">
        <f>'Group 1 Questions'!B32</f>
        <v>23</v>
      </c>
      <c r="L28" s="88">
        <f>'Group 1 Questions'!D32</f>
        <v>0</v>
      </c>
      <c r="M28" s="88">
        <f>'Group 1 Questions'!E32</f>
        <v>0</v>
      </c>
      <c r="N28" s="88">
        <f>'Group 1 Questions'!F32</f>
        <v>0</v>
      </c>
      <c r="O28" s="88">
        <f>'Group 1 Questions'!G32</f>
        <v>0</v>
      </c>
      <c r="P28" s="88">
        <f>'Group 1 Questions'!H32</f>
        <v>1</v>
      </c>
      <c r="Q28" s="88">
        <f>'Group 1 Questions'!K32</f>
        <v>1</v>
      </c>
      <c r="R28" s="88">
        <f>'Group 1 Questions'!L32</f>
        <v>4</v>
      </c>
      <c r="S28" s="89" t="str">
        <f>'Group 1 Questions'!M32</f>
        <v>DRO</v>
      </c>
    </row>
    <row r="29" spans="1:19" x14ac:dyDescent="0.25">
      <c r="A29" s="190"/>
      <c r="B29" s="190"/>
      <c r="C29" s="190"/>
      <c r="D29" s="190"/>
      <c r="E29" s="190"/>
      <c r="F29" s="190"/>
      <c r="G29" s="190"/>
      <c r="H29" s="190"/>
      <c r="I29" s="190"/>
      <c r="J29" s="190"/>
      <c r="K29" s="87">
        <f>'Group 1 Questions'!B33</f>
        <v>24</v>
      </c>
      <c r="L29" s="88">
        <f>'Group 1 Questions'!D33</f>
        <v>0</v>
      </c>
      <c r="M29" s="88">
        <f>'Group 1 Questions'!E33</f>
        <v>0</v>
      </c>
      <c r="N29" s="88">
        <f>'Group 1 Questions'!F33</f>
        <v>0</v>
      </c>
      <c r="O29" s="88">
        <f>'Group 1 Questions'!G33</f>
        <v>1</v>
      </c>
      <c r="P29" s="88">
        <f>'Group 1 Questions'!H33</f>
        <v>0</v>
      </c>
      <c r="Q29" s="88">
        <f>'Group 1 Questions'!K33</f>
        <v>2</v>
      </c>
      <c r="R29" s="88">
        <f>'Group 1 Questions'!L33</f>
        <v>4</v>
      </c>
      <c r="S29" s="89" t="str">
        <f>'Group 1 Questions'!M33</f>
        <v>DRO</v>
      </c>
    </row>
    <row r="30" spans="1:19" x14ac:dyDescent="0.25">
      <c r="A30" s="190"/>
      <c r="B30" s="190"/>
      <c r="C30" s="190"/>
      <c r="D30" s="190"/>
      <c r="E30" s="190"/>
      <c r="F30" s="190"/>
      <c r="G30" s="190"/>
      <c r="H30" s="190"/>
      <c r="I30" s="190"/>
      <c r="J30" s="190"/>
      <c r="K30" s="87">
        <f>'Group 1 Questions'!B34</f>
        <v>25</v>
      </c>
      <c r="L30" s="88">
        <f>'Group 1 Questions'!D34</f>
        <v>0</v>
      </c>
      <c r="M30" s="88">
        <f>'Group 1 Questions'!E34</f>
        <v>0</v>
      </c>
      <c r="N30" s="88">
        <f>'Group 1 Questions'!F34</f>
        <v>0</v>
      </c>
      <c r="O30" s="88">
        <f>'Group 1 Questions'!G34</f>
        <v>1</v>
      </c>
      <c r="P30" s="88">
        <f>'Group 1 Questions'!H34</f>
        <v>0</v>
      </c>
      <c r="Q30" s="88">
        <f>'Group 1 Questions'!K34</f>
        <v>4</v>
      </c>
      <c r="R30" s="88">
        <f>'Group 1 Questions'!L34</f>
        <v>8</v>
      </c>
      <c r="S30" s="89" t="str">
        <f>'Group 1 Questions'!M34</f>
        <v>DRO</v>
      </c>
    </row>
    <row r="31" spans="1:19" x14ac:dyDescent="0.25">
      <c r="A31" s="190"/>
      <c r="B31" s="190"/>
      <c r="C31" s="190"/>
      <c r="D31" s="190"/>
      <c r="E31" s="190"/>
      <c r="F31" s="190"/>
      <c r="G31" s="190"/>
      <c r="H31" s="190"/>
      <c r="I31" s="190"/>
      <c r="J31" s="190"/>
      <c r="K31" s="87">
        <f>'Group 1 Questions'!B35</f>
        <v>26</v>
      </c>
      <c r="L31" s="88">
        <f>'Group 1 Questions'!D35</f>
        <v>0</v>
      </c>
      <c r="M31" s="88">
        <f>'Group 1 Questions'!E35</f>
        <v>0</v>
      </c>
      <c r="N31" s="88">
        <f>'Group 1 Questions'!F35</f>
        <v>0</v>
      </c>
      <c r="O31" s="88">
        <f>'Group 1 Questions'!G35</f>
        <v>0</v>
      </c>
      <c r="P31" s="88">
        <f>'Group 1 Questions'!H35</f>
        <v>1</v>
      </c>
      <c r="Q31" s="88">
        <f>'Group 1 Questions'!K35</f>
        <v>2</v>
      </c>
      <c r="R31" s="88">
        <f>'Group 1 Questions'!L35</f>
        <v>8</v>
      </c>
      <c r="S31" s="89" t="str">
        <f>'Group 1 Questions'!M35</f>
        <v>DRO</v>
      </c>
    </row>
    <row r="32" spans="1:19" x14ac:dyDescent="0.25">
      <c r="A32" s="190"/>
      <c r="B32" s="190"/>
      <c r="C32" s="190"/>
      <c r="D32" s="190"/>
      <c r="E32" s="190"/>
      <c r="F32" s="190"/>
      <c r="G32" s="190"/>
      <c r="H32" s="190"/>
      <c r="I32" s="190"/>
      <c r="J32" s="190"/>
      <c r="K32" s="87">
        <f>'Group 1 Questions'!B36</f>
        <v>27</v>
      </c>
      <c r="L32" s="88">
        <f>'Group 1 Questions'!D36</f>
        <v>0</v>
      </c>
      <c r="M32" s="88">
        <f>'Group 1 Questions'!E36</f>
        <v>1</v>
      </c>
      <c r="N32" s="88">
        <f>'Group 1 Questions'!F36</f>
        <v>0</v>
      </c>
      <c r="O32" s="88">
        <f>'Group 1 Questions'!G36</f>
        <v>0</v>
      </c>
      <c r="P32" s="88">
        <f>'Group 1 Questions'!H36</f>
        <v>0</v>
      </c>
      <c r="Q32" s="88">
        <f>'Group 1 Questions'!K36</f>
        <v>4</v>
      </c>
      <c r="R32" s="88">
        <f>'Group 1 Questions'!L36</f>
        <v>4</v>
      </c>
      <c r="S32" s="89" t="str">
        <f>'Group 1 Questions'!M36</f>
        <v>DRO</v>
      </c>
    </row>
    <row r="33" spans="1:19" x14ac:dyDescent="0.25">
      <c r="A33" s="190"/>
      <c r="B33" s="190"/>
      <c r="C33" s="190"/>
      <c r="D33" s="190"/>
      <c r="E33" s="190"/>
      <c r="F33" s="190"/>
      <c r="G33" s="190"/>
      <c r="H33" s="190"/>
      <c r="I33" s="190"/>
      <c r="J33" s="190"/>
      <c r="K33" s="87">
        <f>'Group 1 Questions'!B37</f>
        <v>28</v>
      </c>
      <c r="L33" s="88">
        <f>'Group 1 Questions'!D37</f>
        <v>0</v>
      </c>
      <c r="M33" s="88">
        <f>'Group 1 Questions'!E37</f>
        <v>1</v>
      </c>
      <c r="N33" s="88">
        <f>'Group 1 Questions'!F37</f>
        <v>0</v>
      </c>
      <c r="O33" s="88">
        <f>'Group 1 Questions'!G37</f>
        <v>0</v>
      </c>
      <c r="P33" s="88">
        <f>'Group 1 Questions'!H37</f>
        <v>0</v>
      </c>
      <c r="Q33" s="88">
        <f>'Group 1 Questions'!K37</f>
        <v>4</v>
      </c>
      <c r="R33" s="88">
        <f>'Group 1 Questions'!L37</f>
        <v>4</v>
      </c>
      <c r="S33" s="89" t="str">
        <f>'Group 1 Questions'!M37</f>
        <v>DRO</v>
      </c>
    </row>
    <row r="34" spans="1:19" x14ac:dyDescent="0.25">
      <c r="A34" s="190"/>
      <c r="B34" s="190"/>
      <c r="C34" s="190"/>
      <c r="D34" s="190"/>
      <c r="E34" s="190"/>
      <c r="F34" s="190"/>
      <c r="G34" s="190"/>
      <c r="H34" s="190"/>
      <c r="I34" s="190"/>
      <c r="J34" s="190"/>
      <c r="K34" s="87">
        <f>'Group 1 Questions'!B39</f>
        <v>29</v>
      </c>
      <c r="L34" s="88">
        <f>'Group 1 Questions'!D39</f>
        <v>0</v>
      </c>
      <c r="M34" s="88">
        <f>'Group 1 Questions'!E39</f>
        <v>0</v>
      </c>
      <c r="N34" s="88">
        <f>'Group 1 Questions'!F39</f>
        <v>0</v>
      </c>
      <c r="O34" s="88">
        <f>'Group 1 Questions'!G39</f>
        <v>0</v>
      </c>
      <c r="P34" s="88">
        <f>'Group 1 Questions'!H39</f>
        <v>1</v>
      </c>
      <c r="Q34" s="88">
        <f>'Group 1 Questions'!K39</f>
        <v>1</v>
      </c>
      <c r="R34" s="88">
        <f>'Group 1 Questions'!L39</f>
        <v>4</v>
      </c>
      <c r="S34" s="89" t="str">
        <f>'Group 1 Questions'!M39</f>
        <v>MIP</v>
      </c>
    </row>
    <row r="35" spans="1:19" x14ac:dyDescent="0.25">
      <c r="A35" s="190"/>
      <c r="B35" s="190"/>
      <c r="C35" s="190"/>
      <c r="D35" s="190"/>
      <c r="E35" s="190"/>
      <c r="F35" s="190"/>
      <c r="G35" s="190"/>
      <c r="H35" s="190"/>
      <c r="I35" s="190"/>
      <c r="J35" s="190"/>
      <c r="K35" s="87">
        <f>'Group 1 Questions'!B40</f>
        <v>30</v>
      </c>
      <c r="L35" s="88">
        <f>'Group 1 Questions'!D40</f>
        <v>0</v>
      </c>
      <c r="M35" s="88">
        <f>'Group 1 Questions'!E40</f>
        <v>0</v>
      </c>
      <c r="N35" s="88">
        <f>'Group 1 Questions'!F40</f>
        <v>0</v>
      </c>
      <c r="O35" s="88">
        <f>'Group 1 Questions'!G40</f>
        <v>0</v>
      </c>
      <c r="P35" s="88">
        <f>'Group 1 Questions'!H40</f>
        <v>1</v>
      </c>
      <c r="Q35" s="88">
        <f>'Group 1 Questions'!K40</f>
        <v>1</v>
      </c>
      <c r="R35" s="88">
        <f>'Group 1 Questions'!L40</f>
        <v>4</v>
      </c>
      <c r="S35" s="89" t="str">
        <f>'Group 1 Questions'!M40</f>
        <v>MIP</v>
      </c>
    </row>
    <row r="36" spans="1:19" x14ac:dyDescent="0.25">
      <c r="A36" s="190"/>
      <c r="B36" s="190"/>
      <c r="C36" s="190"/>
      <c r="D36" s="190"/>
      <c r="E36" s="190"/>
      <c r="F36" s="190"/>
      <c r="G36" s="190"/>
      <c r="H36" s="190"/>
      <c r="I36" s="190"/>
      <c r="J36" s="190"/>
      <c r="K36" s="87">
        <f>'Group 1 Questions'!B41</f>
        <v>31</v>
      </c>
      <c r="L36" s="88">
        <f>'Group 1 Questions'!D41</f>
        <v>0</v>
      </c>
      <c r="M36" s="88">
        <f>'Group 1 Questions'!E41</f>
        <v>0</v>
      </c>
      <c r="N36" s="88">
        <f>'Group 1 Questions'!F41</f>
        <v>1</v>
      </c>
      <c r="O36" s="88">
        <f>'Group 1 Questions'!G41</f>
        <v>0</v>
      </c>
      <c r="P36" s="88">
        <f>'Group 1 Questions'!H41</f>
        <v>0</v>
      </c>
      <c r="Q36" s="88">
        <f>'Group 1 Questions'!K41</f>
        <v>3</v>
      </c>
      <c r="R36" s="88">
        <f>'Group 1 Questions'!L41</f>
        <v>4</v>
      </c>
      <c r="S36" s="89" t="str">
        <f>'Group 1 Questions'!M41</f>
        <v>MIP</v>
      </c>
    </row>
    <row r="37" spans="1:19" x14ac:dyDescent="0.25">
      <c r="A37" s="190"/>
      <c r="B37" s="190"/>
      <c r="C37" s="190"/>
      <c r="D37" s="190"/>
      <c r="E37" s="190"/>
      <c r="F37" s="190"/>
      <c r="G37" s="190"/>
      <c r="H37" s="190"/>
      <c r="I37" s="190"/>
      <c r="J37" s="190"/>
      <c r="K37" s="87">
        <f>'Group 1 Questions'!B42</f>
        <v>32</v>
      </c>
      <c r="L37" s="88">
        <f>'Group 1 Questions'!D42</f>
        <v>0</v>
      </c>
      <c r="M37" s="88">
        <f>'Group 1 Questions'!E42</f>
        <v>0</v>
      </c>
      <c r="N37" s="88">
        <f>'Group 1 Questions'!F42</f>
        <v>0</v>
      </c>
      <c r="O37" s="88">
        <f>'Group 1 Questions'!G42</f>
        <v>0</v>
      </c>
      <c r="P37" s="88">
        <f>'Group 1 Questions'!H42</f>
        <v>1</v>
      </c>
      <c r="Q37" s="88">
        <f>'Group 1 Questions'!K42</f>
        <v>2</v>
      </c>
      <c r="R37" s="88">
        <f>'Group 1 Questions'!L42</f>
        <v>8</v>
      </c>
      <c r="S37" s="89" t="str">
        <f>'Group 1 Questions'!M42</f>
        <v>MIP</v>
      </c>
    </row>
    <row r="38" spans="1:19" x14ac:dyDescent="0.25">
      <c r="A38" s="190"/>
      <c r="B38" s="190"/>
      <c r="C38" s="190"/>
      <c r="D38" s="190"/>
      <c r="E38" s="190"/>
      <c r="F38" s="190"/>
      <c r="G38" s="190"/>
      <c r="H38" s="190"/>
      <c r="I38" s="190"/>
      <c r="J38" s="190"/>
      <c r="K38" s="87">
        <f>'Group 1 Questions'!B43</f>
        <v>33</v>
      </c>
      <c r="L38" s="88">
        <f>'Group 1 Questions'!D43</f>
        <v>0</v>
      </c>
      <c r="M38" s="88">
        <f>'Group 1 Questions'!E43</f>
        <v>0</v>
      </c>
      <c r="N38" s="88">
        <f>'Group 1 Questions'!F43</f>
        <v>1</v>
      </c>
      <c r="O38" s="88">
        <f>'Group 1 Questions'!G43</f>
        <v>0</v>
      </c>
      <c r="P38" s="88">
        <f>'Group 1 Questions'!H43</f>
        <v>0</v>
      </c>
      <c r="Q38" s="88">
        <f>'Group 1 Questions'!K43</f>
        <v>3</v>
      </c>
      <c r="R38" s="88">
        <f>'Group 1 Questions'!L43</f>
        <v>4</v>
      </c>
      <c r="S38" s="89" t="str">
        <f>'Group 1 Questions'!M43</f>
        <v>MIP</v>
      </c>
    </row>
    <row r="39" spans="1:19" x14ac:dyDescent="0.25">
      <c r="A39" s="190"/>
      <c r="B39" s="190"/>
      <c r="C39" s="190"/>
      <c r="D39" s="190"/>
      <c r="E39" s="190"/>
      <c r="F39" s="190"/>
      <c r="G39" s="190"/>
      <c r="H39" s="190"/>
      <c r="I39" s="190"/>
      <c r="J39" s="190"/>
      <c r="K39" s="87">
        <f>'Group 1 Questions'!B45</f>
        <v>34</v>
      </c>
      <c r="L39" s="88">
        <f>'Group 1 Questions'!D45</f>
        <v>0</v>
      </c>
      <c r="M39" s="88">
        <f>'Group 1 Questions'!E45</f>
        <v>0</v>
      </c>
      <c r="N39" s="88">
        <f>'Group 1 Questions'!F45</f>
        <v>0</v>
      </c>
      <c r="O39" s="88">
        <f>'Group 1 Questions'!G45</f>
        <v>1</v>
      </c>
      <c r="P39" s="88">
        <f>'Group 1 Questions'!H45</f>
        <v>0</v>
      </c>
      <c r="Q39" s="88">
        <f>'Group 1 Questions'!K45</f>
        <v>2</v>
      </c>
      <c r="R39" s="88">
        <f>'Group 1 Questions'!L45</f>
        <v>4</v>
      </c>
      <c r="S39" s="89" t="str">
        <f>'Group 1 Questions'!M45</f>
        <v>MEE</v>
      </c>
    </row>
    <row r="40" spans="1:19" x14ac:dyDescent="0.25">
      <c r="A40" s="190"/>
      <c r="B40" s="190"/>
      <c r="C40" s="190"/>
      <c r="D40" s="190"/>
      <c r="E40" s="190"/>
      <c r="F40" s="190"/>
      <c r="G40" s="190"/>
      <c r="H40" s="190"/>
      <c r="I40" s="190"/>
      <c r="J40" s="190"/>
      <c r="K40" s="87">
        <f>'Group 1 Questions'!B46</f>
        <v>35</v>
      </c>
      <c r="L40" s="88">
        <f>'Group 1 Questions'!D46</f>
        <v>0</v>
      </c>
      <c r="M40" s="88">
        <f>'Group 1 Questions'!E46</f>
        <v>0</v>
      </c>
      <c r="N40" s="88">
        <f>'Group 1 Questions'!F46</f>
        <v>1</v>
      </c>
      <c r="O40" s="88">
        <f>'Group 1 Questions'!G46</f>
        <v>0</v>
      </c>
      <c r="P40" s="88">
        <f>'Group 1 Questions'!H46</f>
        <v>0</v>
      </c>
      <c r="Q40" s="88">
        <f>'Group 1 Questions'!K46</f>
        <v>3</v>
      </c>
      <c r="R40" s="88">
        <f>'Group 1 Questions'!L46</f>
        <v>4</v>
      </c>
      <c r="S40" s="89" t="str">
        <f>'Group 1 Questions'!M46</f>
        <v>MEE</v>
      </c>
    </row>
    <row r="41" spans="1:19" x14ac:dyDescent="0.25">
      <c r="A41" s="190"/>
      <c r="B41" s="190"/>
      <c r="C41" s="190"/>
      <c r="D41" s="190"/>
      <c r="E41" s="190"/>
      <c r="F41" s="190"/>
      <c r="G41" s="190"/>
      <c r="H41" s="190"/>
      <c r="I41" s="190"/>
      <c r="J41" s="190"/>
      <c r="K41" s="87">
        <f>'Group 1 Questions'!B48</f>
        <v>36</v>
      </c>
      <c r="L41" s="88">
        <f>'Group 1 Questions'!D48</f>
        <v>0</v>
      </c>
      <c r="M41" s="88">
        <f>'Group 1 Questions'!E48</f>
        <v>1</v>
      </c>
      <c r="N41" s="88">
        <f>'Group 1 Questions'!F48</f>
        <v>0</v>
      </c>
      <c r="O41" s="88">
        <f>'Group 1 Questions'!G48</f>
        <v>0</v>
      </c>
      <c r="P41" s="88">
        <f>'Group 1 Questions'!H48</f>
        <v>0</v>
      </c>
      <c r="Q41" s="88">
        <f>'Group 1 Questions'!K48</f>
        <v>4</v>
      </c>
      <c r="R41" s="88">
        <f>'Group 1 Questions'!L48</f>
        <v>4</v>
      </c>
      <c r="S41" s="89" t="str">
        <f>'Group 1 Questions'!M48</f>
        <v>EMP</v>
      </c>
    </row>
    <row r="42" spans="1:19" x14ac:dyDescent="0.25">
      <c r="A42" s="190"/>
      <c r="B42" s="190"/>
      <c r="C42" s="190"/>
      <c r="D42" s="190"/>
      <c r="E42" s="190"/>
      <c r="F42" s="190"/>
      <c r="G42" s="190"/>
      <c r="H42" s="190"/>
      <c r="I42" s="190"/>
      <c r="J42" s="190"/>
      <c r="K42" s="87">
        <f>'Group 1 Questions'!B49</f>
        <v>37</v>
      </c>
      <c r="L42" s="88">
        <f>'Group 1 Questions'!D49</f>
        <v>0</v>
      </c>
      <c r="M42" s="88">
        <f>'Group 1 Questions'!E49</f>
        <v>1</v>
      </c>
      <c r="N42" s="88">
        <f>'Group 1 Questions'!F49</f>
        <v>0</v>
      </c>
      <c r="O42" s="88">
        <f>'Group 1 Questions'!G49</f>
        <v>0</v>
      </c>
      <c r="P42" s="88">
        <f>'Group 1 Questions'!H49</f>
        <v>0</v>
      </c>
      <c r="Q42" s="88">
        <f>'Group 1 Questions'!K49</f>
        <v>4</v>
      </c>
      <c r="R42" s="88">
        <f>'Group 1 Questions'!L49</f>
        <v>4</v>
      </c>
      <c r="S42" s="89" t="str">
        <f>'Group 1 Questions'!M49</f>
        <v>EMP</v>
      </c>
    </row>
    <row r="43" spans="1:19" ht="15.75" thickBot="1" x14ac:dyDescent="0.3">
      <c r="A43" s="190"/>
      <c r="B43" s="190"/>
      <c r="C43" s="190"/>
      <c r="D43" s="190"/>
      <c r="E43" s="190"/>
      <c r="F43" s="190"/>
      <c r="G43" s="190"/>
      <c r="H43" s="190"/>
      <c r="I43" s="190"/>
      <c r="J43" s="190"/>
      <c r="K43" s="90">
        <f>'Group 1 Questions'!B50</f>
        <v>38</v>
      </c>
      <c r="L43" s="91">
        <f>'Group 1 Questions'!D50</f>
        <v>0</v>
      </c>
      <c r="M43" s="91">
        <f>'Group 1 Questions'!E50</f>
        <v>1</v>
      </c>
      <c r="N43" s="91">
        <f>'Group 1 Questions'!F50</f>
        <v>0</v>
      </c>
      <c r="O43" s="91">
        <f>'Group 1 Questions'!G50</f>
        <v>0</v>
      </c>
      <c r="P43" s="91">
        <f>'Group 1 Questions'!H50</f>
        <v>0</v>
      </c>
      <c r="Q43" s="91">
        <f>'Group 1 Questions'!K50</f>
        <v>4</v>
      </c>
      <c r="R43" s="91">
        <f>'Group 1 Questions'!L50</f>
        <v>4</v>
      </c>
      <c r="S43" s="92" t="str">
        <f>'Group 1 Questions'!M50</f>
        <v>EMP</v>
      </c>
    </row>
    <row r="44" spans="1:19" s="34" customFormat="1" x14ac:dyDescent="0.25"/>
  </sheetData>
  <sheetProtection pivotTables="0"/>
  <mergeCells count="3">
    <mergeCell ref="A14:I14"/>
    <mergeCell ref="A1:J1"/>
    <mergeCell ref="A2:J2"/>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0"/>
  <sheetViews>
    <sheetView zoomScale="70" zoomScaleNormal="70" workbookViewId="0">
      <selection sqref="A1:T1"/>
    </sheetView>
  </sheetViews>
  <sheetFormatPr defaultRowHeight="15" x14ac:dyDescent="0.25"/>
  <cols>
    <col min="1" max="1" width="52.85546875" bestFit="1" customWidth="1"/>
    <col min="2" max="2" width="15.7109375" bestFit="1" customWidth="1"/>
    <col min="3" max="3" width="12.42578125" customWidth="1"/>
  </cols>
  <sheetData>
    <row r="1" spans="1:20" ht="48.75" customHeight="1" x14ac:dyDescent="0.25">
      <c r="A1" s="275" t="s">
        <v>271</v>
      </c>
      <c r="B1" s="275"/>
      <c r="C1" s="275"/>
      <c r="D1" s="275"/>
      <c r="E1" s="275"/>
      <c r="F1" s="275"/>
      <c r="G1" s="275"/>
      <c r="H1" s="275"/>
      <c r="I1" s="275"/>
      <c r="J1" s="275"/>
      <c r="K1" s="275"/>
      <c r="L1" s="275"/>
      <c r="M1" s="275"/>
      <c r="N1" s="275"/>
      <c r="O1" s="275"/>
      <c r="P1" s="275"/>
      <c r="Q1" s="275"/>
      <c r="R1" s="275"/>
      <c r="S1" s="275"/>
      <c r="T1" s="275"/>
    </row>
    <row r="2" spans="1:20" ht="48.75" customHeight="1" x14ac:dyDescent="0.25">
      <c r="A2" s="259" t="s">
        <v>1166</v>
      </c>
      <c r="B2" s="259"/>
      <c r="C2" s="259"/>
      <c r="D2" s="259"/>
      <c r="E2" s="259"/>
      <c r="F2" s="259"/>
      <c r="G2" s="259"/>
      <c r="H2" s="259"/>
      <c r="I2" s="259"/>
      <c r="J2" s="259"/>
      <c r="K2" s="259"/>
      <c r="L2" s="259"/>
      <c r="M2" s="259"/>
      <c r="N2" s="259"/>
      <c r="O2" s="259"/>
      <c r="P2" s="259"/>
      <c r="Q2" s="259"/>
      <c r="R2" s="259"/>
      <c r="S2" s="259"/>
      <c r="T2" s="259"/>
    </row>
    <row r="3" spans="1:20" ht="33.75" customHeight="1" thickBot="1" x14ac:dyDescent="0.3">
      <c r="A3" s="234" t="s">
        <v>542</v>
      </c>
      <c r="B3" s="200"/>
      <c r="C3" s="201"/>
      <c r="D3" s="202"/>
      <c r="E3" s="85"/>
      <c r="F3" s="85"/>
      <c r="G3" s="85"/>
      <c r="H3" s="85"/>
      <c r="I3" s="85"/>
      <c r="J3" s="85"/>
      <c r="K3" s="85"/>
      <c r="L3" s="85"/>
      <c r="M3" s="85"/>
      <c r="N3" s="85"/>
      <c r="O3" s="85"/>
      <c r="P3" s="85"/>
      <c r="Q3" s="85"/>
      <c r="R3" s="85"/>
      <c r="S3" s="85"/>
      <c r="T3" s="85"/>
    </row>
    <row r="4" spans="1:20" x14ac:dyDescent="0.25">
      <c r="A4" s="168" t="s">
        <v>545</v>
      </c>
      <c r="B4" s="169" t="s">
        <v>1167</v>
      </c>
      <c r="C4" s="170"/>
      <c r="D4" s="170"/>
      <c r="E4" s="85"/>
      <c r="F4" s="85"/>
      <c r="G4" s="85"/>
      <c r="H4" s="85"/>
      <c r="I4" s="85"/>
      <c r="J4" s="85"/>
      <c r="K4" s="85"/>
      <c r="L4" s="85"/>
      <c r="M4" s="85"/>
      <c r="N4" s="85"/>
      <c r="O4" s="85"/>
      <c r="P4" s="85"/>
      <c r="Q4" s="85"/>
      <c r="R4" s="85"/>
      <c r="S4" s="85"/>
      <c r="T4" s="85"/>
    </row>
    <row r="5" spans="1:20" x14ac:dyDescent="0.25">
      <c r="A5" s="171" t="s">
        <v>366</v>
      </c>
      <c r="B5" s="172">
        <f>'Group 1 Evaluation'!B13/'Group 1 Evaluation'!I13*100</f>
        <v>2.6315789473684208</v>
      </c>
      <c r="C5" s="170"/>
      <c r="D5" s="170"/>
      <c r="E5" s="85"/>
      <c r="F5" s="85"/>
      <c r="G5" s="85"/>
      <c r="H5" s="85"/>
      <c r="I5" s="85"/>
      <c r="J5" s="85"/>
      <c r="K5" s="85"/>
      <c r="L5" s="85"/>
      <c r="M5" s="85"/>
      <c r="N5" s="85"/>
      <c r="O5" s="85"/>
      <c r="P5" s="85"/>
      <c r="Q5" s="85"/>
      <c r="R5" s="85"/>
      <c r="S5" s="85"/>
      <c r="T5" s="85"/>
    </row>
    <row r="6" spans="1:20" x14ac:dyDescent="0.25">
      <c r="A6" s="171" t="s">
        <v>367</v>
      </c>
      <c r="B6" s="172">
        <f>'Group 1 Evaluation'!C13/'Group 1 Evaluation'!I13*100</f>
        <v>31.578947368421051</v>
      </c>
      <c r="C6" s="170"/>
      <c r="D6" s="170"/>
      <c r="E6" s="85"/>
      <c r="F6" s="85"/>
      <c r="G6" s="85"/>
      <c r="H6" s="85"/>
      <c r="I6" s="85"/>
      <c r="J6" s="85"/>
      <c r="K6" s="85"/>
      <c r="L6" s="85"/>
      <c r="M6" s="85"/>
      <c r="N6" s="85"/>
      <c r="O6" s="85"/>
      <c r="P6" s="85"/>
      <c r="Q6" s="85"/>
      <c r="R6" s="85"/>
      <c r="S6" s="85"/>
      <c r="T6" s="85"/>
    </row>
    <row r="7" spans="1:20" x14ac:dyDescent="0.25">
      <c r="A7" s="171" t="s">
        <v>368</v>
      </c>
      <c r="B7" s="172">
        <f>'Group 1 Evaluation'!D13/'Group 1 Evaluation'!I13*100</f>
        <v>23.684210526315788</v>
      </c>
      <c r="C7" s="170"/>
      <c r="D7" s="170"/>
      <c r="E7" s="85"/>
      <c r="F7" s="85"/>
      <c r="G7" s="85"/>
      <c r="H7" s="85"/>
      <c r="I7" s="85"/>
      <c r="J7" s="85"/>
      <c r="K7" s="85"/>
      <c r="L7" s="85"/>
      <c r="M7" s="85"/>
      <c r="N7" s="85"/>
      <c r="O7" s="85"/>
      <c r="P7" s="85"/>
      <c r="Q7" s="85"/>
      <c r="R7" s="85"/>
      <c r="S7" s="85"/>
      <c r="T7" s="85"/>
    </row>
    <row r="8" spans="1:20" x14ac:dyDescent="0.25">
      <c r="A8" s="171" t="s">
        <v>369</v>
      </c>
      <c r="B8" s="172">
        <f>'Group 1 Evaluation'!E13/'Group 1 Evaluation'!I13*100</f>
        <v>15.789473684210526</v>
      </c>
      <c r="C8" s="173"/>
      <c r="D8" s="173"/>
      <c r="E8" s="85"/>
      <c r="F8" s="85"/>
      <c r="G8" s="85"/>
      <c r="H8" s="85"/>
      <c r="I8" s="85"/>
      <c r="J8" s="85"/>
      <c r="K8" s="85"/>
      <c r="L8" s="85"/>
      <c r="M8" s="85"/>
      <c r="N8" s="85"/>
      <c r="O8" s="85"/>
      <c r="P8" s="85"/>
      <c r="Q8" s="85"/>
      <c r="R8" s="85"/>
      <c r="S8" s="85"/>
      <c r="T8" s="85"/>
    </row>
    <row r="9" spans="1:20" x14ac:dyDescent="0.25">
      <c r="A9" s="171" t="s">
        <v>370</v>
      </c>
      <c r="B9" s="172">
        <f>'Group 1 Evaluation'!F13/'Group 1 Evaluation'!I13*100</f>
        <v>26.315789473684209</v>
      </c>
      <c r="C9" s="170"/>
      <c r="D9" s="173"/>
      <c r="E9" s="85"/>
      <c r="F9" s="85"/>
      <c r="G9" s="85"/>
      <c r="H9" s="85"/>
      <c r="I9" s="85"/>
      <c r="J9" s="85"/>
      <c r="K9" s="85"/>
      <c r="L9" s="85"/>
      <c r="M9" s="85"/>
      <c r="N9" s="85"/>
      <c r="O9" s="85"/>
      <c r="P9" s="85"/>
      <c r="Q9" s="85"/>
      <c r="R9" s="85"/>
      <c r="S9" s="85"/>
      <c r="T9" s="85"/>
    </row>
    <row r="10" spans="1:20" x14ac:dyDescent="0.25">
      <c r="A10" s="174" t="s">
        <v>362</v>
      </c>
      <c r="B10" s="175">
        <f>IF('Group 1 Evaluation'!H13=0,"-",'Group 1 Evaluation'!G13/'Group 1 Evaluation'!H13*100)</f>
        <v>63.235294117647058</v>
      </c>
      <c r="C10" s="170"/>
      <c r="D10" s="192"/>
      <c r="E10" s="85"/>
      <c r="F10" s="85"/>
      <c r="G10" s="85"/>
      <c r="H10" s="85"/>
      <c r="I10" s="85"/>
      <c r="J10" s="85"/>
      <c r="K10" s="85"/>
      <c r="L10" s="85"/>
      <c r="M10" s="85"/>
      <c r="N10" s="85"/>
      <c r="O10" s="85"/>
      <c r="P10" s="85"/>
      <c r="Q10" s="85"/>
      <c r="R10" s="85"/>
      <c r="S10" s="85"/>
      <c r="T10" s="85"/>
    </row>
    <row r="11" spans="1:20" x14ac:dyDescent="0.25">
      <c r="A11" s="174" t="s">
        <v>0</v>
      </c>
      <c r="B11" s="175">
        <f>IF(('Group 1 Evaluation'!I13-'Group 1 Evaluation'!B13)=0,"-",('Group 1 Evaluation'!C13+'Group 1 Evaluation'!F13)/('Group 1 Evaluation'!I13-'Group 1 Evaluation'!B13)*100)</f>
        <v>59.45945945945946</v>
      </c>
      <c r="C11" s="170"/>
      <c r="D11" s="192"/>
      <c r="E11" s="85"/>
      <c r="F11" s="85"/>
      <c r="G11" s="85"/>
      <c r="H11" s="85"/>
      <c r="I11" s="85"/>
      <c r="J11" s="85"/>
      <c r="K11" s="85"/>
      <c r="L11" s="85"/>
      <c r="M11" s="85"/>
      <c r="N11" s="85"/>
      <c r="O11" s="85"/>
      <c r="P11" s="85"/>
      <c r="Q11" s="85"/>
      <c r="R11" s="85"/>
      <c r="S11" s="85"/>
      <c r="T11" s="85"/>
    </row>
    <row r="12" spans="1:20" ht="15.75" thickBot="1" x14ac:dyDescent="0.3">
      <c r="A12" s="176" t="s">
        <v>574</v>
      </c>
      <c r="B12" s="177" t="str">
        <f>IF(B10="-","Not applicable",IF(B10=100,"Acceptable",IF(AND(B10&lt;100,(B5+B6+B7)=100),"Acceptable with conditions","Unacceptable")))</f>
        <v>Unacceptable</v>
      </c>
      <c r="C12" s="170"/>
      <c r="D12" s="192"/>
      <c r="E12" s="85"/>
      <c r="F12" s="85"/>
      <c r="G12" s="85"/>
      <c r="H12" s="85"/>
      <c r="I12" s="85"/>
      <c r="J12" s="85"/>
      <c r="K12" s="85"/>
      <c r="L12" s="85"/>
      <c r="M12" s="85"/>
      <c r="N12" s="85"/>
      <c r="O12" s="85"/>
      <c r="P12" s="85"/>
      <c r="Q12" s="85"/>
      <c r="R12" s="85"/>
      <c r="S12" s="85"/>
      <c r="T12" s="85"/>
    </row>
    <row r="13" spans="1:20" x14ac:dyDescent="0.25">
      <c r="A13" s="170"/>
      <c r="B13" s="170"/>
      <c r="C13" s="170"/>
      <c r="D13" s="192"/>
      <c r="E13" s="85"/>
      <c r="F13" s="85"/>
      <c r="G13" s="85"/>
      <c r="H13" s="85"/>
      <c r="I13" s="85"/>
      <c r="J13" s="85"/>
      <c r="K13" s="85"/>
      <c r="L13" s="85"/>
      <c r="M13" s="85"/>
      <c r="N13" s="85"/>
      <c r="O13" s="85"/>
      <c r="P13" s="85"/>
      <c r="Q13" s="85"/>
      <c r="R13" s="85"/>
      <c r="S13" s="85"/>
      <c r="T13" s="85"/>
    </row>
    <row r="14" spans="1:20" ht="21" thickBot="1" x14ac:dyDescent="0.3">
      <c r="A14" s="235" t="s">
        <v>543</v>
      </c>
      <c r="B14" s="178"/>
      <c r="C14" s="178"/>
      <c r="D14" s="192"/>
      <c r="E14" s="85"/>
      <c r="F14" s="85"/>
      <c r="G14" s="85"/>
      <c r="H14" s="85"/>
      <c r="I14" s="85"/>
      <c r="J14" s="85"/>
      <c r="K14" s="85"/>
      <c r="L14" s="85"/>
      <c r="M14" s="85"/>
      <c r="N14" s="85"/>
      <c r="O14" s="85"/>
      <c r="P14" s="85"/>
      <c r="Q14" s="85"/>
      <c r="R14" s="85"/>
      <c r="S14" s="85"/>
      <c r="T14" s="85"/>
    </row>
    <row r="15" spans="1:20" x14ac:dyDescent="0.25">
      <c r="A15" s="179" t="s">
        <v>532</v>
      </c>
      <c r="B15" s="180" t="s">
        <v>531</v>
      </c>
      <c r="C15" s="181" t="s">
        <v>362</v>
      </c>
      <c r="D15" s="192"/>
      <c r="E15" s="85"/>
      <c r="F15" s="85"/>
      <c r="G15" s="85"/>
      <c r="H15" s="85"/>
      <c r="I15" s="85"/>
      <c r="J15" s="85"/>
      <c r="K15" s="85"/>
      <c r="L15" s="85"/>
      <c r="M15" s="85"/>
      <c r="N15" s="85"/>
      <c r="O15" s="85"/>
      <c r="P15" s="85"/>
      <c r="Q15" s="85"/>
      <c r="R15" s="85"/>
      <c r="S15" s="85"/>
      <c r="T15" s="85"/>
    </row>
    <row r="16" spans="1:20" x14ac:dyDescent="0.25">
      <c r="A16" s="182" t="s">
        <v>647</v>
      </c>
      <c r="B16" s="183" t="s">
        <v>581</v>
      </c>
      <c r="C16" s="184">
        <f>IF('Group 1 Evaluation'!H5=0,"-",'Group 1 Evaluation'!G5/'Group 1 Evaluation'!H5*100)</f>
        <v>50</v>
      </c>
      <c r="D16" s="192"/>
      <c r="E16" s="85"/>
      <c r="F16" s="85"/>
      <c r="G16" s="85"/>
      <c r="H16" s="85"/>
      <c r="I16" s="85"/>
      <c r="J16" s="85"/>
      <c r="K16" s="85"/>
      <c r="L16" s="85"/>
      <c r="M16" s="85"/>
      <c r="N16" s="85"/>
      <c r="O16" s="85"/>
      <c r="P16" s="85"/>
      <c r="Q16" s="85"/>
      <c r="R16" s="85"/>
      <c r="S16" s="85"/>
      <c r="T16" s="85"/>
    </row>
    <row r="17" spans="1:20" x14ac:dyDescent="0.25">
      <c r="A17" s="182" t="s">
        <v>1185</v>
      </c>
      <c r="B17" s="183" t="s">
        <v>13</v>
      </c>
      <c r="C17" s="184">
        <f>IF('Group 1 Evaluation'!H6=0,"-",'Group 1 Evaluation'!G6/'Group 1 Evaluation'!H6*100)</f>
        <v>100</v>
      </c>
      <c r="D17" s="192"/>
      <c r="E17" s="85"/>
      <c r="F17" s="85"/>
      <c r="G17" s="85"/>
      <c r="H17" s="85"/>
      <c r="I17" s="85"/>
      <c r="J17" s="85"/>
      <c r="K17" s="85"/>
      <c r="L17" s="85"/>
      <c r="M17" s="85"/>
      <c r="N17" s="85"/>
      <c r="O17" s="85"/>
      <c r="P17" s="85"/>
      <c r="Q17" s="85"/>
      <c r="R17" s="85"/>
      <c r="S17" s="85"/>
      <c r="T17" s="85"/>
    </row>
    <row r="18" spans="1:20" x14ac:dyDescent="0.25">
      <c r="A18" s="185" t="s">
        <v>646</v>
      </c>
      <c r="B18" s="186" t="s">
        <v>583</v>
      </c>
      <c r="C18" s="184">
        <f>IF('Group 1 Evaluation'!H7=0,"-",'Group 1 Evaluation'!G7/'Group 1 Evaluation'!H7*100)</f>
        <v>70</v>
      </c>
      <c r="D18" s="192"/>
      <c r="E18" s="85"/>
      <c r="F18" s="85"/>
      <c r="G18" s="85"/>
      <c r="H18" s="85"/>
      <c r="I18" s="85"/>
      <c r="J18" s="85"/>
      <c r="K18" s="85"/>
      <c r="L18" s="85"/>
      <c r="M18" s="85"/>
      <c r="N18" s="85"/>
      <c r="O18" s="85"/>
      <c r="P18" s="85"/>
      <c r="Q18" s="85"/>
      <c r="R18" s="85"/>
      <c r="S18" s="85"/>
      <c r="T18" s="85"/>
    </row>
    <row r="19" spans="1:20" x14ac:dyDescent="0.25">
      <c r="A19" s="185" t="s">
        <v>1184</v>
      </c>
      <c r="B19" s="186" t="s">
        <v>584</v>
      </c>
      <c r="C19" s="184">
        <f>IF('Group 1 Evaluation'!H8=0,"-",'Group 1 Evaluation'!G8/'Group 1 Evaluation'!H8*100)</f>
        <v>51.785714285714292</v>
      </c>
      <c r="D19" s="192"/>
      <c r="E19" s="85"/>
      <c r="F19" s="85"/>
      <c r="G19" s="85"/>
      <c r="H19" s="85"/>
      <c r="I19" s="85"/>
      <c r="J19" s="85"/>
      <c r="K19" s="85"/>
      <c r="L19" s="85"/>
      <c r="M19" s="85"/>
      <c r="N19" s="85"/>
      <c r="O19" s="85"/>
      <c r="P19" s="85"/>
      <c r="Q19" s="85"/>
      <c r="R19" s="85"/>
      <c r="S19" s="85"/>
      <c r="T19" s="85"/>
    </row>
    <row r="20" spans="1:20" x14ac:dyDescent="0.25">
      <c r="A20" s="185" t="s">
        <v>1194</v>
      </c>
      <c r="B20" s="186" t="s">
        <v>20</v>
      </c>
      <c r="C20" s="184">
        <f>IF('Group 1 Evaluation'!H9=0,"-",'Group 1 Evaluation'!G9/'Group 1 Evaluation'!H9*100)</f>
        <v>79.166666666666657</v>
      </c>
      <c r="D20" s="193"/>
      <c r="E20" s="85"/>
      <c r="F20" s="85"/>
      <c r="G20" s="85"/>
      <c r="H20" s="85"/>
      <c r="I20" s="85"/>
      <c r="J20" s="85"/>
      <c r="K20" s="85"/>
      <c r="L20" s="85"/>
      <c r="M20" s="85"/>
      <c r="N20" s="85"/>
      <c r="O20" s="85"/>
      <c r="P20" s="85"/>
      <c r="Q20" s="85"/>
      <c r="R20" s="85"/>
      <c r="S20" s="85"/>
      <c r="T20" s="85"/>
    </row>
    <row r="21" spans="1:20" x14ac:dyDescent="0.25">
      <c r="A21" s="185" t="s">
        <v>1195</v>
      </c>
      <c r="B21" s="186" t="s">
        <v>10</v>
      </c>
      <c r="C21" s="184">
        <f>IF('Group 1 Evaluation'!H10=0,"-",'Group 1 Evaluation'!G10/'Group 1 Evaluation'!H10*100)</f>
        <v>62.5</v>
      </c>
      <c r="D21" s="193"/>
      <c r="E21" s="85"/>
      <c r="F21" s="85"/>
      <c r="G21" s="85"/>
      <c r="H21" s="85"/>
      <c r="I21" s="85"/>
      <c r="J21" s="85"/>
      <c r="K21" s="85"/>
      <c r="L21" s="85"/>
      <c r="M21" s="85"/>
      <c r="N21" s="85"/>
      <c r="O21" s="85"/>
      <c r="P21" s="85"/>
      <c r="Q21" s="85"/>
      <c r="R21" s="85"/>
      <c r="S21" s="85"/>
      <c r="T21" s="85"/>
    </row>
    <row r="22" spans="1:20" x14ac:dyDescent="0.25">
      <c r="A22" s="185" t="s">
        <v>1187</v>
      </c>
      <c r="B22" s="186" t="s">
        <v>725</v>
      </c>
      <c r="C22" s="184">
        <f>IF('Group 1 Evaluation'!H11=0,"-",'Group 1 Evaluation'!G11/'Group 1 Evaluation'!H11*100)</f>
        <v>41.666666666666671</v>
      </c>
      <c r="D22" s="193"/>
      <c r="E22" s="85"/>
      <c r="F22" s="85"/>
      <c r="G22" s="85"/>
      <c r="H22" s="85"/>
      <c r="I22" s="85"/>
      <c r="J22" s="85"/>
      <c r="K22" s="85"/>
      <c r="L22" s="85"/>
      <c r="M22" s="85"/>
      <c r="N22" s="85"/>
      <c r="O22" s="85"/>
      <c r="P22" s="85"/>
      <c r="Q22" s="85"/>
      <c r="R22" s="85"/>
      <c r="S22" s="85"/>
      <c r="T22" s="85"/>
    </row>
    <row r="23" spans="1:20" ht="15.75" thickBot="1" x14ac:dyDescent="0.3">
      <c r="A23" s="187" t="s">
        <v>1199</v>
      </c>
      <c r="B23" s="188" t="s">
        <v>726</v>
      </c>
      <c r="C23" s="189">
        <f>IF('Group 1 Evaluation'!H12=0,"-",'Group 1 Evaluation'!G12/'Group 1 Evaluation'!H12*100)</f>
        <v>62.5</v>
      </c>
      <c r="D23" s="193"/>
      <c r="E23" s="85"/>
      <c r="F23" s="85"/>
      <c r="G23" s="85"/>
      <c r="H23" s="85"/>
      <c r="I23" s="85"/>
      <c r="J23" s="85"/>
      <c r="K23" s="85"/>
      <c r="L23" s="85"/>
      <c r="M23" s="85"/>
      <c r="N23" s="85"/>
      <c r="O23" s="85"/>
      <c r="P23" s="85"/>
      <c r="Q23" s="85"/>
      <c r="R23" s="85"/>
      <c r="S23" s="85"/>
      <c r="T23" s="85"/>
    </row>
    <row r="24" spans="1:20" x14ac:dyDescent="0.25">
      <c r="A24" s="85"/>
      <c r="B24" s="85"/>
      <c r="C24" s="85"/>
      <c r="D24" s="85"/>
      <c r="E24" s="85"/>
      <c r="F24" s="85"/>
      <c r="G24" s="85"/>
      <c r="H24" s="85"/>
      <c r="I24" s="85"/>
      <c r="J24" s="85"/>
      <c r="K24" s="85"/>
      <c r="L24" s="85"/>
      <c r="M24" s="85"/>
      <c r="N24" s="85"/>
      <c r="O24" s="85"/>
      <c r="P24" s="85"/>
      <c r="Q24" s="85"/>
      <c r="R24" s="85"/>
      <c r="S24" s="85"/>
      <c r="T24" s="85"/>
    </row>
    <row r="25" spans="1:20" x14ac:dyDescent="0.25">
      <c r="A25" s="85"/>
      <c r="B25" s="85"/>
      <c r="C25" s="85"/>
      <c r="D25" s="85"/>
      <c r="E25" s="85"/>
      <c r="F25" s="85"/>
      <c r="G25" s="85"/>
      <c r="H25" s="85"/>
      <c r="I25" s="85"/>
      <c r="J25" s="85"/>
      <c r="K25" s="85"/>
      <c r="L25" s="85"/>
      <c r="M25" s="85"/>
      <c r="N25" s="85"/>
      <c r="O25" s="85"/>
      <c r="P25" s="85"/>
      <c r="Q25" s="85"/>
      <c r="R25" s="85"/>
      <c r="S25" s="85"/>
      <c r="T25" s="85"/>
    </row>
    <row r="26" spans="1:20" x14ac:dyDescent="0.25">
      <c r="A26" s="85"/>
      <c r="B26" s="85"/>
      <c r="C26" s="85"/>
      <c r="D26" s="85"/>
      <c r="E26" s="85"/>
      <c r="F26" s="85"/>
      <c r="G26" s="85"/>
      <c r="H26" s="85"/>
      <c r="I26" s="85"/>
      <c r="J26" s="85"/>
      <c r="K26" s="85"/>
      <c r="L26" s="85"/>
      <c r="M26" s="85"/>
      <c r="N26" s="85"/>
      <c r="O26" s="85"/>
      <c r="P26" s="85"/>
      <c r="Q26" s="85"/>
      <c r="R26" s="85"/>
      <c r="S26" s="85"/>
      <c r="T26" s="85"/>
    </row>
    <row r="27" spans="1:20" x14ac:dyDescent="0.25">
      <c r="A27" s="85"/>
      <c r="B27" s="85"/>
      <c r="C27" s="85"/>
      <c r="D27" s="85"/>
      <c r="E27" s="85"/>
      <c r="F27" s="85"/>
      <c r="G27" s="85"/>
      <c r="H27" s="85"/>
      <c r="I27" s="85"/>
      <c r="J27" s="85"/>
      <c r="K27" s="85"/>
      <c r="L27" s="85"/>
      <c r="M27" s="85"/>
      <c r="N27" s="85"/>
      <c r="O27" s="85"/>
      <c r="P27" s="85"/>
      <c r="Q27" s="85"/>
      <c r="R27" s="85"/>
      <c r="S27" s="85"/>
      <c r="T27" s="85"/>
    </row>
    <row r="28" spans="1:20" x14ac:dyDescent="0.25">
      <c r="A28" s="85"/>
      <c r="B28" s="85"/>
      <c r="C28" s="85"/>
      <c r="D28" s="85"/>
      <c r="E28" s="85"/>
      <c r="F28" s="85"/>
      <c r="G28" s="85"/>
      <c r="H28" s="85"/>
      <c r="I28" s="85"/>
      <c r="J28" s="85"/>
      <c r="K28" s="85"/>
      <c r="L28" s="85"/>
      <c r="M28" s="85"/>
      <c r="N28" s="85"/>
      <c r="O28" s="85"/>
      <c r="P28" s="85"/>
      <c r="Q28" s="85"/>
      <c r="R28" s="85"/>
      <c r="S28" s="85"/>
      <c r="T28" s="85"/>
    </row>
    <row r="29" spans="1:20" x14ac:dyDescent="0.25">
      <c r="A29" s="85"/>
      <c r="B29" s="85"/>
      <c r="C29" s="85"/>
      <c r="D29" s="85"/>
      <c r="E29" s="85"/>
      <c r="F29" s="85"/>
      <c r="G29" s="85"/>
      <c r="H29" s="85"/>
      <c r="I29" s="85"/>
      <c r="J29" s="85"/>
      <c r="K29" s="85"/>
      <c r="L29" s="85"/>
      <c r="M29" s="85"/>
      <c r="N29" s="85"/>
      <c r="O29" s="85"/>
      <c r="P29" s="85"/>
      <c r="Q29" s="85"/>
      <c r="R29" s="85"/>
      <c r="S29" s="85"/>
      <c r="T29" s="85"/>
    </row>
    <row r="30" spans="1:20" x14ac:dyDescent="0.25">
      <c r="A30" s="85"/>
      <c r="B30" s="85"/>
      <c r="C30" s="85"/>
      <c r="D30" s="85"/>
      <c r="E30" s="85"/>
      <c r="F30" s="85"/>
      <c r="G30" s="85"/>
      <c r="H30" s="85"/>
      <c r="I30" s="85"/>
      <c r="J30" s="85"/>
      <c r="K30" s="85"/>
      <c r="L30" s="85"/>
      <c r="M30" s="85"/>
      <c r="N30" s="85"/>
      <c r="O30" s="85"/>
      <c r="P30" s="85"/>
      <c r="Q30" s="85"/>
      <c r="R30" s="85"/>
      <c r="S30" s="85"/>
      <c r="T30" s="85"/>
    </row>
    <row r="31" spans="1:20" x14ac:dyDescent="0.25">
      <c r="A31" s="85"/>
      <c r="B31" s="85"/>
      <c r="C31" s="85"/>
      <c r="D31" s="85"/>
      <c r="E31" s="85"/>
      <c r="F31" s="85"/>
      <c r="G31" s="85"/>
      <c r="H31" s="85"/>
      <c r="I31" s="85"/>
      <c r="J31" s="85"/>
      <c r="K31" s="85"/>
      <c r="L31" s="85"/>
      <c r="M31" s="85"/>
      <c r="N31" s="85"/>
      <c r="O31" s="85"/>
      <c r="P31" s="85"/>
      <c r="Q31" s="85"/>
      <c r="R31" s="85"/>
      <c r="S31" s="85"/>
      <c r="T31" s="85"/>
    </row>
    <row r="32" spans="1:20" x14ac:dyDescent="0.25">
      <c r="A32" s="85"/>
      <c r="B32" s="85"/>
      <c r="C32" s="85"/>
      <c r="D32" s="85"/>
      <c r="E32" s="85"/>
      <c r="F32" s="85"/>
      <c r="G32" s="85"/>
      <c r="H32" s="85"/>
      <c r="I32" s="85"/>
      <c r="J32" s="85"/>
      <c r="K32" s="85"/>
      <c r="L32" s="85"/>
      <c r="M32" s="85"/>
      <c r="N32" s="85"/>
      <c r="O32" s="85"/>
      <c r="P32" s="85"/>
      <c r="Q32" s="85"/>
      <c r="R32" s="85"/>
      <c r="S32" s="85"/>
      <c r="T32" s="85"/>
    </row>
    <row r="33" spans="1:20" x14ac:dyDescent="0.25">
      <c r="A33" s="85"/>
      <c r="B33" s="85"/>
      <c r="C33" s="85"/>
      <c r="D33" s="85"/>
      <c r="E33" s="85"/>
      <c r="F33" s="85"/>
      <c r="G33" s="85"/>
      <c r="H33" s="85"/>
      <c r="I33" s="85"/>
      <c r="J33" s="85"/>
      <c r="K33" s="85"/>
      <c r="L33" s="85"/>
      <c r="M33" s="85"/>
      <c r="N33" s="85"/>
      <c r="O33" s="85"/>
      <c r="P33" s="85"/>
      <c r="Q33" s="85"/>
      <c r="R33" s="85"/>
      <c r="S33" s="85"/>
      <c r="T33" s="85"/>
    </row>
    <row r="34" spans="1:20" x14ac:dyDescent="0.25">
      <c r="A34" s="85"/>
      <c r="B34" s="85"/>
      <c r="C34" s="85"/>
      <c r="D34" s="85"/>
      <c r="E34" s="85"/>
      <c r="F34" s="85"/>
      <c r="G34" s="85"/>
      <c r="H34" s="85"/>
      <c r="I34" s="85"/>
      <c r="J34" s="85"/>
      <c r="K34" s="85"/>
      <c r="L34" s="85"/>
      <c r="M34" s="85"/>
      <c r="N34" s="85"/>
      <c r="O34" s="85"/>
      <c r="P34" s="85"/>
      <c r="Q34" s="85"/>
      <c r="R34" s="85"/>
      <c r="S34" s="85"/>
      <c r="T34" s="85"/>
    </row>
    <row r="35" spans="1:20" x14ac:dyDescent="0.25">
      <c r="A35" s="85"/>
      <c r="B35" s="85"/>
      <c r="C35" s="85"/>
      <c r="D35" s="85"/>
      <c r="E35" s="85"/>
      <c r="F35" s="85"/>
      <c r="G35" s="85"/>
      <c r="H35" s="85"/>
      <c r="I35" s="85"/>
      <c r="J35" s="85"/>
      <c r="K35" s="85"/>
      <c r="L35" s="85"/>
      <c r="M35" s="85"/>
      <c r="N35" s="85"/>
      <c r="O35" s="85"/>
      <c r="P35" s="85"/>
      <c r="Q35" s="85"/>
      <c r="R35" s="85"/>
      <c r="S35" s="85"/>
      <c r="T35" s="85"/>
    </row>
    <row r="36" spans="1:20" x14ac:dyDescent="0.25">
      <c r="A36" s="85"/>
      <c r="B36" s="85"/>
      <c r="C36" s="85"/>
      <c r="D36" s="85"/>
      <c r="E36" s="85"/>
      <c r="F36" s="85"/>
      <c r="G36" s="85"/>
      <c r="H36" s="85"/>
      <c r="I36" s="85"/>
      <c r="J36" s="85"/>
      <c r="K36" s="85"/>
      <c r="L36" s="85"/>
      <c r="M36" s="85"/>
      <c r="N36" s="85"/>
      <c r="O36" s="85"/>
      <c r="P36" s="85"/>
      <c r="Q36" s="85"/>
      <c r="R36" s="85"/>
      <c r="S36" s="85"/>
      <c r="T36" s="85"/>
    </row>
    <row r="37" spans="1:20" x14ac:dyDescent="0.25">
      <c r="A37" s="85"/>
      <c r="B37" s="85"/>
      <c r="C37" s="85"/>
      <c r="D37" s="85"/>
      <c r="E37" s="85"/>
      <c r="F37" s="85"/>
      <c r="G37" s="85"/>
      <c r="H37" s="85"/>
      <c r="I37" s="85"/>
      <c r="J37" s="85"/>
      <c r="K37" s="85"/>
      <c r="L37" s="85"/>
      <c r="M37" s="85"/>
      <c r="N37" s="85"/>
      <c r="O37" s="85"/>
      <c r="P37" s="85"/>
      <c r="Q37" s="85"/>
      <c r="R37" s="85"/>
      <c r="S37" s="85"/>
      <c r="T37" s="85"/>
    </row>
    <row r="38" spans="1:20" x14ac:dyDescent="0.25">
      <c r="A38" s="85"/>
      <c r="B38" s="85"/>
      <c r="C38" s="85"/>
      <c r="D38" s="85"/>
      <c r="E38" s="85"/>
      <c r="F38" s="85"/>
      <c r="G38" s="85"/>
      <c r="H38" s="85"/>
      <c r="I38" s="85"/>
      <c r="J38" s="85"/>
      <c r="K38" s="85"/>
      <c r="L38" s="85"/>
      <c r="M38" s="85"/>
      <c r="N38" s="85"/>
      <c r="O38" s="85"/>
      <c r="P38" s="85"/>
      <c r="Q38" s="85"/>
      <c r="R38" s="85"/>
      <c r="S38" s="85"/>
      <c r="T38" s="85"/>
    </row>
    <row r="39" spans="1:20" x14ac:dyDescent="0.25">
      <c r="A39" s="85"/>
      <c r="B39" s="85"/>
      <c r="C39" s="85"/>
      <c r="D39" s="85"/>
      <c r="E39" s="85"/>
      <c r="F39" s="85"/>
      <c r="G39" s="85"/>
      <c r="H39" s="85"/>
      <c r="I39" s="85"/>
      <c r="J39" s="85"/>
      <c r="K39" s="85"/>
      <c r="L39" s="85"/>
      <c r="M39" s="85"/>
      <c r="N39" s="85"/>
      <c r="O39" s="85"/>
      <c r="P39" s="85"/>
      <c r="Q39" s="85"/>
      <c r="R39" s="85"/>
      <c r="S39" s="85"/>
      <c r="T39" s="85"/>
    </row>
    <row r="40" spans="1:20" x14ac:dyDescent="0.25">
      <c r="A40" s="85"/>
      <c r="B40" s="85"/>
      <c r="C40" s="85"/>
      <c r="D40" s="85"/>
      <c r="E40" s="85"/>
      <c r="F40" s="85"/>
      <c r="G40" s="85"/>
      <c r="H40" s="85"/>
      <c r="I40" s="85"/>
      <c r="J40" s="85"/>
      <c r="K40" s="85"/>
      <c r="L40" s="85"/>
      <c r="M40" s="85"/>
      <c r="N40" s="85"/>
      <c r="O40" s="85"/>
      <c r="P40" s="85"/>
      <c r="Q40" s="85"/>
      <c r="R40" s="85"/>
      <c r="S40" s="85"/>
      <c r="T40" s="85"/>
    </row>
  </sheetData>
  <sheetProtection algorithmName="SHA-512" hashValue="9l9JyGtXlr4LwL1QhX1D1cYSfWCgaAoadB+oO7hXijrvg2Acz6ls9HpzqrZgSHRYm1dwrxlAaTZlmuMShSRzLg==" saltValue="3oT3QzTJsltHDQNArzZdfQ==" spinCount="100000" sheet="1" objects="1" scenarios="1"/>
  <mergeCells count="2">
    <mergeCell ref="A1:T1"/>
    <mergeCell ref="A2:T2"/>
  </mergeCells>
  <conditionalFormatting sqref="B12">
    <cfRule type="expression" dxfId="382" priority="3">
      <formula>$D$69="Acceptable"</formula>
    </cfRule>
    <cfRule type="expression" dxfId="381" priority="4">
      <formula>$D$69="Unacceptable"</formula>
    </cfRule>
  </conditionalFormatting>
  <conditionalFormatting sqref="A12">
    <cfRule type="expression" dxfId="380" priority="1">
      <formula>$D$69="Acceptable"</formula>
    </cfRule>
    <cfRule type="expression" dxfId="379" priority="2">
      <formula>$D$69="Unacceptable"</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52"/>
  <sheetViews>
    <sheetView showWhiteSpace="0" zoomScale="70" zoomScaleNormal="70" zoomScalePageLayoutView="70" workbookViewId="0">
      <selection sqref="A1:Z1"/>
    </sheetView>
  </sheetViews>
  <sheetFormatPr defaultColWidth="8.85546875" defaultRowHeight="12.75" x14ac:dyDescent="0.2"/>
  <cols>
    <col min="1" max="1" width="8.5703125" style="6" bestFit="1" customWidth="1"/>
    <col min="2" max="2" width="5.28515625" style="6" customWidth="1"/>
    <col min="3" max="3" width="61.7109375" style="10" customWidth="1"/>
    <col min="4" max="4" width="14.5703125" style="5" bestFit="1" customWidth="1"/>
    <col min="5" max="5" width="5.28515625" style="5" customWidth="1"/>
    <col min="6" max="6" width="11.140625" style="5" bestFit="1" customWidth="1"/>
    <col min="7" max="7" width="10.5703125" style="7" bestFit="1" customWidth="1"/>
    <col min="8" max="8" width="4.42578125" style="6" customWidth="1"/>
    <col min="9" max="9" width="20.140625" style="6" bestFit="1" customWidth="1"/>
    <col min="10" max="10" width="34.28515625" style="6" customWidth="1"/>
    <col min="11" max="11" width="18.85546875" style="24" customWidth="1"/>
    <col min="12" max="12" width="26.7109375" style="24" bestFit="1" customWidth="1"/>
    <col min="13" max="13" width="11.5703125" style="6" bestFit="1" customWidth="1"/>
    <col min="14" max="14" width="14.140625" style="6" customWidth="1"/>
    <col min="15" max="20" width="4.85546875" style="6" bestFit="1" customWidth="1"/>
    <col min="21" max="22" width="8.28515625" style="6" bestFit="1" customWidth="1"/>
    <col min="23" max="24" width="8.28515625" style="6" customWidth="1"/>
    <col min="25" max="25" width="7.28515625" style="6" bestFit="1" customWidth="1"/>
    <col min="26" max="26" width="5.7109375" style="6" bestFit="1" customWidth="1"/>
    <col min="27" max="27" width="31.28515625" style="6" bestFit="1" customWidth="1"/>
    <col min="28" max="16384" width="8.85546875" style="6"/>
  </cols>
  <sheetData>
    <row r="1" spans="1:28" s="16" customFormat="1" ht="48.75" customHeight="1" x14ac:dyDescent="0.25">
      <c r="A1" s="255" t="s">
        <v>271</v>
      </c>
      <c r="B1" s="256"/>
      <c r="C1" s="256"/>
      <c r="D1" s="256"/>
      <c r="E1" s="256"/>
      <c r="F1" s="256"/>
      <c r="G1" s="256"/>
      <c r="H1" s="256"/>
      <c r="I1" s="256"/>
      <c r="J1" s="256"/>
      <c r="K1" s="256"/>
      <c r="L1" s="256"/>
      <c r="M1" s="256"/>
      <c r="N1" s="256"/>
      <c r="O1" s="256"/>
      <c r="P1" s="256"/>
      <c r="Q1" s="256"/>
      <c r="R1" s="256"/>
      <c r="S1" s="256"/>
      <c r="T1" s="256"/>
      <c r="U1" s="256"/>
      <c r="V1" s="256"/>
      <c r="W1" s="256"/>
      <c r="X1" s="256"/>
      <c r="Y1" s="256"/>
      <c r="Z1" s="257"/>
    </row>
    <row r="2" spans="1:28" s="16" customFormat="1" ht="48.75" customHeight="1" thickBot="1" x14ac:dyDescent="0.3">
      <c r="A2" s="285" t="s">
        <v>1169</v>
      </c>
      <c r="B2" s="286"/>
      <c r="C2" s="286"/>
      <c r="D2" s="286"/>
      <c r="E2" s="286"/>
      <c r="F2" s="286"/>
      <c r="G2" s="286"/>
      <c r="H2" s="286"/>
      <c r="I2" s="286"/>
      <c r="J2" s="286"/>
      <c r="K2" s="286"/>
      <c r="L2" s="286"/>
      <c r="M2" s="286"/>
      <c r="N2" s="286"/>
      <c r="O2" s="286"/>
      <c r="P2" s="286"/>
      <c r="Q2" s="286"/>
      <c r="R2" s="286"/>
      <c r="S2" s="286"/>
      <c r="T2" s="286"/>
      <c r="U2" s="286"/>
      <c r="V2" s="286"/>
      <c r="W2" s="286"/>
      <c r="X2" s="286"/>
      <c r="Y2" s="286"/>
      <c r="Z2" s="287"/>
    </row>
    <row r="3" spans="1:28" ht="30" customHeight="1" x14ac:dyDescent="0.2">
      <c r="A3" s="291" t="s">
        <v>544</v>
      </c>
      <c r="B3" s="293" t="s">
        <v>530</v>
      </c>
      <c r="C3" s="293" t="s">
        <v>272</v>
      </c>
      <c r="D3" s="295" t="s">
        <v>273</v>
      </c>
      <c r="E3" s="296"/>
      <c r="F3" s="296"/>
      <c r="G3" s="296"/>
      <c r="H3" s="297"/>
      <c r="I3" s="208" t="s">
        <v>375</v>
      </c>
      <c r="J3" s="195" t="s">
        <v>3</v>
      </c>
      <c r="K3" s="195" t="s">
        <v>643</v>
      </c>
      <c r="L3" s="195" t="s">
        <v>644</v>
      </c>
      <c r="M3" s="253" t="s">
        <v>6</v>
      </c>
      <c r="N3" s="253" t="s">
        <v>1213</v>
      </c>
      <c r="O3" s="288" t="s">
        <v>1188</v>
      </c>
      <c r="P3" s="289"/>
      <c r="Q3" s="289"/>
      <c r="R3" s="289"/>
      <c r="S3" s="289"/>
      <c r="T3" s="289"/>
      <c r="U3" s="289"/>
      <c r="V3" s="289"/>
      <c r="W3" s="289"/>
      <c r="X3" s="289"/>
      <c r="Y3" s="289"/>
      <c r="Z3" s="290"/>
      <c r="AA3" s="251" t="s">
        <v>1210</v>
      </c>
    </row>
    <row r="4" spans="1:28" ht="48.75" customHeight="1" x14ac:dyDescent="0.2">
      <c r="A4" s="292"/>
      <c r="B4" s="294"/>
      <c r="C4" s="294"/>
      <c r="D4" s="195" t="s">
        <v>515</v>
      </c>
      <c r="E4" s="195" t="s">
        <v>276</v>
      </c>
      <c r="F4" s="195" t="s">
        <v>277</v>
      </c>
      <c r="G4" s="195" t="s">
        <v>278</v>
      </c>
      <c r="H4" s="195" t="s">
        <v>279</v>
      </c>
      <c r="I4" s="209" t="s">
        <v>526</v>
      </c>
      <c r="J4" s="197" t="s">
        <v>641</v>
      </c>
      <c r="K4" s="197" t="s">
        <v>645</v>
      </c>
      <c r="L4" s="196" t="s">
        <v>533</v>
      </c>
      <c r="M4" s="254"/>
      <c r="N4" s="254"/>
      <c r="O4" s="282" t="s">
        <v>75</v>
      </c>
      <c r="P4" s="283"/>
      <c r="Q4" s="283"/>
      <c r="R4" s="283"/>
      <c r="S4" s="283"/>
      <c r="T4" s="298"/>
      <c r="U4" s="282" t="s">
        <v>585</v>
      </c>
      <c r="V4" s="283"/>
      <c r="W4" s="283"/>
      <c r="X4" s="283"/>
      <c r="Y4" s="283"/>
      <c r="Z4" s="284"/>
      <c r="AA4" s="252"/>
    </row>
    <row r="5" spans="1:28" ht="30" customHeight="1" thickBot="1" x14ac:dyDescent="0.25">
      <c r="A5" s="276" t="s">
        <v>1190</v>
      </c>
      <c r="B5" s="277"/>
      <c r="C5" s="277"/>
      <c r="D5" s="277"/>
      <c r="E5" s="277"/>
      <c r="F5" s="277"/>
      <c r="G5" s="277"/>
      <c r="H5" s="277"/>
      <c r="I5" s="277"/>
      <c r="J5" s="277"/>
      <c r="K5" s="277"/>
      <c r="L5" s="277"/>
      <c r="M5" s="277"/>
      <c r="N5" s="277"/>
      <c r="O5" s="277"/>
      <c r="P5" s="277"/>
      <c r="Q5" s="277"/>
      <c r="R5" s="277"/>
      <c r="S5" s="277"/>
      <c r="T5" s="277"/>
      <c r="U5" s="277"/>
      <c r="V5" s="277"/>
      <c r="W5" s="277"/>
      <c r="X5" s="277"/>
      <c r="Y5" s="277"/>
      <c r="Z5" s="278"/>
      <c r="AA5" s="221" t="str">
        <f>IF(COUNTIF(A7:A252,"OK")=223,"OK for evaluation","Back to the answers")</f>
        <v>OK for evaluation</v>
      </c>
    </row>
    <row r="6" spans="1:28" ht="30" customHeight="1" thickBot="1" x14ac:dyDescent="0.25">
      <c r="A6" s="279" t="s">
        <v>1189</v>
      </c>
      <c r="B6" s="280"/>
      <c r="C6" s="280"/>
      <c r="D6" s="280"/>
      <c r="E6" s="280"/>
      <c r="F6" s="280"/>
      <c r="G6" s="280"/>
      <c r="H6" s="280"/>
      <c r="I6" s="280"/>
      <c r="J6" s="280"/>
      <c r="K6" s="280"/>
      <c r="L6" s="280"/>
      <c r="M6" s="280"/>
      <c r="N6" s="280"/>
      <c r="O6" s="280"/>
      <c r="P6" s="280"/>
      <c r="Q6" s="280"/>
      <c r="R6" s="280"/>
      <c r="S6" s="280"/>
      <c r="T6" s="280"/>
      <c r="U6" s="280"/>
      <c r="V6" s="280"/>
      <c r="W6" s="280"/>
      <c r="X6" s="280"/>
      <c r="Y6" s="280"/>
      <c r="Z6" s="281"/>
    </row>
    <row r="7" spans="1:28" ht="48.75" customHeight="1" thickBot="1" x14ac:dyDescent="0.25">
      <c r="A7" s="113" t="str">
        <f>IF(COUNT(D7:H7)&gt;1,"ERROR",IF(COUNT(D7:H7)=0,"ERROR","OK"))</f>
        <v>OK</v>
      </c>
      <c r="B7" s="114">
        <v>1</v>
      </c>
      <c r="C7" s="115" t="s">
        <v>291</v>
      </c>
      <c r="D7" s="66"/>
      <c r="E7" s="67"/>
      <c r="F7" s="67"/>
      <c r="G7" s="67"/>
      <c r="H7" s="67">
        <v>1</v>
      </c>
      <c r="I7" s="58">
        <v>1</v>
      </c>
      <c r="J7" s="69">
        <f>IF(A7="ERROR","ERROR",E7*4+F7*3+G7*2+H7*1+D7*0)</f>
        <v>1</v>
      </c>
      <c r="K7" s="70">
        <f>IF(A7="ERROR","ERROR",J7*I7)</f>
        <v>1</v>
      </c>
      <c r="L7" s="70">
        <f>IF(A7="ERROR","ERROR",IF(D7=1,0,4*I7))</f>
        <v>4</v>
      </c>
      <c r="M7" s="114" t="s">
        <v>722</v>
      </c>
      <c r="N7" s="59" t="str">
        <f>IF(OR(J7=4, J7=0),"NO",IF(A7="ERROR","ERROR","YES"))</f>
        <v>YES</v>
      </c>
      <c r="O7" s="118" t="s">
        <v>11</v>
      </c>
      <c r="P7" s="118" t="s">
        <v>8</v>
      </c>
      <c r="Q7" s="118"/>
      <c r="R7" s="118"/>
      <c r="S7" s="118"/>
      <c r="T7" s="118"/>
      <c r="U7" s="114" t="s">
        <v>596</v>
      </c>
      <c r="V7" s="114" t="s">
        <v>605</v>
      </c>
      <c r="W7" s="114" t="s">
        <v>594</v>
      </c>
      <c r="X7" s="114"/>
      <c r="Y7" s="114"/>
      <c r="Z7" s="119"/>
      <c r="AA7" s="224" t="s">
        <v>1211</v>
      </c>
      <c r="AB7" s="51"/>
    </row>
    <row r="8" spans="1:28" ht="48.75" customHeight="1" x14ac:dyDescent="0.2">
      <c r="A8" s="113" t="str">
        <f t="shared" ref="A8:A71" si="0">IF(COUNT(D8:H8)&gt;1,"ERROR",IF(COUNT(D8:H8)=0,"ERROR","OK"))</f>
        <v>OK</v>
      </c>
      <c r="B8" s="114">
        <v>2</v>
      </c>
      <c r="C8" s="115" t="s">
        <v>650</v>
      </c>
      <c r="D8" s="66">
        <v>1</v>
      </c>
      <c r="E8" s="67"/>
      <c r="F8" s="67"/>
      <c r="G8" s="67"/>
      <c r="H8" s="67"/>
      <c r="I8" s="58">
        <v>1</v>
      </c>
      <c r="J8" s="69">
        <f t="shared" ref="J8:J32" si="1">IF(A8="ERROR","ERROR",E8*4+F8*3+G8*2+H8*1+D8*0)</f>
        <v>0</v>
      </c>
      <c r="K8" s="70">
        <f t="shared" ref="K8:K32" si="2">IF(A8="ERROR","ERROR",J8*I8)</f>
        <v>0</v>
      </c>
      <c r="L8" s="70">
        <f t="shared" ref="L8:L32" si="3">IF(A8="ERROR","ERROR",IF(D8=1,0,4*I8))</f>
        <v>0</v>
      </c>
      <c r="M8" s="114" t="s">
        <v>722</v>
      </c>
      <c r="N8" s="59" t="str">
        <f t="shared" ref="N8:N32" si="4">IF(OR(J8=4, J8=0),"NO",IF(A8="ERROR","ERROR","YES"))</f>
        <v>NO</v>
      </c>
      <c r="O8" s="118" t="s">
        <v>166</v>
      </c>
      <c r="P8" s="118" t="s">
        <v>728</v>
      </c>
      <c r="Q8" s="118" t="s">
        <v>587</v>
      </c>
      <c r="R8" s="118"/>
      <c r="S8" s="118"/>
      <c r="T8" s="118"/>
      <c r="U8" s="114" t="s">
        <v>729</v>
      </c>
      <c r="V8" s="114" t="s">
        <v>593</v>
      </c>
      <c r="W8" s="114" t="s">
        <v>590</v>
      </c>
      <c r="X8" s="114">
        <v>19</v>
      </c>
      <c r="Y8" s="114"/>
      <c r="Z8" s="119"/>
    </row>
    <row r="9" spans="1:28" ht="48.75" customHeight="1" x14ac:dyDescent="0.2">
      <c r="A9" s="113" t="str">
        <f t="shared" si="0"/>
        <v>OK</v>
      </c>
      <c r="B9" s="114">
        <v>3</v>
      </c>
      <c r="C9" s="115" t="s">
        <v>651</v>
      </c>
      <c r="D9" s="66"/>
      <c r="E9" s="67"/>
      <c r="F9" s="67">
        <v>1</v>
      </c>
      <c r="G9" s="67"/>
      <c r="H9" s="67"/>
      <c r="I9" s="58">
        <v>1</v>
      </c>
      <c r="J9" s="69">
        <f t="shared" si="1"/>
        <v>3</v>
      </c>
      <c r="K9" s="70">
        <f t="shared" si="2"/>
        <v>3</v>
      </c>
      <c r="L9" s="70">
        <f t="shared" si="3"/>
        <v>4</v>
      </c>
      <c r="M9" s="114" t="s">
        <v>722</v>
      </c>
      <c r="N9" s="59" t="str">
        <f t="shared" si="4"/>
        <v>YES</v>
      </c>
      <c r="O9" s="118" t="s">
        <v>93</v>
      </c>
      <c r="P9" s="118"/>
      <c r="Q9" s="114"/>
      <c r="R9" s="114"/>
      <c r="S9" s="114"/>
      <c r="T9" s="114"/>
      <c r="U9" s="114" t="s">
        <v>590</v>
      </c>
      <c r="V9" s="114"/>
      <c r="W9" s="114"/>
      <c r="X9" s="114"/>
      <c r="Y9" s="114"/>
      <c r="Z9" s="119"/>
    </row>
    <row r="10" spans="1:28" ht="48.75" customHeight="1" x14ac:dyDescent="0.2">
      <c r="A10" s="113" t="str">
        <f t="shared" si="0"/>
        <v>OK</v>
      </c>
      <c r="B10" s="114">
        <v>4</v>
      </c>
      <c r="C10" s="115" t="s">
        <v>839</v>
      </c>
      <c r="D10" s="66"/>
      <c r="E10" s="67"/>
      <c r="F10" s="67">
        <v>1</v>
      </c>
      <c r="G10" s="67"/>
      <c r="H10" s="67"/>
      <c r="I10" s="58">
        <v>1</v>
      </c>
      <c r="J10" s="69">
        <f t="shared" si="1"/>
        <v>3</v>
      </c>
      <c r="K10" s="70">
        <f t="shared" si="2"/>
        <v>3</v>
      </c>
      <c r="L10" s="70">
        <f t="shared" si="3"/>
        <v>4</v>
      </c>
      <c r="M10" s="114" t="s">
        <v>722</v>
      </c>
      <c r="N10" s="59" t="str">
        <f t="shared" si="4"/>
        <v>YES</v>
      </c>
      <c r="O10" s="118" t="s">
        <v>91</v>
      </c>
      <c r="P10" s="118" t="s">
        <v>93</v>
      </c>
      <c r="Q10" s="118" t="s">
        <v>104</v>
      </c>
      <c r="R10" s="118" t="s">
        <v>90</v>
      </c>
      <c r="S10" s="118" t="s">
        <v>119</v>
      </c>
      <c r="T10" s="118"/>
      <c r="U10" s="114" t="s">
        <v>590</v>
      </c>
      <c r="V10" s="114" t="s">
        <v>593</v>
      </c>
      <c r="W10" s="114" t="s">
        <v>594</v>
      </c>
      <c r="X10" s="114"/>
      <c r="Y10" s="114"/>
      <c r="Z10" s="119"/>
    </row>
    <row r="11" spans="1:28" ht="48.75" customHeight="1" x14ac:dyDescent="0.2">
      <c r="A11" s="113" t="str">
        <f t="shared" si="0"/>
        <v>OK</v>
      </c>
      <c r="B11" s="114">
        <v>5</v>
      </c>
      <c r="C11" s="115" t="s">
        <v>434</v>
      </c>
      <c r="D11" s="66"/>
      <c r="E11" s="67"/>
      <c r="F11" s="67">
        <v>1</v>
      </c>
      <c r="G11" s="67"/>
      <c r="H11" s="67"/>
      <c r="I11" s="58">
        <v>1</v>
      </c>
      <c r="J11" s="69">
        <f t="shared" si="1"/>
        <v>3</v>
      </c>
      <c r="K11" s="70">
        <f t="shared" si="2"/>
        <v>3</v>
      </c>
      <c r="L11" s="70">
        <f t="shared" si="3"/>
        <v>4</v>
      </c>
      <c r="M11" s="114" t="s">
        <v>722</v>
      </c>
      <c r="N11" s="59" t="str">
        <f t="shared" si="4"/>
        <v>YES</v>
      </c>
      <c r="O11" s="118" t="s">
        <v>91</v>
      </c>
      <c r="P11" s="118" t="s">
        <v>90</v>
      </c>
      <c r="Q11" s="114" t="s">
        <v>89</v>
      </c>
      <c r="R11" s="114" t="s">
        <v>14</v>
      </c>
      <c r="S11" s="114" t="s">
        <v>166</v>
      </c>
      <c r="T11" s="114"/>
      <c r="U11" s="114" t="s">
        <v>590</v>
      </c>
      <c r="V11" s="114" t="s">
        <v>593</v>
      </c>
      <c r="W11" s="114" t="s">
        <v>594</v>
      </c>
      <c r="X11" s="114"/>
      <c r="Y11" s="114"/>
      <c r="Z11" s="119"/>
    </row>
    <row r="12" spans="1:28" ht="48.75" customHeight="1" x14ac:dyDescent="0.2">
      <c r="A12" s="113" t="str">
        <f t="shared" si="0"/>
        <v>OK</v>
      </c>
      <c r="B12" s="114">
        <v>6</v>
      </c>
      <c r="C12" s="115" t="s">
        <v>435</v>
      </c>
      <c r="D12" s="66"/>
      <c r="E12" s="67"/>
      <c r="F12" s="67"/>
      <c r="G12" s="67">
        <v>1</v>
      </c>
      <c r="H12" s="67"/>
      <c r="I12" s="58">
        <v>1</v>
      </c>
      <c r="J12" s="69">
        <f t="shared" si="1"/>
        <v>2</v>
      </c>
      <c r="K12" s="70">
        <f t="shared" si="2"/>
        <v>2</v>
      </c>
      <c r="L12" s="70">
        <f t="shared" si="3"/>
        <v>4</v>
      </c>
      <c r="M12" s="114" t="s">
        <v>722</v>
      </c>
      <c r="N12" s="59" t="str">
        <f t="shared" si="4"/>
        <v>YES</v>
      </c>
      <c r="O12" s="118" t="s">
        <v>90</v>
      </c>
      <c r="P12" s="118" t="s">
        <v>102</v>
      </c>
      <c r="Q12" s="114" t="s">
        <v>88</v>
      </c>
      <c r="R12" s="114" t="s">
        <v>119</v>
      </c>
      <c r="S12" s="114"/>
      <c r="T12" s="114"/>
      <c r="U12" s="114">
        <v>2</v>
      </c>
      <c r="V12" s="114" t="s">
        <v>594</v>
      </c>
      <c r="W12" s="114"/>
      <c r="X12" s="114"/>
      <c r="Y12" s="114"/>
      <c r="Z12" s="119"/>
    </row>
    <row r="13" spans="1:28" ht="48.75" customHeight="1" x14ac:dyDescent="0.2">
      <c r="A13" s="113" t="str">
        <f t="shared" si="0"/>
        <v>OK</v>
      </c>
      <c r="B13" s="114">
        <v>7</v>
      </c>
      <c r="C13" s="115" t="s">
        <v>444</v>
      </c>
      <c r="D13" s="66"/>
      <c r="E13" s="67"/>
      <c r="F13" s="67"/>
      <c r="G13" s="67">
        <v>1</v>
      </c>
      <c r="H13" s="67"/>
      <c r="I13" s="58">
        <v>1</v>
      </c>
      <c r="J13" s="69">
        <f t="shared" si="1"/>
        <v>2</v>
      </c>
      <c r="K13" s="70">
        <f t="shared" si="2"/>
        <v>2</v>
      </c>
      <c r="L13" s="70">
        <f t="shared" si="3"/>
        <v>4</v>
      </c>
      <c r="M13" s="114" t="s">
        <v>722</v>
      </c>
      <c r="N13" s="59" t="str">
        <f t="shared" si="4"/>
        <v>YES</v>
      </c>
      <c r="O13" s="118" t="s">
        <v>18</v>
      </c>
      <c r="P13" s="118" t="s">
        <v>598</v>
      </c>
      <c r="Q13" s="114" t="s">
        <v>88</v>
      </c>
      <c r="R13" s="114"/>
      <c r="S13" s="114"/>
      <c r="T13" s="114"/>
      <c r="U13" s="114">
        <v>2</v>
      </c>
      <c r="V13" s="114" t="s">
        <v>594</v>
      </c>
      <c r="W13" s="114"/>
      <c r="X13" s="114"/>
      <c r="Y13" s="114"/>
      <c r="Z13" s="119"/>
    </row>
    <row r="14" spans="1:28" ht="48.75" customHeight="1" x14ac:dyDescent="0.2">
      <c r="A14" s="113" t="str">
        <f t="shared" si="0"/>
        <v>OK</v>
      </c>
      <c r="B14" s="114">
        <v>8</v>
      </c>
      <c r="C14" s="115" t="s">
        <v>652</v>
      </c>
      <c r="D14" s="66"/>
      <c r="E14" s="67">
        <v>1</v>
      </c>
      <c r="F14" s="67"/>
      <c r="G14" s="67"/>
      <c r="H14" s="67"/>
      <c r="I14" s="58">
        <v>2</v>
      </c>
      <c r="J14" s="69">
        <f t="shared" si="1"/>
        <v>4</v>
      </c>
      <c r="K14" s="70">
        <f t="shared" si="2"/>
        <v>8</v>
      </c>
      <c r="L14" s="70">
        <f t="shared" si="3"/>
        <v>8</v>
      </c>
      <c r="M14" s="114" t="s">
        <v>722</v>
      </c>
      <c r="N14" s="59" t="str">
        <f t="shared" si="4"/>
        <v>NO</v>
      </c>
      <c r="O14" s="118" t="s">
        <v>91</v>
      </c>
      <c r="P14" s="118" t="s">
        <v>587</v>
      </c>
      <c r="Q14" s="114" t="s">
        <v>586</v>
      </c>
      <c r="R14" s="114" t="s">
        <v>588</v>
      </c>
      <c r="S14" s="114" t="s">
        <v>730</v>
      </c>
      <c r="T14" s="114"/>
      <c r="U14" s="114" t="s">
        <v>593</v>
      </c>
      <c r="V14" s="114" t="s">
        <v>590</v>
      </c>
      <c r="W14" s="114" t="s">
        <v>594</v>
      </c>
      <c r="X14" s="114">
        <v>19</v>
      </c>
      <c r="Y14" s="114"/>
      <c r="Z14" s="119"/>
    </row>
    <row r="15" spans="1:28" ht="48.75" customHeight="1" x14ac:dyDescent="0.2">
      <c r="A15" s="113" t="str">
        <f t="shared" si="0"/>
        <v>OK</v>
      </c>
      <c r="B15" s="114">
        <v>9</v>
      </c>
      <c r="C15" s="115" t="s">
        <v>447</v>
      </c>
      <c r="D15" s="66"/>
      <c r="E15" s="67">
        <v>1</v>
      </c>
      <c r="F15" s="67"/>
      <c r="G15" s="67"/>
      <c r="H15" s="67"/>
      <c r="I15" s="58">
        <v>1</v>
      </c>
      <c r="J15" s="69">
        <f t="shared" si="1"/>
        <v>4</v>
      </c>
      <c r="K15" s="70">
        <f t="shared" si="2"/>
        <v>4</v>
      </c>
      <c r="L15" s="70">
        <f t="shared" si="3"/>
        <v>4</v>
      </c>
      <c r="M15" s="114" t="s">
        <v>722</v>
      </c>
      <c r="N15" s="59" t="str">
        <f t="shared" si="4"/>
        <v>NO</v>
      </c>
      <c r="O15" s="118" t="s">
        <v>93</v>
      </c>
      <c r="P15" s="118" t="s">
        <v>91</v>
      </c>
      <c r="Q15" s="114" t="s">
        <v>730</v>
      </c>
      <c r="R15" s="114"/>
      <c r="S15" s="114"/>
      <c r="T15" s="114"/>
      <c r="U15" s="114" t="s">
        <v>593</v>
      </c>
      <c r="V15" s="114" t="s">
        <v>590</v>
      </c>
      <c r="W15" s="114" t="s">
        <v>594</v>
      </c>
      <c r="X15" s="114">
        <v>19</v>
      </c>
      <c r="Y15" s="114"/>
      <c r="Z15" s="119"/>
    </row>
    <row r="16" spans="1:28" ht="48.75" customHeight="1" x14ac:dyDescent="0.2">
      <c r="A16" s="113" t="str">
        <f t="shared" si="0"/>
        <v>OK</v>
      </c>
      <c r="B16" s="114">
        <v>10</v>
      </c>
      <c r="C16" s="115" t="s">
        <v>452</v>
      </c>
      <c r="D16" s="66"/>
      <c r="E16" s="67"/>
      <c r="F16" s="67"/>
      <c r="G16" s="67">
        <v>1</v>
      </c>
      <c r="H16" s="67"/>
      <c r="I16" s="58">
        <v>1</v>
      </c>
      <c r="J16" s="69">
        <f t="shared" si="1"/>
        <v>2</v>
      </c>
      <c r="K16" s="70">
        <f t="shared" si="2"/>
        <v>2</v>
      </c>
      <c r="L16" s="70">
        <f t="shared" si="3"/>
        <v>4</v>
      </c>
      <c r="M16" s="114" t="s">
        <v>722</v>
      </c>
      <c r="N16" s="59" t="str">
        <f t="shared" si="4"/>
        <v>YES</v>
      </c>
      <c r="O16" s="118" t="s">
        <v>731</v>
      </c>
      <c r="P16" s="118" t="s">
        <v>17</v>
      </c>
      <c r="Q16" s="114"/>
      <c r="R16" s="114"/>
      <c r="S16" s="114"/>
      <c r="T16" s="114"/>
      <c r="U16" s="114" t="s">
        <v>621</v>
      </c>
      <c r="V16" s="114"/>
      <c r="W16" s="114"/>
      <c r="X16" s="114"/>
      <c r="Y16" s="114"/>
      <c r="Z16" s="119"/>
    </row>
    <row r="17" spans="1:26" ht="48.75" customHeight="1" x14ac:dyDescent="0.2">
      <c r="A17" s="113" t="str">
        <f t="shared" si="0"/>
        <v>OK</v>
      </c>
      <c r="B17" s="114">
        <v>11</v>
      </c>
      <c r="C17" s="115" t="s">
        <v>453</v>
      </c>
      <c r="D17" s="66"/>
      <c r="E17" s="67">
        <v>1</v>
      </c>
      <c r="F17" s="67"/>
      <c r="G17" s="67"/>
      <c r="H17" s="67"/>
      <c r="I17" s="58">
        <v>1</v>
      </c>
      <c r="J17" s="69">
        <f t="shared" si="1"/>
        <v>4</v>
      </c>
      <c r="K17" s="70">
        <f t="shared" si="2"/>
        <v>4</v>
      </c>
      <c r="L17" s="70">
        <f t="shared" si="3"/>
        <v>4</v>
      </c>
      <c r="M17" s="114" t="s">
        <v>722</v>
      </c>
      <c r="N17" s="59" t="str">
        <f t="shared" si="4"/>
        <v>NO</v>
      </c>
      <c r="O17" s="118" t="s">
        <v>732</v>
      </c>
      <c r="P17" s="118" t="s">
        <v>626</v>
      </c>
      <c r="Q17" s="114" t="s">
        <v>19</v>
      </c>
      <c r="R17" s="114" t="s">
        <v>629</v>
      </c>
      <c r="S17" s="114" t="s">
        <v>628</v>
      </c>
      <c r="T17" s="114"/>
      <c r="U17" s="114">
        <v>14</v>
      </c>
      <c r="V17" s="114"/>
      <c r="W17" s="114"/>
      <c r="X17" s="114"/>
      <c r="Y17" s="114"/>
      <c r="Z17" s="119"/>
    </row>
    <row r="18" spans="1:26" ht="48.75" customHeight="1" x14ac:dyDescent="0.2">
      <c r="A18" s="113" t="str">
        <f t="shared" si="0"/>
        <v>OK</v>
      </c>
      <c r="B18" s="114">
        <v>12</v>
      </c>
      <c r="C18" s="115" t="s">
        <v>454</v>
      </c>
      <c r="D18" s="66"/>
      <c r="E18" s="67">
        <v>1</v>
      </c>
      <c r="F18" s="67"/>
      <c r="G18" s="67"/>
      <c r="H18" s="67"/>
      <c r="I18" s="58">
        <v>2</v>
      </c>
      <c r="J18" s="69">
        <f t="shared" si="1"/>
        <v>4</v>
      </c>
      <c r="K18" s="70">
        <f t="shared" si="2"/>
        <v>8</v>
      </c>
      <c r="L18" s="70">
        <f t="shared" si="3"/>
        <v>8</v>
      </c>
      <c r="M18" s="114" t="s">
        <v>722</v>
      </c>
      <c r="N18" s="59" t="str">
        <f t="shared" si="4"/>
        <v>NO</v>
      </c>
      <c r="O18" s="118" t="s">
        <v>88</v>
      </c>
      <c r="P18" s="118"/>
      <c r="Q18" s="114"/>
      <c r="R18" s="114"/>
      <c r="S18" s="114"/>
      <c r="T18" s="114"/>
      <c r="U18" s="114" t="s">
        <v>733</v>
      </c>
      <c r="V18" s="114" t="s">
        <v>734</v>
      </c>
      <c r="W18" s="114"/>
      <c r="X18" s="114"/>
      <c r="Y18" s="114"/>
      <c r="Z18" s="119"/>
    </row>
    <row r="19" spans="1:26" ht="48.75" customHeight="1" x14ac:dyDescent="0.2">
      <c r="A19" s="113" t="str">
        <f t="shared" si="0"/>
        <v>OK</v>
      </c>
      <c r="B19" s="114">
        <v>13</v>
      </c>
      <c r="C19" s="115" t="s">
        <v>455</v>
      </c>
      <c r="D19" s="66"/>
      <c r="E19" s="67">
        <v>1</v>
      </c>
      <c r="F19" s="67"/>
      <c r="G19" s="67"/>
      <c r="H19" s="67"/>
      <c r="I19" s="58">
        <v>1</v>
      </c>
      <c r="J19" s="69">
        <f t="shared" si="1"/>
        <v>4</v>
      </c>
      <c r="K19" s="70">
        <f t="shared" si="2"/>
        <v>4</v>
      </c>
      <c r="L19" s="70">
        <f t="shared" si="3"/>
        <v>4</v>
      </c>
      <c r="M19" s="114" t="s">
        <v>722</v>
      </c>
      <c r="N19" s="59" t="str">
        <f t="shared" si="4"/>
        <v>NO</v>
      </c>
      <c r="O19" s="118" t="s">
        <v>93</v>
      </c>
      <c r="P19" s="118" t="s">
        <v>586</v>
      </c>
      <c r="Q19" s="114" t="s">
        <v>89</v>
      </c>
      <c r="R19" s="114" t="s">
        <v>735</v>
      </c>
      <c r="S19" s="114"/>
      <c r="T19" s="114"/>
      <c r="U19" s="114" t="s">
        <v>590</v>
      </c>
      <c r="V19" s="114" t="s">
        <v>593</v>
      </c>
      <c r="W19" s="114" t="s">
        <v>594</v>
      </c>
      <c r="X19" s="114"/>
      <c r="Y19" s="114"/>
      <c r="Z19" s="119"/>
    </row>
    <row r="20" spans="1:26" ht="48.75" customHeight="1" x14ac:dyDescent="0.2">
      <c r="A20" s="113" t="str">
        <f t="shared" si="0"/>
        <v>OK</v>
      </c>
      <c r="B20" s="114">
        <v>14</v>
      </c>
      <c r="C20" s="115" t="s">
        <v>456</v>
      </c>
      <c r="D20" s="66"/>
      <c r="E20" s="67"/>
      <c r="F20" s="67">
        <v>1</v>
      </c>
      <c r="G20" s="67"/>
      <c r="H20" s="67"/>
      <c r="I20" s="58">
        <v>1</v>
      </c>
      <c r="J20" s="69">
        <f t="shared" si="1"/>
        <v>3</v>
      </c>
      <c r="K20" s="70">
        <f t="shared" si="2"/>
        <v>3</v>
      </c>
      <c r="L20" s="70">
        <f t="shared" si="3"/>
        <v>4</v>
      </c>
      <c r="M20" s="114" t="s">
        <v>722</v>
      </c>
      <c r="N20" s="59" t="str">
        <f t="shared" si="4"/>
        <v>YES</v>
      </c>
      <c r="O20" s="118" t="s">
        <v>586</v>
      </c>
      <c r="P20" s="118" t="s">
        <v>166</v>
      </c>
      <c r="Q20" s="114"/>
      <c r="R20" s="114"/>
      <c r="S20" s="114"/>
      <c r="T20" s="114"/>
      <c r="U20" s="114" t="s">
        <v>590</v>
      </c>
      <c r="V20" s="114" t="s">
        <v>593</v>
      </c>
      <c r="W20" s="114" t="s">
        <v>594</v>
      </c>
      <c r="X20" s="114"/>
      <c r="Y20" s="114"/>
      <c r="Z20" s="119"/>
    </row>
    <row r="21" spans="1:26" ht="48.75" customHeight="1" x14ac:dyDescent="0.2">
      <c r="A21" s="113" t="str">
        <f t="shared" si="0"/>
        <v>OK</v>
      </c>
      <c r="B21" s="114">
        <v>15</v>
      </c>
      <c r="C21" s="115" t="s">
        <v>457</v>
      </c>
      <c r="D21" s="66"/>
      <c r="E21" s="67">
        <v>1</v>
      </c>
      <c r="F21" s="67"/>
      <c r="G21" s="67"/>
      <c r="H21" s="67"/>
      <c r="I21" s="58">
        <v>1</v>
      </c>
      <c r="J21" s="69">
        <f t="shared" si="1"/>
        <v>4</v>
      </c>
      <c r="K21" s="70">
        <f t="shared" si="2"/>
        <v>4</v>
      </c>
      <c r="L21" s="70">
        <f t="shared" si="3"/>
        <v>4</v>
      </c>
      <c r="M21" s="114" t="s">
        <v>722</v>
      </c>
      <c r="N21" s="59" t="str">
        <f t="shared" si="4"/>
        <v>NO</v>
      </c>
      <c r="O21" s="118" t="s">
        <v>728</v>
      </c>
      <c r="P21" s="118" t="s">
        <v>626</v>
      </c>
      <c r="Q21" s="114" t="s">
        <v>628</v>
      </c>
      <c r="R21" s="114" t="s">
        <v>629</v>
      </c>
      <c r="S21" s="114"/>
      <c r="T21" s="114"/>
      <c r="U21" s="114" t="s">
        <v>593</v>
      </c>
      <c r="V21" s="114" t="s">
        <v>594</v>
      </c>
      <c r="W21" s="114"/>
      <c r="X21" s="114"/>
      <c r="Y21" s="114"/>
      <c r="Z21" s="119"/>
    </row>
    <row r="22" spans="1:26" ht="48.75" customHeight="1" x14ac:dyDescent="0.2">
      <c r="A22" s="113" t="str">
        <f t="shared" si="0"/>
        <v>OK</v>
      </c>
      <c r="B22" s="114">
        <v>16</v>
      </c>
      <c r="C22" s="115" t="s">
        <v>458</v>
      </c>
      <c r="D22" s="66"/>
      <c r="E22" s="67"/>
      <c r="F22" s="67">
        <v>1</v>
      </c>
      <c r="G22" s="67"/>
      <c r="H22" s="67"/>
      <c r="I22" s="58">
        <v>1</v>
      </c>
      <c r="J22" s="69">
        <f t="shared" si="1"/>
        <v>3</v>
      </c>
      <c r="K22" s="70">
        <f t="shared" si="2"/>
        <v>3</v>
      </c>
      <c r="L22" s="70">
        <f t="shared" si="3"/>
        <v>4</v>
      </c>
      <c r="M22" s="114" t="s">
        <v>722</v>
      </c>
      <c r="N22" s="59" t="str">
        <f t="shared" si="4"/>
        <v>YES</v>
      </c>
      <c r="O22" s="118" t="s">
        <v>626</v>
      </c>
      <c r="P22" s="118" t="s">
        <v>628</v>
      </c>
      <c r="Q22" s="114" t="s">
        <v>629</v>
      </c>
      <c r="R22" s="114" t="s">
        <v>627</v>
      </c>
      <c r="S22" s="114"/>
      <c r="T22" s="114"/>
      <c r="U22" s="114" t="s">
        <v>596</v>
      </c>
      <c r="V22" s="114" t="s">
        <v>597</v>
      </c>
      <c r="W22" s="114" t="s">
        <v>736</v>
      </c>
      <c r="X22" s="114"/>
      <c r="Y22" s="114"/>
      <c r="Z22" s="119"/>
    </row>
    <row r="23" spans="1:26" ht="48.75" customHeight="1" x14ac:dyDescent="0.2">
      <c r="A23" s="113" t="str">
        <f t="shared" si="0"/>
        <v>OK</v>
      </c>
      <c r="B23" s="114">
        <v>17</v>
      </c>
      <c r="C23" s="115" t="s">
        <v>653</v>
      </c>
      <c r="D23" s="66"/>
      <c r="E23" s="67">
        <v>1</v>
      </c>
      <c r="F23" s="67"/>
      <c r="G23" s="67"/>
      <c r="H23" s="67"/>
      <c r="I23" s="58">
        <v>1</v>
      </c>
      <c r="J23" s="69">
        <f t="shared" si="1"/>
        <v>4</v>
      </c>
      <c r="K23" s="70">
        <f t="shared" si="2"/>
        <v>4</v>
      </c>
      <c r="L23" s="70">
        <f t="shared" si="3"/>
        <v>4</v>
      </c>
      <c r="M23" s="114" t="s">
        <v>722</v>
      </c>
      <c r="N23" s="59" t="str">
        <f t="shared" si="4"/>
        <v>NO</v>
      </c>
      <c r="O23" s="118" t="s">
        <v>16</v>
      </c>
      <c r="P23" s="118" t="s">
        <v>121</v>
      </c>
      <c r="Q23" s="118" t="s">
        <v>18</v>
      </c>
      <c r="R23" s="118" t="s">
        <v>629</v>
      </c>
      <c r="S23" s="118" t="s">
        <v>32</v>
      </c>
      <c r="T23" s="118"/>
      <c r="U23" s="114" t="s">
        <v>729</v>
      </c>
      <c r="V23" s="114" t="s">
        <v>605</v>
      </c>
      <c r="W23" s="114"/>
      <c r="X23" s="114"/>
      <c r="Y23" s="114"/>
      <c r="Z23" s="119"/>
    </row>
    <row r="24" spans="1:26" ht="48.75" customHeight="1" x14ac:dyDescent="0.2">
      <c r="A24" s="113" t="str">
        <f t="shared" si="0"/>
        <v>OK</v>
      </c>
      <c r="B24" s="114">
        <v>18</v>
      </c>
      <c r="C24" s="115" t="s">
        <v>654</v>
      </c>
      <c r="D24" s="66"/>
      <c r="E24" s="67"/>
      <c r="F24" s="67"/>
      <c r="G24" s="67">
        <v>1</v>
      </c>
      <c r="H24" s="67"/>
      <c r="I24" s="58">
        <v>1</v>
      </c>
      <c r="J24" s="69">
        <f t="shared" si="1"/>
        <v>2</v>
      </c>
      <c r="K24" s="70">
        <f t="shared" si="2"/>
        <v>2</v>
      </c>
      <c r="L24" s="70">
        <f t="shared" si="3"/>
        <v>4</v>
      </c>
      <c r="M24" s="114" t="s">
        <v>722</v>
      </c>
      <c r="N24" s="59" t="str">
        <f t="shared" si="4"/>
        <v>YES</v>
      </c>
      <c r="O24" s="118" t="s">
        <v>91</v>
      </c>
      <c r="P24" s="118" t="s">
        <v>586</v>
      </c>
      <c r="Q24" s="118"/>
      <c r="R24" s="118"/>
      <c r="S24" s="118"/>
      <c r="T24" s="118"/>
      <c r="U24" s="114" t="s">
        <v>593</v>
      </c>
      <c r="V24" s="114"/>
      <c r="W24" s="114"/>
      <c r="X24" s="114"/>
      <c r="Y24" s="114"/>
      <c r="Z24" s="119"/>
    </row>
    <row r="25" spans="1:26" ht="48.75" customHeight="1" x14ac:dyDescent="0.2">
      <c r="A25" s="113" t="str">
        <f t="shared" si="0"/>
        <v>OK</v>
      </c>
      <c r="B25" s="114">
        <v>19</v>
      </c>
      <c r="C25" s="115" t="s">
        <v>459</v>
      </c>
      <c r="D25" s="66"/>
      <c r="E25" s="67">
        <v>1</v>
      </c>
      <c r="F25" s="67"/>
      <c r="G25" s="67"/>
      <c r="H25" s="67"/>
      <c r="I25" s="58">
        <v>1</v>
      </c>
      <c r="J25" s="69">
        <f t="shared" si="1"/>
        <v>4</v>
      </c>
      <c r="K25" s="70">
        <f t="shared" si="2"/>
        <v>4</v>
      </c>
      <c r="L25" s="70">
        <f t="shared" si="3"/>
        <v>4</v>
      </c>
      <c r="M25" s="114" t="s">
        <v>722</v>
      </c>
      <c r="N25" s="59" t="str">
        <f t="shared" si="4"/>
        <v>NO</v>
      </c>
      <c r="O25" s="118" t="s">
        <v>103</v>
      </c>
      <c r="P25" s="118" t="s">
        <v>87</v>
      </c>
      <c r="Q25" s="118" t="s">
        <v>102</v>
      </c>
      <c r="R25" s="118" t="s">
        <v>90</v>
      </c>
      <c r="S25" s="118" t="s">
        <v>735</v>
      </c>
      <c r="T25" s="118" t="s">
        <v>730</v>
      </c>
      <c r="U25" s="114" t="s">
        <v>594</v>
      </c>
      <c r="V25" s="114"/>
      <c r="W25" s="114"/>
      <c r="X25" s="114"/>
      <c r="Y25" s="114"/>
      <c r="Z25" s="119"/>
    </row>
    <row r="26" spans="1:26" ht="48.75" customHeight="1" x14ac:dyDescent="0.2">
      <c r="A26" s="113" t="str">
        <f t="shared" si="0"/>
        <v>OK</v>
      </c>
      <c r="B26" s="114">
        <v>20</v>
      </c>
      <c r="C26" s="115" t="s">
        <v>460</v>
      </c>
      <c r="D26" s="66"/>
      <c r="E26" s="67">
        <v>1</v>
      </c>
      <c r="F26" s="67"/>
      <c r="G26" s="67"/>
      <c r="H26" s="67"/>
      <c r="I26" s="58">
        <v>1</v>
      </c>
      <c r="J26" s="69">
        <f t="shared" si="1"/>
        <v>4</v>
      </c>
      <c r="K26" s="70">
        <f t="shared" si="2"/>
        <v>4</v>
      </c>
      <c r="L26" s="70">
        <f t="shared" si="3"/>
        <v>4</v>
      </c>
      <c r="M26" s="114" t="s">
        <v>722</v>
      </c>
      <c r="N26" s="59" t="str">
        <f t="shared" si="4"/>
        <v>NO</v>
      </c>
      <c r="O26" s="118" t="s">
        <v>103</v>
      </c>
      <c r="P26" s="118" t="s">
        <v>87</v>
      </c>
      <c r="Q26" s="118" t="s">
        <v>102</v>
      </c>
      <c r="R26" s="118" t="s">
        <v>90</v>
      </c>
      <c r="S26" s="118" t="s">
        <v>735</v>
      </c>
      <c r="T26" s="118" t="s">
        <v>730</v>
      </c>
      <c r="U26" s="114" t="s">
        <v>594</v>
      </c>
      <c r="V26" s="114"/>
      <c r="W26" s="114"/>
      <c r="X26" s="114"/>
      <c r="Y26" s="114"/>
      <c r="Z26" s="119"/>
    </row>
    <row r="27" spans="1:26" ht="48.75" customHeight="1" x14ac:dyDescent="0.2">
      <c r="A27" s="113" t="str">
        <f t="shared" si="0"/>
        <v>OK</v>
      </c>
      <c r="B27" s="114">
        <v>21</v>
      </c>
      <c r="C27" s="115" t="s">
        <v>461</v>
      </c>
      <c r="D27" s="66"/>
      <c r="E27" s="67"/>
      <c r="F27" s="67">
        <v>1</v>
      </c>
      <c r="G27" s="67"/>
      <c r="H27" s="67"/>
      <c r="I27" s="58">
        <v>1</v>
      </c>
      <c r="J27" s="69">
        <f t="shared" si="1"/>
        <v>3</v>
      </c>
      <c r="K27" s="70">
        <f t="shared" si="2"/>
        <v>3</v>
      </c>
      <c r="L27" s="70">
        <f t="shared" si="3"/>
        <v>4</v>
      </c>
      <c r="M27" s="114" t="s">
        <v>722</v>
      </c>
      <c r="N27" s="59" t="str">
        <f t="shared" si="4"/>
        <v>YES</v>
      </c>
      <c r="O27" s="118" t="s">
        <v>103</v>
      </c>
      <c r="P27" s="118" t="s">
        <v>87</v>
      </c>
      <c r="Q27" s="118" t="s">
        <v>102</v>
      </c>
      <c r="R27" s="118" t="s">
        <v>90</v>
      </c>
      <c r="S27" s="118" t="s">
        <v>730</v>
      </c>
      <c r="T27" s="118"/>
      <c r="U27" s="114" t="s">
        <v>594</v>
      </c>
      <c r="V27" s="114"/>
      <c r="W27" s="114"/>
      <c r="X27" s="114"/>
      <c r="Y27" s="114"/>
      <c r="Z27" s="119"/>
    </row>
    <row r="28" spans="1:26" ht="48.75" customHeight="1" x14ac:dyDescent="0.2">
      <c r="A28" s="113" t="str">
        <f t="shared" si="0"/>
        <v>OK</v>
      </c>
      <c r="B28" s="114">
        <v>22</v>
      </c>
      <c r="C28" s="115" t="s">
        <v>462</v>
      </c>
      <c r="D28" s="66"/>
      <c r="E28" s="67">
        <v>1</v>
      </c>
      <c r="F28" s="67"/>
      <c r="G28" s="67"/>
      <c r="H28" s="67"/>
      <c r="I28" s="58">
        <v>1</v>
      </c>
      <c r="J28" s="69">
        <f t="shared" si="1"/>
        <v>4</v>
      </c>
      <c r="K28" s="70">
        <f t="shared" si="2"/>
        <v>4</v>
      </c>
      <c r="L28" s="70">
        <f t="shared" si="3"/>
        <v>4</v>
      </c>
      <c r="M28" s="114" t="s">
        <v>722</v>
      </c>
      <c r="N28" s="59" t="str">
        <f t="shared" si="4"/>
        <v>NO</v>
      </c>
      <c r="O28" s="118" t="s">
        <v>91</v>
      </c>
      <c r="P28" s="118" t="s">
        <v>32</v>
      </c>
      <c r="Q28" s="118" t="s">
        <v>586</v>
      </c>
      <c r="R28" s="118" t="s">
        <v>90</v>
      </c>
      <c r="S28" s="118"/>
      <c r="T28" s="118"/>
      <c r="U28" s="114" t="s">
        <v>605</v>
      </c>
      <c r="V28" s="114" t="s">
        <v>594</v>
      </c>
      <c r="W28" s="114"/>
      <c r="X28" s="114"/>
      <c r="Y28" s="114"/>
      <c r="Z28" s="119"/>
    </row>
    <row r="29" spans="1:26" ht="48.75" customHeight="1" x14ac:dyDescent="0.2">
      <c r="A29" s="113" t="str">
        <f t="shared" si="0"/>
        <v>OK</v>
      </c>
      <c r="B29" s="114">
        <v>23</v>
      </c>
      <c r="C29" s="115" t="s">
        <v>463</v>
      </c>
      <c r="D29" s="66"/>
      <c r="E29" s="67">
        <v>1</v>
      </c>
      <c r="F29" s="67"/>
      <c r="G29" s="67"/>
      <c r="H29" s="67"/>
      <c r="I29" s="58">
        <v>2</v>
      </c>
      <c r="J29" s="69">
        <f t="shared" si="1"/>
        <v>4</v>
      </c>
      <c r="K29" s="70">
        <f t="shared" si="2"/>
        <v>8</v>
      </c>
      <c r="L29" s="70">
        <f t="shared" si="3"/>
        <v>8</v>
      </c>
      <c r="M29" s="114" t="s">
        <v>722</v>
      </c>
      <c r="N29" s="59" t="str">
        <f t="shared" si="4"/>
        <v>NO</v>
      </c>
      <c r="O29" s="118" t="s">
        <v>91</v>
      </c>
      <c r="P29" s="118" t="s">
        <v>32</v>
      </c>
      <c r="Q29" s="118" t="s">
        <v>586</v>
      </c>
      <c r="R29" s="118" t="s">
        <v>90</v>
      </c>
      <c r="S29" s="118" t="s">
        <v>737</v>
      </c>
      <c r="T29" s="118" t="s">
        <v>34</v>
      </c>
      <c r="U29" s="114" t="s">
        <v>605</v>
      </c>
      <c r="V29" s="114" t="s">
        <v>594</v>
      </c>
      <c r="W29" s="114"/>
      <c r="X29" s="114"/>
      <c r="Y29" s="114"/>
      <c r="Z29" s="119"/>
    </row>
    <row r="30" spans="1:26" ht="48.75" customHeight="1" x14ac:dyDescent="0.2">
      <c r="A30" s="113" t="str">
        <f t="shared" si="0"/>
        <v>OK</v>
      </c>
      <c r="B30" s="114">
        <v>24</v>
      </c>
      <c r="C30" s="115" t="s">
        <v>339</v>
      </c>
      <c r="D30" s="66"/>
      <c r="E30" s="67">
        <v>1</v>
      </c>
      <c r="F30" s="67"/>
      <c r="G30" s="67"/>
      <c r="H30" s="67"/>
      <c r="I30" s="58">
        <v>1</v>
      </c>
      <c r="J30" s="69">
        <f t="shared" si="1"/>
        <v>4</v>
      </c>
      <c r="K30" s="70">
        <f t="shared" si="2"/>
        <v>4</v>
      </c>
      <c r="L30" s="70">
        <f t="shared" si="3"/>
        <v>4</v>
      </c>
      <c r="M30" s="114" t="s">
        <v>722</v>
      </c>
      <c r="N30" s="59" t="str">
        <f t="shared" si="4"/>
        <v>NO</v>
      </c>
      <c r="O30" s="118" t="s">
        <v>93</v>
      </c>
      <c r="P30" s="114" t="s">
        <v>90</v>
      </c>
      <c r="Q30" s="114" t="s">
        <v>586</v>
      </c>
      <c r="R30" s="114" t="s">
        <v>735</v>
      </c>
      <c r="S30" s="114"/>
      <c r="T30" s="114"/>
      <c r="U30" s="114" t="s">
        <v>590</v>
      </c>
      <c r="V30" s="114">
        <v>13</v>
      </c>
      <c r="W30" s="114"/>
      <c r="X30" s="114"/>
      <c r="Y30" s="114"/>
      <c r="Z30" s="119"/>
    </row>
    <row r="31" spans="1:26" ht="48.75" customHeight="1" x14ac:dyDescent="0.2">
      <c r="A31" s="113" t="str">
        <f t="shared" si="0"/>
        <v>OK</v>
      </c>
      <c r="B31" s="114">
        <v>25</v>
      </c>
      <c r="C31" s="115" t="s">
        <v>655</v>
      </c>
      <c r="D31" s="66"/>
      <c r="E31" s="67">
        <v>1</v>
      </c>
      <c r="F31" s="67"/>
      <c r="G31" s="67"/>
      <c r="H31" s="67"/>
      <c r="I31" s="58">
        <v>1</v>
      </c>
      <c r="J31" s="69">
        <f t="shared" si="1"/>
        <v>4</v>
      </c>
      <c r="K31" s="70">
        <f t="shared" si="2"/>
        <v>4</v>
      </c>
      <c r="L31" s="70">
        <f t="shared" si="3"/>
        <v>4</v>
      </c>
      <c r="M31" s="114" t="s">
        <v>722</v>
      </c>
      <c r="N31" s="59" t="str">
        <f t="shared" si="4"/>
        <v>NO</v>
      </c>
      <c r="O31" s="118" t="s">
        <v>16</v>
      </c>
      <c r="P31" s="118" t="s">
        <v>120</v>
      </c>
      <c r="Q31" s="114" t="s">
        <v>93</v>
      </c>
      <c r="R31" s="114" t="s">
        <v>735</v>
      </c>
      <c r="S31" s="114" t="s">
        <v>738</v>
      </c>
      <c r="T31" s="114"/>
      <c r="U31" s="114">
        <v>14</v>
      </c>
      <c r="V31" s="114" t="s">
        <v>739</v>
      </c>
      <c r="W31" s="114" t="s">
        <v>624</v>
      </c>
      <c r="X31" s="114"/>
      <c r="Y31" s="114"/>
      <c r="Z31" s="119"/>
    </row>
    <row r="32" spans="1:26" ht="48.75" customHeight="1" x14ac:dyDescent="0.2">
      <c r="A32" s="113" t="str">
        <f t="shared" si="0"/>
        <v>OK</v>
      </c>
      <c r="B32" s="114">
        <v>26</v>
      </c>
      <c r="C32" s="115" t="s">
        <v>4</v>
      </c>
      <c r="D32" s="66"/>
      <c r="E32" s="67"/>
      <c r="F32" s="67"/>
      <c r="G32" s="67">
        <v>1</v>
      </c>
      <c r="H32" s="67"/>
      <c r="I32" s="58">
        <v>1</v>
      </c>
      <c r="J32" s="69">
        <f t="shared" si="1"/>
        <v>2</v>
      </c>
      <c r="K32" s="70">
        <f t="shared" si="2"/>
        <v>2</v>
      </c>
      <c r="L32" s="70">
        <f t="shared" si="3"/>
        <v>4</v>
      </c>
      <c r="M32" s="114" t="s">
        <v>722</v>
      </c>
      <c r="N32" s="59" t="str">
        <f t="shared" si="4"/>
        <v>YES</v>
      </c>
      <c r="O32" s="118" t="s">
        <v>21</v>
      </c>
      <c r="P32" s="114" t="s">
        <v>102</v>
      </c>
      <c r="Q32" s="114" t="s">
        <v>119</v>
      </c>
      <c r="R32" s="114" t="s">
        <v>123</v>
      </c>
      <c r="S32" s="114" t="s">
        <v>135</v>
      </c>
      <c r="T32" s="114"/>
      <c r="U32" s="114">
        <v>52</v>
      </c>
      <c r="V32" s="114" t="s">
        <v>740</v>
      </c>
      <c r="W32" s="114" t="s">
        <v>734</v>
      </c>
      <c r="X32" s="114"/>
      <c r="Y32" s="114"/>
      <c r="Z32" s="119"/>
    </row>
    <row r="33" spans="1:26" ht="30" customHeight="1" x14ac:dyDescent="0.2">
      <c r="A33" s="279" t="s">
        <v>640</v>
      </c>
      <c r="B33" s="280"/>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1"/>
    </row>
    <row r="34" spans="1:26" ht="48.75" customHeight="1" x14ac:dyDescent="0.2">
      <c r="A34" s="113" t="str">
        <f t="shared" si="0"/>
        <v>OK</v>
      </c>
      <c r="B34" s="114">
        <v>27</v>
      </c>
      <c r="C34" s="115" t="s">
        <v>656</v>
      </c>
      <c r="D34" s="66"/>
      <c r="E34" s="67">
        <v>1</v>
      </c>
      <c r="F34" s="67"/>
      <c r="G34" s="67"/>
      <c r="H34" s="67"/>
      <c r="I34" s="58">
        <v>1</v>
      </c>
      <c r="J34" s="69">
        <f t="shared" ref="J34:J54" si="5">IF(A34="ERROR","ERROR",E34*4+F34*3+G34*2+H34*1+D34*0)</f>
        <v>4</v>
      </c>
      <c r="K34" s="70">
        <f t="shared" ref="K34:K54" si="6">IF(A34="ERROR","ERROR",J34*I34)</f>
        <v>4</v>
      </c>
      <c r="L34" s="70">
        <f t="shared" ref="L34:L54" si="7">IF(A34="ERROR","ERROR",IF(D34=1,0,4*I34))</f>
        <v>4</v>
      </c>
      <c r="M34" s="114" t="s">
        <v>581</v>
      </c>
      <c r="N34" s="59" t="str">
        <f t="shared" ref="N34:N54" si="8">IF(OR(J34=4, J34=0),"NO",IF(A34="ERROR","ERROR","YES"))</f>
        <v>NO</v>
      </c>
      <c r="O34" s="118" t="s">
        <v>7</v>
      </c>
      <c r="P34" s="118" t="s">
        <v>8</v>
      </c>
      <c r="Q34" s="114"/>
      <c r="R34" s="114"/>
      <c r="S34" s="114"/>
      <c r="T34" s="114"/>
      <c r="U34" s="114" t="s">
        <v>729</v>
      </c>
      <c r="V34" s="114" t="s">
        <v>596</v>
      </c>
      <c r="W34" s="114"/>
      <c r="X34" s="114"/>
      <c r="Y34" s="114"/>
      <c r="Z34" s="119"/>
    </row>
    <row r="35" spans="1:26" ht="48.75" customHeight="1" x14ac:dyDescent="0.2">
      <c r="A35" s="113" t="str">
        <f t="shared" si="0"/>
        <v>OK</v>
      </c>
      <c r="B35" s="114">
        <v>28</v>
      </c>
      <c r="C35" s="115" t="s">
        <v>429</v>
      </c>
      <c r="D35" s="66"/>
      <c r="E35" s="67"/>
      <c r="F35" s="67"/>
      <c r="G35" s="67"/>
      <c r="H35" s="67">
        <v>1</v>
      </c>
      <c r="I35" s="58">
        <v>2</v>
      </c>
      <c r="J35" s="69">
        <f t="shared" si="5"/>
        <v>1</v>
      </c>
      <c r="K35" s="70">
        <f t="shared" si="6"/>
        <v>2</v>
      </c>
      <c r="L35" s="70">
        <f t="shared" si="7"/>
        <v>8</v>
      </c>
      <c r="M35" s="114" t="s">
        <v>581</v>
      </c>
      <c r="N35" s="59" t="str">
        <f t="shared" si="8"/>
        <v>YES</v>
      </c>
      <c r="O35" s="118" t="s">
        <v>12</v>
      </c>
      <c r="P35" s="114" t="s">
        <v>741</v>
      </c>
      <c r="Q35" s="114"/>
      <c r="R35" s="114"/>
      <c r="S35" s="114"/>
      <c r="T35" s="114"/>
      <c r="U35" s="114" t="s">
        <v>593</v>
      </c>
      <c r="V35" s="114"/>
      <c r="W35" s="114"/>
      <c r="X35" s="114"/>
      <c r="Y35" s="114"/>
      <c r="Z35" s="119"/>
    </row>
    <row r="36" spans="1:26" ht="48.75" customHeight="1" x14ac:dyDescent="0.2">
      <c r="A36" s="113" t="str">
        <f t="shared" si="0"/>
        <v>OK</v>
      </c>
      <c r="B36" s="114">
        <v>29</v>
      </c>
      <c r="C36" s="115" t="s">
        <v>430</v>
      </c>
      <c r="D36" s="66"/>
      <c r="E36" s="67">
        <v>1</v>
      </c>
      <c r="F36" s="67"/>
      <c r="G36" s="67"/>
      <c r="H36" s="67"/>
      <c r="I36" s="58">
        <v>2</v>
      </c>
      <c r="J36" s="69">
        <f t="shared" si="5"/>
        <v>4</v>
      </c>
      <c r="K36" s="70">
        <f t="shared" si="6"/>
        <v>8</v>
      </c>
      <c r="L36" s="70">
        <f t="shared" si="7"/>
        <v>8</v>
      </c>
      <c r="M36" s="114" t="s">
        <v>581</v>
      </c>
      <c r="N36" s="59" t="str">
        <f t="shared" si="8"/>
        <v>NO</v>
      </c>
      <c r="O36" s="118" t="s">
        <v>9</v>
      </c>
      <c r="P36" s="114"/>
      <c r="Q36" s="114"/>
      <c r="R36" s="114"/>
      <c r="S36" s="114"/>
      <c r="T36" s="114"/>
      <c r="U36" s="114" t="s">
        <v>593</v>
      </c>
      <c r="V36" s="114" t="s">
        <v>596</v>
      </c>
      <c r="W36" s="114"/>
      <c r="X36" s="114"/>
      <c r="Y36" s="114"/>
      <c r="Z36" s="119"/>
    </row>
    <row r="37" spans="1:26" ht="48.75" customHeight="1" x14ac:dyDescent="0.2">
      <c r="A37" s="113" t="str">
        <f t="shared" si="0"/>
        <v>OK</v>
      </c>
      <c r="B37" s="114">
        <v>30</v>
      </c>
      <c r="C37" s="115" t="s">
        <v>657</v>
      </c>
      <c r="D37" s="66"/>
      <c r="E37" s="67"/>
      <c r="F37" s="67"/>
      <c r="G37" s="67"/>
      <c r="H37" s="67">
        <v>1</v>
      </c>
      <c r="I37" s="58">
        <v>1</v>
      </c>
      <c r="J37" s="69">
        <f t="shared" si="5"/>
        <v>1</v>
      </c>
      <c r="K37" s="70">
        <f t="shared" si="6"/>
        <v>1</v>
      </c>
      <c r="L37" s="70">
        <f t="shared" si="7"/>
        <v>4</v>
      </c>
      <c r="M37" s="114" t="s">
        <v>581</v>
      </c>
      <c r="N37" s="59" t="str">
        <f t="shared" si="8"/>
        <v>YES</v>
      </c>
      <c r="O37" s="118" t="s">
        <v>14</v>
      </c>
      <c r="P37" s="114" t="s">
        <v>91</v>
      </c>
      <c r="Q37" s="114" t="s">
        <v>90</v>
      </c>
      <c r="R37" s="114" t="s">
        <v>166</v>
      </c>
      <c r="S37" s="114"/>
      <c r="T37" s="114"/>
      <c r="U37" s="114" t="s">
        <v>590</v>
      </c>
      <c r="V37" s="114" t="s">
        <v>593</v>
      </c>
      <c r="W37" s="114"/>
      <c r="X37" s="114"/>
      <c r="Y37" s="114"/>
      <c r="Z37" s="119"/>
    </row>
    <row r="38" spans="1:26" ht="48.75" customHeight="1" x14ac:dyDescent="0.2">
      <c r="A38" s="113" t="str">
        <f t="shared" si="0"/>
        <v>OK</v>
      </c>
      <c r="B38" s="114">
        <v>31</v>
      </c>
      <c r="C38" s="115" t="s">
        <v>658</v>
      </c>
      <c r="D38" s="66"/>
      <c r="E38" s="67">
        <v>1</v>
      </c>
      <c r="F38" s="67"/>
      <c r="G38" s="67"/>
      <c r="H38" s="67"/>
      <c r="I38" s="58">
        <v>2</v>
      </c>
      <c r="J38" s="69">
        <f t="shared" si="5"/>
        <v>4</v>
      </c>
      <c r="K38" s="70">
        <f t="shared" si="6"/>
        <v>8</v>
      </c>
      <c r="L38" s="70">
        <f t="shared" si="7"/>
        <v>8</v>
      </c>
      <c r="M38" s="114" t="s">
        <v>581</v>
      </c>
      <c r="N38" s="59" t="str">
        <f t="shared" si="8"/>
        <v>NO</v>
      </c>
      <c r="O38" s="114" t="s">
        <v>14</v>
      </c>
      <c r="P38" s="114" t="s">
        <v>91</v>
      </c>
      <c r="Q38" s="114" t="s">
        <v>90</v>
      </c>
      <c r="R38" s="114" t="s">
        <v>166</v>
      </c>
      <c r="S38" s="114"/>
      <c r="T38" s="114"/>
      <c r="U38" s="114" t="s">
        <v>590</v>
      </c>
      <c r="V38" s="114" t="s">
        <v>593</v>
      </c>
      <c r="W38" s="114"/>
      <c r="X38" s="114"/>
      <c r="Y38" s="114"/>
      <c r="Z38" s="119"/>
    </row>
    <row r="39" spans="1:26" ht="48.75" customHeight="1" x14ac:dyDescent="0.2">
      <c r="A39" s="113" t="str">
        <f t="shared" si="0"/>
        <v>OK</v>
      </c>
      <c r="B39" s="114">
        <v>32</v>
      </c>
      <c r="C39" s="115" t="s">
        <v>432</v>
      </c>
      <c r="D39" s="66"/>
      <c r="E39" s="67"/>
      <c r="F39" s="67">
        <v>1</v>
      </c>
      <c r="G39" s="67"/>
      <c r="H39" s="67"/>
      <c r="I39" s="58">
        <v>2</v>
      </c>
      <c r="J39" s="69">
        <f t="shared" si="5"/>
        <v>3</v>
      </c>
      <c r="K39" s="70">
        <f t="shared" si="6"/>
        <v>6</v>
      </c>
      <c r="L39" s="70">
        <f t="shared" si="7"/>
        <v>8</v>
      </c>
      <c r="M39" s="114" t="s">
        <v>581</v>
      </c>
      <c r="N39" s="59" t="str">
        <f t="shared" si="8"/>
        <v>YES</v>
      </c>
      <c r="O39" s="114" t="s">
        <v>91</v>
      </c>
      <c r="P39" s="114" t="s">
        <v>104</v>
      </c>
      <c r="Q39" s="114" t="s">
        <v>14</v>
      </c>
      <c r="R39" s="114" t="s">
        <v>166</v>
      </c>
      <c r="S39" s="114"/>
      <c r="T39" s="114"/>
      <c r="U39" s="114" t="s">
        <v>590</v>
      </c>
      <c r="V39" s="114" t="s">
        <v>593</v>
      </c>
      <c r="W39" s="114"/>
      <c r="X39" s="114"/>
      <c r="Y39" s="114"/>
      <c r="Z39" s="119"/>
    </row>
    <row r="40" spans="1:26" ht="48.75" customHeight="1" x14ac:dyDescent="0.2">
      <c r="A40" s="113" t="str">
        <f t="shared" si="0"/>
        <v>OK</v>
      </c>
      <c r="B40" s="114">
        <v>33</v>
      </c>
      <c r="C40" s="115" t="s">
        <v>659</v>
      </c>
      <c r="D40" s="66"/>
      <c r="E40" s="67"/>
      <c r="F40" s="67"/>
      <c r="G40" s="67"/>
      <c r="H40" s="67">
        <v>1</v>
      </c>
      <c r="I40" s="58">
        <v>1</v>
      </c>
      <c r="J40" s="69">
        <f t="shared" si="5"/>
        <v>1</v>
      </c>
      <c r="K40" s="70">
        <f t="shared" si="6"/>
        <v>1</v>
      </c>
      <c r="L40" s="70">
        <f t="shared" si="7"/>
        <v>4</v>
      </c>
      <c r="M40" s="114" t="s">
        <v>581</v>
      </c>
      <c r="N40" s="59" t="str">
        <f t="shared" si="8"/>
        <v>YES</v>
      </c>
      <c r="O40" s="114" t="s">
        <v>14</v>
      </c>
      <c r="P40" s="114"/>
      <c r="Q40" s="114"/>
      <c r="R40" s="114"/>
      <c r="S40" s="114"/>
      <c r="T40" s="114"/>
      <c r="U40" s="114" t="s">
        <v>590</v>
      </c>
      <c r="V40" s="114" t="s">
        <v>593</v>
      </c>
      <c r="W40" s="114"/>
      <c r="X40" s="114"/>
      <c r="Y40" s="114"/>
      <c r="Z40" s="119"/>
    </row>
    <row r="41" spans="1:26" ht="48.75" customHeight="1" x14ac:dyDescent="0.2">
      <c r="A41" s="113" t="str">
        <f t="shared" si="0"/>
        <v>OK</v>
      </c>
      <c r="B41" s="114">
        <v>34</v>
      </c>
      <c r="C41" s="115" t="s">
        <v>433</v>
      </c>
      <c r="D41" s="66"/>
      <c r="E41" s="67"/>
      <c r="F41" s="67">
        <v>1</v>
      </c>
      <c r="G41" s="67"/>
      <c r="H41" s="67"/>
      <c r="I41" s="58">
        <v>1</v>
      </c>
      <c r="J41" s="69">
        <f t="shared" si="5"/>
        <v>3</v>
      </c>
      <c r="K41" s="70">
        <f t="shared" si="6"/>
        <v>3</v>
      </c>
      <c r="L41" s="70">
        <f t="shared" si="7"/>
        <v>4</v>
      </c>
      <c r="M41" s="114" t="s">
        <v>581</v>
      </c>
      <c r="N41" s="59" t="str">
        <f t="shared" si="8"/>
        <v>YES</v>
      </c>
      <c r="O41" s="114" t="s">
        <v>91</v>
      </c>
      <c r="P41" s="114" t="s">
        <v>104</v>
      </c>
      <c r="Q41" s="114" t="s">
        <v>166</v>
      </c>
      <c r="R41" s="114"/>
      <c r="S41" s="114"/>
      <c r="T41" s="114"/>
      <c r="U41" s="114" t="s">
        <v>590</v>
      </c>
      <c r="V41" s="114" t="s">
        <v>593</v>
      </c>
      <c r="W41" s="114"/>
      <c r="X41" s="114"/>
      <c r="Y41" s="114"/>
      <c r="Z41" s="119"/>
    </row>
    <row r="42" spans="1:26" ht="48.75" customHeight="1" x14ac:dyDescent="0.2">
      <c r="A42" s="113" t="str">
        <f t="shared" si="0"/>
        <v>OK</v>
      </c>
      <c r="B42" s="114">
        <v>35</v>
      </c>
      <c r="C42" s="115" t="s">
        <v>660</v>
      </c>
      <c r="D42" s="66"/>
      <c r="E42" s="67"/>
      <c r="F42" s="67">
        <v>1</v>
      </c>
      <c r="G42" s="67"/>
      <c r="H42" s="67"/>
      <c r="I42" s="58">
        <v>1</v>
      </c>
      <c r="J42" s="69">
        <f t="shared" si="5"/>
        <v>3</v>
      </c>
      <c r="K42" s="70">
        <f t="shared" si="6"/>
        <v>3</v>
      </c>
      <c r="L42" s="70">
        <f t="shared" si="7"/>
        <v>4</v>
      </c>
      <c r="M42" s="114" t="s">
        <v>581</v>
      </c>
      <c r="N42" s="59" t="str">
        <f t="shared" si="8"/>
        <v>YES</v>
      </c>
      <c r="O42" s="114" t="s">
        <v>90</v>
      </c>
      <c r="P42" s="114" t="s">
        <v>14</v>
      </c>
      <c r="Q42" s="114" t="s">
        <v>91</v>
      </c>
      <c r="R42" s="114"/>
      <c r="S42" s="114"/>
      <c r="T42" s="114"/>
      <c r="U42" s="114" t="s">
        <v>590</v>
      </c>
      <c r="V42" s="114" t="s">
        <v>593</v>
      </c>
      <c r="W42" s="114" t="s">
        <v>594</v>
      </c>
      <c r="X42" s="114"/>
      <c r="Y42" s="114"/>
      <c r="Z42" s="119"/>
    </row>
    <row r="43" spans="1:26" ht="48.75" customHeight="1" x14ac:dyDescent="0.2">
      <c r="A43" s="113" t="str">
        <f t="shared" si="0"/>
        <v>OK</v>
      </c>
      <c r="B43" s="114">
        <v>36</v>
      </c>
      <c r="C43" s="115" t="s">
        <v>437</v>
      </c>
      <c r="D43" s="66"/>
      <c r="E43" s="67">
        <v>1</v>
      </c>
      <c r="F43" s="67"/>
      <c r="G43" s="67"/>
      <c r="H43" s="67"/>
      <c r="I43" s="58">
        <v>1</v>
      </c>
      <c r="J43" s="69">
        <f t="shared" si="5"/>
        <v>4</v>
      </c>
      <c r="K43" s="70">
        <f t="shared" si="6"/>
        <v>4</v>
      </c>
      <c r="L43" s="70">
        <f t="shared" si="7"/>
        <v>4</v>
      </c>
      <c r="M43" s="114" t="s">
        <v>581</v>
      </c>
      <c r="N43" s="59" t="str">
        <f t="shared" si="8"/>
        <v>NO</v>
      </c>
      <c r="O43" s="114" t="s">
        <v>90</v>
      </c>
      <c r="P43" s="114" t="s">
        <v>91</v>
      </c>
      <c r="Q43" s="114" t="s">
        <v>166</v>
      </c>
      <c r="R43" s="114"/>
      <c r="S43" s="114"/>
      <c r="T43" s="114"/>
      <c r="U43" s="114" t="s">
        <v>593</v>
      </c>
      <c r="V43" s="114"/>
      <c r="W43" s="114"/>
      <c r="X43" s="114"/>
      <c r="Y43" s="114"/>
      <c r="Z43" s="119"/>
    </row>
    <row r="44" spans="1:26" ht="48.75" customHeight="1" x14ac:dyDescent="0.2">
      <c r="A44" s="113" t="str">
        <f t="shared" si="0"/>
        <v>OK</v>
      </c>
      <c r="B44" s="114">
        <v>37</v>
      </c>
      <c r="C44" s="115" t="s">
        <v>661</v>
      </c>
      <c r="D44" s="66"/>
      <c r="E44" s="67">
        <v>1</v>
      </c>
      <c r="F44" s="67"/>
      <c r="G44" s="67"/>
      <c r="H44" s="67"/>
      <c r="I44" s="58">
        <v>1</v>
      </c>
      <c r="J44" s="69">
        <f t="shared" si="5"/>
        <v>4</v>
      </c>
      <c r="K44" s="70">
        <f t="shared" si="6"/>
        <v>4</v>
      </c>
      <c r="L44" s="70">
        <f t="shared" si="7"/>
        <v>4</v>
      </c>
      <c r="M44" s="114" t="s">
        <v>581</v>
      </c>
      <c r="N44" s="59" t="str">
        <f t="shared" si="8"/>
        <v>NO</v>
      </c>
      <c r="O44" s="114" t="s">
        <v>90</v>
      </c>
      <c r="P44" s="114" t="s">
        <v>728</v>
      </c>
      <c r="Q44" s="114"/>
      <c r="R44" s="114"/>
      <c r="S44" s="114"/>
      <c r="T44" s="114"/>
      <c r="U44" s="114" t="s">
        <v>590</v>
      </c>
      <c r="V44" s="114"/>
      <c r="W44" s="114"/>
      <c r="X44" s="114"/>
      <c r="Y44" s="114"/>
      <c r="Z44" s="119"/>
    </row>
    <row r="45" spans="1:26" ht="48.75" customHeight="1" x14ac:dyDescent="0.2">
      <c r="A45" s="113" t="str">
        <f t="shared" si="0"/>
        <v>OK</v>
      </c>
      <c r="B45" s="114">
        <v>38</v>
      </c>
      <c r="C45" s="115" t="s">
        <v>438</v>
      </c>
      <c r="D45" s="66"/>
      <c r="E45" s="67">
        <v>1</v>
      </c>
      <c r="F45" s="67"/>
      <c r="G45" s="67"/>
      <c r="H45" s="67"/>
      <c r="I45" s="58">
        <v>1</v>
      </c>
      <c r="J45" s="69">
        <f t="shared" si="5"/>
        <v>4</v>
      </c>
      <c r="K45" s="70">
        <f t="shared" si="6"/>
        <v>4</v>
      </c>
      <c r="L45" s="70">
        <f t="shared" si="7"/>
        <v>4</v>
      </c>
      <c r="M45" s="114" t="s">
        <v>581</v>
      </c>
      <c r="N45" s="59" t="str">
        <f t="shared" si="8"/>
        <v>NO</v>
      </c>
      <c r="O45" s="114" t="s">
        <v>93</v>
      </c>
      <c r="P45" s="114" t="s">
        <v>90</v>
      </c>
      <c r="Q45" s="114"/>
      <c r="R45" s="114"/>
      <c r="S45" s="114"/>
      <c r="T45" s="114"/>
      <c r="U45" s="114" t="s">
        <v>590</v>
      </c>
      <c r="V45" s="114"/>
      <c r="W45" s="114"/>
      <c r="X45" s="114"/>
      <c r="Y45" s="114"/>
      <c r="Z45" s="119"/>
    </row>
    <row r="46" spans="1:26" ht="48.75" customHeight="1" x14ac:dyDescent="0.2">
      <c r="A46" s="113" t="str">
        <f t="shared" si="0"/>
        <v>OK</v>
      </c>
      <c r="B46" s="114">
        <v>39</v>
      </c>
      <c r="C46" s="115" t="s">
        <v>439</v>
      </c>
      <c r="D46" s="66"/>
      <c r="E46" s="67">
        <v>1</v>
      </c>
      <c r="F46" s="67"/>
      <c r="G46" s="67"/>
      <c r="H46" s="67"/>
      <c r="I46" s="58">
        <v>1</v>
      </c>
      <c r="J46" s="69">
        <f t="shared" si="5"/>
        <v>4</v>
      </c>
      <c r="K46" s="70">
        <f t="shared" si="6"/>
        <v>4</v>
      </c>
      <c r="L46" s="70">
        <f t="shared" si="7"/>
        <v>4</v>
      </c>
      <c r="M46" s="114" t="s">
        <v>581</v>
      </c>
      <c r="N46" s="59" t="str">
        <f t="shared" si="8"/>
        <v>NO</v>
      </c>
      <c r="O46" s="114" t="s">
        <v>93</v>
      </c>
      <c r="P46" s="114" t="s">
        <v>90</v>
      </c>
      <c r="Q46" s="114"/>
      <c r="R46" s="114"/>
      <c r="S46" s="114"/>
      <c r="T46" s="114"/>
      <c r="U46" s="114" t="s">
        <v>590</v>
      </c>
      <c r="V46" s="114"/>
      <c r="W46" s="114"/>
      <c r="X46" s="114"/>
      <c r="Y46" s="114"/>
      <c r="Z46" s="119"/>
    </row>
    <row r="47" spans="1:26" ht="48.75" customHeight="1" x14ac:dyDescent="0.2">
      <c r="A47" s="113" t="str">
        <f t="shared" si="0"/>
        <v>OK</v>
      </c>
      <c r="B47" s="114">
        <v>40</v>
      </c>
      <c r="C47" s="115" t="s">
        <v>662</v>
      </c>
      <c r="D47" s="66"/>
      <c r="E47" s="67">
        <v>1</v>
      </c>
      <c r="F47" s="67"/>
      <c r="G47" s="67"/>
      <c r="H47" s="67"/>
      <c r="I47" s="58">
        <v>1</v>
      </c>
      <c r="J47" s="69">
        <f t="shared" si="5"/>
        <v>4</v>
      </c>
      <c r="K47" s="70">
        <f t="shared" si="6"/>
        <v>4</v>
      </c>
      <c r="L47" s="70">
        <f t="shared" si="7"/>
        <v>4</v>
      </c>
      <c r="M47" s="114" t="s">
        <v>581</v>
      </c>
      <c r="N47" s="59" t="str">
        <f t="shared" si="8"/>
        <v>NO</v>
      </c>
      <c r="O47" s="114" t="s">
        <v>166</v>
      </c>
      <c r="P47" s="114"/>
      <c r="Q47" s="114"/>
      <c r="R47" s="114"/>
      <c r="S47" s="114"/>
      <c r="T47" s="114"/>
      <c r="U47" s="114" t="s">
        <v>590</v>
      </c>
      <c r="V47" s="114"/>
      <c r="W47" s="114"/>
      <c r="X47" s="114"/>
      <c r="Y47" s="114"/>
      <c r="Z47" s="119"/>
    </row>
    <row r="48" spans="1:26" ht="48.75" customHeight="1" x14ac:dyDescent="0.2">
      <c r="A48" s="113" t="str">
        <f t="shared" si="0"/>
        <v>OK</v>
      </c>
      <c r="B48" s="114">
        <v>41</v>
      </c>
      <c r="C48" s="115" t="s">
        <v>440</v>
      </c>
      <c r="D48" s="66"/>
      <c r="E48" s="67">
        <v>1</v>
      </c>
      <c r="F48" s="67"/>
      <c r="G48" s="67"/>
      <c r="H48" s="67"/>
      <c r="I48" s="58">
        <v>1</v>
      </c>
      <c r="J48" s="69">
        <f t="shared" si="5"/>
        <v>4</v>
      </c>
      <c r="K48" s="70">
        <f t="shared" si="6"/>
        <v>4</v>
      </c>
      <c r="L48" s="70">
        <f t="shared" si="7"/>
        <v>4</v>
      </c>
      <c r="M48" s="114" t="s">
        <v>581</v>
      </c>
      <c r="N48" s="59" t="str">
        <f t="shared" si="8"/>
        <v>NO</v>
      </c>
      <c r="O48" s="114" t="s">
        <v>15</v>
      </c>
      <c r="P48" s="114" t="s">
        <v>121</v>
      </c>
      <c r="Q48" s="114" t="s">
        <v>89</v>
      </c>
      <c r="R48" s="114"/>
      <c r="S48" s="114"/>
      <c r="T48" s="114"/>
      <c r="U48" s="114" t="s">
        <v>742</v>
      </c>
      <c r="V48" s="114" t="s">
        <v>593</v>
      </c>
      <c r="W48" s="114" t="s">
        <v>594</v>
      </c>
      <c r="X48" s="114" t="s">
        <v>636</v>
      </c>
      <c r="Y48" s="114"/>
      <c r="Z48" s="119"/>
    </row>
    <row r="49" spans="1:26" ht="48.75" customHeight="1" x14ac:dyDescent="0.2">
      <c r="A49" s="113" t="str">
        <f t="shared" si="0"/>
        <v>OK</v>
      </c>
      <c r="B49" s="114">
        <v>42</v>
      </c>
      <c r="C49" s="115" t="s">
        <v>441</v>
      </c>
      <c r="D49" s="66"/>
      <c r="E49" s="67">
        <v>1</v>
      </c>
      <c r="F49" s="67"/>
      <c r="G49" s="67"/>
      <c r="H49" s="67"/>
      <c r="I49" s="58">
        <v>1</v>
      </c>
      <c r="J49" s="69">
        <f t="shared" si="5"/>
        <v>4</v>
      </c>
      <c r="K49" s="70">
        <f t="shared" si="6"/>
        <v>4</v>
      </c>
      <c r="L49" s="70">
        <f t="shared" si="7"/>
        <v>4</v>
      </c>
      <c r="M49" s="114" t="s">
        <v>581</v>
      </c>
      <c r="N49" s="59" t="str">
        <f t="shared" si="8"/>
        <v>NO</v>
      </c>
      <c r="O49" s="114" t="s">
        <v>87</v>
      </c>
      <c r="P49" s="114" t="s">
        <v>89</v>
      </c>
      <c r="Q49" s="114" t="s">
        <v>91</v>
      </c>
      <c r="R49" s="114" t="s">
        <v>743</v>
      </c>
      <c r="S49" s="114"/>
      <c r="T49" s="114"/>
      <c r="U49" s="114" t="s">
        <v>593</v>
      </c>
      <c r="V49" s="114" t="s">
        <v>594</v>
      </c>
      <c r="W49" s="114">
        <v>19</v>
      </c>
      <c r="X49" s="114"/>
      <c r="Y49" s="114"/>
      <c r="Z49" s="119"/>
    </row>
    <row r="50" spans="1:26" ht="48.75" customHeight="1" x14ac:dyDescent="0.2">
      <c r="A50" s="113" t="str">
        <f t="shared" si="0"/>
        <v>OK</v>
      </c>
      <c r="B50" s="114">
        <v>43</v>
      </c>
      <c r="C50" s="115" t="s">
        <v>442</v>
      </c>
      <c r="D50" s="66"/>
      <c r="E50" s="67"/>
      <c r="F50" s="67"/>
      <c r="G50" s="67">
        <v>1</v>
      </c>
      <c r="H50" s="67"/>
      <c r="I50" s="58">
        <v>1</v>
      </c>
      <c r="J50" s="69">
        <f t="shared" si="5"/>
        <v>2</v>
      </c>
      <c r="K50" s="70">
        <f t="shared" si="6"/>
        <v>2</v>
      </c>
      <c r="L50" s="70">
        <f t="shared" si="7"/>
        <v>4</v>
      </c>
      <c r="M50" s="114" t="s">
        <v>581</v>
      </c>
      <c r="N50" s="59" t="str">
        <f t="shared" si="8"/>
        <v>YES</v>
      </c>
      <c r="O50" s="114" t="s">
        <v>87</v>
      </c>
      <c r="P50" s="114" t="s">
        <v>103</v>
      </c>
      <c r="Q50" s="114" t="s">
        <v>628</v>
      </c>
      <c r="R50" s="114" t="s">
        <v>629</v>
      </c>
      <c r="S50" s="114"/>
      <c r="T50" s="114"/>
      <c r="U50" s="114" t="s">
        <v>744</v>
      </c>
      <c r="V50" s="114" t="s">
        <v>745</v>
      </c>
      <c r="W50" s="114"/>
      <c r="X50" s="114"/>
      <c r="Y50" s="114"/>
      <c r="Z50" s="119"/>
    </row>
    <row r="51" spans="1:26" ht="48.75" customHeight="1" x14ac:dyDescent="0.2">
      <c r="A51" s="113" t="str">
        <f t="shared" si="0"/>
        <v>OK</v>
      </c>
      <c r="B51" s="114">
        <v>44</v>
      </c>
      <c r="C51" s="115" t="s">
        <v>443</v>
      </c>
      <c r="D51" s="66"/>
      <c r="E51" s="67"/>
      <c r="F51" s="67"/>
      <c r="G51" s="67">
        <v>1</v>
      </c>
      <c r="H51" s="67"/>
      <c r="I51" s="58">
        <v>1</v>
      </c>
      <c r="J51" s="69">
        <f t="shared" si="5"/>
        <v>2</v>
      </c>
      <c r="K51" s="70">
        <f t="shared" si="6"/>
        <v>2</v>
      </c>
      <c r="L51" s="70">
        <f t="shared" si="7"/>
        <v>4</v>
      </c>
      <c r="M51" s="114" t="s">
        <v>581</v>
      </c>
      <c r="N51" s="59" t="str">
        <f t="shared" si="8"/>
        <v>YES</v>
      </c>
      <c r="O51" s="114" t="s">
        <v>87</v>
      </c>
      <c r="P51" s="114" t="s">
        <v>90</v>
      </c>
      <c r="Q51" s="114" t="s">
        <v>18</v>
      </c>
      <c r="R51" s="114" t="s">
        <v>598</v>
      </c>
      <c r="S51" s="114"/>
      <c r="T51" s="114"/>
      <c r="U51" s="114">
        <v>2</v>
      </c>
      <c r="V51" s="114" t="s">
        <v>594</v>
      </c>
      <c r="W51" s="114"/>
      <c r="X51" s="114"/>
      <c r="Y51" s="114"/>
      <c r="Z51" s="119"/>
    </row>
    <row r="52" spans="1:26" ht="48.75" customHeight="1" x14ac:dyDescent="0.2">
      <c r="A52" s="113" t="str">
        <f t="shared" si="0"/>
        <v>OK</v>
      </c>
      <c r="B52" s="114">
        <v>45</v>
      </c>
      <c r="C52" s="115" t="s">
        <v>445</v>
      </c>
      <c r="D52" s="66"/>
      <c r="E52" s="67"/>
      <c r="F52" s="67">
        <v>1</v>
      </c>
      <c r="G52" s="67"/>
      <c r="H52" s="67"/>
      <c r="I52" s="58">
        <v>1</v>
      </c>
      <c r="J52" s="69">
        <f t="shared" si="5"/>
        <v>3</v>
      </c>
      <c r="K52" s="70">
        <f t="shared" si="6"/>
        <v>3</v>
      </c>
      <c r="L52" s="70">
        <f t="shared" si="7"/>
        <v>4</v>
      </c>
      <c r="M52" s="114" t="s">
        <v>581</v>
      </c>
      <c r="N52" s="59" t="str">
        <f t="shared" si="8"/>
        <v>YES</v>
      </c>
      <c r="O52" s="114" t="s">
        <v>103</v>
      </c>
      <c r="P52" s="114" t="s">
        <v>119</v>
      </c>
      <c r="Q52" s="114" t="s">
        <v>598</v>
      </c>
      <c r="R52" s="114"/>
      <c r="S52" s="114"/>
      <c r="T52" s="114"/>
      <c r="U52" s="114">
        <v>2</v>
      </c>
      <c r="V52" s="114" t="s">
        <v>594</v>
      </c>
      <c r="W52" s="114">
        <v>46</v>
      </c>
      <c r="X52" s="114"/>
      <c r="Y52" s="114"/>
      <c r="Z52" s="119"/>
    </row>
    <row r="53" spans="1:26" ht="48.75" customHeight="1" x14ac:dyDescent="0.2">
      <c r="A53" s="113" t="str">
        <f t="shared" si="0"/>
        <v>OK</v>
      </c>
      <c r="B53" s="114">
        <v>46</v>
      </c>
      <c r="C53" s="115" t="s">
        <v>446</v>
      </c>
      <c r="D53" s="66"/>
      <c r="E53" s="67"/>
      <c r="F53" s="67">
        <v>1</v>
      </c>
      <c r="G53" s="67"/>
      <c r="H53" s="67"/>
      <c r="I53" s="58">
        <v>1</v>
      </c>
      <c r="J53" s="69">
        <f t="shared" si="5"/>
        <v>3</v>
      </c>
      <c r="K53" s="70">
        <f t="shared" si="6"/>
        <v>3</v>
      </c>
      <c r="L53" s="70">
        <f t="shared" si="7"/>
        <v>4</v>
      </c>
      <c r="M53" s="114" t="s">
        <v>581</v>
      </c>
      <c r="N53" s="59" t="str">
        <f t="shared" si="8"/>
        <v>YES</v>
      </c>
      <c r="O53" s="114" t="s">
        <v>87</v>
      </c>
      <c r="P53" s="114" t="s">
        <v>119</v>
      </c>
      <c r="Q53" s="114" t="s">
        <v>598</v>
      </c>
      <c r="R53" s="114"/>
      <c r="S53" s="114"/>
      <c r="T53" s="114"/>
      <c r="U53" s="114">
        <v>2</v>
      </c>
      <c r="V53" s="114" t="s">
        <v>594</v>
      </c>
      <c r="W53" s="114">
        <v>46</v>
      </c>
      <c r="X53" s="114"/>
      <c r="Y53" s="114"/>
      <c r="Z53" s="119"/>
    </row>
    <row r="54" spans="1:26" s="2" customFormat="1" ht="48.75" customHeight="1" x14ac:dyDescent="0.2">
      <c r="A54" s="113" t="str">
        <f t="shared" si="0"/>
        <v>OK</v>
      </c>
      <c r="B54" s="114">
        <v>47</v>
      </c>
      <c r="C54" s="115" t="s">
        <v>663</v>
      </c>
      <c r="D54" s="66"/>
      <c r="E54" s="67">
        <v>1</v>
      </c>
      <c r="F54" s="67"/>
      <c r="G54" s="67"/>
      <c r="H54" s="67"/>
      <c r="I54" s="58">
        <v>1</v>
      </c>
      <c r="J54" s="69">
        <f t="shared" si="5"/>
        <v>4</v>
      </c>
      <c r="K54" s="70">
        <f t="shared" si="6"/>
        <v>4</v>
      </c>
      <c r="L54" s="70">
        <f t="shared" si="7"/>
        <v>4</v>
      </c>
      <c r="M54" s="114" t="s">
        <v>581</v>
      </c>
      <c r="N54" s="59" t="str">
        <f t="shared" si="8"/>
        <v>NO</v>
      </c>
      <c r="O54" s="118" t="s">
        <v>87</v>
      </c>
      <c r="P54" s="118" t="s">
        <v>103</v>
      </c>
      <c r="Q54" s="114" t="s">
        <v>735</v>
      </c>
      <c r="R54" s="114" t="s">
        <v>629</v>
      </c>
      <c r="S54" s="114"/>
      <c r="T54" s="114"/>
      <c r="U54" s="114" t="s">
        <v>729</v>
      </c>
      <c r="V54" s="114" t="s">
        <v>746</v>
      </c>
      <c r="W54" s="114" t="s">
        <v>747</v>
      </c>
      <c r="X54" s="114"/>
      <c r="Y54" s="114"/>
      <c r="Z54" s="119"/>
    </row>
    <row r="55" spans="1:26" s="2" customFormat="1" ht="30" customHeight="1" x14ac:dyDescent="0.2">
      <c r="A55" s="279" t="s">
        <v>1185</v>
      </c>
      <c r="B55" s="280"/>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1"/>
    </row>
    <row r="56" spans="1:26" s="2" customFormat="1" ht="48.75" customHeight="1" x14ac:dyDescent="0.2">
      <c r="A56" s="113" t="str">
        <f t="shared" si="0"/>
        <v>OK</v>
      </c>
      <c r="B56" s="114">
        <v>48</v>
      </c>
      <c r="C56" s="115" t="s">
        <v>79</v>
      </c>
      <c r="D56" s="66"/>
      <c r="E56" s="67"/>
      <c r="F56" s="67">
        <v>1</v>
      </c>
      <c r="G56" s="67"/>
      <c r="H56" s="67"/>
      <c r="I56" s="58">
        <v>1</v>
      </c>
      <c r="J56" s="69">
        <f t="shared" ref="J56:J61" si="9">IF(A56="ERROR","ERROR",E56*4+F56*3+G56*2+H56*1+D56*0)</f>
        <v>3</v>
      </c>
      <c r="K56" s="70">
        <f t="shared" ref="K56:K61" si="10">IF(A56="ERROR","ERROR",J56*I56)</f>
        <v>3</v>
      </c>
      <c r="L56" s="70">
        <f t="shared" ref="L56:L61" si="11">IF(A56="ERROR","ERROR",IF(D56=1,0,4*I56))</f>
        <v>4</v>
      </c>
      <c r="M56" s="114" t="s">
        <v>13</v>
      </c>
      <c r="N56" s="59" t="str">
        <f t="shared" ref="N56:N61" si="12">IF(OR(J56=4, J56=0),"NO",IF(A56="ERROR","ERROR","YES"))</f>
        <v>YES</v>
      </c>
      <c r="O56" s="118" t="s">
        <v>34</v>
      </c>
      <c r="P56" s="118" t="s">
        <v>748</v>
      </c>
      <c r="Q56" s="114" t="s">
        <v>749</v>
      </c>
      <c r="R56" s="114" t="s">
        <v>750</v>
      </c>
      <c r="S56" s="114" t="s">
        <v>751</v>
      </c>
      <c r="T56" s="114" t="s">
        <v>639</v>
      </c>
      <c r="U56" s="114" t="s">
        <v>605</v>
      </c>
      <c r="V56" s="114" t="s">
        <v>752</v>
      </c>
      <c r="W56" s="114"/>
      <c r="X56" s="114"/>
      <c r="Y56" s="114"/>
      <c r="Z56" s="119"/>
    </row>
    <row r="57" spans="1:26" ht="48.75" customHeight="1" x14ac:dyDescent="0.2">
      <c r="A57" s="113" t="str">
        <f t="shared" si="0"/>
        <v>OK</v>
      </c>
      <c r="B57" s="114">
        <v>49</v>
      </c>
      <c r="C57" s="115" t="s">
        <v>431</v>
      </c>
      <c r="D57" s="66"/>
      <c r="E57" s="67"/>
      <c r="F57" s="67"/>
      <c r="G57" s="67">
        <v>1</v>
      </c>
      <c r="H57" s="67"/>
      <c r="I57" s="58">
        <v>1</v>
      </c>
      <c r="J57" s="69">
        <f t="shared" si="9"/>
        <v>2</v>
      </c>
      <c r="K57" s="70">
        <f t="shared" si="10"/>
        <v>2</v>
      </c>
      <c r="L57" s="70">
        <f t="shared" si="11"/>
        <v>4</v>
      </c>
      <c r="M57" s="114" t="s">
        <v>13</v>
      </c>
      <c r="N57" s="59" t="str">
        <f t="shared" si="12"/>
        <v>YES</v>
      </c>
      <c r="O57" s="118" t="s">
        <v>31</v>
      </c>
      <c r="P57" s="114" t="s">
        <v>639</v>
      </c>
      <c r="Q57" s="114"/>
      <c r="R57" s="114"/>
      <c r="S57" s="114"/>
      <c r="T57" s="114"/>
      <c r="U57" s="114" t="s">
        <v>605</v>
      </c>
      <c r="V57" s="114" t="s">
        <v>729</v>
      </c>
      <c r="W57" s="114" t="s">
        <v>752</v>
      </c>
      <c r="X57" s="114"/>
      <c r="Y57" s="114"/>
      <c r="Z57" s="119"/>
    </row>
    <row r="58" spans="1:26" ht="48.75" customHeight="1" x14ac:dyDescent="0.2">
      <c r="A58" s="113" t="str">
        <f t="shared" si="0"/>
        <v>OK</v>
      </c>
      <c r="B58" s="114">
        <v>50</v>
      </c>
      <c r="C58" s="115" t="s">
        <v>664</v>
      </c>
      <c r="D58" s="66"/>
      <c r="E58" s="67">
        <v>1</v>
      </c>
      <c r="F58" s="67"/>
      <c r="G58" s="67"/>
      <c r="H58" s="67"/>
      <c r="I58" s="58">
        <v>1</v>
      </c>
      <c r="J58" s="69">
        <f t="shared" si="9"/>
        <v>4</v>
      </c>
      <c r="K58" s="70">
        <f t="shared" si="10"/>
        <v>4</v>
      </c>
      <c r="L58" s="70">
        <f t="shared" si="11"/>
        <v>4</v>
      </c>
      <c r="M58" s="114" t="s">
        <v>13</v>
      </c>
      <c r="N58" s="59" t="str">
        <f t="shared" si="12"/>
        <v>NO</v>
      </c>
      <c r="O58" s="118" t="s">
        <v>32</v>
      </c>
      <c r="P58" s="118" t="s">
        <v>31</v>
      </c>
      <c r="Q58" s="114"/>
      <c r="R58" s="114"/>
      <c r="S58" s="114"/>
      <c r="T58" s="114"/>
      <c r="U58" s="114" t="s">
        <v>752</v>
      </c>
      <c r="V58" s="114" t="s">
        <v>729</v>
      </c>
      <c r="W58" s="114" t="s">
        <v>595</v>
      </c>
      <c r="X58" s="114" t="s">
        <v>605</v>
      </c>
      <c r="Y58" s="114"/>
      <c r="Z58" s="119"/>
    </row>
    <row r="59" spans="1:26" ht="48.75" customHeight="1" x14ac:dyDescent="0.2">
      <c r="A59" s="113" t="str">
        <f t="shared" si="0"/>
        <v>OK</v>
      </c>
      <c r="B59" s="114">
        <v>51</v>
      </c>
      <c r="C59" s="115" t="s">
        <v>665</v>
      </c>
      <c r="D59" s="66"/>
      <c r="E59" s="67">
        <v>1</v>
      </c>
      <c r="F59" s="67"/>
      <c r="G59" s="67"/>
      <c r="H59" s="67"/>
      <c r="I59" s="58">
        <v>1</v>
      </c>
      <c r="J59" s="69">
        <f t="shared" si="9"/>
        <v>4</v>
      </c>
      <c r="K59" s="70">
        <f t="shared" si="10"/>
        <v>4</v>
      </c>
      <c r="L59" s="70">
        <f t="shared" si="11"/>
        <v>4</v>
      </c>
      <c r="M59" s="114" t="s">
        <v>13</v>
      </c>
      <c r="N59" s="59" t="str">
        <f t="shared" si="12"/>
        <v>NO</v>
      </c>
      <c r="O59" s="118" t="s">
        <v>16</v>
      </c>
      <c r="P59" s="118" t="s">
        <v>32</v>
      </c>
      <c r="Q59" s="114" t="s">
        <v>753</v>
      </c>
      <c r="R59" s="114" t="s">
        <v>754</v>
      </c>
      <c r="S59" s="114" t="s">
        <v>751</v>
      </c>
      <c r="T59" s="114" t="s">
        <v>121</v>
      </c>
      <c r="U59" s="114" t="s">
        <v>605</v>
      </c>
      <c r="V59" s="114" t="s">
        <v>596</v>
      </c>
      <c r="W59" s="114"/>
      <c r="X59" s="114"/>
      <c r="Y59" s="114"/>
      <c r="Z59" s="119"/>
    </row>
    <row r="60" spans="1:26" ht="48.75" customHeight="1" x14ac:dyDescent="0.2">
      <c r="A60" s="113" t="str">
        <f t="shared" si="0"/>
        <v>OK</v>
      </c>
      <c r="B60" s="114">
        <v>52</v>
      </c>
      <c r="C60" s="115" t="s">
        <v>666</v>
      </c>
      <c r="D60" s="66"/>
      <c r="E60" s="67">
        <v>1</v>
      </c>
      <c r="F60" s="67"/>
      <c r="G60" s="67"/>
      <c r="H60" s="67"/>
      <c r="I60" s="58">
        <v>1</v>
      </c>
      <c r="J60" s="69">
        <f t="shared" si="9"/>
        <v>4</v>
      </c>
      <c r="K60" s="70">
        <f t="shared" si="10"/>
        <v>4</v>
      </c>
      <c r="L60" s="70">
        <f t="shared" si="11"/>
        <v>4</v>
      </c>
      <c r="M60" s="114" t="s">
        <v>13</v>
      </c>
      <c r="N60" s="59" t="str">
        <f t="shared" si="12"/>
        <v>NO</v>
      </c>
      <c r="O60" s="118" t="s">
        <v>91</v>
      </c>
      <c r="P60" s="118" t="s">
        <v>32</v>
      </c>
      <c r="Q60" s="114" t="s">
        <v>586</v>
      </c>
      <c r="R60" s="114" t="s">
        <v>90</v>
      </c>
      <c r="S60" s="114"/>
      <c r="T60" s="114"/>
      <c r="U60" s="114" t="s">
        <v>605</v>
      </c>
      <c r="V60" s="114" t="s">
        <v>594</v>
      </c>
      <c r="W60" s="114"/>
      <c r="X60" s="114"/>
      <c r="Y60" s="114"/>
      <c r="Z60" s="119"/>
    </row>
    <row r="61" spans="1:26" ht="48.75" customHeight="1" x14ac:dyDescent="0.2">
      <c r="A61" s="113" t="str">
        <f t="shared" si="0"/>
        <v>OK</v>
      </c>
      <c r="B61" s="114">
        <v>53</v>
      </c>
      <c r="C61" s="115" t="s">
        <v>296</v>
      </c>
      <c r="D61" s="66"/>
      <c r="E61" s="67">
        <v>1</v>
      </c>
      <c r="F61" s="67"/>
      <c r="G61" s="67"/>
      <c r="H61" s="67"/>
      <c r="I61" s="58">
        <v>1</v>
      </c>
      <c r="J61" s="69">
        <f t="shared" si="9"/>
        <v>4</v>
      </c>
      <c r="K61" s="70">
        <f t="shared" si="10"/>
        <v>4</v>
      </c>
      <c r="L61" s="70">
        <f t="shared" si="11"/>
        <v>4</v>
      </c>
      <c r="M61" s="114" t="s">
        <v>13</v>
      </c>
      <c r="N61" s="59" t="str">
        <f t="shared" si="12"/>
        <v>NO</v>
      </c>
      <c r="O61" s="118" t="s">
        <v>91</v>
      </c>
      <c r="P61" s="118" t="s">
        <v>34</v>
      </c>
      <c r="Q61" s="114" t="s">
        <v>639</v>
      </c>
      <c r="R61" s="114" t="s">
        <v>737</v>
      </c>
      <c r="S61" s="114"/>
      <c r="T61" s="114"/>
      <c r="U61" s="114" t="s">
        <v>605</v>
      </c>
      <c r="V61" s="114" t="s">
        <v>594</v>
      </c>
      <c r="W61" s="114"/>
      <c r="X61" s="114"/>
      <c r="Y61" s="114"/>
      <c r="Z61" s="119"/>
    </row>
    <row r="62" spans="1:26" s="2" customFormat="1" ht="30" customHeight="1" x14ac:dyDescent="0.2">
      <c r="A62" s="279" t="s">
        <v>646</v>
      </c>
      <c r="B62" s="280"/>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1"/>
    </row>
    <row r="63" spans="1:26" ht="48.75" customHeight="1" x14ac:dyDescent="0.2">
      <c r="A63" s="113" t="str">
        <f t="shared" si="0"/>
        <v>OK</v>
      </c>
      <c r="B63" s="114">
        <v>54</v>
      </c>
      <c r="C63" s="115" t="s">
        <v>667</v>
      </c>
      <c r="D63" s="66"/>
      <c r="E63" s="67">
        <v>1</v>
      </c>
      <c r="F63" s="67"/>
      <c r="G63" s="67"/>
      <c r="H63" s="67"/>
      <c r="I63" s="58">
        <v>1</v>
      </c>
      <c r="J63" s="69">
        <f t="shared" ref="J63:J92" si="13">IF(A63="ERROR","ERROR",E63*4+F63*3+G63*2+H63*1+D63*0)</f>
        <v>4</v>
      </c>
      <c r="K63" s="70">
        <f t="shared" ref="K63:K92" si="14">IF(A63="ERROR","ERROR",J63*I63)</f>
        <v>4</v>
      </c>
      <c r="L63" s="70">
        <f t="shared" ref="L63:L92" si="15">IF(A63="ERROR","ERROR",IF(D63=1,0,4*I63))</f>
        <v>4</v>
      </c>
      <c r="M63" s="114" t="s">
        <v>583</v>
      </c>
      <c r="N63" s="59" t="str">
        <f t="shared" ref="N63:N92" si="16">IF(OR(J63=4, J63=0),"NO",IF(A63="ERROR","ERROR","YES"))</f>
        <v>NO</v>
      </c>
      <c r="O63" s="114" t="s">
        <v>7</v>
      </c>
      <c r="P63" s="114" t="s">
        <v>8</v>
      </c>
      <c r="Q63" s="114"/>
      <c r="R63" s="114"/>
      <c r="S63" s="114"/>
      <c r="T63" s="114"/>
      <c r="U63" s="114" t="s">
        <v>590</v>
      </c>
      <c r="V63" s="114" t="s">
        <v>742</v>
      </c>
      <c r="W63" s="114"/>
      <c r="X63" s="114"/>
      <c r="Y63" s="114"/>
      <c r="Z63" s="119"/>
    </row>
    <row r="64" spans="1:26" ht="48.75" customHeight="1" x14ac:dyDescent="0.2">
      <c r="A64" s="113" t="str">
        <f t="shared" si="0"/>
        <v>OK</v>
      </c>
      <c r="B64" s="114">
        <v>55</v>
      </c>
      <c r="C64" s="115" t="s">
        <v>425</v>
      </c>
      <c r="D64" s="66"/>
      <c r="E64" s="67">
        <v>1</v>
      </c>
      <c r="F64" s="67"/>
      <c r="G64" s="67"/>
      <c r="H64" s="67"/>
      <c r="I64" s="58">
        <v>1</v>
      </c>
      <c r="J64" s="69">
        <f t="shared" si="13"/>
        <v>4</v>
      </c>
      <c r="K64" s="70">
        <f t="shared" si="14"/>
        <v>4</v>
      </c>
      <c r="L64" s="70">
        <f t="shared" si="15"/>
        <v>4</v>
      </c>
      <c r="M64" s="114" t="s">
        <v>583</v>
      </c>
      <c r="N64" s="59" t="str">
        <f t="shared" si="16"/>
        <v>NO</v>
      </c>
      <c r="O64" s="114" t="s">
        <v>8</v>
      </c>
      <c r="P64" s="114"/>
      <c r="Q64" s="114"/>
      <c r="R64" s="114"/>
      <c r="S64" s="114"/>
      <c r="T64" s="114"/>
      <c r="U64" s="114" t="s">
        <v>752</v>
      </c>
      <c r="V64" s="114"/>
      <c r="W64" s="114"/>
      <c r="X64" s="114"/>
      <c r="Y64" s="114"/>
      <c r="Z64" s="119"/>
    </row>
    <row r="65" spans="1:26" ht="48.75" customHeight="1" x14ac:dyDescent="0.2">
      <c r="A65" s="113" t="str">
        <f t="shared" si="0"/>
        <v>OK</v>
      </c>
      <c r="B65" s="114">
        <v>56</v>
      </c>
      <c r="C65" s="115" t="s">
        <v>426</v>
      </c>
      <c r="D65" s="66"/>
      <c r="E65" s="67"/>
      <c r="F65" s="67"/>
      <c r="G65" s="67">
        <v>1</v>
      </c>
      <c r="H65" s="67"/>
      <c r="I65" s="58">
        <v>1</v>
      </c>
      <c r="J65" s="69">
        <f t="shared" si="13"/>
        <v>2</v>
      </c>
      <c r="K65" s="70">
        <f t="shared" si="14"/>
        <v>2</v>
      </c>
      <c r="L65" s="70">
        <f t="shared" si="15"/>
        <v>4</v>
      </c>
      <c r="M65" s="114" t="s">
        <v>583</v>
      </c>
      <c r="N65" s="59" t="str">
        <f t="shared" si="16"/>
        <v>YES</v>
      </c>
      <c r="O65" s="114" t="s">
        <v>9</v>
      </c>
      <c r="P65" s="114"/>
      <c r="Q65" s="114"/>
      <c r="R65" s="114"/>
      <c r="S65" s="114"/>
      <c r="T65" s="114"/>
      <c r="U65" s="114" t="s">
        <v>596</v>
      </c>
      <c r="V65" s="114"/>
      <c r="W65" s="114"/>
      <c r="X65" s="114"/>
      <c r="Y65" s="114"/>
      <c r="Z65" s="119"/>
    </row>
    <row r="66" spans="1:26" ht="48.75" customHeight="1" x14ac:dyDescent="0.2">
      <c r="A66" s="113" t="str">
        <f t="shared" si="0"/>
        <v>OK</v>
      </c>
      <c r="B66" s="114">
        <v>57</v>
      </c>
      <c r="C66" s="115" t="s">
        <v>668</v>
      </c>
      <c r="D66" s="66"/>
      <c r="E66" s="67"/>
      <c r="F66" s="67"/>
      <c r="G66" s="67"/>
      <c r="H66" s="67">
        <v>1</v>
      </c>
      <c r="I66" s="58">
        <v>2</v>
      </c>
      <c r="J66" s="69">
        <f t="shared" si="13"/>
        <v>1</v>
      </c>
      <c r="K66" s="70">
        <f t="shared" si="14"/>
        <v>2</v>
      </c>
      <c r="L66" s="70">
        <f t="shared" si="15"/>
        <v>8</v>
      </c>
      <c r="M66" s="114" t="s">
        <v>583</v>
      </c>
      <c r="N66" s="59" t="str">
        <f t="shared" si="16"/>
        <v>YES</v>
      </c>
      <c r="O66" s="114" t="s">
        <v>11</v>
      </c>
      <c r="P66" s="114"/>
      <c r="Q66" s="114"/>
      <c r="R66" s="114"/>
      <c r="S66" s="114"/>
      <c r="T66" s="114"/>
      <c r="U66" s="114"/>
      <c r="V66" s="114"/>
      <c r="W66" s="114"/>
      <c r="X66" s="114"/>
      <c r="Y66" s="114"/>
      <c r="Z66" s="119"/>
    </row>
    <row r="67" spans="1:26" ht="48.75" customHeight="1" x14ac:dyDescent="0.2">
      <c r="A67" s="113" t="str">
        <f t="shared" si="0"/>
        <v>OK</v>
      </c>
      <c r="B67" s="114">
        <v>58</v>
      </c>
      <c r="C67" s="115" t="s">
        <v>669</v>
      </c>
      <c r="D67" s="66"/>
      <c r="E67" s="67"/>
      <c r="F67" s="67"/>
      <c r="G67" s="67"/>
      <c r="H67" s="67">
        <v>1</v>
      </c>
      <c r="I67" s="58">
        <v>2</v>
      </c>
      <c r="J67" s="69">
        <f t="shared" si="13"/>
        <v>1</v>
      </c>
      <c r="K67" s="70">
        <f t="shared" si="14"/>
        <v>2</v>
      </c>
      <c r="L67" s="70">
        <f t="shared" si="15"/>
        <v>8</v>
      </c>
      <c r="M67" s="114" t="s">
        <v>583</v>
      </c>
      <c r="N67" s="59" t="str">
        <f t="shared" si="16"/>
        <v>YES</v>
      </c>
      <c r="O67" s="114" t="s">
        <v>11</v>
      </c>
      <c r="P67" s="114" t="s">
        <v>7</v>
      </c>
      <c r="Q67" s="114" t="s">
        <v>8</v>
      </c>
      <c r="R67" s="114"/>
      <c r="S67" s="114"/>
      <c r="T67" s="114"/>
      <c r="U67" s="114" t="s">
        <v>752</v>
      </c>
      <c r="V67" s="114"/>
      <c r="W67" s="114"/>
      <c r="X67" s="114"/>
      <c r="Y67" s="114"/>
      <c r="Z67" s="119"/>
    </row>
    <row r="68" spans="1:26" ht="48.75" customHeight="1" x14ac:dyDescent="0.2">
      <c r="A68" s="113" t="str">
        <f t="shared" si="0"/>
        <v>OK</v>
      </c>
      <c r="B68" s="114">
        <v>59</v>
      </c>
      <c r="C68" s="115" t="s">
        <v>670</v>
      </c>
      <c r="D68" s="66"/>
      <c r="E68" s="67"/>
      <c r="F68" s="67">
        <v>1</v>
      </c>
      <c r="G68" s="67"/>
      <c r="H68" s="67"/>
      <c r="I68" s="58">
        <v>1</v>
      </c>
      <c r="J68" s="69">
        <f t="shared" si="13"/>
        <v>3</v>
      </c>
      <c r="K68" s="70">
        <f t="shared" si="14"/>
        <v>3</v>
      </c>
      <c r="L68" s="70">
        <f t="shared" si="15"/>
        <v>4</v>
      </c>
      <c r="M68" s="114" t="s">
        <v>583</v>
      </c>
      <c r="N68" s="59" t="str">
        <f t="shared" si="16"/>
        <v>YES</v>
      </c>
      <c r="O68" s="114" t="s">
        <v>11</v>
      </c>
      <c r="P68" s="114" t="s">
        <v>9</v>
      </c>
      <c r="Q68" s="114" t="s">
        <v>8</v>
      </c>
      <c r="R68" s="114"/>
      <c r="S68" s="114"/>
      <c r="T68" s="114"/>
      <c r="U68" s="114" t="s">
        <v>594</v>
      </c>
      <c r="V68" s="114" t="s">
        <v>593</v>
      </c>
      <c r="W68" s="114" t="s">
        <v>605</v>
      </c>
      <c r="X68" s="114"/>
      <c r="Y68" s="114"/>
      <c r="Z68" s="119"/>
    </row>
    <row r="69" spans="1:26" ht="48.75" customHeight="1" x14ac:dyDescent="0.2">
      <c r="A69" s="113" t="str">
        <f t="shared" si="0"/>
        <v>OK</v>
      </c>
      <c r="B69" s="114">
        <v>60</v>
      </c>
      <c r="C69" s="115" t="s">
        <v>671</v>
      </c>
      <c r="D69" s="66"/>
      <c r="E69" s="67">
        <v>1</v>
      </c>
      <c r="F69" s="67"/>
      <c r="G69" s="67"/>
      <c r="H69" s="67"/>
      <c r="I69" s="58">
        <v>1</v>
      </c>
      <c r="J69" s="69">
        <f t="shared" si="13"/>
        <v>4</v>
      </c>
      <c r="K69" s="70">
        <f t="shared" si="14"/>
        <v>4</v>
      </c>
      <c r="L69" s="70">
        <f t="shared" si="15"/>
        <v>4</v>
      </c>
      <c r="M69" s="114" t="s">
        <v>583</v>
      </c>
      <c r="N69" s="59" t="str">
        <f t="shared" si="16"/>
        <v>NO</v>
      </c>
      <c r="O69" s="114" t="s">
        <v>11</v>
      </c>
      <c r="P69" s="114" t="s">
        <v>9</v>
      </c>
      <c r="Q69" s="114" t="s">
        <v>8</v>
      </c>
      <c r="R69" s="114"/>
      <c r="S69" s="114"/>
      <c r="T69" s="114"/>
      <c r="U69" s="114" t="s">
        <v>594</v>
      </c>
      <c r="V69" s="114" t="s">
        <v>593</v>
      </c>
      <c r="W69" s="114" t="s">
        <v>605</v>
      </c>
      <c r="X69" s="114"/>
      <c r="Y69" s="114"/>
      <c r="Z69" s="119"/>
    </row>
    <row r="70" spans="1:26" ht="48.75" customHeight="1" x14ac:dyDescent="0.2">
      <c r="A70" s="113" t="str">
        <f t="shared" si="0"/>
        <v>OK</v>
      </c>
      <c r="B70" s="114">
        <v>61</v>
      </c>
      <c r="C70" s="115" t="s">
        <v>672</v>
      </c>
      <c r="D70" s="66"/>
      <c r="E70" s="67">
        <v>1</v>
      </c>
      <c r="F70" s="67"/>
      <c r="G70" s="67"/>
      <c r="H70" s="67"/>
      <c r="I70" s="58">
        <v>1</v>
      </c>
      <c r="J70" s="69">
        <f t="shared" si="13"/>
        <v>4</v>
      </c>
      <c r="K70" s="70">
        <f t="shared" si="14"/>
        <v>4</v>
      </c>
      <c r="L70" s="70">
        <f t="shared" si="15"/>
        <v>4</v>
      </c>
      <c r="M70" s="114" t="s">
        <v>583</v>
      </c>
      <c r="N70" s="59" t="str">
        <f t="shared" si="16"/>
        <v>NO</v>
      </c>
      <c r="O70" s="114" t="s">
        <v>11</v>
      </c>
      <c r="P70" s="114" t="s">
        <v>7</v>
      </c>
      <c r="Q70" s="114" t="s">
        <v>8</v>
      </c>
      <c r="R70" s="114"/>
      <c r="S70" s="114"/>
      <c r="T70" s="114"/>
      <c r="U70" s="114" t="s">
        <v>593</v>
      </c>
      <c r="V70" s="114" t="s">
        <v>594</v>
      </c>
      <c r="W70" s="114"/>
      <c r="X70" s="114"/>
      <c r="Y70" s="114"/>
      <c r="Z70" s="119"/>
    </row>
    <row r="71" spans="1:26" ht="48.75" customHeight="1" x14ac:dyDescent="0.2">
      <c r="A71" s="113" t="str">
        <f t="shared" si="0"/>
        <v>OK</v>
      </c>
      <c r="B71" s="114">
        <v>62</v>
      </c>
      <c r="C71" s="115" t="s">
        <v>427</v>
      </c>
      <c r="D71" s="66"/>
      <c r="E71" s="67">
        <v>1</v>
      </c>
      <c r="F71" s="67"/>
      <c r="G71" s="67"/>
      <c r="H71" s="67"/>
      <c r="I71" s="58">
        <v>1</v>
      </c>
      <c r="J71" s="69">
        <f t="shared" si="13"/>
        <v>4</v>
      </c>
      <c r="K71" s="70">
        <f t="shared" si="14"/>
        <v>4</v>
      </c>
      <c r="L71" s="70">
        <f t="shared" si="15"/>
        <v>4</v>
      </c>
      <c r="M71" s="114" t="s">
        <v>583</v>
      </c>
      <c r="N71" s="59" t="str">
        <f t="shared" si="16"/>
        <v>NO</v>
      </c>
      <c r="O71" s="114" t="s">
        <v>9</v>
      </c>
      <c r="P71" s="114"/>
      <c r="Q71" s="114"/>
      <c r="R71" s="114"/>
      <c r="S71" s="114"/>
      <c r="T71" s="114"/>
      <c r="U71" s="114" t="s">
        <v>594</v>
      </c>
      <c r="V71" s="114" t="s">
        <v>593</v>
      </c>
      <c r="W71" s="114"/>
      <c r="X71" s="114"/>
      <c r="Y71" s="114"/>
      <c r="Z71" s="119"/>
    </row>
    <row r="72" spans="1:26" ht="48.75" customHeight="1" x14ac:dyDescent="0.2">
      <c r="A72" s="113" t="str">
        <f t="shared" ref="A72:A92" si="17">IF(COUNT(D72:H72)&gt;1,"ERROR",IF(COUNT(D72:H72)=0,"ERROR","OK"))</f>
        <v>OK</v>
      </c>
      <c r="B72" s="114">
        <v>63</v>
      </c>
      <c r="C72" s="115" t="s">
        <v>428</v>
      </c>
      <c r="D72" s="66"/>
      <c r="E72" s="67">
        <v>1</v>
      </c>
      <c r="F72" s="67"/>
      <c r="G72" s="67"/>
      <c r="H72" s="67"/>
      <c r="I72" s="58">
        <v>1</v>
      </c>
      <c r="J72" s="69">
        <f t="shared" si="13"/>
        <v>4</v>
      </c>
      <c r="K72" s="70">
        <f t="shared" si="14"/>
        <v>4</v>
      </c>
      <c r="L72" s="70">
        <f t="shared" si="15"/>
        <v>4</v>
      </c>
      <c r="M72" s="114" t="s">
        <v>583</v>
      </c>
      <c r="N72" s="59" t="str">
        <f t="shared" si="16"/>
        <v>NO</v>
      </c>
      <c r="O72" s="114" t="s">
        <v>9</v>
      </c>
      <c r="P72" s="114"/>
      <c r="Q72" s="114"/>
      <c r="R72" s="114"/>
      <c r="S72" s="114"/>
      <c r="T72" s="114"/>
      <c r="U72" s="114" t="s">
        <v>594</v>
      </c>
      <c r="V72" s="114" t="s">
        <v>593</v>
      </c>
      <c r="W72" s="114"/>
      <c r="X72" s="114"/>
      <c r="Y72" s="114"/>
      <c r="Z72" s="119"/>
    </row>
    <row r="73" spans="1:26" ht="48.75" customHeight="1" x14ac:dyDescent="0.2">
      <c r="A73" s="113" t="str">
        <f t="shared" si="17"/>
        <v>OK</v>
      </c>
      <c r="B73" s="114">
        <v>64</v>
      </c>
      <c r="C73" s="115" t="s">
        <v>673</v>
      </c>
      <c r="D73" s="66"/>
      <c r="E73" s="67"/>
      <c r="F73" s="67"/>
      <c r="G73" s="67"/>
      <c r="H73" s="67">
        <v>1</v>
      </c>
      <c r="I73" s="58">
        <v>1</v>
      </c>
      <c r="J73" s="69">
        <f t="shared" si="13"/>
        <v>1</v>
      </c>
      <c r="K73" s="70">
        <f t="shared" si="14"/>
        <v>1</v>
      </c>
      <c r="L73" s="70">
        <f t="shared" si="15"/>
        <v>4</v>
      </c>
      <c r="M73" s="114" t="s">
        <v>583</v>
      </c>
      <c r="N73" s="59" t="str">
        <f t="shared" si="16"/>
        <v>YES</v>
      </c>
      <c r="O73" s="114" t="s">
        <v>11</v>
      </c>
      <c r="P73" s="114" t="s">
        <v>8</v>
      </c>
      <c r="Q73" s="114"/>
      <c r="R73" s="114"/>
      <c r="S73" s="114"/>
      <c r="T73" s="114"/>
      <c r="U73" s="114" t="s">
        <v>593</v>
      </c>
      <c r="V73" s="114"/>
      <c r="W73" s="114"/>
      <c r="X73" s="114"/>
      <c r="Y73" s="114"/>
      <c r="Z73" s="119"/>
    </row>
    <row r="74" spans="1:26" ht="48.75" customHeight="1" x14ac:dyDescent="0.2">
      <c r="A74" s="113" t="str">
        <f t="shared" si="17"/>
        <v>OK</v>
      </c>
      <c r="B74" s="114">
        <v>65</v>
      </c>
      <c r="C74" s="115" t="s">
        <v>292</v>
      </c>
      <c r="D74" s="66"/>
      <c r="E74" s="67">
        <v>1</v>
      </c>
      <c r="F74" s="67"/>
      <c r="G74" s="67"/>
      <c r="H74" s="67"/>
      <c r="I74" s="58">
        <v>1</v>
      </c>
      <c r="J74" s="69">
        <f t="shared" si="13"/>
        <v>4</v>
      </c>
      <c r="K74" s="70">
        <f t="shared" si="14"/>
        <v>4</v>
      </c>
      <c r="L74" s="70">
        <f t="shared" si="15"/>
        <v>4</v>
      </c>
      <c r="M74" s="114" t="s">
        <v>583</v>
      </c>
      <c r="N74" s="59" t="str">
        <f t="shared" si="16"/>
        <v>NO</v>
      </c>
      <c r="O74" s="114" t="s">
        <v>17</v>
      </c>
      <c r="P74" s="114" t="s">
        <v>8</v>
      </c>
      <c r="Q74" s="114" t="s">
        <v>122</v>
      </c>
      <c r="R74" s="114"/>
      <c r="S74" s="114"/>
      <c r="T74" s="114"/>
      <c r="U74" s="114">
        <v>2</v>
      </c>
      <c r="V74" s="114">
        <v>3</v>
      </c>
      <c r="W74" s="114"/>
      <c r="X74" s="114"/>
      <c r="Y74" s="114"/>
      <c r="Z74" s="119"/>
    </row>
    <row r="75" spans="1:26" ht="48.75" customHeight="1" x14ac:dyDescent="0.2">
      <c r="A75" s="113" t="str">
        <f t="shared" si="17"/>
        <v>OK</v>
      </c>
      <c r="B75" s="114">
        <v>66</v>
      </c>
      <c r="C75" s="115" t="s">
        <v>674</v>
      </c>
      <c r="D75" s="66"/>
      <c r="E75" s="67"/>
      <c r="F75" s="67">
        <v>1</v>
      </c>
      <c r="G75" s="67"/>
      <c r="H75" s="67"/>
      <c r="I75" s="58">
        <v>1</v>
      </c>
      <c r="J75" s="69">
        <f t="shared" si="13"/>
        <v>3</v>
      </c>
      <c r="K75" s="70">
        <f t="shared" si="14"/>
        <v>3</v>
      </c>
      <c r="L75" s="70">
        <f t="shared" si="15"/>
        <v>4</v>
      </c>
      <c r="M75" s="114" t="s">
        <v>583</v>
      </c>
      <c r="N75" s="59" t="str">
        <f t="shared" si="16"/>
        <v>YES</v>
      </c>
      <c r="O75" s="114" t="s">
        <v>98</v>
      </c>
      <c r="P75" s="114" t="s">
        <v>8</v>
      </c>
      <c r="Q75" s="114"/>
      <c r="R75" s="114"/>
      <c r="S75" s="114"/>
      <c r="T75" s="114"/>
      <c r="U75" s="114" t="s">
        <v>729</v>
      </c>
      <c r="V75" s="114"/>
      <c r="W75" s="114"/>
      <c r="X75" s="114"/>
      <c r="Y75" s="114"/>
      <c r="Z75" s="119"/>
    </row>
    <row r="76" spans="1:26" ht="48.75" customHeight="1" x14ac:dyDescent="0.2">
      <c r="A76" s="113" t="str">
        <f t="shared" si="17"/>
        <v>OK</v>
      </c>
      <c r="B76" s="114">
        <v>67</v>
      </c>
      <c r="C76" s="115" t="s">
        <v>675</v>
      </c>
      <c r="D76" s="66"/>
      <c r="E76" s="67"/>
      <c r="F76" s="67"/>
      <c r="G76" s="67">
        <v>1</v>
      </c>
      <c r="H76" s="67"/>
      <c r="I76" s="58">
        <v>1</v>
      </c>
      <c r="J76" s="69">
        <f t="shared" si="13"/>
        <v>2</v>
      </c>
      <c r="K76" s="70">
        <f t="shared" si="14"/>
        <v>2</v>
      </c>
      <c r="L76" s="70">
        <f t="shared" si="15"/>
        <v>4</v>
      </c>
      <c r="M76" s="114" t="s">
        <v>583</v>
      </c>
      <c r="N76" s="59" t="str">
        <f t="shared" si="16"/>
        <v>YES</v>
      </c>
      <c r="O76" s="114" t="s">
        <v>755</v>
      </c>
      <c r="P76" s="114" t="s">
        <v>8</v>
      </c>
      <c r="Q76" s="114"/>
      <c r="R76" s="114"/>
      <c r="S76" s="114"/>
      <c r="T76" s="114"/>
      <c r="U76" s="114" t="s">
        <v>597</v>
      </c>
      <c r="V76" s="114" t="s">
        <v>752</v>
      </c>
      <c r="W76" s="114"/>
      <c r="X76" s="114"/>
      <c r="Y76" s="114"/>
      <c r="Z76" s="119"/>
    </row>
    <row r="77" spans="1:26" ht="48.75" customHeight="1" x14ac:dyDescent="0.2">
      <c r="A77" s="113" t="str">
        <f t="shared" si="17"/>
        <v>OK</v>
      </c>
      <c r="B77" s="114">
        <v>68</v>
      </c>
      <c r="C77" s="115" t="s">
        <v>676</v>
      </c>
      <c r="D77" s="66"/>
      <c r="E77" s="67"/>
      <c r="F77" s="67">
        <v>1</v>
      </c>
      <c r="G77" s="67"/>
      <c r="H77" s="67"/>
      <c r="I77" s="58">
        <v>1</v>
      </c>
      <c r="J77" s="69">
        <f t="shared" si="13"/>
        <v>3</v>
      </c>
      <c r="K77" s="70">
        <f t="shared" si="14"/>
        <v>3</v>
      </c>
      <c r="L77" s="70">
        <f t="shared" si="15"/>
        <v>4</v>
      </c>
      <c r="M77" s="114" t="s">
        <v>583</v>
      </c>
      <c r="N77" s="59" t="str">
        <f t="shared" si="16"/>
        <v>YES</v>
      </c>
      <c r="O77" s="114" t="s">
        <v>90</v>
      </c>
      <c r="P77" s="114" t="s">
        <v>89</v>
      </c>
      <c r="Q77" s="114" t="s">
        <v>122</v>
      </c>
      <c r="R77" s="114" t="s">
        <v>19</v>
      </c>
      <c r="S77" s="114"/>
      <c r="T77" s="114"/>
      <c r="U77" s="114">
        <v>2</v>
      </c>
      <c r="V77" s="114" t="s">
        <v>594</v>
      </c>
      <c r="W77" s="114"/>
      <c r="X77" s="114"/>
      <c r="Y77" s="114"/>
      <c r="Z77" s="119"/>
    </row>
    <row r="78" spans="1:26" ht="48.75" customHeight="1" x14ac:dyDescent="0.2">
      <c r="A78" s="113" t="str">
        <f t="shared" si="17"/>
        <v>OK</v>
      </c>
      <c r="B78" s="114">
        <v>69</v>
      </c>
      <c r="C78" s="115" t="s">
        <v>436</v>
      </c>
      <c r="D78" s="66"/>
      <c r="E78" s="67">
        <v>1</v>
      </c>
      <c r="F78" s="67"/>
      <c r="G78" s="67"/>
      <c r="H78" s="67"/>
      <c r="I78" s="58">
        <v>1</v>
      </c>
      <c r="J78" s="69">
        <f t="shared" si="13"/>
        <v>4</v>
      </c>
      <c r="K78" s="70">
        <f t="shared" si="14"/>
        <v>4</v>
      </c>
      <c r="L78" s="70">
        <f t="shared" si="15"/>
        <v>4</v>
      </c>
      <c r="M78" s="114" t="s">
        <v>583</v>
      </c>
      <c r="N78" s="59" t="str">
        <f t="shared" si="16"/>
        <v>NO</v>
      </c>
      <c r="O78" s="114" t="s">
        <v>94</v>
      </c>
      <c r="P78" s="114"/>
      <c r="Q78" s="114"/>
      <c r="R78" s="114"/>
      <c r="S78" s="114"/>
      <c r="T78" s="114"/>
      <c r="U78" s="114" t="s">
        <v>752</v>
      </c>
      <c r="V78" s="114" t="s">
        <v>597</v>
      </c>
      <c r="W78" s="114"/>
      <c r="X78" s="114"/>
      <c r="Y78" s="114"/>
      <c r="Z78" s="119"/>
    </row>
    <row r="79" spans="1:26" ht="48.75" customHeight="1" x14ac:dyDescent="0.2">
      <c r="A79" s="113" t="str">
        <f t="shared" si="17"/>
        <v>OK</v>
      </c>
      <c r="B79" s="114">
        <v>70</v>
      </c>
      <c r="C79" s="115" t="s">
        <v>677</v>
      </c>
      <c r="D79" s="66"/>
      <c r="E79" s="67">
        <v>1</v>
      </c>
      <c r="F79" s="67"/>
      <c r="G79" s="67"/>
      <c r="H79" s="67"/>
      <c r="I79" s="58">
        <v>2</v>
      </c>
      <c r="J79" s="69">
        <f t="shared" si="13"/>
        <v>4</v>
      </c>
      <c r="K79" s="70">
        <f t="shared" si="14"/>
        <v>8</v>
      </c>
      <c r="L79" s="70">
        <f t="shared" si="15"/>
        <v>8</v>
      </c>
      <c r="M79" s="114" t="s">
        <v>583</v>
      </c>
      <c r="N79" s="59" t="str">
        <f t="shared" si="16"/>
        <v>NO</v>
      </c>
      <c r="O79" s="114" t="s">
        <v>122</v>
      </c>
      <c r="P79" s="114" t="s">
        <v>90</v>
      </c>
      <c r="Q79" s="114" t="s">
        <v>19</v>
      </c>
      <c r="R79" s="114" t="s">
        <v>626</v>
      </c>
      <c r="S79" s="114"/>
      <c r="T79" s="114"/>
      <c r="U79" s="114" t="s">
        <v>742</v>
      </c>
      <c r="V79" s="114" t="s">
        <v>593</v>
      </c>
      <c r="W79" s="114"/>
      <c r="X79" s="114"/>
      <c r="Y79" s="114"/>
      <c r="Z79" s="119"/>
    </row>
    <row r="80" spans="1:26" ht="48.75" customHeight="1" x14ac:dyDescent="0.2">
      <c r="A80" s="113" t="str">
        <f t="shared" si="17"/>
        <v>OK</v>
      </c>
      <c r="B80" s="114">
        <v>71</v>
      </c>
      <c r="C80" s="115" t="s">
        <v>448</v>
      </c>
      <c r="D80" s="66"/>
      <c r="E80" s="67"/>
      <c r="F80" s="67"/>
      <c r="G80" s="67">
        <v>1</v>
      </c>
      <c r="H80" s="67"/>
      <c r="I80" s="58">
        <v>1</v>
      </c>
      <c r="J80" s="69">
        <f t="shared" si="13"/>
        <v>2</v>
      </c>
      <c r="K80" s="70">
        <f t="shared" si="14"/>
        <v>2</v>
      </c>
      <c r="L80" s="70">
        <f t="shared" si="15"/>
        <v>4</v>
      </c>
      <c r="M80" s="114" t="s">
        <v>583</v>
      </c>
      <c r="N80" s="59" t="str">
        <f t="shared" si="16"/>
        <v>YES</v>
      </c>
      <c r="O80" s="114" t="s">
        <v>17</v>
      </c>
      <c r="P80" s="114" t="s">
        <v>735</v>
      </c>
      <c r="Q80" s="114" t="s">
        <v>731</v>
      </c>
      <c r="R80" s="114"/>
      <c r="S80" s="114"/>
      <c r="T80" s="114"/>
      <c r="U80" s="114">
        <v>2</v>
      </c>
      <c r="V80" s="114"/>
      <c r="W80" s="114"/>
      <c r="X80" s="114"/>
      <c r="Y80" s="114"/>
      <c r="Z80" s="119"/>
    </row>
    <row r="81" spans="1:26" ht="48.75" customHeight="1" x14ac:dyDescent="0.2">
      <c r="A81" s="113" t="str">
        <f t="shared" si="17"/>
        <v>OK</v>
      </c>
      <c r="B81" s="114">
        <v>72</v>
      </c>
      <c r="C81" s="115" t="s">
        <v>451</v>
      </c>
      <c r="D81" s="66"/>
      <c r="E81" s="67"/>
      <c r="F81" s="67">
        <v>1</v>
      </c>
      <c r="G81" s="67"/>
      <c r="H81" s="67"/>
      <c r="I81" s="58">
        <v>1</v>
      </c>
      <c r="J81" s="69">
        <f t="shared" si="13"/>
        <v>3</v>
      </c>
      <c r="K81" s="70">
        <f t="shared" si="14"/>
        <v>3</v>
      </c>
      <c r="L81" s="70">
        <f t="shared" si="15"/>
        <v>4</v>
      </c>
      <c r="M81" s="114" t="s">
        <v>583</v>
      </c>
      <c r="N81" s="59" t="str">
        <f t="shared" si="16"/>
        <v>YES</v>
      </c>
      <c r="O81" s="114" t="s">
        <v>28</v>
      </c>
      <c r="P81" s="114" t="s">
        <v>27</v>
      </c>
      <c r="Q81" s="114" t="s">
        <v>598</v>
      </c>
      <c r="R81" s="114" t="s">
        <v>731</v>
      </c>
      <c r="S81" s="114"/>
      <c r="T81" s="114"/>
      <c r="U81" s="114" t="s">
        <v>756</v>
      </c>
      <c r="V81" s="114">
        <v>7</v>
      </c>
      <c r="W81" s="114"/>
      <c r="X81" s="114"/>
      <c r="Y81" s="114"/>
      <c r="Z81" s="119"/>
    </row>
    <row r="82" spans="1:26" ht="48.75" customHeight="1" x14ac:dyDescent="0.2">
      <c r="A82" s="113" t="str">
        <f t="shared" si="17"/>
        <v>OK</v>
      </c>
      <c r="B82" s="114">
        <v>73</v>
      </c>
      <c r="C82" s="115" t="s">
        <v>294</v>
      </c>
      <c r="D82" s="66"/>
      <c r="E82" s="67">
        <v>1</v>
      </c>
      <c r="F82" s="67"/>
      <c r="G82" s="67"/>
      <c r="H82" s="67"/>
      <c r="I82" s="58">
        <v>1</v>
      </c>
      <c r="J82" s="69">
        <f t="shared" si="13"/>
        <v>4</v>
      </c>
      <c r="K82" s="70">
        <f t="shared" si="14"/>
        <v>4</v>
      </c>
      <c r="L82" s="70">
        <f t="shared" si="15"/>
        <v>4</v>
      </c>
      <c r="M82" s="114" t="s">
        <v>583</v>
      </c>
      <c r="N82" s="59" t="str">
        <f t="shared" si="16"/>
        <v>NO</v>
      </c>
      <c r="O82" s="114" t="s">
        <v>89</v>
      </c>
      <c r="P82" s="114" t="s">
        <v>121</v>
      </c>
      <c r="Q82" s="114" t="s">
        <v>15</v>
      </c>
      <c r="R82" s="114"/>
      <c r="S82" s="114"/>
      <c r="T82" s="114"/>
      <c r="U82" s="114">
        <v>19</v>
      </c>
      <c r="V82" s="114"/>
      <c r="W82" s="114"/>
      <c r="X82" s="114"/>
      <c r="Y82" s="114"/>
      <c r="Z82" s="119"/>
    </row>
    <row r="83" spans="1:26" ht="48.75" customHeight="1" x14ac:dyDescent="0.2">
      <c r="A83" s="113" t="str">
        <f t="shared" si="17"/>
        <v>OK</v>
      </c>
      <c r="B83" s="114">
        <v>74</v>
      </c>
      <c r="C83" s="115" t="s">
        <v>295</v>
      </c>
      <c r="D83" s="66">
        <v>1</v>
      </c>
      <c r="E83" s="67"/>
      <c r="F83" s="67"/>
      <c r="G83" s="67"/>
      <c r="H83" s="67"/>
      <c r="I83" s="58">
        <v>1</v>
      </c>
      <c r="J83" s="69">
        <f t="shared" si="13"/>
        <v>0</v>
      </c>
      <c r="K83" s="70">
        <f t="shared" si="14"/>
        <v>0</v>
      </c>
      <c r="L83" s="70">
        <f t="shared" si="15"/>
        <v>0</v>
      </c>
      <c r="M83" s="114" t="s">
        <v>583</v>
      </c>
      <c r="N83" s="59" t="str">
        <f t="shared" si="16"/>
        <v>NO</v>
      </c>
      <c r="O83" s="114" t="s">
        <v>15</v>
      </c>
      <c r="P83" s="114" t="s">
        <v>121</v>
      </c>
      <c r="Q83" s="114"/>
      <c r="R83" s="114"/>
      <c r="S83" s="114"/>
      <c r="T83" s="114"/>
      <c r="U83" s="114">
        <v>19</v>
      </c>
      <c r="V83" s="114" t="s">
        <v>757</v>
      </c>
      <c r="W83" s="114"/>
      <c r="X83" s="114"/>
      <c r="Y83" s="114"/>
      <c r="Z83" s="119"/>
    </row>
    <row r="84" spans="1:26" ht="48.75" customHeight="1" x14ac:dyDescent="0.2">
      <c r="A84" s="113" t="str">
        <f t="shared" si="17"/>
        <v>OK</v>
      </c>
      <c r="B84" s="114">
        <v>75</v>
      </c>
      <c r="C84" s="116" t="s">
        <v>338</v>
      </c>
      <c r="D84" s="66"/>
      <c r="E84" s="67">
        <v>1</v>
      </c>
      <c r="F84" s="67"/>
      <c r="G84" s="67"/>
      <c r="H84" s="67"/>
      <c r="I84" s="58">
        <v>1</v>
      </c>
      <c r="J84" s="69">
        <f t="shared" si="13"/>
        <v>4</v>
      </c>
      <c r="K84" s="70">
        <f t="shared" si="14"/>
        <v>4</v>
      </c>
      <c r="L84" s="70">
        <f t="shared" si="15"/>
        <v>4</v>
      </c>
      <c r="M84" s="114" t="s">
        <v>583</v>
      </c>
      <c r="N84" s="59" t="str">
        <f t="shared" si="16"/>
        <v>NO</v>
      </c>
      <c r="O84" s="114" t="s">
        <v>87</v>
      </c>
      <c r="P84" s="114" t="s">
        <v>123</v>
      </c>
      <c r="Q84" s="114" t="s">
        <v>122</v>
      </c>
      <c r="R84" s="114" t="s">
        <v>19</v>
      </c>
      <c r="S84" s="114" t="s">
        <v>103</v>
      </c>
      <c r="T84" s="114"/>
      <c r="U84" s="114" t="s">
        <v>758</v>
      </c>
      <c r="V84" s="114" t="s">
        <v>612</v>
      </c>
      <c r="W84" s="114" t="s">
        <v>759</v>
      </c>
      <c r="X84" s="114"/>
      <c r="Y84" s="114"/>
      <c r="Z84" s="119"/>
    </row>
    <row r="85" spans="1:26" ht="48.75" customHeight="1" x14ac:dyDescent="0.2">
      <c r="A85" s="113" t="str">
        <f t="shared" si="17"/>
        <v>OK</v>
      </c>
      <c r="B85" s="114">
        <v>76</v>
      </c>
      <c r="C85" s="115" t="s">
        <v>678</v>
      </c>
      <c r="D85" s="66"/>
      <c r="E85" s="67">
        <v>1</v>
      </c>
      <c r="F85" s="67"/>
      <c r="G85" s="67"/>
      <c r="H85" s="67"/>
      <c r="I85" s="58">
        <v>1</v>
      </c>
      <c r="J85" s="69">
        <f t="shared" si="13"/>
        <v>4</v>
      </c>
      <c r="K85" s="70">
        <f t="shared" si="14"/>
        <v>4</v>
      </c>
      <c r="L85" s="70">
        <f t="shared" si="15"/>
        <v>4</v>
      </c>
      <c r="M85" s="114" t="s">
        <v>583</v>
      </c>
      <c r="N85" s="59" t="str">
        <f t="shared" si="16"/>
        <v>NO</v>
      </c>
      <c r="O85" s="114" t="s">
        <v>16</v>
      </c>
      <c r="P85" s="114" t="s">
        <v>120</v>
      </c>
      <c r="Q85" s="114" t="s">
        <v>628</v>
      </c>
      <c r="R85" s="114"/>
      <c r="S85" s="114"/>
      <c r="T85" s="114"/>
      <c r="U85" s="114">
        <v>14</v>
      </c>
      <c r="V85" s="114" t="s">
        <v>760</v>
      </c>
      <c r="W85" s="114" t="s">
        <v>761</v>
      </c>
      <c r="X85" s="114"/>
      <c r="Y85" s="114"/>
      <c r="Z85" s="119"/>
    </row>
    <row r="86" spans="1:26" s="29" customFormat="1" ht="48.75" customHeight="1" x14ac:dyDescent="0.2">
      <c r="A86" s="113" t="str">
        <f t="shared" si="17"/>
        <v>OK</v>
      </c>
      <c r="B86" s="114">
        <v>77</v>
      </c>
      <c r="C86" s="115" t="s">
        <v>465</v>
      </c>
      <c r="D86" s="66"/>
      <c r="E86" s="67"/>
      <c r="F86" s="67">
        <v>1</v>
      </c>
      <c r="G86" s="67"/>
      <c r="H86" s="67"/>
      <c r="I86" s="58">
        <v>1</v>
      </c>
      <c r="J86" s="69">
        <f t="shared" si="13"/>
        <v>3</v>
      </c>
      <c r="K86" s="70">
        <f t="shared" si="14"/>
        <v>3</v>
      </c>
      <c r="L86" s="70">
        <f t="shared" si="15"/>
        <v>4</v>
      </c>
      <c r="M86" s="114" t="s">
        <v>583</v>
      </c>
      <c r="N86" s="59" t="str">
        <f t="shared" si="16"/>
        <v>YES</v>
      </c>
      <c r="O86" s="114" t="s">
        <v>762</v>
      </c>
      <c r="P86" s="114" t="s">
        <v>120</v>
      </c>
      <c r="Q86" s="114" t="s">
        <v>630</v>
      </c>
      <c r="R86" s="114" t="s">
        <v>136</v>
      </c>
      <c r="S86" s="114" t="s">
        <v>172</v>
      </c>
      <c r="T86" s="114" t="s">
        <v>171</v>
      </c>
      <c r="U86" s="114" t="s">
        <v>613</v>
      </c>
      <c r="V86" s="114" t="s">
        <v>614</v>
      </c>
      <c r="W86" s="114" t="s">
        <v>636</v>
      </c>
      <c r="X86" s="114"/>
      <c r="Y86" s="114"/>
      <c r="Z86" s="119"/>
    </row>
    <row r="87" spans="1:26" ht="48.75" customHeight="1" x14ac:dyDescent="0.2">
      <c r="A87" s="113" t="str">
        <f t="shared" si="17"/>
        <v>OK</v>
      </c>
      <c r="B87" s="114">
        <v>78</v>
      </c>
      <c r="C87" s="115" t="s">
        <v>470</v>
      </c>
      <c r="D87" s="66"/>
      <c r="E87" s="67"/>
      <c r="F87" s="67">
        <v>1</v>
      </c>
      <c r="G87" s="67"/>
      <c r="H87" s="67"/>
      <c r="I87" s="58">
        <v>1</v>
      </c>
      <c r="J87" s="69">
        <f t="shared" si="13"/>
        <v>3</v>
      </c>
      <c r="K87" s="70">
        <f t="shared" si="14"/>
        <v>3</v>
      </c>
      <c r="L87" s="70">
        <f t="shared" si="15"/>
        <v>4</v>
      </c>
      <c r="M87" s="114" t="s">
        <v>583</v>
      </c>
      <c r="N87" s="59" t="str">
        <f t="shared" si="16"/>
        <v>YES</v>
      </c>
      <c r="O87" s="114" t="s">
        <v>15</v>
      </c>
      <c r="P87" s="114" t="s">
        <v>762</v>
      </c>
      <c r="Q87" s="114" t="s">
        <v>171</v>
      </c>
      <c r="R87" s="114" t="s">
        <v>763</v>
      </c>
      <c r="S87" s="114" t="s">
        <v>89</v>
      </c>
      <c r="T87" s="114" t="s">
        <v>586</v>
      </c>
      <c r="U87" s="114" t="s">
        <v>636</v>
      </c>
      <c r="V87" s="114" t="s">
        <v>613</v>
      </c>
      <c r="W87" s="114" t="s">
        <v>614</v>
      </c>
      <c r="X87" s="114"/>
      <c r="Y87" s="114"/>
      <c r="Z87" s="119"/>
    </row>
    <row r="88" spans="1:26" ht="48.75" customHeight="1" x14ac:dyDescent="0.2">
      <c r="A88" s="113" t="str">
        <f t="shared" si="17"/>
        <v>OK</v>
      </c>
      <c r="B88" s="114">
        <v>79</v>
      </c>
      <c r="C88" s="115" t="s">
        <v>471</v>
      </c>
      <c r="D88" s="66"/>
      <c r="E88" s="67">
        <v>1</v>
      </c>
      <c r="F88" s="67"/>
      <c r="G88" s="67"/>
      <c r="H88" s="67"/>
      <c r="I88" s="58">
        <v>1</v>
      </c>
      <c r="J88" s="69">
        <f t="shared" si="13"/>
        <v>4</v>
      </c>
      <c r="K88" s="70">
        <f t="shared" si="14"/>
        <v>4</v>
      </c>
      <c r="L88" s="70">
        <f t="shared" si="15"/>
        <v>4</v>
      </c>
      <c r="M88" s="114" t="s">
        <v>583</v>
      </c>
      <c r="N88" s="59" t="str">
        <f t="shared" si="16"/>
        <v>NO</v>
      </c>
      <c r="O88" s="114" t="s">
        <v>16</v>
      </c>
      <c r="P88" s="114" t="s">
        <v>630</v>
      </c>
      <c r="Q88" s="114" t="s">
        <v>627</v>
      </c>
      <c r="R88" s="114" t="s">
        <v>176</v>
      </c>
      <c r="S88" s="114" t="s">
        <v>591</v>
      </c>
      <c r="T88" s="114"/>
      <c r="U88" s="114" t="s">
        <v>625</v>
      </c>
      <c r="V88" s="114"/>
      <c r="W88" s="114"/>
      <c r="X88" s="114"/>
      <c r="Y88" s="114"/>
      <c r="Z88" s="119"/>
    </row>
    <row r="89" spans="1:26" ht="48.75" customHeight="1" x14ac:dyDescent="0.2">
      <c r="A89" s="113" t="str">
        <f t="shared" si="17"/>
        <v>OK</v>
      </c>
      <c r="B89" s="114">
        <v>80</v>
      </c>
      <c r="C89" s="115" t="s">
        <v>473</v>
      </c>
      <c r="D89" s="66">
        <v>1</v>
      </c>
      <c r="E89" s="67"/>
      <c r="F89" s="67"/>
      <c r="G89" s="67"/>
      <c r="H89" s="67"/>
      <c r="I89" s="58">
        <v>2</v>
      </c>
      <c r="J89" s="69">
        <f t="shared" si="13"/>
        <v>0</v>
      </c>
      <c r="K89" s="70">
        <f t="shared" si="14"/>
        <v>0</v>
      </c>
      <c r="L89" s="70">
        <f t="shared" si="15"/>
        <v>0</v>
      </c>
      <c r="M89" s="114" t="s">
        <v>583</v>
      </c>
      <c r="N89" s="59" t="str">
        <f t="shared" si="16"/>
        <v>NO</v>
      </c>
      <c r="O89" s="114" t="s">
        <v>120</v>
      </c>
      <c r="P89" s="114" t="s">
        <v>121</v>
      </c>
      <c r="Q89" s="114"/>
      <c r="R89" s="114"/>
      <c r="S89" s="114"/>
      <c r="T89" s="114"/>
      <c r="U89" s="114" t="s">
        <v>615</v>
      </c>
      <c r="V89" s="114" t="s">
        <v>616</v>
      </c>
      <c r="W89" s="114"/>
      <c r="X89" s="114"/>
      <c r="Y89" s="114"/>
      <c r="Z89" s="119"/>
    </row>
    <row r="90" spans="1:26" ht="48.75" customHeight="1" x14ac:dyDescent="0.2">
      <c r="A90" s="113" t="str">
        <f t="shared" si="17"/>
        <v>OK</v>
      </c>
      <c r="B90" s="114">
        <v>81</v>
      </c>
      <c r="C90" s="115" t="s">
        <v>340</v>
      </c>
      <c r="D90" s="66"/>
      <c r="E90" s="67"/>
      <c r="F90" s="67"/>
      <c r="G90" s="67"/>
      <c r="H90" s="67">
        <v>1</v>
      </c>
      <c r="I90" s="58">
        <v>2</v>
      </c>
      <c r="J90" s="69">
        <f t="shared" si="13"/>
        <v>1</v>
      </c>
      <c r="K90" s="70">
        <f t="shared" si="14"/>
        <v>2</v>
      </c>
      <c r="L90" s="70">
        <f t="shared" si="15"/>
        <v>8</v>
      </c>
      <c r="M90" s="114" t="s">
        <v>583</v>
      </c>
      <c r="N90" s="59" t="str">
        <f t="shared" si="16"/>
        <v>YES</v>
      </c>
      <c r="O90" s="114" t="s">
        <v>627</v>
      </c>
      <c r="P90" s="114" t="s">
        <v>626</v>
      </c>
      <c r="Q90" s="114" t="s">
        <v>764</v>
      </c>
      <c r="R90" s="114"/>
      <c r="S90" s="114"/>
      <c r="T90" s="114"/>
      <c r="U90" s="114" t="s">
        <v>625</v>
      </c>
      <c r="V90" s="114" t="s">
        <v>739</v>
      </c>
      <c r="W90" s="114"/>
      <c r="X90" s="114"/>
      <c r="Y90" s="114"/>
      <c r="Z90" s="119"/>
    </row>
    <row r="91" spans="1:26" ht="48.75" customHeight="1" x14ac:dyDescent="0.2">
      <c r="A91" s="113" t="str">
        <f t="shared" si="17"/>
        <v>OK</v>
      </c>
      <c r="B91" s="114">
        <v>82</v>
      </c>
      <c r="C91" s="115" t="s">
        <v>679</v>
      </c>
      <c r="D91" s="66"/>
      <c r="E91" s="67"/>
      <c r="F91" s="67">
        <v>1</v>
      </c>
      <c r="G91" s="67"/>
      <c r="H91" s="67"/>
      <c r="I91" s="58">
        <v>2</v>
      </c>
      <c r="J91" s="69">
        <f t="shared" si="13"/>
        <v>3</v>
      </c>
      <c r="K91" s="70">
        <f t="shared" si="14"/>
        <v>6</v>
      </c>
      <c r="L91" s="70">
        <f t="shared" si="15"/>
        <v>8</v>
      </c>
      <c r="M91" s="114" t="s">
        <v>583</v>
      </c>
      <c r="N91" s="59" t="str">
        <f t="shared" si="16"/>
        <v>YES</v>
      </c>
      <c r="O91" s="114" t="s">
        <v>765</v>
      </c>
      <c r="P91" s="114" t="s">
        <v>766</v>
      </c>
      <c r="Q91" s="114" t="s">
        <v>631</v>
      </c>
      <c r="R91" s="114"/>
      <c r="S91" s="114"/>
      <c r="T91" s="114"/>
      <c r="U91" s="114" t="s">
        <v>767</v>
      </c>
      <c r="V91" s="114" t="s">
        <v>768</v>
      </c>
      <c r="W91" s="114" t="s">
        <v>769</v>
      </c>
      <c r="X91" s="114" t="s">
        <v>770</v>
      </c>
      <c r="Y91" s="114"/>
      <c r="Z91" s="119"/>
    </row>
    <row r="92" spans="1:26" ht="48.75" customHeight="1" x14ac:dyDescent="0.2">
      <c r="A92" s="113" t="str">
        <f t="shared" si="17"/>
        <v>OK</v>
      </c>
      <c r="B92" s="114">
        <v>83</v>
      </c>
      <c r="C92" s="115" t="s">
        <v>830</v>
      </c>
      <c r="D92" s="66"/>
      <c r="E92" s="67"/>
      <c r="F92" s="67">
        <v>1</v>
      </c>
      <c r="G92" s="67"/>
      <c r="H92" s="67"/>
      <c r="I92" s="58">
        <v>2</v>
      </c>
      <c r="J92" s="69">
        <f t="shared" si="13"/>
        <v>3</v>
      </c>
      <c r="K92" s="70">
        <f t="shared" si="14"/>
        <v>6</v>
      </c>
      <c r="L92" s="70">
        <f t="shared" si="15"/>
        <v>8</v>
      </c>
      <c r="M92" s="114" t="s">
        <v>583</v>
      </c>
      <c r="N92" s="59" t="str">
        <f t="shared" si="16"/>
        <v>YES</v>
      </c>
      <c r="O92" s="114" t="s">
        <v>128</v>
      </c>
      <c r="P92" s="114" t="s">
        <v>141</v>
      </c>
      <c r="Q92" s="114" t="s">
        <v>142</v>
      </c>
      <c r="R92" s="114" t="s">
        <v>738</v>
      </c>
      <c r="S92" s="114"/>
      <c r="T92" s="114"/>
      <c r="U92" s="114" t="s">
        <v>729</v>
      </c>
      <c r="V92" s="114" t="s">
        <v>596</v>
      </c>
      <c r="W92" s="114" t="s">
        <v>590</v>
      </c>
      <c r="X92" s="114"/>
      <c r="Y92" s="114"/>
      <c r="Z92" s="119"/>
    </row>
    <row r="93" spans="1:26" ht="30" customHeight="1" x14ac:dyDescent="0.2">
      <c r="A93" s="276" t="s">
        <v>1191</v>
      </c>
      <c r="B93" s="277"/>
      <c r="C93" s="277"/>
      <c r="D93" s="277"/>
      <c r="E93" s="277"/>
      <c r="F93" s="277"/>
      <c r="G93" s="277"/>
      <c r="H93" s="277"/>
      <c r="I93" s="277"/>
      <c r="J93" s="277"/>
      <c r="K93" s="277"/>
      <c r="L93" s="277"/>
      <c r="M93" s="277"/>
      <c r="N93" s="277"/>
      <c r="O93" s="277"/>
      <c r="P93" s="277"/>
      <c r="Q93" s="277"/>
      <c r="R93" s="277"/>
      <c r="S93" s="277"/>
      <c r="T93" s="277"/>
      <c r="U93" s="277"/>
      <c r="V93" s="277"/>
      <c r="W93" s="277"/>
      <c r="X93" s="277"/>
      <c r="Y93" s="277"/>
      <c r="Z93" s="278"/>
    </row>
    <row r="94" spans="1:26" ht="30" customHeight="1" x14ac:dyDescent="0.2">
      <c r="A94" s="279" t="s">
        <v>1192</v>
      </c>
      <c r="B94" s="280"/>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1"/>
    </row>
    <row r="95" spans="1:26" ht="48.75" customHeight="1" x14ac:dyDescent="0.2">
      <c r="A95" s="113" t="str">
        <f t="shared" ref="A95:A100" si="18">IF(COUNT(D95:H95)&gt;1,"ERROR",IF(COUNT(D95:H95)=0,"ERROR","OK"))</f>
        <v>OK</v>
      </c>
      <c r="B95" s="114">
        <v>84</v>
      </c>
      <c r="C95" s="115" t="s">
        <v>840</v>
      </c>
      <c r="D95" s="66"/>
      <c r="E95" s="67"/>
      <c r="F95" s="67"/>
      <c r="G95" s="67"/>
      <c r="H95" s="67">
        <v>1</v>
      </c>
      <c r="I95" s="58">
        <v>2</v>
      </c>
      <c r="J95" s="69">
        <f t="shared" ref="J95:J100" si="19">IF(A95="ERROR","ERROR",E95*4+F95*3+G95*2+H95*1+D95*0)</f>
        <v>1</v>
      </c>
      <c r="K95" s="70">
        <f t="shared" ref="K95:K100" si="20">IF(A95="ERROR","ERROR",J95*I95)</f>
        <v>2</v>
      </c>
      <c r="L95" s="70">
        <f t="shared" ref="L95:L100" si="21">IF(A95="ERROR","ERROR",IF(D95=1,0,4*I95))</f>
        <v>8</v>
      </c>
      <c r="M95" s="114" t="s">
        <v>723</v>
      </c>
      <c r="N95" s="59" t="str">
        <f t="shared" ref="N95:N100" si="22">IF(OR(J95=4, J95=0),"NO",IF(A95="ERROR","ERROR","YES"))</f>
        <v>YES</v>
      </c>
      <c r="O95" s="114" t="s">
        <v>122</v>
      </c>
      <c r="P95" s="114" t="s">
        <v>19</v>
      </c>
      <c r="Q95" s="114" t="s">
        <v>626</v>
      </c>
      <c r="R95" s="114" t="s">
        <v>771</v>
      </c>
      <c r="S95" s="114" t="s">
        <v>145</v>
      </c>
      <c r="T95" s="114"/>
      <c r="U95" s="114">
        <v>14</v>
      </c>
      <c r="V95" s="114" t="s">
        <v>772</v>
      </c>
      <c r="W95" s="114" t="s">
        <v>773</v>
      </c>
      <c r="X95" s="114" t="s">
        <v>774</v>
      </c>
      <c r="Y95" s="114"/>
      <c r="Z95" s="119"/>
    </row>
    <row r="96" spans="1:26" ht="48.75" customHeight="1" x14ac:dyDescent="0.2">
      <c r="A96" s="113" t="str">
        <f t="shared" si="18"/>
        <v>OK</v>
      </c>
      <c r="B96" s="114">
        <v>85</v>
      </c>
      <c r="C96" s="115" t="s">
        <v>466</v>
      </c>
      <c r="D96" s="66"/>
      <c r="E96" s="67"/>
      <c r="F96" s="67">
        <v>1</v>
      </c>
      <c r="G96" s="67"/>
      <c r="H96" s="67"/>
      <c r="I96" s="58">
        <v>1</v>
      </c>
      <c r="J96" s="69">
        <f t="shared" si="19"/>
        <v>3</v>
      </c>
      <c r="K96" s="70">
        <f t="shared" si="20"/>
        <v>3</v>
      </c>
      <c r="L96" s="70">
        <f t="shared" si="21"/>
        <v>4</v>
      </c>
      <c r="M96" s="114" t="s">
        <v>723</v>
      </c>
      <c r="N96" s="59" t="str">
        <f t="shared" si="22"/>
        <v>YES</v>
      </c>
      <c r="O96" s="114" t="s">
        <v>19</v>
      </c>
      <c r="P96" s="114" t="s">
        <v>627</v>
      </c>
      <c r="Q96" s="114" t="s">
        <v>21</v>
      </c>
      <c r="R96" s="114" t="s">
        <v>142</v>
      </c>
      <c r="S96" s="114" t="s">
        <v>145</v>
      </c>
      <c r="T96" s="114"/>
      <c r="U96" s="114" t="s">
        <v>759</v>
      </c>
      <c r="V96" s="114" t="s">
        <v>758</v>
      </c>
      <c r="W96" s="114"/>
      <c r="X96" s="114"/>
      <c r="Y96" s="114"/>
      <c r="Z96" s="119"/>
    </row>
    <row r="97" spans="1:26" ht="48.75" customHeight="1" x14ac:dyDescent="0.2">
      <c r="A97" s="113" t="str">
        <f t="shared" si="18"/>
        <v>OK</v>
      </c>
      <c r="B97" s="114">
        <v>86</v>
      </c>
      <c r="C97" s="115" t="s">
        <v>342</v>
      </c>
      <c r="D97" s="66"/>
      <c r="E97" s="67">
        <v>1</v>
      </c>
      <c r="F97" s="67"/>
      <c r="G97" s="67"/>
      <c r="H97" s="67"/>
      <c r="I97" s="58">
        <v>1</v>
      </c>
      <c r="J97" s="69">
        <f t="shared" si="19"/>
        <v>4</v>
      </c>
      <c r="K97" s="70">
        <f t="shared" si="20"/>
        <v>4</v>
      </c>
      <c r="L97" s="70">
        <f t="shared" si="21"/>
        <v>4</v>
      </c>
      <c r="M97" s="114" t="s">
        <v>723</v>
      </c>
      <c r="N97" s="59" t="str">
        <f t="shared" si="22"/>
        <v>NO</v>
      </c>
      <c r="O97" s="114" t="s">
        <v>23</v>
      </c>
      <c r="P97" s="114" t="s">
        <v>127</v>
      </c>
      <c r="Q97" s="114"/>
      <c r="R97" s="114"/>
      <c r="S97" s="114"/>
      <c r="T97" s="114"/>
      <c r="U97" s="114" t="s">
        <v>596</v>
      </c>
      <c r="V97" s="114"/>
      <c r="W97" s="114"/>
      <c r="X97" s="114"/>
      <c r="Y97" s="114"/>
      <c r="Z97" s="119"/>
    </row>
    <row r="98" spans="1:26" ht="48.75" customHeight="1" x14ac:dyDescent="0.2">
      <c r="A98" s="113" t="str">
        <f t="shared" si="18"/>
        <v>OK</v>
      </c>
      <c r="B98" s="114">
        <v>87</v>
      </c>
      <c r="C98" s="115" t="s">
        <v>680</v>
      </c>
      <c r="D98" s="66">
        <v>1</v>
      </c>
      <c r="E98" s="67"/>
      <c r="F98" s="67"/>
      <c r="G98" s="67"/>
      <c r="H98" s="67"/>
      <c r="I98" s="58">
        <v>1</v>
      </c>
      <c r="J98" s="69">
        <f t="shared" si="19"/>
        <v>0</v>
      </c>
      <c r="K98" s="70">
        <f t="shared" si="20"/>
        <v>0</v>
      </c>
      <c r="L98" s="70">
        <f t="shared" si="21"/>
        <v>0</v>
      </c>
      <c r="M98" s="114" t="s">
        <v>723</v>
      </c>
      <c r="N98" s="59" t="str">
        <f t="shared" si="22"/>
        <v>NO</v>
      </c>
      <c r="O98" s="114" t="s">
        <v>96</v>
      </c>
      <c r="P98" s="114" t="s">
        <v>124</v>
      </c>
      <c r="Q98" s="114" t="s">
        <v>125</v>
      </c>
      <c r="R98" s="114"/>
      <c r="S98" s="114"/>
      <c r="T98" s="114"/>
      <c r="U98" s="114" t="s">
        <v>729</v>
      </c>
      <c r="V98" s="114"/>
      <c r="W98" s="114"/>
      <c r="X98" s="114"/>
      <c r="Y98" s="114"/>
      <c r="Z98" s="119"/>
    </row>
    <row r="99" spans="1:26" ht="48.75" customHeight="1" x14ac:dyDescent="0.2">
      <c r="A99" s="113" t="str">
        <f t="shared" si="18"/>
        <v>OK</v>
      </c>
      <c r="B99" s="114">
        <v>88</v>
      </c>
      <c r="C99" s="115" t="s">
        <v>475</v>
      </c>
      <c r="D99" s="66"/>
      <c r="E99" s="67"/>
      <c r="F99" s="67"/>
      <c r="G99" s="67">
        <v>1</v>
      </c>
      <c r="H99" s="67"/>
      <c r="I99" s="58">
        <v>1</v>
      </c>
      <c r="J99" s="69">
        <f t="shared" si="19"/>
        <v>2</v>
      </c>
      <c r="K99" s="70">
        <f t="shared" si="20"/>
        <v>2</v>
      </c>
      <c r="L99" s="70">
        <f t="shared" si="21"/>
        <v>4</v>
      </c>
      <c r="M99" s="114" t="s">
        <v>723</v>
      </c>
      <c r="N99" s="59" t="str">
        <f t="shared" si="22"/>
        <v>YES</v>
      </c>
      <c r="O99" s="114" t="s">
        <v>136</v>
      </c>
      <c r="P99" s="114" t="s">
        <v>137</v>
      </c>
      <c r="Q99" s="114" t="s">
        <v>587</v>
      </c>
      <c r="R99" s="114"/>
      <c r="S99" s="114"/>
      <c r="T99" s="114"/>
      <c r="U99" s="114" t="s">
        <v>596</v>
      </c>
      <c r="V99" s="114" t="s">
        <v>597</v>
      </c>
      <c r="W99" s="114"/>
      <c r="X99" s="114"/>
      <c r="Y99" s="114"/>
      <c r="Z99" s="119"/>
    </row>
    <row r="100" spans="1:26" ht="48.75" customHeight="1" x14ac:dyDescent="0.2">
      <c r="A100" s="113" t="str">
        <f t="shared" si="18"/>
        <v>OK</v>
      </c>
      <c r="B100" s="114">
        <v>89</v>
      </c>
      <c r="C100" s="115" t="s">
        <v>476</v>
      </c>
      <c r="D100" s="66"/>
      <c r="E100" s="67">
        <v>1</v>
      </c>
      <c r="F100" s="67"/>
      <c r="G100" s="67"/>
      <c r="H100" s="67"/>
      <c r="I100" s="58">
        <v>1</v>
      </c>
      <c r="J100" s="69">
        <f t="shared" si="19"/>
        <v>4</v>
      </c>
      <c r="K100" s="70">
        <f t="shared" si="20"/>
        <v>4</v>
      </c>
      <c r="L100" s="70">
        <f t="shared" si="21"/>
        <v>4</v>
      </c>
      <c r="M100" s="114" t="s">
        <v>723</v>
      </c>
      <c r="N100" s="59" t="str">
        <f t="shared" si="22"/>
        <v>NO</v>
      </c>
      <c r="O100" s="114" t="s">
        <v>21</v>
      </c>
      <c r="P100" s="114" t="s">
        <v>127</v>
      </c>
      <c r="Q100" s="114"/>
      <c r="R100" s="114"/>
      <c r="S100" s="114"/>
      <c r="T100" s="114"/>
      <c r="U100" s="114" t="s">
        <v>729</v>
      </c>
      <c r="V100" s="114" t="s">
        <v>596</v>
      </c>
      <c r="W100" s="114" t="s">
        <v>597</v>
      </c>
      <c r="X100" s="114"/>
      <c r="Y100" s="114"/>
      <c r="Z100" s="119"/>
    </row>
    <row r="101" spans="1:26" ht="30" customHeight="1" x14ac:dyDescent="0.2">
      <c r="A101" s="276" t="s">
        <v>1193</v>
      </c>
      <c r="B101" s="277"/>
      <c r="C101" s="277"/>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8"/>
    </row>
    <row r="102" spans="1:26" ht="30" customHeight="1" x14ac:dyDescent="0.2">
      <c r="A102" s="279" t="s">
        <v>1184</v>
      </c>
      <c r="B102" s="280"/>
      <c r="C102" s="280"/>
      <c r="D102" s="280"/>
      <c r="E102" s="280"/>
      <c r="F102" s="280"/>
      <c r="G102" s="280"/>
      <c r="H102" s="280"/>
      <c r="I102" s="280"/>
      <c r="J102" s="280"/>
      <c r="K102" s="280"/>
      <c r="L102" s="280"/>
      <c r="M102" s="280"/>
      <c r="N102" s="280"/>
      <c r="O102" s="280"/>
      <c r="P102" s="280"/>
      <c r="Q102" s="280"/>
      <c r="R102" s="280"/>
      <c r="S102" s="280"/>
      <c r="T102" s="280"/>
      <c r="U102" s="280"/>
      <c r="V102" s="280"/>
      <c r="W102" s="280"/>
      <c r="X102" s="280"/>
      <c r="Y102" s="280"/>
      <c r="Z102" s="281"/>
    </row>
    <row r="103" spans="1:26" ht="48.75" customHeight="1" x14ac:dyDescent="0.2">
      <c r="A103" s="113" t="str">
        <f t="shared" ref="A103:A107" si="23">IF(COUNT(D103:H103)&gt;1,"ERROR",IF(COUNT(D103:H103)=0,"ERROR","OK"))</f>
        <v>OK</v>
      </c>
      <c r="B103" s="114">
        <v>90</v>
      </c>
      <c r="C103" s="115" t="s">
        <v>472</v>
      </c>
      <c r="D103" s="66"/>
      <c r="E103" s="67">
        <v>1</v>
      </c>
      <c r="F103" s="67"/>
      <c r="G103" s="67"/>
      <c r="H103" s="67"/>
      <c r="I103" s="58">
        <v>1</v>
      </c>
      <c r="J103" s="69">
        <f t="shared" ref="J103:J107" si="24">IF(A103="ERROR","ERROR",E103*4+F103*3+G103*2+H103*1+D103*0)</f>
        <v>4</v>
      </c>
      <c r="K103" s="70">
        <f t="shared" ref="K103:K107" si="25">IF(A103="ERROR","ERROR",J103*I103)</f>
        <v>4</v>
      </c>
      <c r="L103" s="70">
        <f t="shared" ref="L103:L107" si="26">IF(A103="ERROR","ERROR",IF(D103=1,0,4*I103))</f>
        <v>4</v>
      </c>
      <c r="M103" s="114" t="s">
        <v>584</v>
      </c>
      <c r="N103" s="59" t="str">
        <f t="shared" ref="N103:N107" si="27">IF(OR(J103=4, J103=0),"NO",IF(A103="ERROR","ERROR","YES"))</f>
        <v>NO</v>
      </c>
      <c r="O103" s="118" t="s">
        <v>95</v>
      </c>
      <c r="P103" s="114" t="s">
        <v>116</v>
      </c>
      <c r="Q103" s="114" t="s">
        <v>602</v>
      </c>
      <c r="R103" s="114" t="s">
        <v>128</v>
      </c>
      <c r="S103" s="114" t="s">
        <v>142</v>
      </c>
      <c r="T103" s="114"/>
      <c r="U103" s="114" t="s">
        <v>739</v>
      </c>
      <c r="V103" s="114"/>
      <c r="W103" s="114"/>
      <c r="X103" s="114"/>
      <c r="Y103" s="114"/>
      <c r="Z103" s="119"/>
    </row>
    <row r="104" spans="1:26" ht="48.75" customHeight="1" x14ac:dyDescent="0.2">
      <c r="A104" s="113" t="str">
        <f t="shared" si="23"/>
        <v>OK</v>
      </c>
      <c r="B104" s="114">
        <v>91</v>
      </c>
      <c r="C104" s="115" t="s">
        <v>450</v>
      </c>
      <c r="D104" s="66"/>
      <c r="E104" s="67"/>
      <c r="F104" s="67"/>
      <c r="G104" s="67"/>
      <c r="H104" s="67">
        <v>1</v>
      </c>
      <c r="I104" s="58">
        <v>1</v>
      </c>
      <c r="J104" s="69">
        <f t="shared" si="24"/>
        <v>1</v>
      </c>
      <c r="K104" s="70">
        <f t="shared" si="25"/>
        <v>1</v>
      </c>
      <c r="L104" s="70">
        <f t="shared" si="26"/>
        <v>4</v>
      </c>
      <c r="M104" s="114" t="s">
        <v>584</v>
      </c>
      <c r="N104" s="59" t="str">
        <f t="shared" si="27"/>
        <v>YES</v>
      </c>
      <c r="O104" s="118" t="s">
        <v>18</v>
      </c>
      <c r="P104" s="114" t="s">
        <v>25</v>
      </c>
      <c r="Q104" s="114" t="s">
        <v>24</v>
      </c>
      <c r="R104" s="114"/>
      <c r="S104" s="114"/>
      <c r="T104" s="114"/>
      <c r="U104" s="114" t="s">
        <v>756</v>
      </c>
      <c r="V104" s="114">
        <v>7</v>
      </c>
      <c r="W104" s="114"/>
      <c r="X104" s="114"/>
      <c r="Y104" s="114"/>
      <c r="Z104" s="119"/>
    </row>
    <row r="105" spans="1:26" ht="48.75" customHeight="1" x14ac:dyDescent="0.2">
      <c r="A105" s="113" t="str">
        <f t="shared" si="23"/>
        <v>OK</v>
      </c>
      <c r="B105" s="114">
        <v>92</v>
      </c>
      <c r="C105" s="115" t="s">
        <v>468</v>
      </c>
      <c r="D105" s="66"/>
      <c r="E105" s="67"/>
      <c r="F105" s="67"/>
      <c r="G105" s="67">
        <v>1</v>
      </c>
      <c r="H105" s="67"/>
      <c r="I105" s="58">
        <v>1</v>
      </c>
      <c r="J105" s="69">
        <f t="shared" si="24"/>
        <v>2</v>
      </c>
      <c r="K105" s="70">
        <f t="shared" si="25"/>
        <v>2</v>
      </c>
      <c r="L105" s="70">
        <f t="shared" si="26"/>
        <v>4</v>
      </c>
      <c r="M105" s="114" t="s">
        <v>584</v>
      </c>
      <c r="N105" s="59" t="str">
        <f t="shared" si="27"/>
        <v>YES</v>
      </c>
      <c r="O105" s="118" t="s">
        <v>22</v>
      </c>
      <c r="P105" s="118" t="s">
        <v>603</v>
      </c>
      <c r="Q105" s="114" t="s">
        <v>591</v>
      </c>
      <c r="R105" s="114" t="s">
        <v>176</v>
      </c>
      <c r="S105" s="114" t="s">
        <v>145</v>
      </c>
      <c r="T105" s="114" t="s">
        <v>123</v>
      </c>
      <c r="U105" s="114" t="s">
        <v>775</v>
      </c>
      <c r="V105" s="114" t="s">
        <v>776</v>
      </c>
      <c r="W105" s="114"/>
      <c r="X105" s="114"/>
      <c r="Y105" s="114"/>
      <c r="Z105" s="119"/>
    </row>
    <row r="106" spans="1:26" ht="48.75" customHeight="1" x14ac:dyDescent="0.2">
      <c r="A106" s="113" t="str">
        <f t="shared" si="23"/>
        <v>OK</v>
      </c>
      <c r="B106" s="114">
        <v>93</v>
      </c>
      <c r="C106" s="115" t="s">
        <v>467</v>
      </c>
      <c r="D106" s="66"/>
      <c r="E106" s="67">
        <v>1</v>
      </c>
      <c r="F106" s="67"/>
      <c r="G106" s="67"/>
      <c r="H106" s="67"/>
      <c r="I106" s="58">
        <v>1</v>
      </c>
      <c r="J106" s="69">
        <f t="shared" si="24"/>
        <v>4</v>
      </c>
      <c r="K106" s="70">
        <f t="shared" si="25"/>
        <v>4</v>
      </c>
      <c r="L106" s="70">
        <f t="shared" si="26"/>
        <v>4</v>
      </c>
      <c r="M106" s="114" t="s">
        <v>584</v>
      </c>
      <c r="N106" s="59" t="str">
        <f t="shared" si="27"/>
        <v>NO</v>
      </c>
      <c r="O106" s="118" t="s">
        <v>122</v>
      </c>
      <c r="P106" s="118" t="s">
        <v>732</v>
      </c>
      <c r="Q106" s="114" t="s">
        <v>626</v>
      </c>
      <c r="R106" s="114" t="s">
        <v>142</v>
      </c>
      <c r="S106" s="114" t="s">
        <v>145</v>
      </c>
      <c r="T106" s="114"/>
      <c r="U106" s="114">
        <v>14</v>
      </c>
      <c r="V106" s="114" t="s">
        <v>624</v>
      </c>
      <c r="W106" s="114"/>
      <c r="X106" s="114"/>
      <c r="Y106" s="114"/>
      <c r="Z106" s="119"/>
    </row>
    <row r="107" spans="1:26" ht="48.75" customHeight="1" x14ac:dyDescent="0.2">
      <c r="A107" s="113" t="str">
        <f t="shared" si="23"/>
        <v>OK</v>
      </c>
      <c r="B107" s="114">
        <v>94</v>
      </c>
      <c r="C107" s="115" t="s">
        <v>178</v>
      </c>
      <c r="D107" s="66"/>
      <c r="E107" s="67"/>
      <c r="F107" s="67"/>
      <c r="G107" s="67">
        <v>1</v>
      </c>
      <c r="H107" s="67"/>
      <c r="I107" s="58">
        <v>1</v>
      </c>
      <c r="J107" s="69">
        <f t="shared" si="24"/>
        <v>2</v>
      </c>
      <c r="K107" s="70">
        <f t="shared" si="25"/>
        <v>2</v>
      </c>
      <c r="L107" s="70">
        <f t="shared" si="26"/>
        <v>4</v>
      </c>
      <c r="M107" s="114" t="s">
        <v>584</v>
      </c>
      <c r="N107" s="59" t="str">
        <f t="shared" si="27"/>
        <v>YES</v>
      </c>
      <c r="O107" s="118" t="s">
        <v>102</v>
      </c>
      <c r="P107" s="118" t="s">
        <v>119</v>
      </c>
      <c r="Q107" s="114" t="s">
        <v>123</v>
      </c>
      <c r="R107" s="114" t="s">
        <v>92</v>
      </c>
      <c r="S107" s="114" t="s">
        <v>135</v>
      </c>
      <c r="T107" s="114"/>
      <c r="U107" s="114">
        <v>52</v>
      </c>
      <c r="V107" s="114" t="s">
        <v>740</v>
      </c>
      <c r="W107" s="114" t="s">
        <v>734</v>
      </c>
      <c r="X107" s="114"/>
      <c r="Y107" s="114"/>
      <c r="Z107" s="119"/>
    </row>
    <row r="108" spans="1:26" ht="30" customHeight="1" x14ac:dyDescent="0.2">
      <c r="A108" s="279" t="s">
        <v>1194</v>
      </c>
      <c r="B108" s="280"/>
      <c r="C108" s="280"/>
      <c r="D108" s="280"/>
      <c r="E108" s="280"/>
      <c r="F108" s="280"/>
      <c r="G108" s="280"/>
      <c r="H108" s="280"/>
      <c r="I108" s="280"/>
      <c r="J108" s="280"/>
      <c r="K108" s="280"/>
      <c r="L108" s="280"/>
      <c r="M108" s="280"/>
      <c r="N108" s="280"/>
      <c r="O108" s="280"/>
      <c r="P108" s="280"/>
      <c r="Q108" s="280"/>
      <c r="R108" s="280"/>
      <c r="S108" s="280"/>
      <c r="T108" s="280"/>
      <c r="U108" s="280"/>
      <c r="V108" s="280"/>
      <c r="W108" s="280"/>
      <c r="X108" s="280"/>
      <c r="Y108" s="280"/>
      <c r="Z108" s="281"/>
    </row>
    <row r="109" spans="1:26" ht="48.75" customHeight="1" x14ac:dyDescent="0.2">
      <c r="A109" s="113" t="str">
        <f t="shared" ref="A109:A121" si="28">IF(COUNT(D109:H109)&gt;1,"ERROR",IF(COUNT(D109:H109)=0,"ERROR","OK"))</f>
        <v>OK</v>
      </c>
      <c r="B109" s="114">
        <v>95</v>
      </c>
      <c r="C109" s="115" t="s">
        <v>449</v>
      </c>
      <c r="D109" s="66"/>
      <c r="E109" s="67"/>
      <c r="F109" s="67"/>
      <c r="G109" s="67">
        <v>1</v>
      </c>
      <c r="H109" s="67"/>
      <c r="I109" s="58">
        <v>1</v>
      </c>
      <c r="J109" s="69">
        <f t="shared" ref="J109:J121" si="29">IF(A109="ERROR","ERROR",E109*4+F109*3+G109*2+H109*1+D109*0)</f>
        <v>2</v>
      </c>
      <c r="K109" s="70">
        <f t="shared" ref="K109:K121" si="30">IF(A109="ERROR","ERROR",J109*I109)</f>
        <v>2</v>
      </c>
      <c r="L109" s="70">
        <f t="shared" ref="L109:L121" si="31">IF(A109="ERROR","ERROR",IF(D109=1,0,4*I109))</f>
        <v>4</v>
      </c>
      <c r="M109" s="114" t="s">
        <v>20</v>
      </c>
      <c r="N109" s="59" t="str">
        <f t="shared" ref="N109:N121" si="32">IF(OR(J109=4, J109=0),"NO",IF(A109="ERROR","ERROR","YES"))</f>
        <v>YES</v>
      </c>
      <c r="O109" s="114" t="s">
        <v>731</v>
      </c>
      <c r="P109" s="114" t="s">
        <v>598</v>
      </c>
      <c r="Q109" s="114" t="s">
        <v>28</v>
      </c>
      <c r="R109" s="114" t="s">
        <v>115</v>
      </c>
      <c r="S109" s="114"/>
      <c r="T109" s="114"/>
      <c r="U109" s="114" t="s">
        <v>777</v>
      </c>
      <c r="V109" s="114" t="s">
        <v>621</v>
      </c>
      <c r="W109" s="114"/>
      <c r="X109" s="114"/>
      <c r="Y109" s="114"/>
      <c r="Z109" s="119"/>
    </row>
    <row r="110" spans="1:26" ht="48.75" customHeight="1" x14ac:dyDescent="0.2">
      <c r="A110" s="113" t="str">
        <f t="shared" si="28"/>
        <v>OK</v>
      </c>
      <c r="B110" s="114">
        <v>96</v>
      </c>
      <c r="C110" s="115" t="s">
        <v>474</v>
      </c>
      <c r="D110" s="66"/>
      <c r="E110" s="67">
        <v>1</v>
      </c>
      <c r="F110" s="67"/>
      <c r="G110" s="67"/>
      <c r="H110" s="67"/>
      <c r="I110" s="58">
        <v>1</v>
      </c>
      <c r="J110" s="69">
        <f t="shared" si="29"/>
        <v>4</v>
      </c>
      <c r="K110" s="70">
        <f t="shared" si="30"/>
        <v>4</v>
      </c>
      <c r="L110" s="70">
        <f t="shared" si="31"/>
        <v>4</v>
      </c>
      <c r="M110" s="114" t="s">
        <v>20</v>
      </c>
      <c r="N110" s="59" t="str">
        <f t="shared" si="32"/>
        <v>NO</v>
      </c>
      <c r="O110" s="114" t="s">
        <v>778</v>
      </c>
      <c r="P110" s="114" t="s">
        <v>131</v>
      </c>
      <c r="Q110" s="114" t="s">
        <v>15</v>
      </c>
      <c r="R110" s="114"/>
      <c r="S110" s="114"/>
      <c r="T110" s="114"/>
      <c r="U110" s="114" t="s">
        <v>779</v>
      </c>
      <c r="V110" s="114"/>
      <c r="W110" s="114"/>
      <c r="X110" s="114"/>
      <c r="Y110" s="114"/>
      <c r="Z110" s="119"/>
    </row>
    <row r="111" spans="1:26" ht="48.75" customHeight="1" x14ac:dyDescent="0.2">
      <c r="A111" s="113" t="str">
        <f t="shared" si="28"/>
        <v>OK</v>
      </c>
      <c r="B111" s="114">
        <v>97</v>
      </c>
      <c r="C111" s="115" t="s">
        <v>681</v>
      </c>
      <c r="D111" s="66"/>
      <c r="E111" s="67">
        <v>1</v>
      </c>
      <c r="F111" s="67"/>
      <c r="G111" s="67"/>
      <c r="H111" s="67"/>
      <c r="I111" s="58">
        <v>1</v>
      </c>
      <c r="J111" s="69">
        <f t="shared" si="29"/>
        <v>4</v>
      </c>
      <c r="K111" s="70">
        <f t="shared" si="30"/>
        <v>4</v>
      </c>
      <c r="L111" s="70">
        <f t="shared" si="31"/>
        <v>4</v>
      </c>
      <c r="M111" s="114" t="s">
        <v>20</v>
      </c>
      <c r="N111" s="59" t="str">
        <f t="shared" si="32"/>
        <v>NO</v>
      </c>
      <c r="O111" s="114" t="s">
        <v>89</v>
      </c>
      <c r="P111" s="114" t="s">
        <v>121</v>
      </c>
      <c r="Q111" s="114" t="s">
        <v>133</v>
      </c>
      <c r="R111" s="114" t="s">
        <v>134</v>
      </c>
      <c r="S111" s="114"/>
      <c r="T111" s="114"/>
      <c r="U111" s="114">
        <v>19</v>
      </c>
      <c r="V111" s="114" t="s">
        <v>780</v>
      </c>
      <c r="W111" s="114" t="s">
        <v>775</v>
      </c>
      <c r="X111" s="114"/>
      <c r="Y111" s="114"/>
      <c r="Z111" s="119"/>
    </row>
    <row r="112" spans="1:26" ht="48.75" customHeight="1" x14ac:dyDescent="0.2">
      <c r="A112" s="113" t="str">
        <f t="shared" si="28"/>
        <v>OK</v>
      </c>
      <c r="B112" s="114">
        <v>98</v>
      </c>
      <c r="C112" s="115" t="s">
        <v>469</v>
      </c>
      <c r="D112" s="66"/>
      <c r="E112" s="67">
        <v>1</v>
      </c>
      <c r="F112" s="67"/>
      <c r="G112" s="67"/>
      <c r="H112" s="67"/>
      <c r="I112" s="58">
        <v>2</v>
      </c>
      <c r="J112" s="69">
        <f t="shared" si="29"/>
        <v>4</v>
      </c>
      <c r="K112" s="70">
        <f t="shared" si="30"/>
        <v>8</v>
      </c>
      <c r="L112" s="70">
        <f t="shared" si="31"/>
        <v>8</v>
      </c>
      <c r="M112" s="114" t="s">
        <v>20</v>
      </c>
      <c r="N112" s="59" t="str">
        <f t="shared" si="32"/>
        <v>NO</v>
      </c>
      <c r="O112" s="114" t="s">
        <v>19</v>
      </c>
      <c r="P112" s="114" t="s">
        <v>135</v>
      </c>
      <c r="Q112" s="114" t="s">
        <v>126</v>
      </c>
      <c r="R112" s="114" t="s">
        <v>743</v>
      </c>
      <c r="S112" s="114" t="s">
        <v>610</v>
      </c>
      <c r="T112" s="114"/>
      <c r="U112" s="114" t="s">
        <v>617</v>
      </c>
      <c r="V112" s="114" t="s">
        <v>781</v>
      </c>
      <c r="W112" s="114" t="s">
        <v>618</v>
      </c>
      <c r="X112" s="114" t="s">
        <v>782</v>
      </c>
      <c r="Y112" s="114"/>
      <c r="Z112" s="119"/>
    </row>
    <row r="113" spans="1:26" ht="48.75" customHeight="1" x14ac:dyDescent="0.2">
      <c r="A113" s="113" t="str">
        <f t="shared" si="28"/>
        <v>OK</v>
      </c>
      <c r="B113" s="114">
        <v>99</v>
      </c>
      <c r="C113" s="115" t="s">
        <v>682</v>
      </c>
      <c r="D113" s="66">
        <v>1</v>
      </c>
      <c r="E113" s="67"/>
      <c r="F113" s="67"/>
      <c r="G113" s="67"/>
      <c r="H113" s="67"/>
      <c r="I113" s="58">
        <v>1</v>
      </c>
      <c r="J113" s="69">
        <f t="shared" si="29"/>
        <v>0</v>
      </c>
      <c r="K113" s="70">
        <f t="shared" si="30"/>
        <v>0</v>
      </c>
      <c r="L113" s="70">
        <f t="shared" si="31"/>
        <v>0</v>
      </c>
      <c r="M113" s="114" t="s">
        <v>20</v>
      </c>
      <c r="N113" s="59" t="str">
        <f t="shared" si="32"/>
        <v>NO</v>
      </c>
      <c r="O113" s="114" t="s">
        <v>100</v>
      </c>
      <c r="P113" s="114" t="s">
        <v>27</v>
      </c>
      <c r="Q113" s="114" t="s">
        <v>115</v>
      </c>
      <c r="R113" s="114"/>
      <c r="S113" s="114"/>
      <c r="T113" s="114"/>
      <c r="U113" s="114" t="s">
        <v>609</v>
      </c>
      <c r="V113" s="114" t="s">
        <v>783</v>
      </c>
      <c r="W113" s="114" t="s">
        <v>747</v>
      </c>
      <c r="X113" s="114"/>
      <c r="Y113" s="114"/>
      <c r="Z113" s="119"/>
    </row>
    <row r="114" spans="1:26" ht="48.75" customHeight="1" x14ac:dyDescent="0.2">
      <c r="A114" s="113" t="str">
        <f t="shared" si="28"/>
        <v>OK</v>
      </c>
      <c r="B114" s="114">
        <v>100</v>
      </c>
      <c r="C114" s="115" t="s">
        <v>683</v>
      </c>
      <c r="D114" s="66"/>
      <c r="E114" s="67">
        <v>1</v>
      </c>
      <c r="F114" s="67"/>
      <c r="G114" s="67"/>
      <c r="H114" s="67"/>
      <c r="I114" s="58">
        <v>2</v>
      </c>
      <c r="J114" s="69">
        <f t="shared" si="29"/>
        <v>4</v>
      </c>
      <c r="K114" s="70">
        <f t="shared" si="30"/>
        <v>8</v>
      </c>
      <c r="L114" s="70">
        <f t="shared" si="31"/>
        <v>8</v>
      </c>
      <c r="M114" s="114" t="s">
        <v>20</v>
      </c>
      <c r="N114" s="59" t="str">
        <f t="shared" si="32"/>
        <v>NO</v>
      </c>
      <c r="O114" s="114" t="s">
        <v>25</v>
      </c>
      <c r="P114" s="114" t="s">
        <v>27</v>
      </c>
      <c r="Q114" s="114"/>
      <c r="R114" s="114"/>
      <c r="S114" s="114"/>
      <c r="T114" s="114"/>
      <c r="U114" s="114" t="s">
        <v>596</v>
      </c>
      <c r="V114" s="114" t="s">
        <v>729</v>
      </c>
      <c r="W114" s="114" t="s">
        <v>599</v>
      </c>
      <c r="X114" s="114"/>
      <c r="Y114" s="114"/>
      <c r="Z114" s="119"/>
    </row>
    <row r="115" spans="1:26" ht="48.75" customHeight="1" x14ac:dyDescent="0.2">
      <c r="A115" s="113" t="str">
        <f t="shared" si="28"/>
        <v>OK</v>
      </c>
      <c r="B115" s="114">
        <v>101</v>
      </c>
      <c r="C115" s="115" t="s">
        <v>480</v>
      </c>
      <c r="D115" s="66">
        <v>1</v>
      </c>
      <c r="E115" s="67"/>
      <c r="F115" s="67"/>
      <c r="G115" s="67"/>
      <c r="H115" s="67"/>
      <c r="I115" s="58">
        <v>1</v>
      </c>
      <c r="J115" s="69">
        <f t="shared" si="29"/>
        <v>0</v>
      </c>
      <c r="K115" s="70">
        <f t="shared" si="30"/>
        <v>0</v>
      </c>
      <c r="L115" s="70">
        <f t="shared" si="31"/>
        <v>0</v>
      </c>
      <c r="M115" s="114" t="s">
        <v>20</v>
      </c>
      <c r="N115" s="59" t="str">
        <f t="shared" si="32"/>
        <v>NO</v>
      </c>
      <c r="O115" s="114" t="s">
        <v>114</v>
      </c>
      <c r="P115" s="114" t="s">
        <v>27</v>
      </c>
      <c r="Q115" s="114" t="s">
        <v>131</v>
      </c>
      <c r="R115" s="114" t="s">
        <v>784</v>
      </c>
      <c r="S115" s="114"/>
      <c r="T115" s="114"/>
      <c r="U115" s="114" t="s">
        <v>596</v>
      </c>
      <c r="V115" s="114" t="s">
        <v>729</v>
      </c>
      <c r="W115" s="114" t="s">
        <v>747</v>
      </c>
      <c r="X115" s="114"/>
      <c r="Y115" s="114"/>
      <c r="Z115" s="119"/>
    </row>
    <row r="116" spans="1:26" ht="48.75" customHeight="1" x14ac:dyDescent="0.2">
      <c r="A116" s="113" t="str">
        <f t="shared" si="28"/>
        <v>OK</v>
      </c>
      <c r="B116" s="114">
        <v>102</v>
      </c>
      <c r="C116" s="115" t="s">
        <v>481</v>
      </c>
      <c r="D116" s="66">
        <v>1</v>
      </c>
      <c r="E116" s="67"/>
      <c r="F116" s="67"/>
      <c r="G116" s="67"/>
      <c r="H116" s="67"/>
      <c r="I116" s="58">
        <v>1</v>
      </c>
      <c r="J116" s="69">
        <f t="shared" si="29"/>
        <v>0</v>
      </c>
      <c r="K116" s="70">
        <f t="shared" si="30"/>
        <v>0</v>
      </c>
      <c r="L116" s="70">
        <f t="shared" si="31"/>
        <v>0</v>
      </c>
      <c r="M116" s="114" t="s">
        <v>20</v>
      </c>
      <c r="N116" s="59" t="str">
        <f t="shared" si="32"/>
        <v>NO</v>
      </c>
      <c r="O116" s="114" t="s">
        <v>28</v>
      </c>
      <c r="P116" s="114" t="s">
        <v>115</v>
      </c>
      <c r="Q116" s="114" t="s">
        <v>131</v>
      </c>
      <c r="R116" s="114"/>
      <c r="S116" s="114"/>
      <c r="T116" s="114"/>
      <c r="U116" s="114" t="s">
        <v>777</v>
      </c>
      <c r="V116" s="114" t="s">
        <v>729</v>
      </c>
      <c r="W116" s="114"/>
      <c r="X116" s="114"/>
      <c r="Y116" s="114"/>
      <c r="Z116" s="119"/>
    </row>
    <row r="117" spans="1:26" ht="48.75" customHeight="1" x14ac:dyDescent="0.2">
      <c r="A117" s="113" t="str">
        <f t="shared" si="28"/>
        <v>OK</v>
      </c>
      <c r="B117" s="114">
        <v>103</v>
      </c>
      <c r="C117" s="115" t="s">
        <v>484</v>
      </c>
      <c r="D117" s="66">
        <v>1</v>
      </c>
      <c r="E117" s="67"/>
      <c r="F117" s="67"/>
      <c r="G117" s="67"/>
      <c r="H117" s="67"/>
      <c r="I117" s="58">
        <v>1</v>
      </c>
      <c r="J117" s="69">
        <f t="shared" si="29"/>
        <v>0</v>
      </c>
      <c r="K117" s="70">
        <f t="shared" si="30"/>
        <v>0</v>
      </c>
      <c r="L117" s="70">
        <f t="shared" si="31"/>
        <v>0</v>
      </c>
      <c r="M117" s="114" t="s">
        <v>20</v>
      </c>
      <c r="N117" s="59" t="str">
        <f t="shared" si="32"/>
        <v>NO</v>
      </c>
      <c r="O117" s="114" t="s">
        <v>785</v>
      </c>
      <c r="P117" s="114" t="s">
        <v>171</v>
      </c>
      <c r="Q117" s="114" t="s">
        <v>610</v>
      </c>
      <c r="R117" s="114" t="s">
        <v>135</v>
      </c>
      <c r="S117" s="114"/>
      <c r="T117" s="114"/>
      <c r="U117" s="114" t="s">
        <v>623</v>
      </c>
      <c r="V117" s="114"/>
      <c r="W117" s="114"/>
      <c r="X117" s="114"/>
      <c r="Y117" s="114"/>
      <c r="Z117" s="119"/>
    </row>
    <row r="118" spans="1:26" ht="48.75" customHeight="1" x14ac:dyDescent="0.2">
      <c r="A118" s="113" t="str">
        <f t="shared" si="28"/>
        <v>OK</v>
      </c>
      <c r="B118" s="114">
        <v>104</v>
      </c>
      <c r="C118" s="115" t="s">
        <v>485</v>
      </c>
      <c r="D118" s="66">
        <v>1</v>
      </c>
      <c r="E118" s="67"/>
      <c r="F118" s="67"/>
      <c r="G118" s="67"/>
      <c r="H118" s="67"/>
      <c r="I118" s="58">
        <v>1</v>
      </c>
      <c r="J118" s="69">
        <f t="shared" si="29"/>
        <v>0</v>
      </c>
      <c r="K118" s="70">
        <f t="shared" si="30"/>
        <v>0</v>
      </c>
      <c r="L118" s="70">
        <f t="shared" si="31"/>
        <v>0</v>
      </c>
      <c r="M118" s="114" t="s">
        <v>20</v>
      </c>
      <c r="N118" s="59" t="str">
        <f t="shared" si="32"/>
        <v>NO</v>
      </c>
      <c r="O118" s="114" t="s">
        <v>784</v>
      </c>
      <c r="P118" s="114" t="s">
        <v>638</v>
      </c>
      <c r="Q118" s="114" t="s">
        <v>607</v>
      </c>
      <c r="R118" s="114" t="s">
        <v>131</v>
      </c>
      <c r="S118" s="114" t="s">
        <v>172</v>
      </c>
      <c r="T118" s="114"/>
      <c r="U118" s="114" t="s">
        <v>596</v>
      </c>
      <c r="V118" s="114" t="s">
        <v>597</v>
      </c>
      <c r="W118" s="114" t="s">
        <v>776</v>
      </c>
      <c r="X118" s="114">
        <v>43</v>
      </c>
      <c r="Y118" s="114"/>
      <c r="Z118" s="119"/>
    </row>
    <row r="119" spans="1:26" ht="48.75" customHeight="1" x14ac:dyDescent="0.2">
      <c r="A119" s="113" t="str">
        <f t="shared" si="28"/>
        <v>OK</v>
      </c>
      <c r="B119" s="114">
        <v>105</v>
      </c>
      <c r="C119" s="115" t="s">
        <v>486</v>
      </c>
      <c r="D119" s="66"/>
      <c r="E119" s="67">
        <v>1</v>
      </c>
      <c r="F119" s="67"/>
      <c r="G119" s="67"/>
      <c r="H119" s="67"/>
      <c r="I119" s="58">
        <v>1</v>
      </c>
      <c r="J119" s="69">
        <f t="shared" si="29"/>
        <v>4</v>
      </c>
      <c r="K119" s="70">
        <f t="shared" si="30"/>
        <v>4</v>
      </c>
      <c r="L119" s="70">
        <f t="shared" si="31"/>
        <v>4</v>
      </c>
      <c r="M119" s="114" t="s">
        <v>20</v>
      </c>
      <c r="N119" s="59" t="str">
        <f t="shared" si="32"/>
        <v>NO</v>
      </c>
      <c r="O119" s="114" t="s">
        <v>136</v>
      </c>
      <c r="P119" s="114" t="s">
        <v>131</v>
      </c>
      <c r="Q119" s="114" t="s">
        <v>138</v>
      </c>
      <c r="R119" s="114"/>
      <c r="S119" s="114"/>
      <c r="T119" s="114"/>
      <c r="U119" s="114">
        <v>44</v>
      </c>
      <c r="V119" s="114"/>
      <c r="W119" s="114"/>
      <c r="X119" s="114"/>
      <c r="Y119" s="114"/>
      <c r="Z119" s="119"/>
    </row>
    <row r="120" spans="1:26" ht="48.75" customHeight="1" x14ac:dyDescent="0.2">
      <c r="A120" s="113" t="str">
        <f t="shared" si="28"/>
        <v>OK</v>
      </c>
      <c r="B120" s="114">
        <v>106</v>
      </c>
      <c r="C120" s="115" t="s">
        <v>684</v>
      </c>
      <c r="D120" s="66"/>
      <c r="E120" s="67">
        <v>1</v>
      </c>
      <c r="F120" s="67"/>
      <c r="G120" s="67"/>
      <c r="H120" s="67"/>
      <c r="I120" s="58">
        <v>1</v>
      </c>
      <c r="J120" s="69">
        <f t="shared" si="29"/>
        <v>4</v>
      </c>
      <c r="K120" s="70">
        <f t="shared" si="30"/>
        <v>4</v>
      </c>
      <c r="L120" s="70">
        <f t="shared" si="31"/>
        <v>4</v>
      </c>
      <c r="M120" s="114" t="s">
        <v>20</v>
      </c>
      <c r="N120" s="59" t="str">
        <f t="shared" si="32"/>
        <v>NO</v>
      </c>
      <c r="O120" s="114" t="s">
        <v>172</v>
      </c>
      <c r="P120" s="114"/>
      <c r="Q120" s="114"/>
      <c r="R120" s="114"/>
      <c r="S120" s="114"/>
      <c r="T120" s="114"/>
      <c r="U120" s="114">
        <v>44</v>
      </c>
      <c r="V120" s="114" t="s">
        <v>769</v>
      </c>
      <c r="W120" s="114" t="s">
        <v>770</v>
      </c>
      <c r="X120" s="114"/>
      <c r="Y120" s="114"/>
      <c r="Z120" s="119"/>
    </row>
    <row r="121" spans="1:26" ht="48.75" customHeight="1" x14ac:dyDescent="0.2">
      <c r="A121" s="113" t="str">
        <f t="shared" si="28"/>
        <v>OK</v>
      </c>
      <c r="B121" s="114">
        <v>107</v>
      </c>
      <c r="C121" s="115" t="s">
        <v>685</v>
      </c>
      <c r="D121" s="66"/>
      <c r="E121" s="67"/>
      <c r="F121" s="67"/>
      <c r="G121" s="67"/>
      <c r="H121" s="67">
        <v>1</v>
      </c>
      <c r="I121" s="58">
        <v>1</v>
      </c>
      <c r="J121" s="69">
        <f t="shared" si="29"/>
        <v>1</v>
      </c>
      <c r="K121" s="70">
        <f t="shared" si="30"/>
        <v>1</v>
      </c>
      <c r="L121" s="70">
        <f t="shared" si="31"/>
        <v>4</v>
      </c>
      <c r="M121" s="114" t="s">
        <v>20</v>
      </c>
      <c r="N121" s="59" t="str">
        <f t="shared" si="32"/>
        <v>YES</v>
      </c>
      <c r="O121" s="114" t="s">
        <v>134</v>
      </c>
      <c r="P121" s="114" t="s">
        <v>137</v>
      </c>
      <c r="Q121" s="114" t="s">
        <v>136</v>
      </c>
      <c r="R121" s="114" t="s">
        <v>133</v>
      </c>
      <c r="S121" s="114" t="s">
        <v>111</v>
      </c>
      <c r="T121" s="114" t="s">
        <v>763</v>
      </c>
      <c r="U121" s="114" t="s">
        <v>623</v>
      </c>
      <c r="V121" s="114"/>
      <c r="W121" s="114"/>
      <c r="X121" s="114"/>
      <c r="Y121" s="114"/>
      <c r="Z121" s="119"/>
    </row>
    <row r="122" spans="1:26" ht="30" customHeight="1" x14ac:dyDescent="0.2">
      <c r="A122" s="279" t="s">
        <v>1195</v>
      </c>
      <c r="B122" s="280"/>
      <c r="C122" s="280"/>
      <c r="D122" s="280"/>
      <c r="E122" s="280"/>
      <c r="F122" s="280"/>
      <c r="G122" s="280"/>
      <c r="H122" s="280"/>
      <c r="I122" s="280"/>
      <c r="J122" s="280"/>
      <c r="K122" s="280"/>
      <c r="L122" s="280"/>
      <c r="M122" s="280"/>
      <c r="N122" s="280"/>
      <c r="O122" s="280"/>
      <c r="P122" s="280"/>
      <c r="Q122" s="280"/>
      <c r="R122" s="280"/>
      <c r="S122" s="280"/>
      <c r="T122" s="280"/>
      <c r="U122" s="280"/>
      <c r="V122" s="280"/>
      <c r="W122" s="280"/>
      <c r="X122" s="280"/>
      <c r="Y122" s="280"/>
      <c r="Z122" s="281"/>
    </row>
    <row r="123" spans="1:26" ht="48.75" customHeight="1" x14ac:dyDescent="0.2">
      <c r="A123" s="113" t="str">
        <f t="shared" ref="A123:A128" si="33">IF(COUNT(D123:H123)&gt;1,"ERROR",IF(COUNT(D123:H123)=0,"ERROR","OK"))</f>
        <v>OK</v>
      </c>
      <c r="B123" s="114">
        <v>108</v>
      </c>
      <c r="C123" s="115" t="s">
        <v>686</v>
      </c>
      <c r="D123" s="66"/>
      <c r="E123" s="67"/>
      <c r="F123" s="67">
        <v>1</v>
      </c>
      <c r="G123" s="67"/>
      <c r="H123" s="67"/>
      <c r="I123" s="58">
        <v>1</v>
      </c>
      <c r="J123" s="69">
        <f t="shared" ref="J123:J128" si="34">IF(A123="ERROR","ERROR",E123*4+F123*3+G123*2+H123*1+D123*0)</f>
        <v>3</v>
      </c>
      <c r="K123" s="70">
        <f t="shared" ref="K123:K128" si="35">IF(A123="ERROR","ERROR",J123*I123)</f>
        <v>3</v>
      </c>
      <c r="L123" s="70">
        <f t="shared" ref="L123:L128" si="36">IF(A123="ERROR","ERROR",IF(D123=1,0,4*I123))</f>
        <v>4</v>
      </c>
      <c r="M123" s="114" t="s">
        <v>10</v>
      </c>
      <c r="N123" s="59" t="str">
        <f t="shared" ref="N123:N128" si="37">IF(OR(J123=4, J123=0),"NO",IF(A123="ERROR","ERROR","YES"))</f>
        <v>YES</v>
      </c>
      <c r="O123" s="114" t="s">
        <v>113</v>
      </c>
      <c r="P123" s="114" t="s">
        <v>109</v>
      </c>
      <c r="Q123" s="114" t="s">
        <v>112</v>
      </c>
      <c r="R123" s="114"/>
      <c r="S123" s="114"/>
      <c r="T123" s="114"/>
      <c r="U123" s="114" t="s">
        <v>742</v>
      </c>
      <c r="V123" s="114"/>
      <c r="W123" s="114"/>
      <c r="X123" s="114"/>
      <c r="Y123" s="114"/>
      <c r="Z123" s="119"/>
    </row>
    <row r="124" spans="1:26" ht="48.75" customHeight="1" x14ac:dyDescent="0.2">
      <c r="A124" s="113" t="str">
        <f t="shared" si="33"/>
        <v>OK</v>
      </c>
      <c r="B124" s="114">
        <v>109</v>
      </c>
      <c r="C124" s="115" t="s">
        <v>687</v>
      </c>
      <c r="D124" s="66"/>
      <c r="E124" s="67">
        <v>1</v>
      </c>
      <c r="F124" s="67"/>
      <c r="G124" s="67"/>
      <c r="H124" s="67"/>
      <c r="I124" s="58">
        <v>1</v>
      </c>
      <c r="J124" s="69">
        <f t="shared" si="34"/>
        <v>4</v>
      </c>
      <c r="K124" s="70">
        <f t="shared" si="35"/>
        <v>4</v>
      </c>
      <c r="L124" s="70">
        <f t="shared" si="36"/>
        <v>4</v>
      </c>
      <c r="M124" s="114" t="s">
        <v>10</v>
      </c>
      <c r="N124" s="59" t="str">
        <f t="shared" si="37"/>
        <v>NO</v>
      </c>
      <c r="O124" s="114" t="s">
        <v>586</v>
      </c>
      <c r="P124" s="114" t="s">
        <v>763</v>
      </c>
      <c r="Q124" s="114" t="s">
        <v>89</v>
      </c>
      <c r="R124" s="114" t="s">
        <v>112</v>
      </c>
      <c r="S124" s="114"/>
      <c r="T124" s="114"/>
      <c r="U124" s="114">
        <v>19</v>
      </c>
      <c r="V124" s="114"/>
      <c r="W124" s="114"/>
      <c r="X124" s="114"/>
      <c r="Y124" s="114"/>
      <c r="Z124" s="119"/>
    </row>
    <row r="125" spans="1:26" ht="48.75" customHeight="1" x14ac:dyDescent="0.2">
      <c r="A125" s="113" t="str">
        <f t="shared" si="33"/>
        <v>OK</v>
      </c>
      <c r="B125" s="114">
        <v>110</v>
      </c>
      <c r="C125" s="115" t="s">
        <v>341</v>
      </c>
      <c r="D125" s="66"/>
      <c r="E125" s="67"/>
      <c r="F125" s="67"/>
      <c r="G125" s="67">
        <v>1</v>
      </c>
      <c r="H125" s="67"/>
      <c r="I125" s="58">
        <v>1</v>
      </c>
      <c r="J125" s="69">
        <f t="shared" si="34"/>
        <v>2</v>
      </c>
      <c r="K125" s="70">
        <f t="shared" si="35"/>
        <v>2</v>
      </c>
      <c r="L125" s="70">
        <f t="shared" si="36"/>
        <v>4</v>
      </c>
      <c r="M125" s="114" t="s">
        <v>10</v>
      </c>
      <c r="N125" s="59" t="str">
        <f t="shared" si="37"/>
        <v>YES</v>
      </c>
      <c r="O125" s="114" t="s">
        <v>29</v>
      </c>
      <c r="P125" s="114" t="s">
        <v>110</v>
      </c>
      <c r="Q125" s="114" t="s">
        <v>116</v>
      </c>
      <c r="R125" s="114"/>
      <c r="S125" s="114"/>
      <c r="T125" s="114"/>
      <c r="U125" s="114" t="s">
        <v>752</v>
      </c>
      <c r="V125" s="114" t="s">
        <v>596</v>
      </c>
      <c r="W125" s="114" t="s">
        <v>597</v>
      </c>
      <c r="X125" s="114"/>
      <c r="Y125" s="114"/>
      <c r="Z125" s="119"/>
    </row>
    <row r="126" spans="1:26" ht="48.75" customHeight="1" x14ac:dyDescent="0.2">
      <c r="A126" s="113" t="str">
        <f t="shared" si="33"/>
        <v>OK</v>
      </c>
      <c r="B126" s="114">
        <v>111</v>
      </c>
      <c r="C126" s="115" t="s">
        <v>482</v>
      </c>
      <c r="D126" s="66"/>
      <c r="E126" s="67"/>
      <c r="F126" s="67"/>
      <c r="G126" s="67">
        <v>1</v>
      </c>
      <c r="H126" s="67"/>
      <c r="I126" s="58">
        <v>1</v>
      </c>
      <c r="J126" s="69">
        <f t="shared" si="34"/>
        <v>2</v>
      </c>
      <c r="K126" s="70">
        <f t="shared" si="35"/>
        <v>2</v>
      </c>
      <c r="L126" s="70">
        <f t="shared" si="36"/>
        <v>4</v>
      </c>
      <c r="M126" s="114" t="s">
        <v>10</v>
      </c>
      <c r="N126" s="59" t="str">
        <f t="shared" si="37"/>
        <v>YES</v>
      </c>
      <c r="O126" s="114" t="s">
        <v>29</v>
      </c>
      <c r="P126" s="114" t="s">
        <v>105</v>
      </c>
      <c r="Q126" s="114" t="s">
        <v>106</v>
      </c>
      <c r="R126" s="114" t="s">
        <v>107</v>
      </c>
      <c r="S126" s="114" t="s">
        <v>108</v>
      </c>
      <c r="T126" s="114"/>
      <c r="U126" s="114" t="s">
        <v>596</v>
      </c>
      <c r="V126" s="114" t="s">
        <v>729</v>
      </c>
      <c r="W126" s="114"/>
      <c r="X126" s="114"/>
      <c r="Y126" s="114"/>
      <c r="Z126" s="119"/>
    </row>
    <row r="127" spans="1:26" ht="48.75" customHeight="1" x14ac:dyDescent="0.2">
      <c r="A127" s="113" t="str">
        <f t="shared" si="33"/>
        <v>OK</v>
      </c>
      <c r="B127" s="114">
        <v>112</v>
      </c>
      <c r="C127" s="115" t="s">
        <v>337</v>
      </c>
      <c r="D127" s="66"/>
      <c r="E127" s="67"/>
      <c r="F127" s="67"/>
      <c r="G127" s="67"/>
      <c r="H127" s="67">
        <v>1</v>
      </c>
      <c r="I127" s="58">
        <v>2</v>
      </c>
      <c r="J127" s="69">
        <f t="shared" si="34"/>
        <v>1</v>
      </c>
      <c r="K127" s="70">
        <f t="shared" si="35"/>
        <v>2</v>
      </c>
      <c r="L127" s="70">
        <f t="shared" si="36"/>
        <v>8</v>
      </c>
      <c r="M127" s="114" t="s">
        <v>10</v>
      </c>
      <c r="N127" s="59" t="str">
        <f t="shared" si="37"/>
        <v>YES</v>
      </c>
      <c r="O127" s="114" t="s">
        <v>117</v>
      </c>
      <c r="P127" s="114" t="s">
        <v>118</v>
      </c>
      <c r="Q127" s="114" t="s">
        <v>786</v>
      </c>
      <c r="R127" s="114"/>
      <c r="S127" s="114"/>
      <c r="T127" s="114"/>
      <c r="U127" s="114" t="s">
        <v>596</v>
      </c>
      <c r="V127" s="114" t="s">
        <v>597</v>
      </c>
      <c r="W127" s="114"/>
      <c r="X127" s="114"/>
      <c r="Y127" s="114"/>
      <c r="Z127" s="119"/>
    </row>
    <row r="128" spans="1:26" ht="48.75" customHeight="1" x14ac:dyDescent="0.2">
      <c r="A128" s="113" t="str">
        <f t="shared" si="33"/>
        <v>OK</v>
      </c>
      <c r="B128" s="114">
        <v>113</v>
      </c>
      <c r="C128" s="115" t="s">
        <v>270</v>
      </c>
      <c r="D128" s="66">
        <v>1</v>
      </c>
      <c r="E128" s="67"/>
      <c r="F128" s="67"/>
      <c r="G128" s="67"/>
      <c r="H128" s="67"/>
      <c r="I128" s="58">
        <v>1</v>
      </c>
      <c r="J128" s="69">
        <f t="shared" si="34"/>
        <v>0</v>
      </c>
      <c r="K128" s="70">
        <f t="shared" si="35"/>
        <v>0</v>
      </c>
      <c r="L128" s="70">
        <f t="shared" si="36"/>
        <v>0</v>
      </c>
      <c r="M128" s="114" t="s">
        <v>10</v>
      </c>
      <c r="N128" s="59" t="str">
        <f t="shared" si="37"/>
        <v>NO</v>
      </c>
      <c r="O128" s="114" t="s">
        <v>117</v>
      </c>
      <c r="P128" s="114" t="s">
        <v>118</v>
      </c>
      <c r="Q128" s="114" t="s">
        <v>786</v>
      </c>
      <c r="R128" s="114"/>
      <c r="S128" s="114"/>
      <c r="T128" s="114"/>
      <c r="U128" s="114" t="s">
        <v>596</v>
      </c>
      <c r="V128" s="114" t="s">
        <v>597</v>
      </c>
      <c r="W128" s="114"/>
      <c r="X128" s="114"/>
      <c r="Y128" s="114"/>
      <c r="Z128" s="119"/>
    </row>
    <row r="129" spans="1:26" ht="30" customHeight="1" x14ac:dyDescent="0.2">
      <c r="A129" s="279" t="s">
        <v>1196</v>
      </c>
      <c r="B129" s="280"/>
      <c r="C129" s="280"/>
      <c r="D129" s="280"/>
      <c r="E129" s="280"/>
      <c r="F129" s="280"/>
      <c r="G129" s="280"/>
      <c r="H129" s="280"/>
      <c r="I129" s="280"/>
      <c r="J129" s="280"/>
      <c r="K129" s="280"/>
      <c r="L129" s="280"/>
      <c r="M129" s="280"/>
      <c r="N129" s="280"/>
      <c r="O129" s="280"/>
      <c r="P129" s="280"/>
      <c r="Q129" s="280"/>
      <c r="R129" s="280"/>
      <c r="S129" s="280"/>
      <c r="T129" s="280"/>
      <c r="U129" s="280"/>
      <c r="V129" s="280"/>
      <c r="W129" s="280"/>
      <c r="X129" s="280"/>
      <c r="Y129" s="280"/>
      <c r="Z129" s="281"/>
    </row>
    <row r="130" spans="1:26" ht="48.75" customHeight="1" x14ac:dyDescent="0.2">
      <c r="A130" s="113" t="str">
        <f t="shared" ref="A130:A147" si="38">IF(COUNT(D130:H130)&gt;1,"ERROR",IF(COUNT(D130:H130)=0,"ERROR","OK"))</f>
        <v>OK</v>
      </c>
      <c r="B130" s="114">
        <v>114</v>
      </c>
      <c r="C130" s="115" t="s">
        <v>831</v>
      </c>
      <c r="D130" s="66"/>
      <c r="E130" s="67">
        <v>1</v>
      </c>
      <c r="F130" s="67"/>
      <c r="G130" s="67"/>
      <c r="H130" s="67"/>
      <c r="I130" s="58">
        <v>1</v>
      </c>
      <c r="J130" s="69">
        <f t="shared" ref="J130:J147" si="39">IF(A130="ERROR","ERROR",E130*4+F130*3+G130*2+H130*1+D130*0)</f>
        <v>4</v>
      </c>
      <c r="K130" s="70">
        <f t="shared" ref="K130:K147" si="40">IF(A130="ERROR","ERROR",J130*I130)</f>
        <v>4</v>
      </c>
      <c r="L130" s="70">
        <f t="shared" ref="L130:L147" si="41">IF(A130="ERROR","ERROR",IF(D130=1,0,4*I130))</f>
        <v>4</v>
      </c>
      <c r="M130" s="114" t="s">
        <v>724</v>
      </c>
      <c r="N130" s="59" t="str">
        <f t="shared" ref="N130:N147" si="42">IF(OR(J130=4, J130=0),"NO",IF(A130="ERROR","ERROR","YES"))</f>
        <v>NO</v>
      </c>
      <c r="O130" s="114" t="s">
        <v>26</v>
      </c>
      <c r="P130" s="114" t="s">
        <v>148</v>
      </c>
      <c r="Q130" s="114" t="s">
        <v>149</v>
      </c>
      <c r="R130" s="114" t="s">
        <v>150</v>
      </c>
      <c r="S130" s="114"/>
      <c r="T130" s="114"/>
      <c r="U130" s="114" t="s">
        <v>752</v>
      </c>
      <c r="V130" s="114" t="s">
        <v>729</v>
      </c>
      <c r="W130" s="114" t="s">
        <v>596</v>
      </c>
      <c r="X130" s="114"/>
      <c r="Y130" s="114"/>
      <c r="Z130" s="119"/>
    </row>
    <row r="131" spans="1:26" ht="48.75" customHeight="1" x14ac:dyDescent="0.2">
      <c r="A131" s="113" t="str">
        <f t="shared" si="38"/>
        <v>OK</v>
      </c>
      <c r="B131" s="114">
        <v>115</v>
      </c>
      <c r="C131" s="115" t="s">
        <v>478</v>
      </c>
      <c r="D131" s="66"/>
      <c r="E131" s="67">
        <v>1</v>
      </c>
      <c r="F131" s="67"/>
      <c r="G131" s="67"/>
      <c r="H131" s="67"/>
      <c r="I131" s="58">
        <v>1</v>
      </c>
      <c r="J131" s="69">
        <f t="shared" si="39"/>
        <v>4</v>
      </c>
      <c r="K131" s="70">
        <f t="shared" si="40"/>
        <v>4</v>
      </c>
      <c r="L131" s="70">
        <f t="shared" si="41"/>
        <v>4</v>
      </c>
      <c r="M131" s="114" t="s">
        <v>724</v>
      </c>
      <c r="N131" s="59" t="str">
        <f t="shared" si="42"/>
        <v>NO</v>
      </c>
      <c r="O131" s="114" t="s">
        <v>148</v>
      </c>
      <c r="P131" s="114" t="s">
        <v>149</v>
      </c>
      <c r="Q131" s="114" t="s">
        <v>150</v>
      </c>
      <c r="R131" s="114" t="s">
        <v>38</v>
      </c>
      <c r="S131" s="114" t="s">
        <v>37</v>
      </c>
      <c r="T131" s="114"/>
      <c r="U131" s="114" t="s">
        <v>596</v>
      </c>
      <c r="V131" s="114" t="s">
        <v>597</v>
      </c>
      <c r="W131" s="114"/>
      <c r="X131" s="114"/>
      <c r="Y131" s="114"/>
      <c r="Z131" s="119"/>
    </row>
    <row r="132" spans="1:26" ht="48.75" customHeight="1" x14ac:dyDescent="0.2">
      <c r="A132" s="113" t="str">
        <f t="shared" si="38"/>
        <v>OK</v>
      </c>
      <c r="B132" s="114">
        <v>116</v>
      </c>
      <c r="C132" s="115" t="s">
        <v>505</v>
      </c>
      <c r="D132" s="66"/>
      <c r="E132" s="67">
        <v>1</v>
      </c>
      <c r="F132" s="67"/>
      <c r="G132" s="67"/>
      <c r="H132" s="67"/>
      <c r="I132" s="58">
        <v>1</v>
      </c>
      <c r="J132" s="69">
        <f t="shared" si="39"/>
        <v>4</v>
      </c>
      <c r="K132" s="70">
        <f t="shared" si="40"/>
        <v>4</v>
      </c>
      <c r="L132" s="70">
        <f t="shared" si="41"/>
        <v>4</v>
      </c>
      <c r="M132" s="114" t="s">
        <v>724</v>
      </c>
      <c r="N132" s="59" t="str">
        <f t="shared" si="42"/>
        <v>NO</v>
      </c>
      <c r="O132" s="114" t="s">
        <v>148</v>
      </c>
      <c r="P132" s="114" t="s">
        <v>149</v>
      </c>
      <c r="Q132" s="114" t="s">
        <v>787</v>
      </c>
      <c r="R132" s="114"/>
      <c r="S132" s="114"/>
      <c r="T132" s="114"/>
      <c r="U132" s="114" t="s">
        <v>752</v>
      </c>
      <c r="V132" s="114" t="s">
        <v>596</v>
      </c>
      <c r="W132" s="114"/>
      <c r="X132" s="114"/>
      <c r="Y132" s="114"/>
      <c r="Z132" s="119"/>
    </row>
    <row r="133" spans="1:26" ht="48.75" customHeight="1" x14ac:dyDescent="0.2">
      <c r="A133" s="113" t="str">
        <f t="shared" si="38"/>
        <v>OK</v>
      </c>
      <c r="B133" s="114">
        <v>117</v>
      </c>
      <c r="C133" s="115" t="s">
        <v>688</v>
      </c>
      <c r="D133" s="66"/>
      <c r="E133" s="67">
        <v>1</v>
      </c>
      <c r="F133" s="67"/>
      <c r="G133" s="67"/>
      <c r="H133" s="67"/>
      <c r="I133" s="58">
        <v>1</v>
      </c>
      <c r="J133" s="69">
        <f t="shared" si="39"/>
        <v>4</v>
      </c>
      <c r="K133" s="70">
        <f t="shared" si="40"/>
        <v>4</v>
      </c>
      <c r="L133" s="70">
        <f t="shared" si="41"/>
        <v>4</v>
      </c>
      <c r="M133" s="114" t="s">
        <v>724</v>
      </c>
      <c r="N133" s="59" t="str">
        <f t="shared" si="42"/>
        <v>NO</v>
      </c>
      <c r="O133" s="114" t="s">
        <v>149</v>
      </c>
      <c r="P133" s="114" t="s">
        <v>148</v>
      </c>
      <c r="Q133" s="114" t="s">
        <v>787</v>
      </c>
      <c r="R133" s="114"/>
      <c r="S133" s="114"/>
      <c r="T133" s="114"/>
      <c r="U133" s="114" t="s">
        <v>752</v>
      </c>
      <c r="V133" s="114" t="s">
        <v>596</v>
      </c>
      <c r="W133" s="114"/>
      <c r="X133" s="114"/>
      <c r="Y133" s="114"/>
      <c r="Z133" s="119"/>
    </row>
    <row r="134" spans="1:26" ht="48.75" customHeight="1" x14ac:dyDescent="0.2">
      <c r="A134" s="113" t="str">
        <f t="shared" si="38"/>
        <v>OK</v>
      </c>
      <c r="B134" s="114">
        <v>118</v>
      </c>
      <c r="C134" s="115" t="s">
        <v>689</v>
      </c>
      <c r="D134" s="66"/>
      <c r="E134" s="67">
        <v>1</v>
      </c>
      <c r="F134" s="67"/>
      <c r="G134" s="67"/>
      <c r="H134" s="67"/>
      <c r="I134" s="58">
        <v>2</v>
      </c>
      <c r="J134" s="69">
        <f t="shared" si="39"/>
        <v>4</v>
      </c>
      <c r="K134" s="70">
        <f t="shared" si="40"/>
        <v>8</v>
      </c>
      <c r="L134" s="70">
        <f t="shared" si="41"/>
        <v>8</v>
      </c>
      <c r="M134" s="114" t="s">
        <v>724</v>
      </c>
      <c r="N134" s="59" t="str">
        <f t="shared" si="42"/>
        <v>NO</v>
      </c>
      <c r="O134" s="114" t="s">
        <v>148</v>
      </c>
      <c r="P134" s="114" t="s">
        <v>149</v>
      </c>
      <c r="Q134" s="114"/>
      <c r="R134" s="114"/>
      <c r="S134" s="114"/>
      <c r="T134" s="114"/>
      <c r="U134" s="114" t="s">
        <v>752</v>
      </c>
      <c r="V134" s="114" t="s">
        <v>596</v>
      </c>
      <c r="W134" s="114"/>
      <c r="X134" s="114"/>
      <c r="Y134" s="114"/>
      <c r="Z134" s="119"/>
    </row>
    <row r="135" spans="1:26" ht="48.75" customHeight="1" x14ac:dyDescent="0.2">
      <c r="A135" s="113" t="str">
        <f t="shared" si="38"/>
        <v>OK</v>
      </c>
      <c r="B135" s="114">
        <v>119</v>
      </c>
      <c r="C135" s="115" t="s">
        <v>372</v>
      </c>
      <c r="D135" s="66"/>
      <c r="E135" s="67">
        <v>1</v>
      </c>
      <c r="F135" s="67"/>
      <c r="G135" s="67"/>
      <c r="H135" s="67"/>
      <c r="I135" s="58">
        <v>1</v>
      </c>
      <c r="J135" s="69">
        <f t="shared" si="39"/>
        <v>4</v>
      </c>
      <c r="K135" s="70">
        <f t="shared" si="40"/>
        <v>4</v>
      </c>
      <c r="L135" s="70">
        <f t="shared" si="41"/>
        <v>4</v>
      </c>
      <c r="M135" s="114" t="s">
        <v>724</v>
      </c>
      <c r="N135" s="59" t="str">
        <f t="shared" si="42"/>
        <v>NO</v>
      </c>
      <c r="O135" s="114" t="s">
        <v>150</v>
      </c>
      <c r="P135" s="114" t="s">
        <v>787</v>
      </c>
      <c r="Q135" s="114"/>
      <c r="R135" s="114"/>
      <c r="S135" s="114"/>
      <c r="T135" s="114"/>
      <c r="U135" s="114" t="s">
        <v>752</v>
      </c>
      <c r="V135" s="114" t="s">
        <v>596</v>
      </c>
      <c r="W135" s="114" t="s">
        <v>605</v>
      </c>
      <c r="X135" s="114" t="s">
        <v>595</v>
      </c>
      <c r="Y135" s="114"/>
      <c r="Z135" s="119"/>
    </row>
    <row r="136" spans="1:26" ht="48.75" customHeight="1" x14ac:dyDescent="0.2">
      <c r="A136" s="113" t="str">
        <f t="shared" si="38"/>
        <v>OK</v>
      </c>
      <c r="B136" s="114">
        <v>120</v>
      </c>
      <c r="C136" s="115" t="s">
        <v>690</v>
      </c>
      <c r="D136" s="66">
        <v>1</v>
      </c>
      <c r="E136" s="67"/>
      <c r="F136" s="67"/>
      <c r="G136" s="67"/>
      <c r="H136" s="67"/>
      <c r="I136" s="58">
        <v>1</v>
      </c>
      <c r="J136" s="69">
        <f t="shared" si="39"/>
        <v>0</v>
      </c>
      <c r="K136" s="70">
        <f t="shared" si="40"/>
        <v>0</v>
      </c>
      <c r="L136" s="70">
        <f t="shared" si="41"/>
        <v>0</v>
      </c>
      <c r="M136" s="114" t="s">
        <v>724</v>
      </c>
      <c r="N136" s="59" t="str">
        <f t="shared" si="42"/>
        <v>NO</v>
      </c>
      <c r="O136" s="114" t="s">
        <v>149</v>
      </c>
      <c r="P136" s="114" t="s">
        <v>788</v>
      </c>
      <c r="Q136" s="114" t="s">
        <v>789</v>
      </c>
      <c r="R136" s="114"/>
      <c r="S136" s="114"/>
      <c r="T136" s="114"/>
      <c r="U136" s="114" t="s">
        <v>752</v>
      </c>
      <c r="V136" s="114" t="s">
        <v>596</v>
      </c>
      <c r="W136" s="114" t="s">
        <v>605</v>
      </c>
      <c r="X136" s="114" t="s">
        <v>595</v>
      </c>
      <c r="Y136" s="114"/>
      <c r="Z136" s="119"/>
    </row>
    <row r="137" spans="1:26" ht="48.75" customHeight="1" x14ac:dyDescent="0.2">
      <c r="A137" s="113" t="str">
        <f t="shared" si="38"/>
        <v>OK</v>
      </c>
      <c r="B137" s="114">
        <v>121</v>
      </c>
      <c r="C137" s="115" t="s">
        <v>298</v>
      </c>
      <c r="D137" s="66">
        <v>1</v>
      </c>
      <c r="E137" s="67"/>
      <c r="F137" s="67"/>
      <c r="G137" s="67"/>
      <c r="H137" s="67"/>
      <c r="I137" s="58">
        <v>1</v>
      </c>
      <c r="J137" s="69">
        <f t="shared" si="39"/>
        <v>0</v>
      </c>
      <c r="K137" s="70">
        <f t="shared" si="40"/>
        <v>0</v>
      </c>
      <c r="L137" s="70">
        <f t="shared" si="41"/>
        <v>0</v>
      </c>
      <c r="M137" s="114" t="s">
        <v>724</v>
      </c>
      <c r="N137" s="59" t="str">
        <f t="shared" si="42"/>
        <v>NO</v>
      </c>
      <c r="O137" s="114" t="s">
        <v>149</v>
      </c>
      <c r="P137" s="114" t="s">
        <v>788</v>
      </c>
      <c r="Q137" s="114" t="s">
        <v>36</v>
      </c>
      <c r="R137" s="114" t="s">
        <v>38</v>
      </c>
      <c r="S137" s="114"/>
      <c r="T137" s="114"/>
      <c r="U137" s="114" t="s">
        <v>752</v>
      </c>
      <c r="V137" s="114" t="s">
        <v>596</v>
      </c>
      <c r="W137" s="114" t="s">
        <v>605</v>
      </c>
      <c r="X137" s="114"/>
      <c r="Y137" s="114"/>
      <c r="Z137" s="119"/>
    </row>
    <row r="138" spans="1:26" ht="48.75" customHeight="1" x14ac:dyDescent="0.2">
      <c r="A138" s="113" t="str">
        <f t="shared" si="38"/>
        <v>OK</v>
      </c>
      <c r="B138" s="114">
        <v>122</v>
      </c>
      <c r="C138" s="115" t="s">
        <v>299</v>
      </c>
      <c r="D138" s="66">
        <v>1</v>
      </c>
      <c r="E138" s="67"/>
      <c r="F138" s="67"/>
      <c r="G138" s="67"/>
      <c r="H138" s="67"/>
      <c r="I138" s="58">
        <v>1</v>
      </c>
      <c r="J138" s="69">
        <f t="shared" si="39"/>
        <v>0</v>
      </c>
      <c r="K138" s="70">
        <f t="shared" si="40"/>
        <v>0</v>
      </c>
      <c r="L138" s="70">
        <f t="shared" si="41"/>
        <v>0</v>
      </c>
      <c r="M138" s="114" t="s">
        <v>724</v>
      </c>
      <c r="N138" s="59" t="str">
        <f t="shared" si="42"/>
        <v>NO</v>
      </c>
      <c r="O138" s="114" t="s">
        <v>149</v>
      </c>
      <c r="P138" s="114" t="s">
        <v>788</v>
      </c>
      <c r="Q138" s="114" t="s">
        <v>36</v>
      </c>
      <c r="R138" s="114" t="s">
        <v>38</v>
      </c>
      <c r="S138" s="114"/>
      <c r="T138" s="114"/>
      <c r="U138" s="114" t="s">
        <v>752</v>
      </c>
      <c r="V138" s="114" t="s">
        <v>596</v>
      </c>
      <c r="W138" s="114" t="s">
        <v>605</v>
      </c>
      <c r="X138" s="114"/>
      <c r="Y138" s="114"/>
      <c r="Z138" s="119"/>
    </row>
    <row r="139" spans="1:26" ht="48.75" customHeight="1" x14ac:dyDescent="0.2">
      <c r="A139" s="113" t="str">
        <f t="shared" si="38"/>
        <v>OK</v>
      </c>
      <c r="B139" s="114">
        <v>123</v>
      </c>
      <c r="C139" s="115" t="s">
        <v>691</v>
      </c>
      <c r="D139" s="66">
        <v>1</v>
      </c>
      <c r="E139" s="67"/>
      <c r="F139" s="67"/>
      <c r="G139" s="67"/>
      <c r="H139" s="67"/>
      <c r="I139" s="58">
        <v>1</v>
      </c>
      <c r="J139" s="69">
        <f t="shared" si="39"/>
        <v>0</v>
      </c>
      <c r="K139" s="70">
        <f t="shared" si="40"/>
        <v>0</v>
      </c>
      <c r="L139" s="70">
        <f t="shared" si="41"/>
        <v>0</v>
      </c>
      <c r="M139" s="114" t="s">
        <v>724</v>
      </c>
      <c r="N139" s="59" t="str">
        <f t="shared" si="42"/>
        <v>NO</v>
      </c>
      <c r="O139" s="114" t="s">
        <v>149</v>
      </c>
      <c r="P139" s="114" t="s">
        <v>788</v>
      </c>
      <c r="Q139" s="114" t="s">
        <v>789</v>
      </c>
      <c r="R139" s="114"/>
      <c r="S139" s="114"/>
      <c r="T139" s="114"/>
      <c r="U139" s="114" t="s">
        <v>752</v>
      </c>
      <c r="V139" s="114" t="s">
        <v>596</v>
      </c>
      <c r="W139" s="114" t="s">
        <v>605</v>
      </c>
      <c r="X139" s="114"/>
      <c r="Y139" s="114"/>
      <c r="Z139" s="119"/>
    </row>
    <row r="140" spans="1:26" ht="48.75" customHeight="1" x14ac:dyDescent="0.2">
      <c r="A140" s="113" t="str">
        <f t="shared" si="38"/>
        <v>OK</v>
      </c>
      <c r="B140" s="114">
        <v>124</v>
      </c>
      <c r="C140" s="115" t="s">
        <v>692</v>
      </c>
      <c r="D140" s="66">
        <v>1</v>
      </c>
      <c r="E140" s="67"/>
      <c r="F140" s="67"/>
      <c r="G140" s="67"/>
      <c r="H140" s="67"/>
      <c r="I140" s="58">
        <v>1</v>
      </c>
      <c r="J140" s="69">
        <f t="shared" si="39"/>
        <v>0</v>
      </c>
      <c r="K140" s="70">
        <f t="shared" si="40"/>
        <v>0</v>
      </c>
      <c r="L140" s="70">
        <f t="shared" si="41"/>
        <v>0</v>
      </c>
      <c r="M140" s="114" t="s">
        <v>724</v>
      </c>
      <c r="N140" s="59" t="str">
        <f t="shared" si="42"/>
        <v>NO</v>
      </c>
      <c r="O140" s="114" t="s">
        <v>149</v>
      </c>
      <c r="P140" s="114" t="s">
        <v>788</v>
      </c>
      <c r="Q140" s="114" t="s">
        <v>789</v>
      </c>
      <c r="R140" s="114" t="s">
        <v>36</v>
      </c>
      <c r="S140" s="114" t="s">
        <v>38</v>
      </c>
      <c r="T140" s="114"/>
      <c r="U140" s="114" t="s">
        <v>752</v>
      </c>
      <c r="V140" s="114" t="s">
        <v>596</v>
      </c>
      <c r="W140" s="114" t="s">
        <v>605</v>
      </c>
      <c r="X140" s="114" t="s">
        <v>729</v>
      </c>
      <c r="Y140" s="114"/>
      <c r="Z140" s="119"/>
    </row>
    <row r="141" spans="1:26" ht="48.75" customHeight="1" x14ac:dyDescent="0.2">
      <c r="A141" s="113" t="str">
        <f t="shared" si="38"/>
        <v>OK</v>
      </c>
      <c r="B141" s="114">
        <v>125</v>
      </c>
      <c r="C141" s="115" t="s">
        <v>506</v>
      </c>
      <c r="D141" s="66">
        <v>1</v>
      </c>
      <c r="E141" s="67"/>
      <c r="F141" s="67"/>
      <c r="G141" s="67"/>
      <c r="H141" s="67"/>
      <c r="I141" s="58">
        <v>1</v>
      </c>
      <c r="J141" s="69">
        <f t="shared" si="39"/>
        <v>0</v>
      </c>
      <c r="K141" s="70">
        <f t="shared" si="40"/>
        <v>0</v>
      </c>
      <c r="L141" s="70">
        <f t="shared" si="41"/>
        <v>0</v>
      </c>
      <c r="M141" s="114" t="s">
        <v>724</v>
      </c>
      <c r="N141" s="59" t="str">
        <f t="shared" si="42"/>
        <v>NO</v>
      </c>
      <c r="O141" s="114" t="s">
        <v>149</v>
      </c>
      <c r="P141" s="114" t="s">
        <v>36</v>
      </c>
      <c r="Q141" s="114" t="s">
        <v>38</v>
      </c>
      <c r="R141" s="114"/>
      <c r="S141" s="114"/>
      <c r="T141" s="114"/>
      <c r="U141" s="114" t="s">
        <v>752</v>
      </c>
      <c r="V141" s="114" t="s">
        <v>596</v>
      </c>
      <c r="W141" s="114" t="s">
        <v>605</v>
      </c>
      <c r="X141" s="114"/>
      <c r="Y141" s="114"/>
      <c r="Z141" s="119"/>
    </row>
    <row r="142" spans="1:26" ht="48.75" customHeight="1" x14ac:dyDescent="0.2">
      <c r="A142" s="113" t="str">
        <f t="shared" si="38"/>
        <v>OK</v>
      </c>
      <c r="B142" s="114">
        <v>126</v>
      </c>
      <c r="C142" s="115" t="s">
        <v>693</v>
      </c>
      <c r="D142" s="66">
        <v>1</v>
      </c>
      <c r="E142" s="67"/>
      <c r="F142" s="67"/>
      <c r="G142" s="67"/>
      <c r="H142" s="67"/>
      <c r="I142" s="58">
        <v>1</v>
      </c>
      <c r="J142" s="69">
        <f t="shared" si="39"/>
        <v>0</v>
      </c>
      <c r="K142" s="70">
        <f t="shared" si="40"/>
        <v>0</v>
      </c>
      <c r="L142" s="70">
        <f t="shared" si="41"/>
        <v>0</v>
      </c>
      <c r="M142" s="114" t="s">
        <v>724</v>
      </c>
      <c r="N142" s="59" t="str">
        <f t="shared" si="42"/>
        <v>NO</v>
      </c>
      <c r="O142" s="114" t="s">
        <v>149</v>
      </c>
      <c r="P142" s="114" t="s">
        <v>150</v>
      </c>
      <c r="Q142" s="114" t="s">
        <v>788</v>
      </c>
      <c r="R142" s="114"/>
      <c r="S142" s="114"/>
      <c r="T142" s="114"/>
      <c r="U142" s="114" t="s">
        <v>752</v>
      </c>
      <c r="V142" s="114" t="s">
        <v>596</v>
      </c>
      <c r="W142" s="114" t="s">
        <v>605</v>
      </c>
      <c r="X142" s="114"/>
      <c r="Y142" s="114"/>
      <c r="Z142" s="119"/>
    </row>
    <row r="143" spans="1:26" ht="48.75" customHeight="1" x14ac:dyDescent="0.2">
      <c r="A143" s="113" t="str">
        <f t="shared" si="38"/>
        <v>OK</v>
      </c>
      <c r="B143" s="114">
        <v>127</v>
      </c>
      <c r="C143" s="115" t="s">
        <v>694</v>
      </c>
      <c r="D143" s="66">
        <v>1</v>
      </c>
      <c r="E143" s="67"/>
      <c r="F143" s="67"/>
      <c r="G143" s="67"/>
      <c r="H143" s="67"/>
      <c r="I143" s="58">
        <v>2</v>
      </c>
      <c r="J143" s="69">
        <f t="shared" si="39"/>
        <v>0</v>
      </c>
      <c r="K143" s="70">
        <f t="shared" si="40"/>
        <v>0</v>
      </c>
      <c r="L143" s="70">
        <f t="shared" si="41"/>
        <v>0</v>
      </c>
      <c r="M143" s="114" t="s">
        <v>724</v>
      </c>
      <c r="N143" s="59" t="str">
        <f t="shared" si="42"/>
        <v>NO</v>
      </c>
      <c r="O143" s="114" t="s">
        <v>149</v>
      </c>
      <c r="P143" s="114" t="s">
        <v>788</v>
      </c>
      <c r="Q143" s="114"/>
      <c r="R143" s="114"/>
      <c r="S143" s="114"/>
      <c r="T143" s="114"/>
      <c r="U143" s="114" t="s">
        <v>752</v>
      </c>
      <c r="V143" s="114" t="s">
        <v>596</v>
      </c>
      <c r="W143" s="114" t="s">
        <v>605</v>
      </c>
      <c r="X143" s="114"/>
      <c r="Y143" s="114"/>
      <c r="Z143" s="119"/>
    </row>
    <row r="144" spans="1:26" ht="48.75" customHeight="1" x14ac:dyDescent="0.2">
      <c r="A144" s="113" t="str">
        <f t="shared" si="38"/>
        <v>OK</v>
      </c>
      <c r="B144" s="114">
        <v>128</v>
      </c>
      <c r="C144" s="115" t="s">
        <v>695</v>
      </c>
      <c r="D144" s="66">
        <v>1</v>
      </c>
      <c r="E144" s="67"/>
      <c r="F144" s="67"/>
      <c r="G144" s="67"/>
      <c r="H144" s="67"/>
      <c r="I144" s="58">
        <v>2</v>
      </c>
      <c r="J144" s="69">
        <f t="shared" si="39"/>
        <v>0</v>
      </c>
      <c r="K144" s="70">
        <f t="shared" si="40"/>
        <v>0</v>
      </c>
      <c r="L144" s="70">
        <f t="shared" si="41"/>
        <v>0</v>
      </c>
      <c r="M144" s="114" t="s">
        <v>724</v>
      </c>
      <c r="N144" s="59" t="str">
        <f t="shared" si="42"/>
        <v>NO</v>
      </c>
      <c r="O144" s="114" t="s">
        <v>148</v>
      </c>
      <c r="P144" s="114" t="s">
        <v>149</v>
      </c>
      <c r="Q144" s="114" t="s">
        <v>789</v>
      </c>
      <c r="R144" s="114"/>
      <c r="S144" s="114"/>
      <c r="T144" s="114"/>
      <c r="U144" s="114" t="s">
        <v>752</v>
      </c>
      <c r="V144" s="114" t="s">
        <v>596</v>
      </c>
      <c r="W144" s="114" t="s">
        <v>605</v>
      </c>
      <c r="X144" s="114"/>
      <c r="Y144" s="114"/>
      <c r="Z144" s="119"/>
    </row>
    <row r="145" spans="1:26" ht="48.75" customHeight="1" x14ac:dyDescent="0.2">
      <c r="A145" s="113" t="str">
        <f t="shared" si="38"/>
        <v>OK</v>
      </c>
      <c r="B145" s="114">
        <v>129</v>
      </c>
      <c r="C145" s="115" t="s">
        <v>40</v>
      </c>
      <c r="D145" s="66"/>
      <c r="E145" s="67">
        <v>1</v>
      </c>
      <c r="F145" s="67"/>
      <c r="G145" s="67"/>
      <c r="H145" s="67"/>
      <c r="I145" s="58">
        <v>1</v>
      </c>
      <c r="J145" s="69">
        <f t="shared" si="39"/>
        <v>4</v>
      </c>
      <c r="K145" s="70">
        <f t="shared" si="40"/>
        <v>4</v>
      </c>
      <c r="L145" s="70">
        <f t="shared" si="41"/>
        <v>4</v>
      </c>
      <c r="M145" s="114" t="s">
        <v>724</v>
      </c>
      <c r="N145" s="59" t="str">
        <f t="shared" si="42"/>
        <v>NO</v>
      </c>
      <c r="O145" s="114" t="s">
        <v>149</v>
      </c>
      <c r="P145" s="114" t="s">
        <v>150</v>
      </c>
      <c r="Q145" s="114" t="s">
        <v>36</v>
      </c>
      <c r="R145" s="114" t="s">
        <v>38</v>
      </c>
      <c r="S145" s="114"/>
      <c r="T145" s="114"/>
      <c r="U145" s="114" t="s">
        <v>752</v>
      </c>
      <c r="V145" s="114" t="s">
        <v>596</v>
      </c>
      <c r="W145" s="114" t="s">
        <v>605</v>
      </c>
      <c r="X145" s="114"/>
      <c r="Y145" s="114"/>
      <c r="Z145" s="119"/>
    </row>
    <row r="146" spans="1:26" ht="48.75" customHeight="1" x14ac:dyDescent="0.2">
      <c r="A146" s="113" t="str">
        <f t="shared" si="38"/>
        <v>OK</v>
      </c>
      <c r="B146" s="114">
        <v>130</v>
      </c>
      <c r="C146" s="115" t="s">
        <v>696</v>
      </c>
      <c r="D146" s="66"/>
      <c r="E146" s="67">
        <v>1</v>
      </c>
      <c r="F146" s="67"/>
      <c r="G146" s="67"/>
      <c r="H146" s="67"/>
      <c r="I146" s="58">
        <v>1</v>
      </c>
      <c r="J146" s="69">
        <f t="shared" si="39"/>
        <v>4</v>
      </c>
      <c r="K146" s="70">
        <f t="shared" si="40"/>
        <v>4</v>
      </c>
      <c r="L146" s="70">
        <f t="shared" si="41"/>
        <v>4</v>
      </c>
      <c r="M146" s="114" t="s">
        <v>724</v>
      </c>
      <c r="N146" s="59" t="str">
        <f t="shared" si="42"/>
        <v>NO</v>
      </c>
      <c r="O146" s="114" t="s">
        <v>149</v>
      </c>
      <c r="P146" s="114" t="s">
        <v>589</v>
      </c>
      <c r="Q146" s="114"/>
      <c r="R146" s="114"/>
      <c r="S146" s="114"/>
      <c r="T146" s="114"/>
      <c r="U146" s="114" t="s">
        <v>752</v>
      </c>
      <c r="V146" s="114" t="s">
        <v>605</v>
      </c>
      <c r="W146" s="114"/>
      <c r="X146" s="114"/>
      <c r="Y146" s="114"/>
      <c r="Z146" s="119"/>
    </row>
    <row r="147" spans="1:26" ht="48.75" customHeight="1" x14ac:dyDescent="0.2">
      <c r="A147" s="113" t="str">
        <f t="shared" si="38"/>
        <v>OK</v>
      </c>
      <c r="B147" s="114">
        <v>131</v>
      </c>
      <c r="C147" s="115" t="s">
        <v>82</v>
      </c>
      <c r="D147" s="66"/>
      <c r="E147" s="67">
        <v>1</v>
      </c>
      <c r="F147" s="67"/>
      <c r="G147" s="67"/>
      <c r="H147" s="67"/>
      <c r="I147" s="58">
        <v>1</v>
      </c>
      <c r="J147" s="69">
        <f t="shared" si="39"/>
        <v>4</v>
      </c>
      <c r="K147" s="70">
        <f t="shared" si="40"/>
        <v>4</v>
      </c>
      <c r="L147" s="70">
        <f t="shared" si="41"/>
        <v>4</v>
      </c>
      <c r="M147" s="114" t="s">
        <v>724</v>
      </c>
      <c r="N147" s="59" t="str">
        <f t="shared" si="42"/>
        <v>NO</v>
      </c>
      <c r="O147" s="114" t="s">
        <v>38</v>
      </c>
      <c r="P147" s="114" t="s">
        <v>36</v>
      </c>
      <c r="Q147" s="114" t="s">
        <v>38</v>
      </c>
      <c r="R147" s="114"/>
      <c r="S147" s="114"/>
      <c r="T147" s="114"/>
      <c r="U147" s="114" t="s">
        <v>752</v>
      </c>
      <c r="V147" s="114" t="s">
        <v>596</v>
      </c>
      <c r="W147" s="114" t="s">
        <v>605</v>
      </c>
      <c r="X147" s="114"/>
      <c r="Y147" s="114"/>
      <c r="Z147" s="119"/>
    </row>
    <row r="148" spans="1:26" ht="30" customHeight="1" x14ac:dyDescent="0.2">
      <c r="A148" s="279" t="s">
        <v>1197</v>
      </c>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1"/>
    </row>
    <row r="149" spans="1:26" ht="48.75" customHeight="1" x14ac:dyDescent="0.2">
      <c r="A149" s="113" t="str">
        <f t="shared" ref="A149:A165" si="43">IF(COUNT(D149:H149)&gt;1,"ERROR",IF(COUNT(D149:H149)=0,"ERROR","OK"))</f>
        <v>OK</v>
      </c>
      <c r="B149" s="114">
        <v>132</v>
      </c>
      <c r="C149" s="115" t="s">
        <v>697</v>
      </c>
      <c r="D149" s="66"/>
      <c r="E149" s="67"/>
      <c r="F149" s="67"/>
      <c r="G149" s="67"/>
      <c r="H149" s="67">
        <v>1</v>
      </c>
      <c r="I149" s="58">
        <v>1</v>
      </c>
      <c r="J149" s="69">
        <f t="shared" ref="J149:J165" si="44">IF(A149="ERROR","ERROR",E149*4+F149*3+G149*2+H149*1+D149*0)</f>
        <v>1</v>
      </c>
      <c r="K149" s="70">
        <f t="shared" ref="K149:K165" si="45">IF(A149="ERROR","ERROR",J149*I149)</f>
        <v>1</v>
      </c>
      <c r="L149" s="70">
        <f t="shared" ref="L149:L165" si="46">IF(A149="ERROR","ERROR",IF(D149=1,0,4*I149))</f>
        <v>4</v>
      </c>
      <c r="M149" s="114" t="s">
        <v>723</v>
      </c>
      <c r="N149" s="59" t="str">
        <f t="shared" ref="N149:N165" si="47">IF(OR(J149=4, J149=0),"NO",IF(A149="ERROR","ERROR","YES"))</f>
        <v>YES</v>
      </c>
      <c r="O149" s="114" t="s">
        <v>95</v>
      </c>
      <c r="P149" s="114" t="s">
        <v>130</v>
      </c>
      <c r="Q149" s="114" t="s">
        <v>144</v>
      </c>
      <c r="R149" s="114" t="s">
        <v>26</v>
      </c>
      <c r="S149" s="114" t="s">
        <v>94</v>
      </c>
      <c r="T149" s="114"/>
      <c r="U149" s="114" t="s">
        <v>595</v>
      </c>
      <c r="V149" s="114" t="s">
        <v>596</v>
      </c>
      <c r="W149" s="114" t="s">
        <v>597</v>
      </c>
      <c r="X149" s="114"/>
      <c r="Y149" s="114"/>
      <c r="Z149" s="119"/>
    </row>
    <row r="150" spans="1:26" ht="48.75" customHeight="1" x14ac:dyDescent="0.2">
      <c r="A150" s="113" t="str">
        <f t="shared" si="43"/>
        <v>OK</v>
      </c>
      <c r="B150" s="114">
        <v>133</v>
      </c>
      <c r="C150" s="115" t="s">
        <v>835</v>
      </c>
      <c r="D150" s="66"/>
      <c r="E150" s="67"/>
      <c r="F150" s="67"/>
      <c r="G150" s="67"/>
      <c r="H150" s="67">
        <v>1</v>
      </c>
      <c r="I150" s="58">
        <v>1</v>
      </c>
      <c r="J150" s="69">
        <f t="shared" si="44"/>
        <v>1</v>
      </c>
      <c r="K150" s="70">
        <f t="shared" si="45"/>
        <v>1</v>
      </c>
      <c r="L150" s="70">
        <f t="shared" si="46"/>
        <v>4</v>
      </c>
      <c r="M150" s="114" t="s">
        <v>723</v>
      </c>
      <c r="N150" s="59" t="str">
        <f t="shared" si="47"/>
        <v>YES</v>
      </c>
      <c r="O150" s="114" t="s">
        <v>26</v>
      </c>
      <c r="P150" s="114" t="s">
        <v>786</v>
      </c>
      <c r="Q150" s="114" t="s">
        <v>790</v>
      </c>
      <c r="R150" s="114" t="s">
        <v>791</v>
      </c>
      <c r="S150" s="114"/>
      <c r="T150" s="114"/>
      <c r="U150" s="114" t="s">
        <v>595</v>
      </c>
      <c r="V150" s="114" t="s">
        <v>596</v>
      </c>
      <c r="W150" s="114" t="s">
        <v>605</v>
      </c>
      <c r="X150" s="114" t="s">
        <v>597</v>
      </c>
      <c r="Y150" s="114"/>
      <c r="Z150" s="119"/>
    </row>
    <row r="151" spans="1:26" ht="48.75" customHeight="1" x14ac:dyDescent="0.2">
      <c r="A151" s="113" t="str">
        <f t="shared" si="43"/>
        <v>OK</v>
      </c>
      <c r="B151" s="114">
        <v>134</v>
      </c>
      <c r="C151" s="115" t="s">
        <v>477</v>
      </c>
      <c r="D151" s="66"/>
      <c r="E151" s="67">
        <v>1</v>
      </c>
      <c r="F151" s="67"/>
      <c r="G151" s="67"/>
      <c r="H151" s="67"/>
      <c r="I151" s="58">
        <v>2</v>
      </c>
      <c r="J151" s="69">
        <f t="shared" si="44"/>
        <v>4</v>
      </c>
      <c r="K151" s="70">
        <f t="shared" si="45"/>
        <v>8</v>
      </c>
      <c r="L151" s="70">
        <f t="shared" si="46"/>
        <v>8</v>
      </c>
      <c r="M151" s="114" t="s">
        <v>723</v>
      </c>
      <c r="N151" s="59" t="str">
        <f t="shared" si="47"/>
        <v>NO</v>
      </c>
      <c r="O151" s="114" t="s">
        <v>99</v>
      </c>
      <c r="P151" s="114" t="s">
        <v>787</v>
      </c>
      <c r="Q151" s="114" t="s">
        <v>790</v>
      </c>
      <c r="R151" s="114" t="s">
        <v>791</v>
      </c>
      <c r="S151" s="114"/>
      <c r="T151" s="114"/>
      <c r="U151" s="114" t="s">
        <v>595</v>
      </c>
      <c r="V151" s="114" t="s">
        <v>596</v>
      </c>
      <c r="W151" s="114" t="s">
        <v>605</v>
      </c>
      <c r="X151" s="114" t="s">
        <v>597</v>
      </c>
      <c r="Y151" s="114"/>
      <c r="Z151" s="119"/>
    </row>
    <row r="152" spans="1:26" ht="48.75" customHeight="1" x14ac:dyDescent="0.2">
      <c r="A152" s="113" t="str">
        <f t="shared" si="43"/>
        <v>OK</v>
      </c>
      <c r="B152" s="114">
        <v>135</v>
      </c>
      <c r="C152" s="115" t="s">
        <v>698</v>
      </c>
      <c r="D152" s="66"/>
      <c r="E152" s="67"/>
      <c r="F152" s="67"/>
      <c r="G152" s="67"/>
      <c r="H152" s="67">
        <v>1</v>
      </c>
      <c r="I152" s="58">
        <v>1</v>
      </c>
      <c r="J152" s="69">
        <f t="shared" si="44"/>
        <v>1</v>
      </c>
      <c r="K152" s="70">
        <f t="shared" si="45"/>
        <v>1</v>
      </c>
      <c r="L152" s="70">
        <f t="shared" si="46"/>
        <v>4</v>
      </c>
      <c r="M152" s="114" t="s">
        <v>723</v>
      </c>
      <c r="N152" s="59" t="str">
        <f t="shared" si="47"/>
        <v>YES</v>
      </c>
      <c r="O152" s="114" t="s">
        <v>98</v>
      </c>
      <c r="P152" s="114"/>
      <c r="Q152" s="114"/>
      <c r="R152" s="114"/>
      <c r="S152" s="114"/>
      <c r="T152" s="114"/>
      <c r="U152" s="114" t="s">
        <v>597</v>
      </c>
      <c r="V152" s="114" t="s">
        <v>624</v>
      </c>
      <c r="W152" s="114" t="s">
        <v>742</v>
      </c>
      <c r="X152" s="114"/>
      <c r="Y152" s="114"/>
      <c r="Z152" s="119"/>
    </row>
    <row r="153" spans="1:26" ht="48.75" customHeight="1" x14ac:dyDescent="0.2">
      <c r="A153" s="113" t="str">
        <f t="shared" si="43"/>
        <v>OK</v>
      </c>
      <c r="B153" s="114">
        <v>136</v>
      </c>
      <c r="C153" s="115" t="s">
        <v>699</v>
      </c>
      <c r="D153" s="66"/>
      <c r="E153" s="67">
        <v>1</v>
      </c>
      <c r="F153" s="67"/>
      <c r="G153" s="67"/>
      <c r="H153" s="67"/>
      <c r="I153" s="58">
        <v>1</v>
      </c>
      <c r="J153" s="69">
        <f t="shared" si="44"/>
        <v>4</v>
      </c>
      <c r="K153" s="70">
        <f t="shared" si="45"/>
        <v>4</v>
      </c>
      <c r="L153" s="70">
        <f t="shared" si="46"/>
        <v>4</v>
      </c>
      <c r="M153" s="114" t="s">
        <v>723</v>
      </c>
      <c r="N153" s="59" t="str">
        <f t="shared" si="47"/>
        <v>NO</v>
      </c>
      <c r="O153" s="114" t="s">
        <v>98</v>
      </c>
      <c r="P153" s="114" t="s">
        <v>787</v>
      </c>
      <c r="Q153" s="114" t="s">
        <v>790</v>
      </c>
      <c r="R153" s="114" t="s">
        <v>791</v>
      </c>
      <c r="S153" s="114"/>
      <c r="T153" s="114"/>
      <c r="U153" s="114" t="s">
        <v>752</v>
      </c>
      <c r="V153" s="114" t="s">
        <v>596</v>
      </c>
      <c r="W153" s="114" t="s">
        <v>605</v>
      </c>
      <c r="X153" s="114" t="s">
        <v>597</v>
      </c>
      <c r="Y153" s="114"/>
      <c r="Z153" s="119"/>
    </row>
    <row r="154" spans="1:26" ht="48.75" customHeight="1" x14ac:dyDescent="0.2">
      <c r="A154" s="113" t="str">
        <f t="shared" si="43"/>
        <v>OK</v>
      </c>
      <c r="B154" s="114">
        <v>137</v>
      </c>
      <c r="C154" s="115" t="s">
        <v>700</v>
      </c>
      <c r="D154" s="66"/>
      <c r="E154" s="67">
        <v>1</v>
      </c>
      <c r="F154" s="67"/>
      <c r="G154" s="67"/>
      <c r="H154" s="67"/>
      <c r="I154" s="58">
        <v>1</v>
      </c>
      <c r="J154" s="69">
        <f t="shared" si="44"/>
        <v>4</v>
      </c>
      <c r="K154" s="70">
        <f t="shared" si="45"/>
        <v>4</v>
      </c>
      <c r="L154" s="70">
        <f t="shared" si="46"/>
        <v>4</v>
      </c>
      <c r="M154" s="114" t="s">
        <v>723</v>
      </c>
      <c r="N154" s="59" t="str">
        <f t="shared" si="47"/>
        <v>NO</v>
      </c>
      <c r="O154" s="114" t="s">
        <v>99</v>
      </c>
      <c r="P154" s="114" t="s">
        <v>787</v>
      </c>
      <c r="Q154" s="114"/>
      <c r="R154" s="114"/>
      <c r="S154" s="114"/>
      <c r="T154" s="114"/>
      <c r="U154" s="114" t="s">
        <v>595</v>
      </c>
      <c r="V154" s="114" t="s">
        <v>596</v>
      </c>
      <c r="W154" s="114" t="s">
        <v>597</v>
      </c>
      <c r="X154" s="114"/>
      <c r="Y154" s="114"/>
      <c r="Z154" s="119"/>
    </row>
    <row r="155" spans="1:26" ht="48.75" customHeight="1" x14ac:dyDescent="0.2">
      <c r="A155" s="113" t="str">
        <f t="shared" si="43"/>
        <v>OK</v>
      </c>
      <c r="B155" s="114">
        <v>138</v>
      </c>
      <c r="C155" s="115" t="s">
        <v>701</v>
      </c>
      <c r="D155" s="66"/>
      <c r="E155" s="67"/>
      <c r="F155" s="67"/>
      <c r="G155" s="67"/>
      <c r="H155" s="67">
        <v>1</v>
      </c>
      <c r="I155" s="58">
        <v>1</v>
      </c>
      <c r="J155" s="69">
        <f t="shared" si="44"/>
        <v>1</v>
      </c>
      <c r="K155" s="70">
        <f t="shared" si="45"/>
        <v>1</v>
      </c>
      <c r="L155" s="70">
        <f t="shared" si="46"/>
        <v>4</v>
      </c>
      <c r="M155" s="114" t="s">
        <v>723</v>
      </c>
      <c r="N155" s="59" t="str">
        <f t="shared" si="47"/>
        <v>YES</v>
      </c>
      <c r="O155" s="114" t="s">
        <v>98</v>
      </c>
      <c r="P155" s="114" t="s">
        <v>787</v>
      </c>
      <c r="Q155" s="114" t="s">
        <v>786</v>
      </c>
      <c r="R155" s="114" t="s">
        <v>791</v>
      </c>
      <c r="S155" s="114"/>
      <c r="T155" s="114"/>
      <c r="U155" s="114" t="s">
        <v>623</v>
      </c>
      <c r="V155" s="114" t="s">
        <v>739</v>
      </c>
      <c r="W155" s="114"/>
      <c r="X155" s="114"/>
      <c r="Y155" s="114"/>
      <c r="Z155" s="119"/>
    </row>
    <row r="156" spans="1:26" ht="48.75" customHeight="1" x14ac:dyDescent="0.2">
      <c r="A156" s="113" t="str">
        <f t="shared" si="43"/>
        <v>OK</v>
      </c>
      <c r="B156" s="114">
        <v>139</v>
      </c>
      <c r="C156" s="115" t="s">
        <v>479</v>
      </c>
      <c r="D156" s="66"/>
      <c r="E156" s="67">
        <v>1</v>
      </c>
      <c r="F156" s="67"/>
      <c r="G156" s="67"/>
      <c r="H156" s="67"/>
      <c r="I156" s="58">
        <v>1</v>
      </c>
      <c r="J156" s="69">
        <f t="shared" si="44"/>
        <v>4</v>
      </c>
      <c r="K156" s="70">
        <f t="shared" si="45"/>
        <v>4</v>
      </c>
      <c r="L156" s="70">
        <f t="shared" si="46"/>
        <v>4</v>
      </c>
      <c r="M156" s="114" t="s">
        <v>723</v>
      </c>
      <c r="N156" s="59" t="str">
        <f t="shared" si="47"/>
        <v>NO</v>
      </c>
      <c r="O156" s="114" t="s">
        <v>98</v>
      </c>
      <c r="P156" s="114" t="s">
        <v>787</v>
      </c>
      <c r="Q156" s="114" t="s">
        <v>791</v>
      </c>
      <c r="R156" s="114"/>
      <c r="S156" s="114"/>
      <c r="T156" s="114"/>
      <c r="U156" s="114" t="s">
        <v>595</v>
      </c>
      <c r="V156" s="114" t="s">
        <v>596</v>
      </c>
      <c r="W156" s="114" t="s">
        <v>605</v>
      </c>
      <c r="X156" s="114"/>
      <c r="Y156" s="114"/>
      <c r="Z156" s="119"/>
    </row>
    <row r="157" spans="1:26" ht="48.75" customHeight="1" x14ac:dyDescent="0.2">
      <c r="A157" s="113" t="str">
        <f t="shared" si="43"/>
        <v>OK</v>
      </c>
      <c r="B157" s="114">
        <v>140</v>
      </c>
      <c r="C157" s="115" t="s">
        <v>702</v>
      </c>
      <c r="D157" s="66">
        <v>1</v>
      </c>
      <c r="E157" s="67"/>
      <c r="F157" s="67"/>
      <c r="G157" s="67"/>
      <c r="H157" s="67"/>
      <c r="I157" s="58">
        <v>2</v>
      </c>
      <c r="J157" s="69">
        <f t="shared" si="44"/>
        <v>0</v>
      </c>
      <c r="K157" s="70">
        <f t="shared" si="45"/>
        <v>0</v>
      </c>
      <c r="L157" s="70">
        <f t="shared" si="46"/>
        <v>0</v>
      </c>
      <c r="M157" s="114" t="s">
        <v>723</v>
      </c>
      <c r="N157" s="59" t="str">
        <f t="shared" si="47"/>
        <v>NO</v>
      </c>
      <c r="O157" s="114" t="s">
        <v>116</v>
      </c>
      <c r="P157" s="114" t="s">
        <v>792</v>
      </c>
      <c r="Q157" s="114"/>
      <c r="R157" s="114"/>
      <c r="S157" s="114"/>
      <c r="T157" s="114"/>
      <c r="U157" s="114" t="s">
        <v>596</v>
      </c>
      <c r="V157" s="114" t="s">
        <v>597</v>
      </c>
      <c r="W157" s="114"/>
      <c r="X157" s="114"/>
      <c r="Y157" s="114"/>
      <c r="Z157" s="119"/>
    </row>
    <row r="158" spans="1:26" ht="48.75" customHeight="1" x14ac:dyDescent="0.2">
      <c r="A158" s="113" t="str">
        <f t="shared" si="43"/>
        <v>OK</v>
      </c>
      <c r="B158" s="114">
        <v>141</v>
      </c>
      <c r="C158" s="115" t="s">
        <v>489</v>
      </c>
      <c r="D158" s="66"/>
      <c r="E158" s="67">
        <v>1</v>
      </c>
      <c r="F158" s="67"/>
      <c r="G158" s="67"/>
      <c r="H158" s="67"/>
      <c r="I158" s="58">
        <v>1</v>
      </c>
      <c r="J158" s="69">
        <f t="shared" si="44"/>
        <v>4</v>
      </c>
      <c r="K158" s="70">
        <f t="shared" si="45"/>
        <v>4</v>
      </c>
      <c r="L158" s="70">
        <f t="shared" si="46"/>
        <v>4</v>
      </c>
      <c r="M158" s="114" t="s">
        <v>723</v>
      </c>
      <c r="N158" s="59" t="str">
        <f t="shared" si="47"/>
        <v>NO</v>
      </c>
      <c r="O158" s="114" t="s">
        <v>793</v>
      </c>
      <c r="P158" s="114" t="s">
        <v>145</v>
      </c>
      <c r="Q158" s="114" t="s">
        <v>787</v>
      </c>
      <c r="R158" s="114" t="s">
        <v>792</v>
      </c>
      <c r="S158" s="114"/>
      <c r="T158" s="114"/>
      <c r="U158" s="114" t="s">
        <v>729</v>
      </c>
      <c r="V158" s="114" t="s">
        <v>596</v>
      </c>
      <c r="W158" s="114"/>
      <c r="X158" s="114"/>
      <c r="Y158" s="114"/>
      <c r="Z158" s="119"/>
    </row>
    <row r="159" spans="1:26" ht="48.75" customHeight="1" x14ac:dyDescent="0.2">
      <c r="A159" s="113" t="str">
        <f t="shared" si="43"/>
        <v>OK</v>
      </c>
      <c r="B159" s="114">
        <v>142</v>
      </c>
      <c r="C159" s="115" t="s">
        <v>834</v>
      </c>
      <c r="D159" s="66"/>
      <c r="E159" s="67">
        <v>1</v>
      </c>
      <c r="F159" s="67"/>
      <c r="G159" s="67"/>
      <c r="H159" s="67"/>
      <c r="I159" s="58">
        <v>1</v>
      </c>
      <c r="J159" s="69">
        <f t="shared" si="44"/>
        <v>4</v>
      </c>
      <c r="K159" s="70">
        <f t="shared" si="45"/>
        <v>4</v>
      </c>
      <c r="L159" s="70">
        <f t="shared" si="46"/>
        <v>4</v>
      </c>
      <c r="M159" s="114" t="s">
        <v>723</v>
      </c>
      <c r="N159" s="59" t="str">
        <f t="shared" si="47"/>
        <v>NO</v>
      </c>
      <c r="O159" s="114" t="s">
        <v>787</v>
      </c>
      <c r="P159" s="114" t="s">
        <v>794</v>
      </c>
      <c r="Q159" s="114" t="s">
        <v>144</v>
      </c>
      <c r="R159" s="114" t="s">
        <v>30</v>
      </c>
      <c r="S159" s="114"/>
      <c r="T159" s="114"/>
      <c r="U159" s="114" t="s">
        <v>596</v>
      </c>
      <c r="V159" s="114" t="s">
        <v>595</v>
      </c>
      <c r="W159" s="114" t="s">
        <v>752</v>
      </c>
      <c r="X159" s="114" t="s">
        <v>729</v>
      </c>
      <c r="Y159" s="114"/>
      <c r="Z159" s="119"/>
    </row>
    <row r="160" spans="1:26" ht="48.75" customHeight="1" x14ac:dyDescent="0.2">
      <c r="A160" s="113" t="str">
        <f t="shared" si="43"/>
        <v>OK</v>
      </c>
      <c r="B160" s="114">
        <v>143</v>
      </c>
      <c r="C160" s="115" t="s">
        <v>297</v>
      </c>
      <c r="D160" s="66"/>
      <c r="E160" s="67">
        <v>1</v>
      </c>
      <c r="F160" s="67"/>
      <c r="G160" s="67"/>
      <c r="H160" s="67"/>
      <c r="I160" s="58">
        <v>1</v>
      </c>
      <c r="J160" s="69">
        <f t="shared" si="44"/>
        <v>4</v>
      </c>
      <c r="K160" s="70">
        <f t="shared" si="45"/>
        <v>4</v>
      </c>
      <c r="L160" s="70">
        <f t="shared" si="46"/>
        <v>4</v>
      </c>
      <c r="M160" s="114" t="s">
        <v>723</v>
      </c>
      <c r="N160" s="59" t="str">
        <f t="shared" si="47"/>
        <v>NO</v>
      </c>
      <c r="O160" s="114" t="s">
        <v>32</v>
      </c>
      <c r="P160" s="114" t="s">
        <v>147</v>
      </c>
      <c r="Q160" s="114" t="s">
        <v>751</v>
      </c>
      <c r="R160" s="114" t="s">
        <v>786</v>
      </c>
      <c r="S160" s="114" t="s">
        <v>794</v>
      </c>
      <c r="T160" s="114"/>
      <c r="U160" s="114" t="s">
        <v>595</v>
      </c>
      <c r="V160" s="114" t="s">
        <v>596</v>
      </c>
      <c r="W160" s="114" t="s">
        <v>605</v>
      </c>
      <c r="X160" s="114"/>
      <c r="Y160" s="114"/>
      <c r="Z160" s="119"/>
    </row>
    <row r="161" spans="1:26" ht="48.75" customHeight="1" x14ac:dyDescent="0.2">
      <c r="A161" s="113" t="str">
        <f t="shared" si="43"/>
        <v>OK</v>
      </c>
      <c r="B161" s="114">
        <v>144</v>
      </c>
      <c r="C161" s="115" t="s">
        <v>504</v>
      </c>
      <c r="D161" s="66"/>
      <c r="E161" s="67">
        <v>1</v>
      </c>
      <c r="F161" s="67"/>
      <c r="G161" s="67"/>
      <c r="H161" s="67"/>
      <c r="I161" s="58">
        <v>2</v>
      </c>
      <c r="J161" s="69">
        <f t="shared" si="44"/>
        <v>4</v>
      </c>
      <c r="K161" s="70">
        <f t="shared" si="45"/>
        <v>8</v>
      </c>
      <c r="L161" s="70">
        <f t="shared" si="46"/>
        <v>8</v>
      </c>
      <c r="M161" s="114" t="s">
        <v>723</v>
      </c>
      <c r="N161" s="59" t="str">
        <f t="shared" si="47"/>
        <v>NO</v>
      </c>
      <c r="O161" s="114" t="s">
        <v>32</v>
      </c>
      <c r="P161" s="114" t="s">
        <v>794</v>
      </c>
      <c r="Q161" s="114" t="s">
        <v>786</v>
      </c>
      <c r="R161" s="114" t="s">
        <v>792</v>
      </c>
      <c r="S161" s="114" t="s">
        <v>790</v>
      </c>
      <c r="T161" s="114"/>
      <c r="U161" s="114" t="s">
        <v>595</v>
      </c>
      <c r="V161" s="114" t="s">
        <v>596</v>
      </c>
      <c r="W161" s="114" t="s">
        <v>597</v>
      </c>
      <c r="X161" s="114"/>
      <c r="Y161" s="114"/>
      <c r="Z161" s="119"/>
    </row>
    <row r="162" spans="1:26" ht="48.75" customHeight="1" x14ac:dyDescent="0.2">
      <c r="A162" s="113" t="str">
        <f t="shared" si="43"/>
        <v>OK</v>
      </c>
      <c r="B162" s="114">
        <v>145</v>
      </c>
      <c r="C162" s="115" t="s">
        <v>833</v>
      </c>
      <c r="D162" s="66"/>
      <c r="E162" s="67">
        <v>1</v>
      </c>
      <c r="F162" s="67"/>
      <c r="G162" s="67"/>
      <c r="H162" s="67"/>
      <c r="I162" s="58">
        <v>1</v>
      </c>
      <c r="J162" s="69">
        <f t="shared" si="44"/>
        <v>4</v>
      </c>
      <c r="K162" s="70">
        <f t="shared" si="45"/>
        <v>4</v>
      </c>
      <c r="L162" s="70">
        <f t="shared" si="46"/>
        <v>4</v>
      </c>
      <c r="M162" s="114" t="s">
        <v>723</v>
      </c>
      <c r="N162" s="59" t="str">
        <f t="shared" si="47"/>
        <v>NO</v>
      </c>
      <c r="O162" s="114" t="s">
        <v>32</v>
      </c>
      <c r="P162" s="114" t="s">
        <v>147</v>
      </c>
      <c r="Q162" s="114" t="s">
        <v>792</v>
      </c>
      <c r="R162" s="114" t="s">
        <v>786</v>
      </c>
      <c r="S162" s="114"/>
      <c r="T162" s="114"/>
      <c r="U162" s="114" t="s">
        <v>595</v>
      </c>
      <c r="V162" s="114" t="s">
        <v>596</v>
      </c>
      <c r="W162" s="114" t="s">
        <v>597</v>
      </c>
      <c r="X162" s="114" t="s">
        <v>729</v>
      </c>
      <c r="Y162" s="114"/>
      <c r="Z162" s="119"/>
    </row>
    <row r="163" spans="1:26" ht="48.75" customHeight="1" x14ac:dyDescent="0.2">
      <c r="A163" s="113" t="str">
        <f t="shared" si="43"/>
        <v>OK</v>
      </c>
      <c r="B163" s="114">
        <v>146</v>
      </c>
      <c r="C163" s="115" t="s">
        <v>343</v>
      </c>
      <c r="D163" s="66"/>
      <c r="E163" s="67">
        <v>1</v>
      </c>
      <c r="F163" s="67"/>
      <c r="G163" s="67"/>
      <c r="H163" s="67"/>
      <c r="I163" s="58">
        <v>2</v>
      </c>
      <c r="J163" s="69">
        <f t="shared" si="44"/>
        <v>4</v>
      </c>
      <c r="K163" s="70">
        <f t="shared" si="45"/>
        <v>8</v>
      </c>
      <c r="L163" s="70">
        <f t="shared" si="46"/>
        <v>8</v>
      </c>
      <c r="M163" s="114" t="s">
        <v>723</v>
      </c>
      <c r="N163" s="59" t="str">
        <f t="shared" si="47"/>
        <v>NO</v>
      </c>
      <c r="O163" s="114" t="s">
        <v>793</v>
      </c>
      <c r="P163" s="114" t="s">
        <v>9</v>
      </c>
      <c r="Q163" s="114" t="s">
        <v>130</v>
      </c>
      <c r="R163" s="114"/>
      <c r="S163" s="114"/>
      <c r="T163" s="114"/>
      <c r="U163" s="114" t="s">
        <v>595</v>
      </c>
      <c r="V163" s="114" t="s">
        <v>596</v>
      </c>
      <c r="W163" s="114" t="s">
        <v>597</v>
      </c>
      <c r="X163" s="114" t="s">
        <v>729</v>
      </c>
      <c r="Y163" s="114"/>
      <c r="Z163" s="119"/>
    </row>
    <row r="164" spans="1:26" ht="48.75" customHeight="1" x14ac:dyDescent="0.2">
      <c r="A164" s="113" t="str">
        <f t="shared" si="43"/>
        <v>OK</v>
      </c>
      <c r="B164" s="114">
        <v>147</v>
      </c>
      <c r="C164" s="115" t="s">
        <v>78</v>
      </c>
      <c r="D164" s="66"/>
      <c r="E164" s="67">
        <v>1</v>
      </c>
      <c r="F164" s="67"/>
      <c r="G164" s="67"/>
      <c r="H164" s="67"/>
      <c r="I164" s="58">
        <v>1</v>
      </c>
      <c r="J164" s="69">
        <f t="shared" si="44"/>
        <v>4</v>
      </c>
      <c r="K164" s="70">
        <f t="shared" si="45"/>
        <v>4</v>
      </c>
      <c r="L164" s="70">
        <f t="shared" si="46"/>
        <v>4</v>
      </c>
      <c r="M164" s="114" t="s">
        <v>723</v>
      </c>
      <c r="N164" s="59" t="str">
        <f t="shared" si="47"/>
        <v>NO</v>
      </c>
      <c r="O164" s="114" t="s">
        <v>35</v>
      </c>
      <c r="P164" s="114" t="s">
        <v>792</v>
      </c>
      <c r="Q164" s="114" t="s">
        <v>787</v>
      </c>
      <c r="R164" s="114" t="s">
        <v>786</v>
      </c>
      <c r="S164" s="114"/>
      <c r="T164" s="114"/>
      <c r="U164" s="114" t="s">
        <v>596</v>
      </c>
      <c r="V164" s="114" t="s">
        <v>605</v>
      </c>
      <c r="W164" s="114" t="s">
        <v>597</v>
      </c>
      <c r="X164" s="114"/>
      <c r="Y164" s="114"/>
      <c r="Z164" s="119"/>
    </row>
    <row r="165" spans="1:26" ht="48.75" customHeight="1" x14ac:dyDescent="0.2">
      <c r="A165" s="113" t="str">
        <f t="shared" si="43"/>
        <v>OK</v>
      </c>
      <c r="B165" s="114">
        <v>148</v>
      </c>
      <c r="C165" s="115" t="s">
        <v>703</v>
      </c>
      <c r="D165" s="66"/>
      <c r="E165" s="67">
        <v>1</v>
      </c>
      <c r="F165" s="67"/>
      <c r="G165" s="67"/>
      <c r="H165" s="67"/>
      <c r="I165" s="58">
        <v>1</v>
      </c>
      <c r="J165" s="69">
        <f t="shared" si="44"/>
        <v>4</v>
      </c>
      <c r="K165" s="70">
        <f t="shared" si="45"/>
        <v>4</v>
      </c>
      <c r="L165" s="70">
        <f t="shared" si="46"/>
        <v>4</v>
      </c>
      <c r="M165" s="114" t="s">
        <v>723</v>
      </c>
      <c r="N165" s="59" t="str">
        <f t="shared" si="47"/>
        <v>NO</v>
      </c>
      <c r="O165" s="114" t="s">
        <v>159</v>
      </c>
      <c r="P165" s="114" t="s">
        <v>42</v>
      </c>
      <c r="Q165" s="114" t="s">
        <v>787</v>
      </c>
      <c r="R165" s="114"/>
      <c r="S165" s="114"/>
      <c r="T165" s="114"/>
      <c r="U165" s="114" t="s">
        <v>744</v>
      </c>
      <c r="V165" s="114" t="s">
        <v>597</v>
      </c>
      <c r="W165" s="114"/>
      <c r="X165" s="114"/>
      <c r="Y165" s="114"/>
      <c r="Z165" s="119"/>
    </row>
    <row r="166" spans="1:26" ht="30" customHeight="1" x14ac:dyDescent="0.2">
      <c r="A166" s="279" t="s">
        <v>1185</v>
      </c>
      <c r="B166" s="280"/>
      <c r="C166" s="280"/>
      <c r="D166" s="280"/>
      <c r="E166" s="280"/>
      <c r="F166" s="280"/>
      <c r="G166" s="280"/>
      <c r="H166" s="280"/>
      <c r="I166" s="280"/>
      <c r="J166" s="280"/>
      <c r="K166" s="280"/>
      <c r="L166" s="280"/>
      <c r="M166" s="280"/>
      <c r="N166" s="280"/>
      <c r="O166" s="280"/>
      <c r="P166" s="280"/>
      <c r="Q166" s="280"/>
      <c r="R166" s="280"/>
      <c r="S166" s="280"/>
      <c r="T166" s="280"/>
      <c r="U166" s="280"/>
      <c r="V166" s="280"/>
      <c r="W166" s="280"/>
      <c r="X166" s="280"/>
      <c r="Y166" s="280"/>
      <c r="Z166" s="281"/>
    </row>
    <row r="167" spans="1:26" ht="48.75" customHeight="1" x14ac:dyDescent="0.2">
      <c r="A167" s="113" t="str">
        <f t="shared" ref="A167:A192" si="48">IF(COUNT(D167:H167)&gt;1,"ERROR",IF(COUNT(D167:H167)=0,"ERROR","OK"))</f>
        <v>OK</v>
      </c>
      <c r="B167" s="114">
        <v>149</v>
      </c>
      <c r="C167" s="115" t="s">
        <v>832</v>
      </c>
      <c r="D167" s="66"/>
      <c r="E167" s="67">
        <v>1</v>
      </c>
      <c r="F167" s="67"/>
      <c r="G167" s="67"/>
      <c r="H167" s="67"/>
      <c r="I167" s="58">
        <v>1</v>
      </c>
      <c r="J167" s="69">
        <f t="shared" ref="J167:J192" si="49">IF(A167="ERROR","ERROR",E167*4+F167*3+G167*2+H167*1+D167*0)</f>
        <v>4</v>
      </c>
      <c r="K167" s="70">
        <f t="shared" ref="K167:K192" si="50">IF(A167="ERROR","ERROR",J167*I167)</f>
        <v>4</v>
      </c>
      <c r="L167" s="70">
        <f t="shared" ref="L167:L192" si="51">IF(A167="ERROR","ERROR",IF(D167=1,0,4*I167))</f>
        <v>4</v>
      </c>
      <c r="M167" s="114" t="s">
        <v>13</v>
      </c>
      <c r="N167" s="59" t="str">
        <f t="shared" ref="N167:N192" si="52">IF(OR(J167=4, J167=0),"NO",IF(A167="ERROR","ERROR","YES"))</f>
        <v>NO</v>
      </c>
      <c r="O167" s="114" t="s">
        <v>34</v>
      </c>
      <c r="P167" s="114" t="s">
        <v>795</v>
      </c>
      <c r="Q167" s="114" t="s">
        <v>796</v>
      </c>
      <c r="R167" s="114" t="s">
        <v>797</v>
      </c>
      <c r="S167" s="114" t="s">
        <v>798</v>
      </c>
      <c r="T167" s="114"/>
      <c r="U167" s="114" t="s">
        <v>752</v>
      </c>
      <c r="V167" s="114" t="s">
        <v>729</v>
      </c>
      <c r="W167" s="114" t="s">
        <v>595</v>
      </c>
      <c r="X167" s="114" t="s">
        <v>605</v>
      </c>
      <c r="Y167" s="114"/>
      <c r="Z167" s="119"/>
    </row>
    <row r="168" spans="1:26" ht="48.75" customHeight="1" x14ac:dyDescent="0.2">
      <c r="A168" s="113" t="str">
        <f t="shared" si="48"/>
        <v>OK</v>
      </c>
      <c r="B168" s="114">
        <v>150</v>
      </c>
      <c r="C168" s="115" t="s">
        <v>836</v>
      </c>
      <c r="D168" s="66"/>
      <c r="E168" s="67">
        <v>1</v>
      </c>
      <c r="F168" s="67"/>
      <c r="G168" s="67"/>
      <c r="H168" s="67"/>
      <c r="I168" s="58">
        <v>1</v>
      </c>
      <c r="J168" s="69">
        <f t="shared" si="49"/>
        <v>4</v>
      </c>
      <c r="K168" s="70">
        <f t="shared" si="50"/>
        <v>4</v>
      </c>
      <c r="L168" s="70">
        <f t="shared" si="51"/>
        <v>4</v>
      </c>
      <c r="M168" s="114" t="s">
        <v>13</v>
      </c>
      <c r="N168" s="59" t="str">
        <f t="shared" si="52"/>
        <v>NO</v>
      </c>
      <c r="O168" s="114" t="s">
        <v>32</v>
      </c>
      <c r="P168" s="114" t="s">
        <v>33</v>
      </c>
      <c r="Q168" s="114" t="s">
        <v>147</v>
      </c>
      <c r="R168" s="114"/>
      <c r="S168" s="114"/>
      <c r="T168" s="114"/>
      <c r="U168" s="114" t="s">
        <v>752</v>
      </c>
      <c r="V168" s="114" t="s">
        <v>729</v>
      </c>
      <c r="W168" s="114" t="s">
        <v>799</v>
      </c>
      <c r="X168" s="114"/>
      <c r="Y168" s="114"/>
      <c r="Z168" s="119"/>
    </row>
    <row r="169" spans="1:26" ht="48.75" customHeight="1" x14ac:dyDescent="0.2">
      <c r="A169" s="113" t="str">
        <f t="shared" si="48"/>
        <v>OK</v>
      </c>
      <c r="B169" s="114">
        <v>151</v>
      </c>
      <c r="C169" s="115" t="s">
        <v>704</v>
      </c>
      <c r="D169" s="66"/>
      <c r="E169" s="67">
        <v>1</v>
      </c>
      <c r="F169" s="67"/>
      <c r="G169" s="67"/>
      <c r="H169" s="67"/>
      <c r="I169" s="58">
        <v>2</v>
      </c>
      <c r="J169" s="69">
        <f t="shared" si="49"/>
        <v>4</v>
      </c>
      <c r="K169" s="70">
        <f t="shared" si="50"/>
        <v>8</v>
      </c>
      <c r="L169" s="70">
        <f t="shared" si="51"/>
        <v>8</v>
      </c>
      <c r="M169" s="114" t="s">
        <v>13</v>
      </c>
      <c r="N169" s="59" t="str">
        <f t="shared" si="52"/>
        <v>NO</v>
      </c>
      <c r="O169" s="114" t="s">
        <v>31</v>
      </c>
      <c r="P169" s="114" t="s">
        <v>35</v>
      </c>
      <c r="Q169" s="114"/>
      <c r="R169" s="114"/>
      <c r="S169" s="114"/>
      <c r="T169" s="114"/>
      <c r="U169" s="114" t="s">
        <v>752</v>
      </c>
      <c r="V169" s="114" t="s">
        <v>729</v>
      </c>
      <c r="W169" s="114" t="s">
        <v>799</v>
      </c>
      <c r="X169" s="114"/>
      <c r="Y169" s="114"/>
      <c r="Z169" s="119"/>
    </row>
    <row r="170" spans="1:26" ht="48.75" customHeight="1" x14ac:dyDescent="0.2">
      <c r="A170" s="113" t="str">
        <f t="shared" si="48"/>
        <v>OK</v>
      </c>
      <c r="B170" s="114">
        <v>152</v>
      </c>
      <c r="C170" s="115" t="s">
        <v>837</v>
      </c>
      <c r="D170" s="66"/>
      <c r="E170" s="67">
        <v>1</v>
      </c>
      <c r="F170" s="67"/>
      <c r="G170" s="67"/>
      <c r="H170" s="67"/>
      <c r="I170" s="58">
        <v>1</v>
      </c>
      <c r="J170" s="69">
        <f t="shared" si="49"/>
        <v>4</v>
      </c>
      <c r="K170" s="70">
        <f t="shared" si="50"/>
        <v>4</v>
      </c>
      <c r="L170" s="70">
        <f t="shared" si="51"/>
        <v>4</v>
      </c>
      <c r="M170" s="114" t="s">
        <v>13</v>
      </c>
      <c r="N170" s="59" t="str">
        <f t="shared" si="52"/>
        <v>NO</v>
      </c>
      <c r="O170" s="114" t="s">
        <v>31</v>
      </c>
      <c r="P170" s="114" t="s">
        <v>797</v>
      </c>
      <c r="Q170" s="114" t="s">
        <v>35</v>
      </c>
      <c r="R170" s="114"/>
      <c r="S170" s="114"/>
      <c r="T170" s="114"/>
      <c r="U170" s="114" t="s">
        <v>752</v>
      </c>
      <c r="V170" s="114" t="s">
        <v>729</v>
      </c>
      <c r="W170" s="114" t="s">
        <v>799</v>
      </c>
      <c r="X170" s="114"/>
      <c r="Y170" s="114"/>
      <c r="Z170" s="119"/>
    </row>
    <row r="171" spans="1:26" ht="48.75" customHeight="1" x14ac:dyDescent="0.2">
      <c r="A171" s="113" t="str">
        <f t="shared" si="48"/>
        <v>OK</v>
      </c>
      <c r="B171" s="114">
        <v>153</v>
      </c>
      <c r="C171" s="115" t="s">
        <v>705</v>
      </c>
      <c r="D171" s="66"/>
      <c r="E171" s="67">
        <v>1</v>
      </c>
      <c r="F171" s="67"/>
      <c r="G171" s="67"/>
      <c r="H171" s="67"/>
      <c r="I171" s="58">
        <v>1</v>
      </c>
      <c r="J171" s="69">
        <f t="shared" si="49"/>
        <v>4</v>
      </c>
      <c r="K171" s="70">
        <f t="shared" si="50"/>
        <v>4</v>
      </c>
      <c r="L171" s="70">
        <f t="shared" si="51"/>
        <v>4</v>
      </c>
      <c r="M171" s="114" t="s">
        <v>13</v>
      </c>
      <c r="N171" s="59" t="str">
        <f t="shared" si="52"/>
        <v>NO</v>
      </c>
      <c r="O171" s="114" t="s">
        <v>31</v>
      </c>
      <c r="P171" s="114" t="s">
        <v>35</v>
      </c>
      <c r="Q171" s="114" t="s">
        <v>796</v>
      </c>
      <c r="R171" s="114" t="s">
        <v>798</v>
      </c>
      <c r="S171" s="114"/>
      <c r="T171" s="114"/>
      <c r="U171" s="114" t="s">
        <v>752</v>
      </c>
      <c r="V171" s="114" t="s">
        <v>729</v>
      </c>
      <c r="W171" s="114" t="s">
        <v>799</v>
      </c>
      <c r="X171" s="114"/>
      <c r="Y171" s="114"/>
      <c r="Z171" s="119"/>
    </row>
    <row r="172" spans="1:26" ht="48.75" customHeight="1" x14ac:dyDescent="0.2">
      <c r="A172" s="113" t="str">
        <f t="shared" si="48"/>
        <v>OK</v>
      </c>
      <c r="B172" s="114">
        <v>154</v>
      </c>
      <c r="C172" s="115" t="s">
        <v>838</v>
      </c>
      <c r="D172" s="66"/>
      <c r="E172" s="67">
        <v>1</v>
      </c>
      <c r="F172" s="67"/>
      <c r="G172" s="67"/>
      <c r="H172" s="67"/>
      <c r="I172" s="58">
        <v>1</v>
      </c>
      <c r="J172" s="69">
        <f t="shared" si="49"/>
        <v>4</v>
      </c>
      <c r="K172" s="70">
        <f t="shared" si="50"/>
        <v>4</v>
      </c>
      <c r="L172" s="70">
        <f t="shared" si="51"/>
        <v>4</v>
      </c>
      <c r="M172" s="114" t="s">
        <v>13</v>
      </c>
      <c r="N172" s="59" t="str">
        <f t="shared" si="52"/>
        <v>NO</v>
      </c>
      <c r="O172" s="114" t="s">
        <v>31</v>
      </c>
      <c r="P172" s="114" t="s">
        <v>35</v>
      </c>
      <c r="Q172" s="114" t="s">
        <v>795</v>
      </c>
      <c r="R172" s="114" t="s">
        <v>796</v>
      </c>
      <c r="S172" s="114"/>
      <c r="T172" s="114"/>
      <c r="U172" s="114" t="s">
        <v>752</v>
      </c>
      <c r="V172" s="114" t="s">
        <v>729</v>
      </c>
      <c r="W172" s="114" t="s">
        <v>799</v>
      </c>
      <c r="X172" s="114"/>
      <c r="Y172" s="114"/>
      <c r="Z172" s="119"/>
    </row>
    <row r="173" spans="1:26" ht="48.75" customHeight="1" x14ac:dyDescent="0.2">
      <c r="A173" s="113" t="str">
        <f t="shared" si="48"/>
        <v>OK</v>
      </c>
      <c r="B173" s="114">
        <v>155</v>
      </c>
      <c r="C173" s="115" t="s">
        <v>706</v>
      </c>
      <c r="D173" s="66"/>
      <c r="E173" s="67">
        <v>1</v>
      </c>
      <c r="F173" s="67"/>
      <c r="G173" s="67"/>
      <c r="H173" s="67"/>
      <c r="I173" s="58">
        <v>1</v>
      </c>
      <c r="J173" s="69">
        <f t="shared" si="49"/>
        <v>4</v>
      </c>
      <c r="K173" s="70">
        <f t="shared" si="50"/>
        <v>4</v>
      </c>
      <c r="L173" s="70">
        <f t="shared" si="51"/>
        <v>4</v>
      </c>
      <c r="M173" s="114" t="s">
        <v>13</v>
      </c>
      <c r="N173" s="59" t="str">
        <f t="shared" si="52"/>
        <v>NO</v>
      </c>
      <c r="O173" s="114" t="s">
        <v>31</v>
      </c>
      <c r="P173" s="114" t="s">
        <v>153</v>
      </c>
      <c r="Q173" s="114" t="s">
        <v>750</v>
      </c>
      <c r="R173" s="114" t="s">
        <v>33</v>
      </c>
      <c r="S173" s="114"/>
      <c r="T173" s="114"/>
      <c r="U173" s="114" t="s">
        <v>595</v>
      </c>
      <c r="V173" s="114" t="s">
        <v>596</v>
      </c>
      <c r="W173" s="114" t="s">
        <v>605</v>
      </c>
      <c r="X173" s="114"/>
      <c r="Y173" s="114"/>
      <c r="Z173" s="119"/>
    </row>
    <row r="174" spans="1:26" ht="48.75" customHeight="1" x14ac:dyDescent="0.2">
      <c r="A174" s="113" t="str">
        <f t="shared" si="48"/>
        <v>OK</v>
      </c>
      <c r="B174" s="114">
        <v>156</v>
      </c>
      <c r="C174" s="115" t="s">
        <v>507</v>
      </c>
      <c r="D174" s="66"/>
      <c r="E174" s="67">
        <v>1</v>
      </c>
      <c r="F174" s="67"/>
      <c r="G174" s="67"/>
      <c r="H174" s="67"/>
      <c r="I174" s="58">
        <v>1</v>
      </c>
      <c r="J174" s="69">
        <f t="shared" si="49"/>
        <v>4</v>
      </c>
      <c r="K174" s="70">
        <f t="shared" si="50"/>
        <v>4</v>
      </c>
      <c r="L174" s="70">
        <f t="shared" si="51"/>
        <v>4</v>
      </c>
      <c r="M174" s="114" t="s">
        <v>13</v>
      </c>
      <c r="N174" s="59" t="str">
        <f t="shared" si="52"/>
        <v>NO</v>
      </c>
      <c r="O174" s="114" t="s">
        <v>31</v>
      </c>
      <c r="P174" s="114" t="s">
        <v>798</v>
      </c>
      <c r="Q174" s="114" t="s">
        <v>797</v>
      </c>
      <c r="R174" s="114"/>
      <c r="S174" s="114"/>
      <c r="T174" s="114"/>
      <c r="U174" s="114" t="s">
        <v>605</v>
      </c>
      <c r="V174" s="114">
        <v>19</v>
      </c>
      <c r="W174" s="114" t="s">
        <v>623</v>
      </c>
      <c r="X174" s="114"/>
      <c r="Y174" s="114"/>
      <c r="Z174" s="119"/>
    </row>
    <row r="175" spans="1:26" ht="48.75" customHeight="1" x14ac:dyDescent="0.2">
      <c r="A175" s="113" t="str">
        <f t="shared" si="48"/>
        <v>OK</v>
      </c>
      <c r="B175" s="114">
        <v>157</v>
      </c>
      <c r="C175" s="115" t="s">
        <v>508</v>
      </c>
      <c r="D175" s="66">
        <v>1</v>
      </c>
      <c r="E175" s="67"/>
      <c r="F175" s="67"/>
      <c r="G175" s="67"/>
      <c r="H175" s="67"/>
      <c r="I175" s="58">
        <v>1</v>
      </c>
      <c r="J175" s="69">
        <f t="shared" si="49"/>
        <v>0</v>
      </c>
      <c r="K175" s="70">
        <f t="shared" si="50"/>
        <v>0</v>
      </c>
      <c r="L175" s="70">
        <f t="shared" si="51"/>
        <v>0</v>
      </c>
      <c r="M175" s="114" t="s">
        <v>13</v>
      </c>
      <c r="N175" s="59" t="str">
        <f t="shared" si="52"/>
        <v>NO</v>
      </c>
      <c r="O175" s="114" t="s">
        <v>31</v>
      </c>
      <c r="P175" s="114" t="s">
        <v>35</v>
      </c>
      <c r="Q175" s="114" t="s">
        <v>166</v>
      </c>
      <c r="R175" s="114"/>
      <c r="S175" s="114"/>
      <c r="T175" s="114"/>
      <c r="U175" s="114" t="s">
        <v>605</v>
      </c>
      <c r="V175" s="114" t="s">
        <v>623</v>
      </c>
      <c r="W175" s="114"/>
      <c r="X175" s="114"/>
      <c r="Y175" s="114"/>
      <c r="Z175" s="119"/>
    </row>
    <row r="176" spans="1:26" ht="48.75" customHeight="1" x14ac:dyDescent="0.2">
      <c r="A176" s="113" t="str">
        <f t="shared" si="48"/>
        <v>OK</v>
      </c>
      <c r="B176" s="114">
        <v>158</v>
      </c>
      <c r="C176" s="115" t="s">
        <v>509</v>
      </c>
      <c r="D176" s="66"/>
      <c r="E176" s="67">
        <v>1</v>
      </c>
      <c r="F176" s="67"/>
      <c r="G176" s="67"/>
      <c r="H176" s="67"/>
      <c r="I176" s="58">
        <v>1</v>
      </c>
      <c r="J176" s="69">
        <f t="shared" si="49"/>
        <v>4</v>
      </c>
      <c r="K176" s="70">
        <f t="shared" si="50"/>
        <v>4</v>
      </c>
      <c r="L176" s="70">
        <f t="shared" si="51"/>
        <v>4</v>
      </c>
      <c r="M176" s="114" t="s">
        <v>13</v>
      </c>
      <c r="N176" s="59" t="str">
        <f t="shared" si="52"/>
        <v>NO</v>
      </c>
      <c r="O176" s="114" t="s">
        <v>31</v>
      </c>
      <c r="P176" s="114" t="s">
        <v>798</v>
      </c>
      <c r="Q176" s="114"/>
      <c r="R176" s="114"/>
      <c r="S176" s="114"/>
      <c r="T176" s="114"/>
      <c r="U176" s="114" t="s">
        <v>605</v>
      </c>
      <c r="V176" s="114" t="s">
        <v>800</v>
      </c>
      <c r="W176" s="114" t="s">
        <v>624</v>
      </c>
      <c r="X176" s="114"/>
      <c r="Y176" s="114"/>
      <c r="Z176" s="119"/>
    </row>
    <row r="177" spans="1:26" ht="48.75" customHeight="1" x14ac:dyDescent="0.2">
      <c r="A177" s="113" t="str">
        <f t="shared" si="48"/>
        <v>OK</v>
      </c>
      <c r="B177" s="114">
        <v>159</v>
      </c>
      <c r="C177" s="115" t="s">
        <v>510</v>
      </c>
      <c r="D177" s="66"/>
      <c r="E177" s="67">
        <v>1</v>
      </c>
      <c r="F177" s="67"/>
      <c r="G177" s="67"/>
      <c r="H177" s="67"/>
      <c r="I177" s="58">
        <v>1</v>
      </c>
      <c r="J177" s="69">
        <f t="shared" si="49"/>
        <v>4</v>
      </c>
      <c r="K177" s="70">
        <f t="shared" si="50"/>
        <v>4</v>
      </c>
      <c r="L177" s="70">
        <f t="shared" si="51"/>
        <v>4</v>
      </c>
      <c r="M177" s="114" t="s">
        <v>13</v>
      </c>
      <c r="N177" s="59" t="str">
        <f t="shared" si="52"/>
        <v>NO</v>
      </c>
      <c r="O177" s="114" t="s">
        <v>32</v>
      </c>
      <c r="P177" s="114" t="s">
        <v>147</v>
      </c>
      <c r="Q177" s="114"/>
      <c r="R177" s="114"/>
      <c r="S177" s="114"/>
      <c r="T177" s="114"/>
      <c r="U177" s="114" t="s">
        <v>605</v>
      </c>
      <c r="V177" s="114" t="s">
        <v>596</v>
      </c>
      <c r="W177" s="114"/>
      <c r="X177" s="114"/>
      <c r="Y177" s="114"/>
      <c r="Z177" s="119"/>
    </row>
    <row r="178" spans="1:26" ht="48.75" customHeight="1" x14ac:dyDescent="0.2">
      <c r="A178" s="113" t="str">
        <f t="shared" si="48"/>
        <v>OK</v>
      </c>
      <c r="B178" s="114">
        <v>160</v>
      </c>
      <c r="C178" s="115" t="s">
        <v>280</v>
      </c>
      <c r="D178" s="66"/>
      <c r="E178" s="67">
        <v>1</v>
      </c>
      <c r="F178" s="67"/>
      <c r="G178" s="67"/>
      <c r="H178" s="67"/>
      <c r="I178" s="58">
        <v>1</v>
      </c>
      <c r="J178" s="69">
        <f t="shared" si="49"/>
        <v>4</v>
      </c>
      <c r="K178" s="70">
        <f t="shared" si="50"/>
        <v>4</v>
      </c>
      <c r="L178" s="70">
        <f t="shared" si="51"/>
        <v>4</v>
      </c>
      <c r="M178" s="114" t="s">
        <v>13</v>
      </c>
      <c r="N178" s="59" t="str">
        <f t="shared" si="52"/>
        <v>NO</v>
      </c>
      <c r="O178" s="114" t="s">
        <v>157</v>
      </c>
      <c r="P178" s="114" t="s">
        <v>36</v>
      </c>
      <c r="Q178" s="114"/>
      <c r="R178" s="114"/>
      <c r="S178" s="114"/>
      <c r="T178" s="114"/>
      <c r="U178" s="114" t="s">
        <v>596</v>
      </c>
      <c r="V178" s="114" t="s">
        <v>605</v>
      </c>
      <c r="W178" s="114" t="s">
        <v>752</v>
      </c>
      <c r="X178" s="114"/>
      <c r="Y178" s="114"/>
      <c r="Z178" s="119"/>
    </row>
    <row r="179" spans="1:26" ht="48.75" customHeight="1" x14ac:dyDescent="0.2">
      <c r="A179" s="113" t="str">
        <f t="shared" si="48"/>
        <v>OK</v>
      </c>
      <c r="B179" s="114">
        <v>161</v>
      </c>
      <c r="C179" s="115" t="s">
        <v>707</v>
      </c>
      <c r="D179" s="66">
        <v>1</v>
      </c>
      <c r="E179" s="67"/>
      <c r="F179" s="67"/>
      <c r="G179" s="67"/>
      <c r="H179" s="67"/>
      <c r="I179" s="58">
        <v>1</v>
      </c>
      <c r="J179" s="69">
        <f t="shared" si="49"/>
        <v>0</v>
      </c>
      <c r="K179" s="70">
        <f t="shared" si="50"/>
        <v>0</v>
      </c>
      <c r="L179" s="70">
        <f t="shared" si="51"/>
        <v>0</v>
      </c>
      <c r="M179" s="114" t="s">
        <v>13</v>
      </c>
      <c r="N179" s="59" t="str">
        <f t="shared" si="52"/>
        <v>NO</v>
      </c>
      <c r="O179" s="114" t="s">
        <v>154</v>
      </c>
      <c r="P179" s="114" t="s">
        <v>796</v>
      </c>
      <c r="Q179" s="114"/>
      <c r="R179" s="114"/>
      <c r="S179" s="114"/>
      <c r="T179" s="114"/>
      <c r="U179" s="114" t="s">
        <v>595</v>
      </c>
      <c r="V179" s="114" t="s">
        <v>596</v>
      </c>
      <c r="W179" s="114" t="s">
        <v>605</v>
      </c>
      <c r="X179" s="114"/>
      <c r="Y179" s="114"/>
      <c r="Z179" s="119"/>
    </row>
    <row r="180" spans="1:26" ht="48.75" customHeight="1" x14ac:dyDescent="0.2">
      <c r="A180" s="113" t="str">
        <f t="shared" si="48"/>
        <v>OK</v>
      </c>
      <c r="B180" s="114">
        <v>162</v>
      </c>
      <c r="C180" s="115" t="s">
        <v>300</v>
      </c>
      <c r="D180" s="66"/>
      <c r="E180" s="67">
        <v>1</v>
      </c>
      <c r="F180" s="67"/>
      <c r="G180" s="67"/>
      <c r="H180" s="67"/>
      <c r="I180" s="58">
        <v>1</v>
      </c>
      <c r="J180" s="69">
        <f t="shared" si="49"/>
        <v>4</v>
      </c>
      <c r="K180" s="70">
        <f t="shared" si="50"/>
        <v>4</v>
      </c>
      <c r="L180" s="70">
        <f t="shared" si="51"/>
        <v>4</v>
      </c>
      <c r="M180" s="114" t="s">
        <v>13</v>
      </c>
      <c r="N180" s="59" t="str">
        <f t="shared" si="52"/>
        <v>NO</v>
      </c>
      <c r="O180" s="114" t="s">
        <v>154</v>
      </c>
      <c r="P180" s="114" t="s">
        <v>157</v>
      </c>
      <c r="Q180" s="114" t="s">
        <v>749</v>
      </c>
      <c r="R180" s="114" t="s">
        <v>754</v>
      </c>
      <c r="S180" s="114"/>
      <c r="T180" s="114"/>
      <c r="U180" s="114" t="s">
        <v>596</v>
      </c>
      <c r="V180" s="114" t="s">
        <v>605</v>
      </c>
      <c r="W180" s="114" t="s">
        <v>752</v>
      </c>
      <c r="X180" s="114"/>
      <c r="Y180" s="114"/>
      <c r="Z180" s="119"/>
    </row>
    <row r="181" spans="1:26" ht="48.75" customHeight="1" x14ac:dyDescent="0.2">
      <c r="A181" s="113" t="str">
        <f t="shared" si="48"/>
        <v>OK</v>
      </c>
      <c r="B181" s="114">
        <v>163</v>
      </c>
      <c r="C181" s="115" t="s">
        <v>708</v>
      </c>
      <c r="D181" s="66"/>
      <c r="E181" s="67">
        <v>1</v>
      </c>
      <c r="F181" s="67"/>
      <c r="G181" s="67"/>
      <c r="H181" s="67"/>
      <c r="I181" s="58">
        <v>1</v>
      </c>
      <c r="J181" s="69">
        <f t="shared" si="49"/>
        <v>4</v>
      </c>
      <c r="K181" s="70">
        <f t="shared" si="50"/>
        <v>4</v>
      </c>
      <c r="L181" s="70">
        <f t="shared" si="51"/>
        <v>4</v>
      </c>
      <c r="M181" s="114" t="s">
        <v>13</v>
      </c>
      <c r="N181" s="59" t="str">
        <f t="shared" si="52"/>
        <v>NO</v>
      </c>
      <c r="O181" s="114" t="s">
        <v>32</v>
      </c>
      <c r="P181" s="114" t="s">
        <v>147</v>
      </c>
      <c r="Q181" s="114" t="s">
        <v>153</v>
      </c>
      <c r="R181" s="114" t="s">
        <v>753</v>
      </c>
      <c r="S181" s="114" t="s">
        <v>751</v>
      </c>
      <c r="T181" s="114"/>
      <c r="U181" s="114" t="s">
        <v>596</v>
      </c>
      <c r="V181" s="114" t="s">
        <v>605</v>
      </c>
      <c r="W181" s="114" t="s">
        <v>752</v>
      </c>
      <c r="X181" s="114"/>
      <c r="Y181" s="114"/>
      <c r="Z181" s="119"/>
    </row>
    <row r="182" spans="1:26" ht="48.75" customHeight="1" x14ac:dyDescent="0.2">
      <c r="A182" s="113" t="str">
        <f t="shared" si="48"/>
        <v>OK</v>
      </c>
      <c r="B182" s="114">
        <v>164</v>
      </c>
      <c r="C182" s="115" t="s">
        <v>709</v>
      </c>
      <c r="D182" s="66"/>
      <c r="E182" s="67">
        <v>1</v>
      </c>
      <c r="F182" s="67"/>
      <c r="G182" s="67"/>
      <c r="H182" s="67"/>
      <c r="I182" s="58">
        <v>1</v>
      </c>
      <c r="J182" s="69">
        <f t="shared" si="49"/>
        <v>4</v>
      </c>
      <c r="K182" s="70">
        <f t="shared" si="50"/>
        <v>4</v>
      </c>
      <c r="L182" s="70">
        <f t="shared" si="51"/>
        <v>4</v>
      </c>
      <c r="M182" s="114" t="s">
        <v>13</v>
      </c>
      <c r="N182" s="59" t="str">
        <f t="shared" si="52"/>
        <v>NO</v>
      </c>
      <c r="O182" s="114" t="s">
        <v>32</v>
      </c>
      <c r="P182" s="114" t="s">
        <v>147</v>
      </c>
      <c r="Q182" s="114" t="s">
        <v>751</v>
      </c>
      <c r="R182" s="114" t="s">
        <v>749</v>
      </c>
      <c r="S182" s="114"/>
      <c r="T182" s="114"/>
      <c r="U182" s="114" t="s">
        <v>596</v>
      </c>
      <c r="V182" s="114" t="s">
        <v>605</v>
      </c>
      <c r="W182" s="114" t="s">
        <v>752</v>
      </c>
      <c r="X182" s="114"/>
      <c r="Y182" s="114"/>
      <c r="Z182" s="119"/>
    </row>
    <row r="183" spans="1:26" ht="48.75" customHeight="1" x14ac:dyDescent="0.2">
      <c r="A183" s="113" t="str">
        <f t="shared" si="48"/>
        <v>OK</v>
      </c>
      <c r="B183" s="114">
        <v>165</v>
      </c>
      <c r="C183" s="115" t="s">
        <v>511</v>
      </c>
      <c r="D183" s="66"/>
      <c r="E183" s="67">
        <v>1</v>
      </c>
      <c r="F183" s="67"/>
      <c r="G183" s="67"/>
      <c r="H183" s="67"/>
      <c r="I183" s="58">
        <v>1</v>
      </c>
      <c r="J183" s="69">
        <f t="shared" si="49"/>
        <v>4</v>
      </c>
      <c r="K183" s="70">
        <f t="shared" si="50"/>
        <v>4</v>
      </c>
      <c r="L183" s="70">
        <f t="shared" si="51"/>
        <v>4</v>
      </c>
      <c r="M183" s="114" t="s">
        <v>13</v>
      </c>
      <c r="N183" s="59" t="str">
        <f t="shared" si="52"/>
        <v>NO</v>
      </c>
      <c r="O183" s="114" t="s">
        <v>32</v>
      </c>
      <c r="P183" s="114" t="s">
        <v>147</v>
      </c>
      <c r="Q183" s="114" t="s">
        <v>748</v>
      </c>
      <c r="R183" s="114"/>
      <c r="S183" s="114"/>
      <c r="T183" s="114"/>
      <c r="U183" s="114" t="s">
        <v>596</v>
      </c>
      <c r="V183" s="114" t="s">
        <v>605</v>
      </c>
      <c r="W183" s="114"/>
      <c r="X183" s="114"/>
      <c r="Y183" s="114"/>
      <c r="Z183" s="119"/>
    </row>
    <row r="184" spans="1:26" ht="48.75" customHeight="1" x14ac:dyDescent="0.2">
      <c r="A184" s="113" t="str">
        <f t="shared" si="48"/>
        <v>OK</v>
      </c>
      <c r="B184" s="114">
        <v>166</v>
      </c>
      <c r="C184" s="115" t="s">
        <v>512</v>
      </c>
      <c r="D184" s="66"/>
      <c r="E184" s="67">
        <v>1</v>
      </c>
      <c r="F184" s="67"/>
      <c r="G184" s="67"/>
      <c r="H184" s="67"/>
      <c r="I184" s="58">
        <v>1</v>
      </c>
      <c r="J184" s="69">
        <f t="shared" si="49"/>
        <v>4</v>
      </c>
      <c r="K184" s="70">
        <f t="shared" si="50"/>
        <v>4</v>
      </c>
      <c r="L184" s="70">
        <f t="shared" si="51"/>
        <v>4</v>
      </c>
      <c r="M184" s="114" t="s">
        <v>13</v>
      </c>
      <c r="N184" s="59" t="str">
        <f t="shared" si="52"/>
        <v>NO</v>
      </c>
      <c r="O184" s="114" t="s">
        <v>32</v>
      </c>
      <c r="P184" s="114" t="s">
        <v>147</v>
      </c>
      <c r="Q184" s="114" t="s">
        <v>748</v>
      </c>
      <c r="R184" s="114" t="s">
        <v>749</v>
      </c>
      <c r="S184" s="114" t="s">
        <v>750</v>
      </c>
      <c r="T184" s="114"/>
      <c r="U184" s="114" t="s">
        <v>596</v>
      </c>
      <c r="V184" s="114" t="s">
        <v>605</v>
      </c>
      <c r="W184" s="114"/>
      <c r="X184" s="114"/>
      <c r="Y184" s="114"/>
      <c r="Z184" s="119"/>
    </row>
    <row r="185" spans="1:26" ht="48.75" customHeight="1" x14ac:dyDescent="0.2">
      <c r="A185" s="113" t="str">
        <f t="shared" si="48"/>
        <v>OK</v>
      </c>
      <c r="B185" s="114">
        <v>167</v>
      </c>
      <c r="C185" s="115" t="s">
        <v>301</v>
      </c>
      <c r="D185" s="66"/>
      <c r="E185" s="67">
        <v>1</v>
      </c>
      <c r="F185" s="67"/>
      <c r="G185" s="67"/>
      <c r="H185" s="67"/>
      <c r="I185" s="58">
        <v>1</v>
      </c>
      <c r="J185" s="69">
        <f t="shared" si="49"/>
        <v>4</v>
      </c>
      <c r="K185" s="70">
        <f t="shared" si="50"/>
        <v>4</v>
      </c>
      <c r="L185" s="70">
        <f t="shared" si="51"/>
        <v>4</v>
      </c>
      <c r="M185" s="114" t="s">
        <v>13</v>
      </c>
      <c r="N185" s="59" t="str">
        <f t="shared" si="52"/>
        <v>NO</v>
      </c>
      <c r="O185" s="114" t="s">
        <v>32</v>
      </c>
      <c r="P185" s="114" t="s">
        <v>147</v>
      </c>
      <c r="Q185" s="114" t="s">
        <v>153</v>
      </c>
      <c r="R185" s="114"/>
      <c r="S185" s="114"/>
      <c r="T185" s="114"/>
      <c r="U185" s="114" t="s">
        <v>596</v>
      </c>
      <c r="V185" s="114" t="s">
        <v>605</v>
      </c>
      <c r="W185" s="114"/>
      <c r="X185" s="114"/>
      <c r="Y185" s="114"/>
      <c r="Z185" s="119"/>
    </row>
    <row r="186" spans="1:26" ht="48.75" customHeight="1" x14ac:dyDescent="0.2">
      <c r="A186" s="113" t="str">
        <f t="shared" si="48"/>
        <v>OK</v>
      </c>
      <c r="B186" s="114">
        <v>168</v>
      </c>
      <c r="C186" s="115" t="s">
        <v>710</v>
      </c>
      <c r="D186" s="66"/>
      <c r="E186" s="67">
        <v>1</v>
      </c>
      <c r="F186" s="67"/>
      <c r="G186" s="67"/>
      <c r="H186" s="67"/>
      <c r="I186" s="58">
        <v>1</v>
      </c>
      <c r="J186" s="69">
        <f t="shared" si="49"/>
        <v>4</v>
      </c>
      <c r="K186" s="70">
        <f t="shared" si="50"/>
        <v>4</v>
      </c>
      <c r="L186" s="70">
        <f t="shared" si="51"/>
        <v>4</v>
      </c>
      <c r="M186" s="114" t="s">
        <v>13</v>
      </c>
      <c r="N186" s="59" t="str">
        <f t="shared" si="52"/>
        <v>NO</v>
      </c>
      <c r="O186" s="114" t="s">
        <v>154</v>
      </c>
      <c r="P186" s="114" t="s">
        <v>797</v>
      </c>
      <c r="Q186" s="114" t="s">
        <v>801</v>
      </c>
      <c r="R186" s="114" t="s">
        <v>730</v>
      </c>
      <c r="S186" s="114"/>
      <c r="T186" s="114"/>
      <c r="U186" s="114" t="s">
        <v>605</v>
      </c>
      <c r="V186" s="114" t="s">
        <v>593</v>
      </c>
      <c r="W186" s="114" t="s">
        <v>594</v>
      </c>
      <c r="X186" s="114"/>
      <c r="Y186" s="114"/>
      <c r="Z186" s="119"/>
    </row>
    <row r="187" spans="1:26" ht="48.75" customHeight="1" x14ac:dyDescent="0.2">
      <c r="A187" s="113" t="str">
        <f t="shared" si="48"/>
        <v>OK</v>
      </c>
      <c r="B187" s="114">
        <v>169</v>
      </c>
      <c r="C187" s="115" t="s">
        <v>711</v>
      </c>
      <c r="D187" s="66">
        <v>1</v>
      </c>
      <c r="E187" s="67"/>
      <c r="F187" s="67"/>
      <c r="G187" s="67"/>
      <c r="H187" s="67"/>
      <c r="I187" s="58">
        <v>1</v>
      </c>
      <c r="J187" s="69">
        <f t="shared" si="49"/>
        <v>0</v>
      </c>
      <c r="K187" s="70">
        <f t="shared" si="50"/>
        <v>0</v>
      </c>
      <c r="L187" s="70">
        <f t="shared" si="51"/>
        <v>0</v>
      </c>
      <c r="M187" s="114" t="s">
        <v>13</v>
      </c>
      <c r="N187" s="59" t="str">
        <f t="shared" si="52"/>
        <v>NO</v>
      </c>
      <c r="O187" s="114" t="s">
        <v>91</v>
      </c>
      <c r="P187" s="114" t="s">
        <v>118</v>
      </c>
      <c r="Q187" s="114" t="s">
        <v>18</v>
      </c>
      <c r="R187" s="114" t="s">
        <v>171</v>
      </c>
      <c r="S187" s="114"/>
      <c r="T187" s="114"/>
      <c r="U187" s="114" t="s">
        <v>605</v>
      </c>
      <c r="V187" s="114" t="s">
        <v>802</v>
      </c>
      <c r="W187" s="114" t="s">
        <v>803</v>
      </c>
      <c r="X187" s="114" t="s">
        <v>783</v>
      </c>
      <c r="Y187" s="114"/>
      <c r="Z187" s="119"/>
    </row>
    <row r="188" spans="1:26" ht="48.75" customHeight="1" x14ac:dyDescent="0.2">
      <c r="A188" s="113" t="str">
        <f t="shared" si="48"/>
        <v>OK</v>
      </c>
      <c r="B188" s="114">
        <v>170</v>
      </c>
      <c r="C188" s="115" t="s">
        <v>80</v>
      </c>
      <c r="D188" s="66"/>
      <c r="E188" s="67">
        <v>1</v>
      </c>
      <c r="F188" s="67"/>
      <c r="G188" s="67"/>
      <c r="H188" s="67"/>
      <c r="I188" s="58">
        <v>1</v>
      </c>
      <c r="J188" s="69">
        <f t="shared" si="49"/>
        <v>4</v>
      </c>
      <c r="K188" s="70">
        <f t="shared" si="50"/>
        <v>4</v>
      </c>
      <c r="L188" s="70">
        <f t="shared" si="51"/>
        <v>4</v>
      </c>
      <c r="M188" s="114" t="s">
        <v>13</v>
      </c>
      <c r="N188" s="59" t="str">
        <f t="shared" si="52"/>
        <v>NO</v>
      </c>
      <c r="O188" s="114" t="s">
        <v>91</v>
      </c>
      <c r="P188" s="114" t="s">
        <v>17</v>
      </c>
      <c r="Q188" s="114" t="s">
        <v>87</v>
      </c>
      <c r="R188" s="114" t="s">
        <v>88</v>
      </c>
      <c r="S188" s="114" t="s">
        <v>153</v>
      </c>
      <c r="T188" s="114"/>
      <c r="U188" s="114" t="s">
        <v>605</v>
      </c>
      <c r="V188" s="114" t="s">
        <v>752</v>
      </c>
      <c r="W188" s="114"/>
      <c r="X188" s="114"/>
      <c r="Y188" s="114"/>
      <c r="Z188" s="119"/>
    </row>
    <row r="189" spans="1:26" ht="48.75" customHeight="1" x14ac:dyDescent="0.2">
      <c r="A189" s="113" t="str">
        <f t="shared" si="48"/>
        <v>OK</v>
      </c>
      <c r="B189" s="114">
        <v>171</v>
      </c>
      <c r="C189" s="115" t="s">
        <v>81</v>
      </c>
      <c r="D189" s="66"/>
      <c r="E189" s="67">
        <v>1</v>
      </c>
      <c r="F189" s="67"/>
      <c r="G189" s="67"/>
      <c r="H189" s="67"/>
      <c r="I189" s="58">
        <v>2</v>
      </c>
      <c r="J189" s="69">
        <f t="shared" si="49"/>
        <v>4</v>
      </c>
      <c r="K189" s="70">
        <f t="shared" si="50"/>
        <v>8</v>
      </c>
      <c r="L189" s="70">
        <f t="shared" si="51"/>
        <v>8</v>
      </c>
      <c r="M189" s="114" t="s">
        <v>13</v>
      </c>
      <c r="N189" s="59" t="str">
        <f t="shared" si="52"/>
        <v>NO</v>
      </c>
      <c r="O189" s="114" t="s">
        <v>748</v>
      </c>
      <c r="P189" s="114" t="s">
        <v>750</v>
      </c>
      <c r="Q189" s="114" t="s">
        <v>804</v>
      </c>
      <c r="R189" s="114"/>
      <c r="S189" s="114"/>
      <c r="T189" s="114"/>
      <c r="U189" s="114" t="s">
        <v>596</v>
      </c>
      <c r="V189" s="114" t="s">
        <v>605</v>
      </c>
      <c r="W189" s="114" t="s">
        <v>752</v>
      </c>
      <c r="X189" s="114"/>
      <c r="Y189" s="114"/>
      <c r="Z189" s="119"/>
    </row>
    <row r="190" spans="1:26" ht="48.75" customHeight="1" x14ac:dyDescent="0.2">
      <c r="A190" s="113" t="str">
        <f t="shared" si="48"/>
        <v>OK</v>
      </c>
      <c r="B190" s="114">
        <v>172</v>
      </c>
      <c r="C190" s="115" t="s">
        <v>712</v>
      </c>
      <c r="D190" s="66"/>
      <c r="E190" s="67">
        <v>1</v>
      </c>
      <c r="F190" s="67"/>
      <c r="G190" s="67"/>
      <c r="H190" s="67"/>
      <c r="I190" s="58">
        <v>1</v>
      </c>
      <c r="J190" s="69">
        <f t="shared" si="49"/>
        <v>4</v>
      </c>
      <c r="K190" s="70">
        <f t="shared" si="50"/>
        <v>4</v>
      </c>
      <c r="L190" s="70">
        <f t="shared" si="51"/>
        <v>4</v>
      </c>
      <c r="M190" s="114" t="s">
        <v>13</v>
      </c>
      <c r="N190" s="59" t="str">
        <f t="shared" si="52"/>
        <v>NO</v>
      </c>
      <c r="O190" s="114" t="s">
        <v>153</v>
      </c>
      <c r="P190" s="114" t="s">
        <v>155</v>
      </c>
      <c r="Q190" s="114" t="s">
        <v>154</v>
      </c>
      <c r="R190" s="114"/>
      <c r="S190" s="114"/>
      <c r="T190" s="114"/>
      <c r="U190" s="114" t="s">
        <v>596</v>
      </c>
      <c r="V190" s="114" t="s">
        <v>605</v>
      </c>
      <c r="W190" s="114" t="s">
        <v>752</v>
      </c>
      <c r="X190" s="114"/>
      <c r="Y190" s="114"/>
      <c r="Z190" s="119"/>
    </row>
    <row r="191" spans="1:26" ht="48.75" customHeight="1" x14ac:dyDescent="0.2">
      <c r="A191" s="113" t="str">
        <f t="shared" si="48"/>
        <v>OK</v>
      </c>
      <c r="B191" s="114">
        <v>173</v>
      </c>
      <c r="C191" s="115" t="s">
        <v>344</v>
      </c>
      <c r="D191" s="66"/>
      <c r="E191" s="67">
        <v>1</v>
      </c>
      <c r="F191" s="67"/>
      <c r="G191" s="67"/>
      <c r="H191" s="67"/>
      <c r="I191" s="58">
        <v>1</v>
      </c>
      <c r="J191" s="69">
        <f t="shared" si="49"/>
        <v>4</v>
      </c>
      <c r="K191" s="70">
        <f t="shared" si="50"/>
        <v>4</v>
      </c>
      <c r="L191" s="70">
        <f t="shared" si="51"/>
        <v>4</v>
      </c>
      <c r="M191" s="114" t="s">
        <v>13</v>
      </c>
      <c r="N191" s="59" t="str">
        <f t="shared" si="52"/>
        <v>NO</v>
      </c>
      <c r="O191" s="114" t="s">
        <v>32</v>
      </c>
      <c r="P191" s="114" t="s">
        <v>33</v>
      </c>
      <c r="Q191" s="114" t="s">
        <v>753</v>
      </c>
      <c r="R191" s="114" t="s">
        <v>754</v>
      </c>
      <c r="S191" s="114" t="s">
        <v>157</v>
      </c>
      <c r="T191" s="114"/>
      <c r="U191" s="114" t="s">
        <v>596</v>
      </c>
      <c r="V191" s="114" t="s">
        <v>605</v>
      </c>
      <c r="W191" s="114" t="s">
        <v>752</v>
      </c>
      <c r="X191" s="114"/>
      <c r="Y191" s="114"/>
      <c r="Z191" s="119"/>
    </row>
    <row r="192" spans="1:26" ht="48.75" customHeight="1" x14ac:dyDescent="0.2">
      <c r="A192" s="113" t="str">
        <f t="shared" si="48"/>
        <v>OK</v>
      </c>
      <c r="B192" s="114">
        <v>174</v>
      </c>
      <c r="C192" s="115" t="s">
        <v>513</v>
      </c>
      <c r="D192" s="66"/>
      <c r="E192" s="67">
        <v>1</v>
      </c>
      <c r="F192" s="67"/>
      <c r="G192" s="67"/>
      <c r="H192" s="67"/>
      <c r="I192" s="58">
        <v>2</v>
      </c>
      <c r="J192" s="69">
        <f t="shared" si="49"/>
        <v>4</v>
      </c>
      <c r="K192" s="70">
        <f t="shared" si="50"/>
        <v>8</v>
      </c>
      <c r="L192" s="70">
        <f t="shared" si="51"/>
        <v>8</v>
      </c>
      <c r="M192" s="114" t="s">
        <v>13</v>
      </c>
      <c r="N192" s="59" t="str">
        <f t="shared" si="52"/>
        <v>NO</v>
      </c>
      <c r="O192" s="114" t="s">
        <v>36</v>
      </c>
      <c r="P192" s="114" t="s">
        <v>38</v>
      </c>
      <c r="Q192" s="114" t="s">
        <v>804</v>
      </c>
      <c r="R192" s="114" t="s">
        <v>789</v>
      </c>
      <c r="S192" s="114"/>
      <c r="T192" s="114"/>
      <c r="U192" s="114" t="s">
        <v>596</v>
      </c>
      <c r="V192" s="114" t="s">
        <v>605</v>
      </c>
      <c r="W192" s="114" t="s">
        <v>752</v>
      </c>
      <c r="X192" s="114"/>
      <c r="Y192" s="114"/>
      <c r="Z192" s="119"/>
    </row>
    <row r="193" spans="1:26" ht="30" customHeight="1" x14ac:dyDescent="0.2">
      <c r="A193" s="276" t="s">
        <v>1198</v>
      </c>
      <c r="B193" s="277"/>
      <c r="C193" s="277"/>
      <c r="D193" s="277"/>
      <c r="E193" s="277"/>
      <c r="F193" s="277"/>
      <c r="G193" s="277"/>
      <c r="H193" s="277"/>
      <c r="I193" s="277"/>
      <c r="J193" s="277"/>
      <c r="K193" s="277"/>
      <c r="L193" s="277"/>
      <c r="M193" s="277"/>
      <c r="N193" s="277"/>
      <c r="O193" s="277"/>
      <c r="P193" s="277"/>
      <c r="Q193" s="277"/>
      <c r="R193" s="277"/>
      <c r="S193" s="277"/>
      <c r="T193" s="277"/>
      <c r="U193" s="277"/>
      <c r="V193" s="277"/>
      <c r="W193" s="277"/>
      <c r="X193" s="277"/>
      <c r="Y193" s="277"/>
      <c r="Z193" s="278"/>
    </row>
    <row r="194" spans="1:26" ht="30" customHeight="1" x14ac:dyDescent="0.2">
      <c r="A194" s="279" t="s">
        <v>1187</v>
      </c>
      <c r="B194" s="280"/>
      <c r="C194" s="280"/>
      <c r="D194" s="280"/>
      <c r="E194" s="280"/>
      <c r="F194" s="280"/>
      <c r="G194" s="280"/>
      <c r="H194" s="280"/>
      <c r="I194" s="280"/>
      <c r="J194" s="280"/>
      <c r="K194" s="280"/>
      <c r="L194" s="280"/>
      <c r="M194" s="280"/>
      <c r="N194" s="280"/>
      <c r="O194" s="280"/>
      <c r="P194" s="280"/>
      <c r="Q194" s="280"/>
      <c r="R194" s="280"/>
      <c r="S194" s="280"/>
      <c r="T194" s="280"/>
      <c r="U194" s="280"/>
      <c r="V194" s="280"/>
      <c r="W194" s="280"/>
      <c r="X194" s="280"/>
      <c r="Y194" s="280"/>
      <c r="Z194" s="281"/>
    </row>
    <row r="195" spans="1:26" ht="48.75" customHeight="1" x14ac:dyDescent="0.2">
      <c r="A195" s="113" t="str">
        <f t="shared" ref="A195:A206" si="53">IF(COUNT(D195:H195)&gt;1,"ERROR",IF(COUNT(D195:H195)=0,"ERROR","OK"))</f>
        <v>OK</v>
      </c>
      <c r="B195" s="114">
        <v>175</v>
      </c>
      <c r="C195" s="115" t="s">
        <v>5</v>
      </c>
      <c r="D195" s="66"/>
      <c r="E195" s="67">
        <v>1</v>
      </c>
      <c r="F195" s="67"/>
      <c r="G195" s="67"/>
      <c r="H195" s="67"/>
      <c r="I195" s="58">
        <v>1</v>
      </c>
      <c r="J195" s="69">
        <f t="shared" ref="J195:J206" si="54">IF(A195="ERROR","ERROR",E195*4+F195*3+G195*2+H195*1+D195*0)</f>
        <v>4</v>
      </c>
      <c r="K195" s="70">
        <f t="shared" ref="K195:K206" si="55">IF(A195="ERROR","ERROR",J195*I195)</f>
        <v>4</v>
      </c>
      <c r="L195" s="70">
        <f t="shared" ref="L195:L206" si="56">IF(A195="ERROR","ERROR",IF(D195=1,0,4*I195))</f>
        <v>4</v>
      </c>
      <c r="M195" s="114" t="s">
        <v>725</v>
      </c>
      <c r="N195" s="59" t="str">
        <f t="shared" ref="N195:N206" si="57">IF(OR(J195=4, J195=0),"NO",IF(A195="ERROR","ERROR","YES"))</f>
        <v>NO</v>
      </c>
      <c r="O195" s="114" t="s">
        <v>143</v>
      </c>
      <c r="P195" s="114" t="s">
        <v>141</v>
      </c>
      <c r="Q195" s="114" t="s">
        <v>142</v>
      </c>
      <c r="R195" s="114" t="s">
        <v>146</v>
      </c>
      <c r="S195" s="114"/>
      <c r="T195" s="114"/>
      <c r="U195" s="114" t="s">
        <v>596</v>
      </c>
      <c r="V195" s="114" t="s">
        <v>729</v>
      </c>
      <c r="W195" s="114">
        <v>48</v>
      </c>
      <c r="X195" s="114">
        <v>52</v>
      </c>
      <c r="Y195" s="114" t="s">
        <v>805</v>
      </c>
      <c r="Z195" s="119"/>
    </row>
    <row r="196" spans="1:26" ht="48.75" customHeight="1" x14ac:dyDescent="0.2">
      <c r="A196" s="113" t="str">
        <f t="shared" si="53"/>
        <v>OK</v>
      </c>
      <c r="B196" s="114">
        <v>176</v>
      </c>
      <c r="C196" s="115" t="s">
        <v>713</v>
      </c>
      <c r="D196" s="66"/>
      <c r="E196" s="67">
        <v>1</v>
      </c>
      <c r="F196" s="67"/>
      <c r="G196" s="67"/>
      <c r="H196" s="67"/>
      <c r="I196" s="58">
        <v>1</v>
      </c>
      <c r="J196" s="69">
        <f t="shared" si="54"/>
        <v>4</v>
      </c>
      <c r="K196" s="70">
        <f t="shared" si="55"/>
        <v>4</v>
      </c>
      <c r="L196" s="70">
        <f t="shared" si="56"/>
        <v>4</v>
      </c>
      <c r="M196" s="114" t="s">
        <v>725</v>
      </c>
      <c r="N196" s="59" t="str">
        <f t="shared" si="57"/>
        <v>NO</v>
      </c>
      <c r="O196" s="114" t="s">
        <v>145</v>
      </c>
      <c r="P196" s="114" t="s">
        <v>738</v>
      </c>
      <c r="Q196" s="114"/>
      <c r="R196" s="114"/>
      <c r="S196" s="114"/>
      <c r="T196" s="114"/>
      <c r="U196" s="114" t="s">
        <v>596</v>
      </c>
      <c r="V196" s="114" t="s">
        <v>590</v>
      </c>
      <c r="W196" s="114"/>
      <c r="X196" s="114"/>
      <c r="Y196" s="114"/>
      <c r="Z196" s="119"/>
    </row>
    <row r="197" spans="1:26" ht="48.75" customHeight="1" x14ac:dyDescent="0.2">
      <c r="A197" s="113" t="str">
        <f t="shared" si="53"/>
        <v>OK</v>
      </c>
      <c r="B197" s="114">
        <v>177</v>
      </c>
      <c r="C197" s="115" t="s">
        <v>464</v>
      </c>
      <c r="D197" s="66"/>
      <c r="E197" s="67"/>
      <c r="F197" s="67"/>
      <c r="G197" s="67"/>
      <c r="H197" s="67">
        <v>1</v>
      </c>
      <c r="I197" s="58">
        <v>1</v>
      </c>
      <c r="J197" s="69">
        <f t="shared" si="54"/>
        <v>1</v>
      </c>
      <c r="K197" s="70">
        <f t="shared" si="55"/>
        <v>1</v>
      </c>
      <c r="L197" s="70">
        <f t="shared" si="56"/>
        <v>4</v>
      </c>
      <c r="M197" s="114" t="s">
        <v>725</v>
      </c>
      <c r="N197" s="59" t="str">
        <f t="shared" si="57"/>
        <v>YES</v>
      </c>
      <c r="O197" s="114" t="s">
        <v>122</v>
      </c>
      <c r="P197" s="114" t="s">
        <v>19</v>
      </c>
      <c r="Q197" s="114" t="s">
        <v>591</v>
      </c>
      <c r="R197" s="114" t="s">
        <v>30</v>
      </c>
      <c r="S197" s="114" t="s">
        <v>128</v>
      </c>
      <c r="T197" s="114"/>
      <c r="U197" s="114"/>
      <c r="V197" s="114"/>
      <c r="W197" s="114"/>
      <c r="X197" s="114"/>
      <c r="Y197" s="114"/>
      <c r="Z197" s="119"/>
    </row>
    <row r="198" spans="1:26" ht="48.75" customHeight="1" x14ac:dyDescent="0.2">
      <c r="A198" s="113" t="str">
        <f t="shared" si="53"/>
        <v>OK</v>
      </c>
      <c r="B198" s="114">
        <v>178</v>
      </c>
      <c r="C198" s="115" t="s">
        <v>841</v>
      </c>
      <c r="D198" s="66"/>
      <c r="E198" s="67"/>
      <c r="F198" s="67"/>
      <c r="G198" s="67"/>
      <c r="H198" s="67">
        <v>1</v>
      </c>
      <c r="I198" s="58">
        <v>1</v>
      </c>
      <c r="J198" s="69">
        <f t="shared" si="54"/>
        <v>1</v>
      </c>
      <c r="K198" s="70">
        <f t="shared" si="55"/>
        <v>1</v>
      </c>
      <c r="L198" s="70">
        <f t="shared" si="56"/>
        <v>4</v>
      </c>
      <c r="M198" s="114" t="s">
        <v>725</v>
      </c>
      <c r="N198" s="59" t="str">
        <f t="shared" si="57"/>
        <v>YES</v>
      </c>
      <c r="O198" s="114" t="s">
        <v>145</v>
      </c>
      <c r="P198" s="114" t="s">
        <v>591</v>
      </c>
      <c r="Q198" s="114" t="s">
        <v>16</v>
      </c>
      <c r="R198" s="114" t="s">
        <v>627</v>
      </c>
      <c r="S198" s="114"/>
      <c r="T198" s="114"/>
      <c r="U198" s="114" t="s">
        <v>596</v>
      </c>
      <c r="V198" s="114" t="s">
        <v>624</v>
      </c>
      <c r="W198" s="114"/>
      <c r="X198" s="114"/>
      <c r="Y198" s="114"/>
      <c r="Z198" s="119"/>
    </row>
    <row r="199" spans="1:26" ht="48.75" customHeight="1" x14ac:dyDescent="0.2">
      <c r="A199" s="113" t="str">
        <f t="shared" si="53"/>
        <v>OK</v>
      </c>
      <c r="B199" s="114">
        <v>179</v>
      </c>
      <c r="C199" s="115" t="s">
        <v>499</v>
      </c>
      <c r="D199" s="66"/>
      <c r="E199" s="67"/>
      <c r="F199" s="67"/>
      <c r="G199" s="67">
        <v>1</v>
      </c>
      <c r="H199" s="67"/>
      <c r="I199" s="58">
        <v>1</v>
      </c>
      <c r="J199" s="69">
        <f t="shared" si="54"/>
        <v>2</v>
      </c>
      <c r="K199" s="70">
        <f t="shared" si="55"/>
        <v>2</v>
      </c>
      <c r="L199" s="70">
        <f t="shared" si="56"/>
        <v>4</v>
      </c>
      <c r="M199" s="114" t="s">
        <v>725</v>
      </c>
      <c r="N199" s="59" t="str">
        <f t="shared" si="57"/>
        <v>YES</v>
      </c>
      <c r="O199" s="114" t="s">
        <v>145</v>
      </c>
      <c r="P199" s="114" t="s">
        <v>176</v>
      </c>
      <c r="Q199" s="114" t="s">
        <v>591</v>
      </c>
      <c r="R199" s="114" t="s">
        <v>629</v>
      </c>
      <c r="S199" s="114" t="s">
        <v>631</v>
      </c>
      <c r="T199" s="114" t="s">
        <v>630</v>
      </c>
      <c r="U199" s="114" t="s">
        <v>596</v>
      </c>
      <c r="V199" s="114" t="s">
        <v>625</v>
      </c>
      <c r="W199" s="114" t="s">
        <v>806</v>
      </c>
      <c r="X199" s="114"/>
      <c r="Y199" s="114"/>
      <c r="Z199" s="119"/>
    </row>
    <row r="200" spans="1:26" ht="48.75" customHeight="1" x14ac:dyDescent="0.2">
      <c r="A200" s="113" t="str">
        <f t="shared" si="53"/>
        <v>OK</v>
      </c>
      <c r="B200" s="114">
        <v>180</v>
      </c>
      <c r="C200" s="115" t="s">
        <v>503</v>
      </c>
      <c r="D200" s="66"/>
      <c r="E200" s="67">
        <v>1</v>
      </c>
      <c r="F200" s="67"/>
      <c r="G200" s="67"/>
      <c r="H200" s="67"/>
      <c r="I200" s="58">
        <v>1</v>
      </c>
      <c r="J200" s="69">
        <f t="shared" si="54"/>
        <v>4</v>
      </c>
      <c r="K200" s="70">
        <f t="shared" si="55"/>
        <v>4</v>
      </c>
      <c r="L200" s="70">
        <f t="shared" si="56"/>
        <v>4</v>
      </c>
      <c r="M200" s="114" t="s">
        <v>725</v>
      </c>
      <c r="N200" s="59" t="str">
        <f t="shared" si="57"/>
        <v>NO</v>
      </c>
      <c r="O200" s="114" t="s">
        <v>145</v>
      </c>
      <c r="P200" s="114" t="s">
        <v>628</v>
      </c>
      <c r="Q200" s="114" t="s">
        <v>629</v>
      </c>
      <c r="R200" s="114" t="s">
        <v>631</v>
      </c>
      <c r="S200" s="114"/>
      <c r="T200" s="114"/>
      <c r="U200" s="114" t="s">
        <v>596</v>
      </c>
      <c r="V200" s="114" t="s">
        <v>729</v>
      </c>
      <c r="W200" s="114" t="s">
        <v>625</v>
      </c>
      <c r="X200" s="114"/>
      <c r="Y200" s="114"/>
      <c r="Z200" s="119"/>
    </row>
    <row r="201" spans="1:26" ht="48.75" customHeight="1" x14ac:dyDescent="0.2">
      <c r="A201" s="113" t="str">
        <f t="shared" si="53"/>
        <v>OK</v>
      </c>
      <c r="B201" s="114">
        <v>181</v>
      </c>
      <c r="C201" s="115" t="s">
        <v>483</v>
      </c>
      <c r="D201" s="66"/>
      <c r="E201" s="67">
        <v>1</v>
      </c>
      <c r="F201" s="67"/>
      <c r="G201" s="67"/>
      <c r="H201" s="67"/>
      <c r="I201" s="58">
        <v>1</v>
      </c>
      <c r="J201" s="69">
        <f t="shared" si="54"/>
        <v>4</v>
      </c>
      <c r="K201" s="70">
        <f t="shared" si="55"/>
        <v>4</v>
      </c>
      <c r="L201" s="70">
        <f t="shared" si="56"/>
        <v>4</v>
      </c>
      <c r="M201" s="114" t="s">
        <v>725</v>
      </c>
      <c r="N201" s="59" t="str">
        <f t="shared" si="57"/>
        <v>NO</v>
      </c>
      <c r="O201" s="114" t="s">
        <v>130</v>
      </c>
      <c r="P201" s="114" t="s">
        <v>30</v>
      </c>
      <c r="Q201" s="114" t="s">
        <v>141</v>
      </c>
      <c r="R201" s="114" t="s">
        <v>145</v>
      </c>
      <c r="S201" s="114"/>
      <c r="T201" s="114"/>
      <c r="U201" s="114" t="s">
        <v>596</v>
      </c>
      <c r="V201" s="114" t="s">
        <v>597</v>
      </c>
      <c r="W201" s="114" t="s">
        <v>800</v>
      </c>
      <c r="X201" s="114" t="s">
        <v>624</v>
      </c>
      <c r="Y201" s="114"/>
      <c r="Z201" s="119"/>
    </row>
    <row r="202" spans="1:26" ht="48.75" customHeight="1" x14ac:dyDescent="0.2">
      <c r="A202" s="113" t="str">
        <f t="shared" si="53"/>
        <v>OK</v>
      </c>
      <c r="B202" s="114">
        <v>182</v>
      </c>
      <c r="C202" s="115" t="s">
        <v>714</v>
      </c>
      <c r="D202" s="66"/>
      <c r="E202" s="67">
        <v>1</v>
      </c>
      <c r="F202" s="67"/>
      <c r="G202" s="67"/>
      <c r="H202" s="67"/>
      <c r="I202" s="58">
        <v>1</v>
      </c>
      <c r="J202" s="69">
        <f t="shared" si="54"/>
        <v>4</v>
      </c>
      <c r="K202" s="70">
        <f t="shared" si="55"/>
        <v>4</v>
      </c>
      <c r="L202" s="70">
        <f t="shared" si="56"/>
        <v>4</v>
      </c>
      <c r="M202" s="114" t="s">
        <v>725</v>
      </c>
      <c r="N202" s="59" t="str">
        <f t="shared" si="57"/>
        <v>NO</v>
      </c>
      <c r="O202" s="114" t="s">
        <v>30</v>
      </c>
      <c r="P202" s="114" t="s">
        <v>144</v>
      </c>
      <c r="Q202" s="114" t="s">
        <v>128</v>
      </c>
      <c r="R202" s="114" t="s">
        <v>130</v>
      </c>
      <c r="S202" s="114" t="s">
        <v>628</v>
      </c>
      <c r="T202" s="114" t="s">
        <v>626</v>
      </c>
      <c r="U202" s="114" t="s">
        <v>596</v>
      </c>
      <c r="V202" s="114" t="s">
        <v>739</v>
      </c>
      <c r="W202" s="114"/>
      <c r="X202" s="114"/>
      <c r="Y202" s="114"/>
      <c r="Z202" s="119"/>
    </row>
    <row r="203" spans="1:26" ht="48.75" customHeight="1" x14ac:dyDescent="0.2">
      <c r="A203" s="113" t="str">
        <f t="shared" si="53"/>
        <v>OK</v>
      </c>
      <c r="B203" s="114">
        <v>183</v>
      </c>
      <c r="C203" s="115" t="s">
        <v>492</v>
      </c>
      <c r="D203" s="66"/>
      <c r="E203" s="67">
        <v>1</v>
      </c>
      <c r="F203" s="67"/>
      <c r="G203" s="67"/>
      <c r="H203" s="67"/>
      <c r="I203" s="58">
        <v>2</v>
      </c>
      <c r="J203" s="69">
        <f t="shared" si="54"/>
        <v>4</v>
      </c>
      <c r="K203" s="70">
        <f t="shared" si="55"/>
        <v>8</v>
      </c>
      <c r="L203" s="70">
        <f t="shared" si="56"/>
        <v>8</v>
      </c>
      <c r="M203" s="114" t="s">
        <v>725</v>
      </c>
      <c r="N203" s="59" t="str">
        <f t="shared" si="57"/>
        <v>NO</v>
      </c>
      <c r="O203" s="114" t="s">
        <v>30</v>
      </c>
      <c r="P203" s="114" t="s">
        <v>144</v>
      </c>
      <c r="Q203" s="114" t="s">
        <v>128</v>
      </c>
      <c r="R203" s="114" t="s">
        <v>116</v>
      </c>
      <c r="S203" s="114" t="s">
        <v>117</v>
      </c>
      <c r="T203" s="114" t="s">
        <v>118</v>
      </c>
      <c r="U203" s="114" t="s">
        <v>729</v>
      </c>
      <c r="V203" s="114" t="s">
        <v>596</v>
      </c>
      <c r="W203" s="114"/>
      <c r="X203" s="114"/>
      <c r="Y203" s="114"/>
      <c r="Z203" s="119"/>
    </row>
    <row r="204" spans="1:26" ht="48.75" customHeight="1" x14ac:dyDescent="0.2">
      <c r="A204" s="113" t="str">
        <f t="shared" si="53"/>
        <v>OK</v>
      </c>
      <c r="B204" s="114">
        <v>184</v>
      </c>
      <c r="C204" s="115" t="s">
        <v>498</v>
      </c>
      <c r="D204" s="66"/>
      <c r="E204" s="67">
        <v>1</v>
      </c>
      <c r="F204" s="67"/>
      <c r="G204" s="67"/>
      <c r="H204" s="67"/>
      <c r="I204" s="58">
        <v>1</v>
      </c>
      <c r="J204" s="69">
        <f t="shared" si="54"/>
        <v>4</v>
      </c>
      <c r="K204" s="70">
        <f t="shared" si="55"/>
        <v>4</v>
      </c>
      <c r="L204" s="70">
        <f t="shared" si="56"/>
        <v>4</v>
      </c>
      <c r="M204" s="114" t="s">
        <v>725</v>
      </c>
      <c r="N204" s="59" t="str">
        <f t="shared" si="57"/>
        <v>NO</v>
      </c>
      <c r="O204" s="114" t="s">
        <v>30</v>
      </c>
      <c r="P204" s="114" t="s">
        <v>144</v>
      </c>
      <c r="Q204" s="114" t="s">
        <v>128</v>
      </c>
      <c r="R204" s="114" t="s">
        <v>610</v>
      </c>
      <c r="S204" s="114"/>
      <c r="T204" s="114"/>
      <c r="U204" s="114" t="s">
        <v>596</v>
      </c>
      <c r="V204" s="114" t="s">
        <v>617</v>
      </c>
      <c r="W204" s="114" t="s">
        <v>619</v>
      </c>
      <c r="X204" s="114"/>
      <c r="Y204" s="114"/>
      <c r="Z204" s="119"/>
    </row>
    <row r="205" spans="1:26" ht="48.75" customHeight="1" x14ac:dyDescent="0.2">
      <c r="A205" s="113" t="str">
        <f t="shared" si="53"/>
        <v>OK</v>
      </c>
      <c r="B205" s="114">
        <v>185</v>
      </c>
      <c r="C205" s="115" t="s">
        <v>501</v>
      </c>
      <c r="D205" s="66"/>
      <c r="E205" s="67">
        <v>1</v>
      </c>
      <c r="F205" s="67"/>
      <c r="G205" s="67"/>
      <c r="H205" s="67"/>
      <c r="I205" s="58">
        <v>1</v>
      </c>
      <c r="J205" s="69">
        <f t="shared" si="54"/>
        <v>4</v>
      </c>
      <c r="K205" s="70">
        <f t="shared" si="55"/>
        <v>4</v>
      </c>
      <c r="L205" s="70">
        <f t="shared" si="56"/>
        <v>4</v>
      </c>
      <c r="M205" s="114" t="s">
        <v>725</v>
      </c>
      <c r="N205" s="59" t="str">
        <f t="shared" si="57"/>
        <v>NO</v>
      </c>
      <c r="O205" s="114" t="s">
        <v>142</v>
      </c>
      <c r="P205" s="114" t="s">
        <v>146</v>
      </c>
      <c r="Q205" s="114" t="s">
        <v>145</v>
      </c>
      <c r="R205" s="114" t="s">
        <v>607</v>
      </c>
      <c r="S205" s="114"/>
      <c r="T205" s="114"/>
      <c r="U205" s="114" t="s">
        <v>596</v>
      </c>
      <c r="V205" s="114" t="s">
        <v>729</v>
      </c>
      <c r="W205" s="114"/>
      <c r="X205" s="114"/>
      <c r="Y205" s="114"/>
      <c r="Z205" s="119"/>
    </row>
    <row r="206" spans="1:26" ht="48.75" customHeight="1" x14ac:dyDescent="0.2">
      <c r="A206" s="113" t="str">
        <f t="shared" si="53"/>
        <v>OK</v>
      </c>
      <c r="B206" s="114">
        <v>186</v>
      </c>
      <c r="C206" s="115" t="s">
        <v>488</v>
      </c>
      <c r="D206" s="66">
        <v>1</v>
      </c>
      <c r="E206" s="67"/>
      <c r="F206" s="67"/>
      <c r="G206" s="67"/>
      <c r="H206" s="67"/>
      <c r="I206" s="58">
        <v>2</v>
      </c>
      <c r="J206" s="69">
        <f t="shared" si="54"/>
        <v>0</v>
      </c>
      <c r="K206" s="70">
        <f t="shared" si="55"/>
        <v>0</v>
      </c>
      <c r="L206" s="70">
        <f t="shared" si="56"/>
        <v>0</v>
      </c>
      <c r="M206" s="114" t="s">
        <v>725</v>
      </c>
      <c r="N206" s="59" t="str">
        <f t="shared" si="57"/>
        <v>NO</v>
      </c>
      <c r="O206" s="114" t="s">
        <v>135</v>
      </c>
      <c r="P206" s="114" t="s">
        <v>172</v>
      </c>
      <c r="Q206" s="114" t="s">
        <v>607</v>
      </c>
      <c r="R206" s="114" t="s">
        <v>638</v>
      </c>
      <c r="S206" s="114"/>
      <c r="T206" s="114"/>
      <c r="U206" s="114" t="s">
        <v>596</v>
      </c>
      <c r="V206" s="114" t="s">
        <v>597</v>
      </c>
      <c r="W206" s="114" t="s">
        <v>776</v>
      </c>
      <c r="X206" s="114">
        <v>43</v>
      </c>
      <c r="Y206" s="114"/>
      <c r="Z206" s="119"/>
    </row>
    <row r="207" spans="1:26" ht="30" customHeight="1" x14ac:dyDescent="0.2">
      <c r="A207" s="279" t="s">
        <v>1199</v>
      </c>
      <c r="B207" s="280"/>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1"/>
    </row>
    <row r="208" spans="1:26" ht="48.75" customHeight="1" x14ac:dyDescent="0.2">
      <c r="A208" s="113" t="str">
        <f t="shared" ref="A208:A220" si="58">IF(COUNT(D208:H208)&gt;1,"ERROR",IF(COUNT(D208:H208)=0,"ERROR","OK"))</f>
        <v>OK</v>
      </c>
      <c r="B208" s="114">
        <v>187</v>
      </c>
      <c r="C208" s="115" t="s">
        <v>495</v>
      </c>
      <c r="D208" s="66"/>
      <c r="E208" s="67">
        <v>1</v>
      </c>
      <c r="F208" s="67"/>
      <c r="G208" s="67"/>
      <c r="H208" s="67"/>
      <c r="I208" s="58">
        <v>1</v>
      </c>
      <c r="J208" s="69">
        <f t="shared" ref="J208:J220" si="59">IF(A208="ERROR","ERROR",E208*4+F208*3+G208*2+H208*1+D208*0)</f>
        <v>4</v>
      </c>
      <c r="K208" s="70">
        <f t="shared" ref="K208:K220" si="60">IF(A208="ERROR","ERROR",J208*I208)</f>
        <v>4</v>
      </c>
      <c r="L208" s="70">
        <f t="shared" ref="L208:L220" si="61">IF(A208="ERROR","ERROR",IF(D208=1,0,4*I208))</f>
        <v>4</v>
      </c>
      <c r="M208" s="114" t="s">
        <v>726</v>
      </c>
      <c r="N208" s="59" t="str">
        <f t="shared" ref="N208:N220" si="62">IF(OR(J208=4, J208=0),"NO",IF(A208="ERROR","ERROR","YES"))</f>
        <v>NO</v>
      </c>
      <c r="O208" s="114" t="s">
        <v>30</v>
      </c>
      <c r="P208" s="114" t="s">
        <v>144</v>
      </c>
      <c r="Q208" s="114" t="s">
        <v>128</v>
      </c>
      <c r="R208" s="114" t="s">
        <v>514</v>
      </c>
      <c r="S208" s="114" t="s">
        <v>92</v>
      </c>
      <c r="T208" s="114" t="s">
        <v>135</v>
      </c>
      <c r="U208" s="114" t="s">
        <v>596</v>
      </c>
      <c r="V208" s="114" t="s">
        <v>733</v>
      </c>
      <c r="W208" s="114" t="s">
        <v>734</v>
      </c>
      <c r="X208" s="114"/>
      <c r="Y208" s="114"/>
      <c r="Z208" s="119"/>
    </row>
    <row r="209" spans="1:26" ht="48.75" customHeight="1" x14ac:dyDescent="0.2">
      <c r="A209" s="113" t="str">
        <f t="shared" si="58"/>
        <v>OK</v>
      </c>
      <c r="B209" s="114">
        <v>188</v>
      </c>
      <c r="C209" s="115" t="s">
        <v>293</v>
      </c>
      <c r="D209" s="66"/>
      <c r="E209" s="67">
        <v>1</v>
      </c>
      <c r="F209" s="67"/>
      <c r="G209" s="67"/>
      <c r="H209" s="67"/>
      <c r="I209" s="58">
        <v>1</v>
      </c>
      <c r="J209" s="69">
        <f t="shared" si="59"/>
        <v>4</v>
      </c>
      <c r="K209" s="70">
        <f t="shared" si="60"/>
        <v>4</v>
      </c>
      <c r="L209" s="70">
        <f t="shared" si="61"/>
        <v>4</v>
      </c>
      <c r="M209" s="114" t="s">
        <v>726</v>
      </c>
      <c r="N209" s="59" t="str">
        <f t="shared" si="62"/>
        <v>NO</v>
      </c>
      <c r="O209" s="114" t="s">
        <v>41</v>
      </c>
      <c r="P209" s="114" t="s">
        <v>162</v>
      </c>
      <c r="Q209" s="114"/>
      <c r="R209" s="114"/>
      <c r="S209" s="114"/>
      <c r="T209" s="114"/>
      <c r="U209" s="114">
        <v>2</v>
      </c>
      <c r="V209" s="114" t="s">
        <v>594</v>
      </c>
      <c r="W209" s="114"/>
      <c r="X209" s="114"/>
      <c r="Y209" s="114"/>
      <c r="Z209" s="119"/>
    </row>
    <row r="210" spans="1:26" ht="48.75" customHeight="1" x14ac:dyDescent="0.2">
      <c r="A210" s="113" t="str">
        <f t="shared" si="58"/>
        <v>OK</v>
      </c>
      <c r="B210" s="114">
        <v>189</v>
      </c>
      <c r="C210" s="115" t="s">
        <v>715</v>
      </c>
      <c r="D210" s="66">
        <v>1</v>
      </c>
      <c r="E210" s="67"/>
      <c r="F210" s="67"/>
      <c r="G210" s="67"/>
      <c r="H210" s="67"/>
      <c r="I210" s="58">
        <v>1</v>
      </c>
      <c r="J210" s="69">
        <f t="shared" si="59"/>
        <v>0</v>
      </c>
      <c r="K210" s="70">
        <f t="shared" si="60"/>
        <v>0</v>
      </c>
      <c r="L210" s="70">
        <f t="shared" si="61"/>
        <v>0</v>
      </c>
      <c r="M210" s="114" t="s">
        <v>726</v>
      </c>
      <c r="N210" s="59" t="str">
        <f t="shared" si="62"/>
        <v>NO</v>
      </c>
      <c r="O210" s="114" t="s">
        <v>100</v>
      </c>
      <c r="P210" s="114" t="s">
        <v>131</v>
      </c>
      <c r="Q210" s="114" t="s">
        <v>607</v>
      </c>
      <c r="R210" s="114" t="s">
        <v>142</v>
      </c>
      <c r="S210" s="114"/>
      <c r="T210" s="114"/>
      <c r="U210" s="114" t="s">
        <v>596</v>
      </c>
      <c r="V210" s="114" t="s">
        <v>729</v>
      </c>
      <c r="W210" s="114" t="s">
        <v>783</v>
      </c>
      <c r="X210" s="114" t="s">
        <v>747</v>
      </c>
      <c r="Y210" s="114"/>
      <c r="Z210" s="119"/>
    </row>
    <row r="211" spans="1:26" ht="48.75" customHeight="1" x14ac:dyDescent="0.2">
      <c r="A211" s="113" t="str">
        <f t="shared" si="58"/>
        <v>OK</v>
      </c>
      <c r="B211" s="114">
        <v>190</v>
      </c>
      <c r="C211" s="115" t="s">
        <v>716</v>
      </c>
      <c r="D211" s="66"/>
      <c r="E211" s="67">
        <v>1</v>
      </c>
      <c r="F211" s="67"/>
      <c r="G211" s="67"/>
      <c r="H211" s="67"/>
      <c r="I211" s="58">
        <v>1</v>
      </c>
      <c r="J211" s="69">
        <f t="shared" si="59"/>
        <v>4</v>
      </c>
      <c r="K211" s="70">
        <f t="shared" si="60"/>
        <v>4</v>
      </c>
      <c r="L211" s="70">
        <f t="shared" si="61"/>
        <v>4</v>
      </c>
      <c r="M211" s="114" t="s">
        <v>726</v>
      </c>
      <c r="N211" s="59" t="str">
        <f t="shared" si="62"/>
        <v>NO</v>
      </c>
      <c r="O211" s="114" t="s">
        <v>807</v>
      </c>
      <c r="P211" s="114" t="s">
        <v>808</v>
      </c>
      <c r="Q211" s="114" t="s">
        <v>607</v>
      </c>
      <c r="R211" s="114"/>
      <c r="S211" s="114"/>
      <c r="T211" s="114"/>
      <c r="U211" s="114" t="s">
        <v>605</v>
      </c>
      <c r="V211" s="114" t="s">
        <v>776</v>
      </c>
      <c r="W211" s="114">
        <v>43</v>
      </c>
      <c r="X211" s="114"/>
      <c r="Y211" s="114"/>
      <c r="Z211" s="119"/>
    </row>
    <row r="212" spans="1:26" ht="48.75" customHeight="1" x14ac:dyDescent="0.2">
      <c r="A212" s="113" t="str">
        <f t="shared" si="58"/>
        <v>OK</v>
      </c>
      <c r="B212" s="114">
        <v>191</v>
      </c>
      <c r="C212" s="115" t="s">
        <v>490</v>
      </c>
      <c r="D212" s="66"/>
      <c r="E212" s="67">
        <v>1</v>
      </c>
      <c r="F212" s="67"/>
      <c r="G212" s="67"/>
      <c r="H212" s="67"/>
      <c r="I212" s="58">
        <v>1</v>
      </c>
      <c r="J212" s="69">
        <f t="shared" si="59"/>
        <v>4</v>
      </c>
      <c r="K212" s="70">
        <f t="shared" si="60"/>
        <v>4</v>
      </c>
      <c r="L212" s="70">
        <f t="shared" si="61"/>
        <v>4</v>
      </c>
      <c r="M212" s="114" t="s">
        <v>726</v>
      </c>
      <c r="N212" s="59" t="str">
        <f t="shared" si="62"/>
        <v>NO</v>
      </c>
      <c r="O212" s="114" t="s">
        <v>30</v>
      </c>
      <c r="P212" s="114" t="s">
        <v>144</v>
      </c>
      <c r="Q212" s="114" t="s">
        <v>128</v>
      </c>
      <c r="R212" s="114" t="s">
        <v>131</v>
      </c>
      <c r="S212" s="114" t="s">
        <v>784</v>
      </c>
      <c r="T212" s="114" t="s">
        <v>778</v>
      </c>
      <c r="U212" s="114" t="s">
        <v>729</v>
      </c>
      <c r="V212" s="114" t="s">
        <v>596</v>
      </c>
      <c r="W212" s="114" t="s">
        <v>600</v>
      </c>
      <c r="X212" s="114" t="s">
        <v>622</v>
      </c>
      <c r="Y212" s="114"/>
      <c r="Z212" s="119"/>
    </row>
    <row r="213" spans="1:26" ht="48.75" customHeight="1" x14ac:dyDescent="0.2">
      <c r="A213" s="113" t="str">
        <f t="shared" si="58"/>
        <v>OK</v>
      </c>
      <c r="B213" s="114">
        <v>192</v>
      </c>
      <c r="C213" s="115" t="s">
        <v>491</v>
      </c>
      <c r="D213" s="66"/>
      <c r="E213" s="67">
        <v>1</v>
      </c>
      <c r="F213" s="67"/>
      <c r="G213" s="67"/>
      <c r="H213" s="67"/>
      <c r="I213" s="58">
        <v>2</v>
      </c>
      <c r="J213" s="69">
        <f t="shared" si="59"/>
        <v>4</v>
      </c>
      <c r="K213" s="70">
        <f t="shared" si="60"/>
        <v>8</v>
      </c>
      <c r="L213" s="70">
        <f t="shared" si="61"/>
        <v>8</v>
      </c>
      <c r="M213" s="114" t="s">
        <v>726</v>
      </c>
      <c r="N213" s="59" t="str">
        <f t="shared" si="62"/>
        <v>NO</v>
      </c>
      <c r="O213" s="114" t="s">
        <v>30</v>
      </c>
      <c r="P213" s="114" t="s">
        <v>144</v>
      </c>
      <c r="Q213" s="114" t="s">
        <v>128</v>
      </c>
      <c r="R213" s="114" t="s">
        <v>809</v>
      </c>
      <c r="S213" s="114" t="s">
        <v>607</v>
      </c>
      <c r="T213" s="114" t="s">
        <v>784</v>
      </c>
      <c r="U213" s="114" t="s">
        <v>729</v>
      </c>
      <c r="V213" s="114" t="s">
        <v>596</v>
      </c>
      <c r="W213" s="114" t="s">
        <v>777</v>
      </c>
      <c r="X213" s="114">
        <v>48</v>
      </c>
      <c r="Y213" s="114" t="s">
        <v>805</v>
      </c>
      <c r="Z213" s="119"/>
    </row>
    <row r="214" spans="1:26" ht="48.75" customHeight="1" x14ac:dyDescent="0.2">
      <c r="A214" s="113" t="str">
        <f t="shared" si="58"/>
        <v>OK</v>
      </c>
      <c r="B214" s="114">
        <v>193</v>
      </c>
      <c r="C214" s="115" t="s">
        <v>493</v>
      </c>
      <c r="D214" s="66"/>
      <c r="E214" s="67">
        <v>1</v>
      </c>
      <c r="F214" s="67"/>
      <c r="G214" s="67"/>
      <c r="H214" s="67"/>
      <c r="I214" s="58">
        <v>1</v>
      </c>
      <c r="J214" s="69">
        <f t="shared" si="59"/>
        <v>4</v>
      </c>
      <c r="K214" s="70">
        <f t="shared" si="60"/>
        <v>4</v>
      </c>
      <c r="L214" s="70">
        <f t="shared" si="61"/>
        <v>4</v>
      </c>
      <c r="M214" s="114" t="s">
        <v>726</v>
      </c>
      <c r="N214" s="59" t="str">
        <f t="shared" si="62"/>
        <v>NO</v>
      </c>
      <c r="O214" s="114" t="s">
        <v>30</v>
      </c>
      <c r="P214" s="114" t="s">
        <v>144</v>
      </c>
      <c r="Q214" s="114" t="s">
        <v>128</v>
      </c>
      <c r="R214" s="114" t="s">
        <v>807</v>
      </c>
      <c r="S214" s="114" t="s">
        <v>131</v>
      </c>
      <c r="T214" s="114" t="s">
        <v>131</v>
      </c>
      <c r="U214" s="114" t="s">
        <v>729</v>
      </c>
      <c r="V214" s="114" t="s">
        <v>596</v>
      </c>
      <c r="W214" s="114">
        <v>48</v>
      </c>
      <c r="X214" s="114"/>
      <c r="Y214" s="114"/>
      <c r="Z214" s="119"/>
    </row>
    <row r="215" spans="1:26" ht="48.75" customHeight="1" x14ac:dyDescent="0.2">
      <c r="A215" s="113" t="str">
        <f t="shared" si="58"/>
        <v>OK</v>
      </c>
      <c r="B215" s="114">
        <v>194</v>
      </c>
      <c r="C215" s="115" t="s">
        <v>494</v>
      </c>
      <c r="D215" s="66"/>
      <c r="E215" s="67"/>
      <c r="F215" s="67"/>
      <c r="G215" s="67"/>
      <c r="H215" s="67">
        <v>1</v>
      </c>
      <c r="I215" s="58">
        <v>1</v>
      </c>
      <c r="J215" s="69">
        <f t="shared" si="59"/>
        <v>1</v>
      </c>
      <c r="K215" s="70">
        <f t="shared" si="60"/>
        <v>1</v>
      </c>
      <c r="L215" s="70">
        <f t="shared" si="61"/>
        <v>4</v>
      </c>
      <c r="M215" s="114" t="s">
        <v>726</v>
      </c>
      <c r="N215" s="59" t="str">
        <f t="shared" si="62"/>
        <v>YES</v>
      </c>
      <c r="O215" s="114" t="s">
        <v>30</v>
      </c>
      <c r="P215" s="114" t="s">
        <v>144</v>
      </c>
      <c r="Q215" s="114" t="s">
        <v>128</v>
      </c>
      <c r="R215" s="114" t="s">
        <v>610</v>
      </c>
      <c r="S215" s="114" t="s">
        <v>607</v>
      </c>
      <c r="T215" s="114"/>
      <c r="U215" s="114" t="s">
        <v>729</v>
      </c>
      <c r="V215" s="114" t="s">
        <v>596</v>
      </c>
      <c r="W215" s="114" t="s">
        <v>776</v>
      </c>
      <c r="X215" s="114"/>
      <c r="Y215" s="114"/>
      <c r="Z215" s="119"/>
    </row>
    <row r="216" spans="1:26" ht="48.75" customHeight="1" x14ac:dyDescent="0.2">
      <c r="A216" s="113" t="str">
        <f t="shared" si="58"/>
        <v>OK</v>
      </c>
      <c r="B216" s="114">
        <v>195</v>
      </c>
      <c r="C216" s="115" t="s">
        <v>496</v>
      </c>
      <c r="D216" s="66"/>
      <c r="E216" s="67"/>
      <c r="F216" s="67"/>
      <c r="G216" s="67"/>
      <c r="H216" s="67">
        <v>1</v>
      </c>
      <c r="I216" s="58">
        <v>1</v>
      </c>
      <c r="J216" s="69">
        <f t="shared" si="59"/>
        <v>1</v>
      </c>
      <c r="K216" s="70">
        <f t="shared" si="60"/>
        <v>1</v>
      </c>
      <c r="L216" s="70">
        <f t="shared" si="61"/>
        <v>4</v>
      </c>
      <c r="M216" s="114" t="s">
        <v>726</v>
      </c>
      <c r="N216" s="59" t="str">
        <f t="shared" si="62"/>
        <v>YES</v>
      </c>
      <c r="O216" s="114" t="s">
        <v>30</v>
      </c>
      <c r="P216" s="114" t="s">
        <v>144</v>
      </c>
      <c r="Q216" s="114" t="s">
        <v>128</v>
      </c>
      <c r="R216" s="114" t="s">
        <v>610</v>
      </c>
      <c r="S216" s="114"/>
      <c r="T216" s="114"/>
      <c r="U216" s="114" t="s">
        <v>596</v>
      </c>
      <c r="V216" s="114" t="s">
        <v>618</v>
      </c>
      <c r="W216" s="114"/>
      <c r="X216" s="114"/>
      <c r="Y216" s="114"/>
      <c r="Z216" s="119"/>
    </row>
    <row r="217" spans="1:26" ht="48.75" customHeight="1" x14ac:dyDescent="0.2">
      <c r="A217" s="113" t="str">
        <f t="shared" si="58"/>
        <v>OK</v>
      </c>
      <c r="B217" s="114">
        <v>196</v>
      </c>
      <c r="C217" s="115" t="s">
        <v>497</v>
      </c>
      <c r="D217" s="66"/>
      <c r="E217" s="67">
        <v>1</v>
      </c>
      <c r="F217" s="67"/>
      <c r="G217" s="67"/>
      <c r="H217" s="67"/>
      <c r="I217" s="58">
        <v>1</v>
      </c>
      <c r="J217" s="69">
        <f t="shared" si="59"/>
        <v>4</v>
      </c>
      <c r="K217" s="70">
        <f t="shared" si="60"/>
        <v>4</v>
      </c>
      <c r="L217" s="70">
        <f t="shared" si="61"/>
        <v>4</v>
      </c>
      <c r="M217" s="114" t="s">
        <v>726</v>
      </c>
      <c r="N217" s="59" t="str">
        <f t="shared" si="62"/>
        <v>NO</v>
      </c>
      <c r="O217" s="114" t="s">
        <v>30</v>
      </c>
      <c r="P217" s="114" t="s">
        <v>144</v>
      </c>
      <c r="Q217" s="114" t="s">
        <v>128</v>
      </c>
      <c r="R217" s="114" t="s">
        <v>610</v>
      </c>
      <c r="S217" s="114"/>
      <c r="T217" s="114"/>
      <c r="U217" s="114" t="s">
        <v>596</v>
      </c>
      <c r="V217" s="114" t="s">
        <v>637</v>
      </c>
      <c r="W217" s="114"/>
      <c r="X217" s="114"/>
      <c r="Y217" s="114"/>
      <c r="Z217" s="119"/>
    </row>
    <row r="218" spans="1:26" ht="48.75" customHeight="1" x14ac:dyDescent="0.2">
      <c r="A218" s="113" t="str">
        <f t="shared" si="58"/>
        <v>OK</v>
      </c>
      <c r="B218" s="114">
        <v>197</v>
      </c>
      <c r="C218" s="115" t="s">
        <v>502</v>
      </c>
      <c r="D218" s="66">
        <v>1</v>
      </c>
      <c r="E218" s="67"/>
      <c r="F218" s="67"/>
      <c r="G218" s="67"/>
      <c r="H218" s="67"/>
      <c r="I218" s="58">
        <v>1</v>
      </c>
      <c r="J218" s="69">
        <f t="shared" si="59"/>
        <v>0</v>
      </c>
      <c r="K218" s="70">
        <f t="shared" si="60"/>
        <v>0</v>
      </c>
      <c r="L218" s="70">
        <f t="shared" si="61"/>
        <v>0</v>
      </c>
      <c r="M218" s="114" t="s">
        <v>726</v>
      </c>
      <c r="N218" s="59" t="str">
        <f t="shared" si="62"/>
        <v>NO</v>
      </c>
      <c r="O218" s="114" t="s">
        <v>145</v>
      </c>
      <c r="P218" s="114" t="s">
        <v>809</v>
      </c>
      <c r="Q218" s="114" t="s">
        <v>142</v>
      </c>
      <c r="R218" s="114"/>
      <c r="S218" s="114"/>
      <c r="T218" s="114"/>
      <c r="U218" s="114" t="s">
        <v>596</v>
      </c>
      <c r="V218" s="114" t="s">
        <v>729</v>
      </c>
      <c r="W218" s="114" t="s">
        <v>608</v>
      </c>
      <c r="X218" s="114"/>
      <c r="Y218" s="114"/>
      <c r="Z218" s="119"/>
    </row>
    <row r="219" spans="1:26" ht="48.75" customHeight="1" x14ac:dyDescent="0.2">
      <c r="A219" s="113" t="str">
        <f t="shared" si="58"/>
        <v>OK</v>
      </c>
      <c r="B219" s="114">
        <v>198</v>
      </c>
      <c r="C219" s="115" t="s">
        <v>487</v>
      </c>
      <c r="D219" s="66"/>
      <c r="E219" s="67">
        <v>1</v>
      </c>
      <c r="F219" s="67"/>
      <c r="G219" s="67"/>
      <c r="H219" s="67"/>
      <c r="I219" s="58">
        <v>1</v>
      </c>
      <c r="J219" s="69">
        <f t="shared" si="59"/>
        <v>4</v>
      </c>
      <c r="K219" s="70">
        <f t="shared" si="60"/>
        <v>4</v>
      </c>
      <c r="L219" s="70">
        <f t="shared" si="61"/>
        <v>4</v>
      </c>
      <c r="M219" s="114" t="s">
        <v>726</v>
      </c>
      <c r="N219" s="59" t="str">
        <f t="shared" si="62"/>
        <v>NO</v>
      </c>
      <c r="O219" s="114" t="s">
        <v>809</v>
      </c>
      <c r="P219" s="114" t="s">
        <v>142</v>
      </c>
      <c r="Q219" s="114" t="s">
        <v>145</v>
      </c>
      <c r="R219" s="114"/>
      <c r="S219" s="114"/>
      <c r="T219" s="114"/>
      <c r="U219" s="114" t="s">
        <v>596</v>
      </c>
      <c r="V219" s="114" t="s">
        <v>746</v>
      </c>
      <c r="W219" s="114" t="s">
        <v>747</v>
      </c>
      <c r="X219" s="114"/>
      <c r="Y219" s="114"/>
      <c r="Z219" s="119"/>
    </row>
    <row r="220" spans="1:26" ht="48.75" customHeight="1" x14ac:dyDescent="0.2">
      <c r="A220" s="113" t="str">
        <f t="shared" si="58"/>
        <v>OK</v>
      </c>
      <c r="B220" s="114">
        <v>199</v>
      </c>
      <c r="C220" s="115" t="s">
        <v>500</v>
      </c>
      <c r="D220" s="66">
        <v>1</v>
      </c>
      <c r="E220" s="67"/>
      <c r="F220" s="67"/>
      <c r="G220" s="67"/>
      <c r="H220" s="67"/>
      <c r="I220" s="58">
        <v>2</v>
      </c>
      <c r="J220" s="69">
        <f t="shared" si="59"/>
        <v>0</v>
      </c>
      <c r="K220" s="70">
        <f t="shared" si="60"/>
        <v>0</v>
      </c>
      <c r="L220" s="70">
        <f t="shared" si="61"/>
        <v>0</v>
      </c>
      <c r="M220" s="114" t="s">
        <v>726</v>
      </c>
      <c r="N220" s="59" t="str">
        <f t="shared" si="62"/>
        <v>NO</v>
      </c>
      <c r="O220" s="114" t="s">
        <v>145</v>
      </c>
      <c r="P220" s="114" t="s">
        <v>809</v>
      </c>
      <c r="Q220" s="114" t="s">
        <v>731</v>
      </c>
      <c r="R220" s="114"/>
      <c r="S220" s="114"/>
      <c r="T220" s="114"/>
      <c r="U220" s="114" t="s">
        <v>596</v>
      </c>
      <c r="V220" s="114" t="s">
        <v>746</v>
      </c>
      <c r="W220" s="114" t="s">
        <v>747</v>
      </c>
      <c r="X220" s="114"/>
      <c r="Y220" s="114"/>
      <c r="Z220" s="119"/>
    </row>
    <row r="221" spans="1:26" ht="30" customHeight="1" x14ac:dyDescent="0.2">
      <c r="A221" s="276" t="s">
        <v>1200</v>
      </c>
      <c r="B221" s="277"/>
      <c r="C221" s="277"/>
      <c r="D221" s="277"/>
      <c r="E221" s="277"/>
      <c r="F221" s="277"/>
      <c r="G221" s="277"/>
      <c r="H221" s="277"/>
      <c r="I221" s="277"/>
      <c r="J221" s="277"/>
      <c r="K221" s="277"/>
      <c r="L221" s="277"/>
      <c r="M221" s="277"/>
      <c r="N221" s="277"/>
      <c r="O221" s="277"/>
      <c r="P221" s="277"/>
      <c r="Q221" s="277"/>
      <c r="R221" s="277"/>
      <c r="S221" s="277"/>
      <c r="T221" s="277"/>
      <c r="U221" s="277"/>
      <c r="V221" s="277"/>
      <c r="W221" s="277"/>
      <c r="X221" s="277"/>
      <c r="Y221" s="277"/>
      <c r="Z221" s="278"/>
    </row>
    <row r="222" spans="1:26" ht="30" customHeight="1" x14ac:dyDescent="0.2">
      <c r="A222" s="279" t="s">
        <v>1201</v>
      </c>
      <c r="B222" s="280"/>
      <c r="C222" s="280"/>
      <c r="D222" s="280"/>
      <c r="E222" s="280"/>
      <c r="F222" s="280"/>
      <c r="G222" s="280"/>
      <c r="H222" s="280"/>
      <c r="I222" s="280"/>
      <c r="J222" s="280"/>
      <c r="K222" s="280"/>
      <c r="L222" s="280"/>
      <c r="M222" s="280"/>
      <c r="N222" s="280"/>
      <c r="O222" s="280"/>
      <c r="P222" s="280"/>
      <c r="Q222" s="280"/>
      <c r="R222" s="280"/>
      <c r="S222" s="280"/>
      <c r="T222" s="280"/>
      <c r="U222" s="280"/>
      <c r="V222" s="280"/>
      <c r="W222" s="280"/>
      <c r="X222" s="280"/>
      <c r="Y222" s="280"/>
      <c r="Z222" s="281"/>
    </row>
    <row r="223" spans="1:26" ht="49.5" customHeight="1" x14ac:dyDescent="0.2">
      <c r="A223" s="113" t="str">
        <f t="shared" ref="A223:A234" si="63">IF(COUNT(D223:H223)&gt;1,"ERROR",IF(COUNT(D223:H223)=0,"ERROR","OK"))</f>
        <v>OK</v>
      </c>
      <c r="B223" s="114">
        <v>200</v>
      </c>
      <c r="C223" s="115" t="s">
        <v>717</v>
      </c>
      <c r="D223" s="66"/>
      <c r="E223" s="67">
        <v>1</v>
      </c>
      <c r="F223" s="67"/>
      <c r="G223" s="67"/>
      <c r="H223" s="67"/>
      <c r="I223" s="58">
        <v>1</v>
      </c>
      <c r="J223" s="69">
        <f t="shared" ref="J223:J234" si="64">IF(A223="ERROR","ERROR",E223*4+F223*3+G223*2+H223*1+D223*0)</f>
        <v>4</v>
      </c>
      <c r="K223" s="70">
        <f t="shared" ref="K223:K234" si="65">IF(A223="ERROR","ERROR",J223*I223)</f>
        <v>4</v>
      </c>
      <c r="L223" s="70">
        <f t="shared" ref="L223:L234" si="66">IF(A223="ERROR","ERROR",IF(D223=1,0,4*I223))</f>
        <v>4</v>
      </c>
      <c r="M223" s="114" t="s">
        <v>727</v>
      </c>
      <c r="N223" s="59" t="str">
        <f t="shared" ref="N223:N234" si="67">IF(OR(J223=4, J223=0),"NO",IF(A223="ERROR","ERROR","YES"))</f>
        <v>NO</v>
      </c>
      <c r="O223" s="114" t="s">
        <v>159</v>
      </c>
      <c r="P223" s="114" t="s">
        <v>787</v>
      </c>
      <c r="Q223" s="114" t="s">
        <v>786</v>
      </c>
      <c r="R223" s="114" t="s">
        <v>42</v>
      </c>
      <c r="S223" s="114"/>
      <c r="T223" s="114"/>
      <c r="U223" s="114" t="s">
        <v>596</v>
      </c>
      <c r="V223" s="114" t="s">
        <v>597</v>
      </c>
      <c r="W223" s="114" t="s">
        <v>752</v>
      </c>
      <c r="X223" s="114"/>
      <c r="Y223" s="114"/>
      <c r="Z223" s="119"/>
    </row>
    <row r="224" spans="1:26" ht="49.5" customHeight="1" x14ac:dyDescent="0.2">
      <c r="A224" s="113" t="str">
        <f t="shared" si="63"/>
        <v>OK</v>
      </c>
      <c r="B224" s="114">
        <v>201</v>
      </c>
      <c r="C224" s="115" t="s">
        <v>718</v>
      </c>
      <c r="D224" s="66"/>
      <c r="E224" s="67">
        <v>1</v>
      </c>
      <c r="F224" s="67"/>
      <c r="G224" s="67"/>
      <c r="H224" s="67"/>
      <c r="I224" s="58">
        <v>1</v>
      </c>
      <c r="J224" s="69">
        <f t="shared" si="64"/>
        <v>4</v>
      </c>
      <c r="K224" s="70">
        <f t="shared" si="65"/>
        <v>4</v>
      </c>
      <c r="L224" s="70">
        <f t="shared" si="66"/>
        <v>4</v>
      </c>
      <c r="M224" s="114" t="s">
        <v>727</v>
      </c>
      <c r="N224" s="59" t="str">
        <f t="shared" si="67"/>
        <v>NO</v>
      </c>
      <c r="O224" s="114" t="s">
        <v>42</v>
      </c>
      <c r="P224" s="114" t="s">
        <v>787</v>
      </c>
      <c r="Q224" s="114" t="s">
        <v>786</v>
      </c>
      <c r="R224" s="114"/>
      <c r="S224" s="114"/>
      <c r="T224" s="114"/>
      <c r="U224" s="114" t="s">
        <v>810</v>
      </c>
      <c r="V224" s="114" t="s">
        <v>596</v>
      </c>
      <c r="W224" s="114" t="s">
        <v>744</v>
      </c>
      <c r="X224" s="114"/>
      <c r="Y224" s="114"/>
      <c r="Z224" s="119"/>
    </row>
    <row r="225" spans="1:26" ht="49.5" customHeight="1" x14ac:dyDescent="0.2">
      <c r="A225" s="113" t="str">
        <f t="shared" si="63"/>
        <v>OK</v>
      </c>
      <c r="B225" s="114">
        <v>202</v>
      </c>
      <c r="C225" s="115" t="s">
        <v>719</v>
      </c>
      <c r="D225" s="66"/>
      <c r="E225" s="67">
        <v>1</v>
      </c>
      <c r="F225" s="67"/>
      <c r="G225" s="67"/>
      <c r="H225" s="67"/>
      <c r="I225" s="58">
        <v>1</v>
      </c>
      <c r="J225" s="69">
        <f t="shared" si="64"/>
        <v>4</v>
      </c>
      <c r="K225" s="70">
        <f t="shared" si="65"/>
        <v>4</v>
      </c>
      <c r="L225" s="70">
        <f t="shared" si="66"/>
        <v>4</v>
      </c>
      <c r="M225" s="114" t="s">
        <v>727</v>
      </c>
      <c r="N225" s="59" t="str">
        <f t="shared" si="67"/>
        <v>NO</v>
      </c>
      <c r="O225" s="114" t="s">
        <v>39</v>
      </c>
      <c r="P225" s="114" t="s">
        <v>364</v>
      </c>
      <c r="Q225" s="114"/>
      <c r="R225" s="114"/>
      <c r="S225" s="114"/>
      <c r="T225" s="114"/>
      <c r="U225" s="114" t="s">
        <v>756</v>
      </c>
      <c r="V225" s="114" t="s">
        <v>811</v>
      </c>
      <c r="W225" s="114" t="s">
        <v>600</v>
      </c>
      <c r="X225" s="114"/>
      <c r="Y225" s="114"/>
      <c r="Z225" s="119"/>
    </row>
    <row r="226" spans="1:26" ht="49.5" customHeight="1" x14ac:dyDescent="0.2">
      <c r="A226" s="113" t="str">
        <f t="shared" si="63"/>
        <v>OK</v>
      </c>
      <c r="B226" s="114">
        <v>203</v>
      </c>
      <c r="C226" s="115" t="s">
        <v>281</v>
      </c>
      <c r="D226" s="66"/>
      <c r="E226" s="67">
        <v>1</v>
      </c>
      <c r="F226" s="67"/>
      <c r="G226" s="67"/>
      <c r="H226" s="67"/>
      <c r="I226" s="58">
        <v>1</v>
      </c>
      <c r="J226" s="69">
        <f t="shared" si="64"/>
        <v>4</v>
      </c>
      <c r="K226" s="70">
        <f t="shared" si="65"/>
        <v>4</v>
      </c>
      <c r="L226" s="70">
        <f t="shared" si="66"/>
        <v>4</v>
      </c>
      <c r="M226" s="114" t="s">
        <v>727</v>
      </c>
      <c r="N226" s="59" t="str">
        <f t="shared" si="67"/>
        <v>NO</v>
      </c>
      <c r="O226" s="114" t="s">
        <v>41</v>
      </c>
      <c r="P226" s="114" t="s">
        <v>45</v>
      </c>
      <c r="Q226" s="114" t="s">
        <v>286</v>
      </c>
      <c r="R226" s="114" t="s">
        <v>363</v>
      </c>
      <c r="S226" s="114"/>
      <c r="T226" s="114"/>
      <c r="U226" s="114" t="s">
        <v>745</v>
      </c>
      <c r="V226" s="114" t="s">
        <v>812</v>
      </c>
      <c r="W226" s="114" t="s">
        <v>813</v>
      </c>
      <c r="X226" s="114" t="s">
        <v>744</v>
      </c>
      <c r="Y226" s="114" t="s">
        <v>814</v>
      </c>
      <c r="Z226" s="119" t="s">
        <v>815</v>
      </c>
    </row>
    <row r="227" spans="1:26" ht="49.5" customHeight="1" x14ac:dyDescent="0.2">
      <c r="A227" s="113" t="str">
        <f t="shared" si="63"/>
        <v>OK</v>
      </c>
      <c r="B227" s="114">
        <v>204</v>
      </c>
      <c r="C227" s="115" t="s">
        <v>720</v>
      </c>
      <c r="D227" s="66"/>
      <c r="E227" s="67">
        <v>1</v>
      </c>
      <c r="F227" s="67"/>
      <c r="G227" s="67"/>
      <c r="H227" s="67"/>
      <c r="I227" s="58">
        <v>1</v>
      </c>
      <c r="J227" s="69">
        <f t="shared" si="64"/>
        <v>4</v>
      </c>
      <c r="K227" s="70">
        <f t="shared" si="65"/>
        <v>4</v>
      </c>
      <c r="L227" s="70">
        <f t="shared" si="66"/>
        <v>4</v>
      </c>
      <c r="M227" s="114" t="s">
        <v>727</v>
      </c>
      <c r="N227" s="59" t="str">
        <f t="shared" si="67"/>
        <v>NO</v>
      </c>
      <c r="O227" s="114" t="s">
        <v>43</v>
      </c>
      <c r="P227" s="114" t="s">
        <v>628</v>
      </c>
      <c r="Q227" s="114" t="s">
        <v>45</v>
      </c>
      <c r="R227" s="114" t="s">
        <v>629</v>
      </c>
      <c r="S227" s="114"/>
      <c r="T227" s="114"/>
      <c r="U227" s="114" t="s">
        <v>744</v>
      </c>
      <c r="V227" s="114" t="s">
        <v>597</v>
      </c>
      <c r="W227" s="114" t="s">
        <v>816</v>
      </c>
      <c r="X227" s="114"/>
      <c r="Y227" s="114"/>
      <c r="Z227" s="119"/>
    </row>
    <row r="228" spans="1:26" ht="49.5" customHeight="1" x14ac:dyDescent="0.2">
      <c r="A228" s="113" t="str">
        <f t="shared" si="63"/>
        <v>OK</v>
      </c>
      <c r="B228" s="114">
        <v>205</v>
      </c>
      <c r="C228" s="115" t="s">
        <v>302</v>
      </c>
      <c r="D228" s="66"/>
      <c r="E228" s="67">
        <v>1</v>
      </c>
      <c r="F228" s="67"/>
      <c r="G228" s="67"/>
      <c r="H228" s="67"/>
      <c r="I228" s="58">
        <v>1</v>
      </c>
      <c r="J228" s="69">
        <f t="shared" si="64"/>
        <v>4</v>
      </c>
      <c r="K228" s="70">
        <f t="shared" si="65"/>
        <v>4</v>
      </c>
      <c r="L228" s="70">
        <f t="shared" si="66"/>
        <v>4</v>
      </c>
      <c r="M228" s="114" t="s">
        <v>727</v>
      </c>
      <c r="N228" s="59" t="str">
        <f t="shared" si="67"/>
        <v>NO</v>
      </c>
      <c r="O228" s="114" t="s">
        <v>44</v>
      </c>
      <c r="P228" s="114" t="s">
        <v>103</v>
      </c>
      <c r="Q228" s="114" t="s">
        <v>87</v>
      </c>
      <c r="R228" s="114" t="s">
        <v>629</v>
      </c>
      <c r="S228" s="114"/>
      <c r="T228" s="114"/>
      <c r="U228" s="114" t="s">
        <v>744</v>
      </c>
      <c r="V228" s="114" t="s">
        <v>593</v>
      </c>
      <c r="W228" s="114"/>
      <c r="X228" s="114"/>
      <c r="Y228" s="114"/>
      <c r="Z228" s="119"/>
    </row>
    <row r="229" spans="1:26" ht="49.5" customHeight="1" x14ac:dyDescent="0.2">
      <c r="A229" s="113" t="str">
        <f t="shared" si="63"/>
        <v>OK</v>
      </c>
      <c r="B229" s="114">
        <v>206</v>
      </c>
      <c r="C229" s="115" t="s">
        <v>303</v>
      </c>
      <c r="D229" s="66"/>
      <c r="E229" s="67">
        <v>1</v>
      </c>
      <c r="F229" s="67"/>
      <c r="G229" s="67"/>
      <c r="H229" s="67"/>
      <c r="I229" s="58">
        <v>1</v>
      </c>
      <c r="J229" s="69">
        <f t="shared" si="64"/>
        <v>4</v>
      </c>
      <c r="K229" s="70">
        <f t="shared" si="65"/>
        <v>4</v>
      </c>
      <c r="L229" s="70">
        <f t="shared" si="66"/>
        <v>4</v>
      </c>
      <c r="M229" s="114" t="s">
        <v>727</v>
      </c>
      <c r="N229" s="59" t="str">
        <f t="shared" si="67"/>
        <v>NO</v>
      </c>
      <c r="O229" s="114" t="s">
        <v>44</v>
      </c>
      <c r="P229" s="114" t="s">
        <v>364</v>
      </c>
      <c r="Q229" s="114" t="s">
        <v>365</v>
      </c>
      <c r="R229" s="114" t="s">
        <v>629</v>
      </c>
      <c r="S229" s="114"/>
      <c r="T229" s="114"/>
      <c r="U229" s="114" t="s">
        <v>744</v>
      </c>
      <c r="V229" s="114" t="s">
        <v>783</v>
      </c>
      <c r="W229" s="114" t="s">
        <v>817</v>
      </c>
      <c r="X229" s="114" t="s">
        <v>634</v>
      </c>
      <c r="Y229" s="114" t="s">
        <v>818</v>
      </c>
      <c r="Z229" s="119"/>
    </row>
    <row r="230" spans="1:26" ht="49.5" customHeight="1" x14ac:dyDescent="0.2">
      <c r="A230" s="113" t="str">
        <f t="shared" si="63"/>
        <v>OK</v>
      </c>
      <c r="B230" s="114">
        <v>207</v>
      </c>
      <c r="C230" s="115" t="s">
        <v>304</v>
      </c>
      <c r="D230" s="66">
        <v>1</v>
      </c>
      <c r="E230" s="67"/>
      <c r="F230" s="67"/>
      <c r="G230" s="67"/>
      <c r="H230" s="67"/>
      <c r="I230" s="58">
        <v>1</v>
      </c>
      <c r="J230" s="69">
        <f t="shared" si="64"/>
        <v>0</v>
      </c>
      <c r="K230" s="70">
        <f t="shared" si="65"/>
        <v>0</v>
      </c>
      <c r="L230" s="70">
        <f t="shared" si="66"/>
        <v>0</v>
      </c>
      <c r="M230" s="114" t="s">
        <v>727</v>
      </c>
      <c r="N230" s="59" t="str">
        <f t="shared" si="67"/>
        <v>NO</v>
      </c>
      <c r="O230" s="114" t="s">
        <v>45</v>
      </c>
      <c r="P230" s="114" t="s">
        <v>363</v>
      </c>
      <c r="Q230" s="114" t="s">
        <v>365</v>
      </c>
      <c r="R230" s="114"/>
      <c r="S230" s="114"/>
      <c r="T230" s="114"/>
      <c r="U230" s="114" t="s">
        <v>815</v>
      </c>
      <c r="V230" s="114" t="s">
        <v>814</v>
      </c>
      <c r="W230" s="114" t="s">
        <v>819</v>
      </c>
      <c r="X230" s="114"/>
      <c r="Y230" s="114"/>
      <c r="Z230" s="119"/>
    </row>
    <row r="231" spans="1:26" ht="49.5" customHeight="1" x14ac:dyDescent="0.2">
      <c r="A231" s="113" t="str">
        <f t="shared" si="63"/>
        <v>OK</v>
      </c>
      <c r="B231" s="114">
        <v>208</v>
      </c>
      <c r="C231" s="115" t="s">
        <v>282</v>
      </c>
      <c r="D231" s="66"/>
      <c r="E231" s="67">
        <v>1</v>
      </c>
      <c r="F231" s="67"/>
      <c r="G231" s="67"/>
      <c r="H231" s="67"/>
      <c r="I231" s="58">
        <v>1</v>
      </c>
      <c r="J231" s="69">
        <f t="shared" si="64"/>
        <v>4</v>
      </c>
      <c r="K231" s="70">
        <f t="shared" si="65"/>
        <v>4</v>
      </c>
      <c r="L231" s="70">
        <f t="shared" si="66"/>
        <v>4</v>
      </c>
      <c r="M231" s="114" t="s">
        <v>727</v>
      </c>
      <c r="N231" s="59" t="str">
        <f t="shared" si="67"/>
        <v>NO</v>
      </c>
      <c r="O231" s="114" t="s">
        <v>45</v>
      </c>
      <c r="P231" s="114" t="s">
        <v>161</v>
      </c>
      <c r="Q231" s="114" t="s">
        <v>286</v>
      </c>
      <c r="R231" s="114" t="s">
        <v>363</v>
      </c>
      <c r="S231" s="114"/>
      <c r="T231" s="114"/>
      <c r="U231" s="114" t="s">
        <v>815</v>
      </c>
      <c r="V231" s="114" t="s">
        <v>814</v>
      </c>
      <c r="W231" s="114" t="s">
        <v>819</v>
      </c>
      <c r="X231" s="114"/>
      <c r="Y231" s="114"/>
      <c r="Z231" s="119"/>
    </row>
    <row r="232" spans="1:26" ht="49.5" customHeight="1" x14ac:dyDescent="0.2">
      <c r="A232" s="113" t="str">
        <f t="shared" si="63"/>
        <v>OK</v>
      </c>
      <c r="B232" s="114">
        <v>209</v>
      </c>
      <c r="C232" s="115" t="s">
        <v>305</v>
      </c>
      <c r="D232" s="66">
        <v>1</v>
      </c>
      <c r="E232" s="67"/>
      <c r="F232" s="67"/>
      <c r="G232" s="67"/>
      <c r="H232" s="67"/>
      <c r="I232" s="58">
        <v>1</v>
      </c>
      <c r="J232" s="69">
        <f t="shared" si="64"/>
        <v>0</v>
      </c>
      <c r="K232" s="70">
        <f t="shared" si="65"/>
        <v>0</v>
      </c>
      <c r="L232" s="70">
        <f t="shared" si="66"/>
        <v>0</v>
      </c>
      <c r="M232" s="114" t="s">
        <v>727</v>
      </c>
      <c r="N232" s="59" t="str">
        <f t="shared" si="67"/>
        <v>NO</v>
      </c>
      <c r="O232" s="114" t="s">
        <v>45</v>
      </c>
      <c r="P232" s="114" t="s">
        <v>820</v>
      </c>
      <c r="Q232" s="114"/>
      <c r="R232" s="114"/>
      <c r="S232" s="114"/>
      <c r="T232" s="114"/>
      <c r="U232" s="114" t="s">
        <v>821</v>
      </c>
      <c r="V232" s="114" t="s">
        <v>818</v>
      </c>
      <c r="W232" s="114" t="s">
        <v>634</v>
      </c>
      <c r="X232" s="114"/>
      <c r="Y232" s="114"/>
      <c r="Z232" s="119"/>
    </row>
    <row r="233" spans="1:26" ht="49.5" customHeight="1" x14ac:dyDescent="0.2">
      <c r="A233" s="113" t="str">
        <f t="shared" si="63"/>
        <v>OK</v>
      </c>
      <c r="B233" s="114">
        <v>210</v>
      </c>
      <c r="C233" s="115" t="s">
        <v>345</v>
      </c>
      <c r="D233" s="66"/>
      <c r="E233" s="67">
        <v>1</v>
      </c>
      <c r="F233" s="67"/>
      <c r="G233" s="67"/>
      <c r="H233" s="67"/>
      <c r="I233" s="58">
        <v>1</v>
      </c>
      <c r="J233" s="69">
        <f t="shared" si="64"/>
        <v>4</v>
      </c>
      <c r="K233" s="70">
        <f t="shared" si="65"/>
        <v>4</v>
      </c>
      <c r="L233" s="70">
        <f t="shared" si="66"/>
        <v>4</v>
      </c>
      <c r="M233" s="114" t="s">
        <v>727</v>
      </c>
      <c r="N233" s="59" t="str">
        <f t="shared" si="67"/>
        <v>NO</v>
      </c>
      <c r="O233" s="114" t="s">
        <v>286</v>
      </c>
      <c r="P233" s="114" t="s">
        <v>363</v>
      </c>
      <c r="Q233" s="114" t="s">
        <v>365</v>
      </c>
      <c r="R233" s="114"/>
      <c r="S233" s="114"/>
      <c r="T233" s="114"/>
      <c r="U233" s="114" t="s">
        <v>822</v>
      </c>
      <c r="V233" s="114" t="s">
        <v>823</v>
      </c>
      <c r="W233" s="114" t="s">
        <v>824</v>
      </c>
      <c r="X233" s="114"/>
      <c r="Y233" s="114"/>
      <c r="Z233" s="119"/>
    </row>
    <row r="234" spans="1:26" ht="49.5" customHeight="1" x14ac:dyDescent="0.2">
      <c r="A234" s="113" t="str">
        <f t="shared" si="63"/>
        <v>OK</v>
      </c>
      <c r="B234" s="114">
        <v>211</v>
      </c>
      <c r="C234" s="115" t="s">
        <v>83</v>
      </c>
      <c r="D234" s="66">
        <v>1</v>
      </c>
      <c r="E234" s="67"/>
      <c r="F234" s="67"/>
      <c r="G234" s="67"/>
      <c r="H234" s="67"/>
      <c r="I234" s="58">
        <v>2</v>
      </c>
      <c r="J234" s="69">
        <f t="shared" si="64"/>
        <v>0</v>
      </c>
      <c r="K234" s="70">
        <f t="shared" si="65"/>
        <v>0</v>
      </c>
      <c r="L234" s="70">
        <f t="shared" si="66"/>
        <v>0</v>
      </c>
      <c r="M234" s="114" t="s">
        <v>727</v>
      </c>
      <c r="N234" s="59" t="str">
        <f t="shared" si="67"/>
        <v>NO</v>
      </c>
      <c r="O234" s="114" t="s">
        <v>159</v>
      </c>
      <c r="P234" s="114" t="s">
        <v>162</v>
      </c>
      <c r="Q234" s="114" t="s">
        <v>825</v>
      </c>
      <c r="R234" s="114" t="s">
        <v>787</v>
      </c>
      <c r="S234" s="114" t="s">
        <v>163</v>
      </c>
      <c r="T234" s="114"/>
      <c r="U234" s="114" t="s">
        <v>744</v>
      </c>
      <c r="V234" s="114" t="s">
        <v>608</v>
      </c>
      <c r="W234" s="114">
        <v>48</v>
      </c>
      <c r="X234" s="114">
        <v>40</v>
      </c>
      <c r="Y234" s="114"/>
      <c r="Z234" s="119"/>
    </row>
    <row r="235" spans="1:26" ht="30" customHeight="1" x14ac:dyDescent="0.2">
      <c r="A235" s="276" t="s">
        <v>1202</v>
      </c>
      <c r="B235" s="277"/>
      <c r="C235" s="277"/>
      <c r="D235" s="277"/>
      <c r="E235" s="277"/>
      <c r="F235" s="277"/>
      <c r="G235" s="277"/>
      <c r="H235" s="277"/>
      <c r="I235" s="277"/>
      <c r="J235" s="277"/>
      <c r="K235" s="277"/>
      <c r="L235" s="277"/>
      <c r="M235" s="277"/>
      <c r="N235" s="277"/>
      <c r="O235" s="277"/>
      <c r="P235" s="277"/>
      <c r="Q235" s="277"/>
      <c r="R235" s="277"/>
      <c r="S235" s="277"/>
      <c r="T235" s="277"/>
      <c r="U235" s="277"/>
      <c r="V235" s="277"/>
      <c r="W235" s="277"/>
      <c r="X235" s="277"/>
      <c r="Y235" s="277"/>
      <c r="Z235" s="278"/>
    </row>
    <row r="236" spans="1:26" ht="30" customHeight="1" x14ac:dyDescent="0.2">
      <c r="A236" s="279" t="s">
        <v>1206</v>
      </c>
      <c r="B236" s="280"/>
      <c r="C236" s="280"/>
      <c r="D236" s="280"/>
      <c r="E236" s="280"/>
      <c r="F236" s="280"/>
      <c r="G236" s="280"/>
      <c r="H236" s="280"/>
      <c r="I236" s="280"/>
      <c r="J236" s="280"/>
      <c r="K236" s="280"/>
      <c r="L236" s="280"/>
      <c r="M236" s="280"/>
      <c r="N236" s="280"/>
      <c r="O236" s="280"/>
      <c r="P236" s="280"/>
      <c r="Q236" s="280"/>
      <c r="R236" s="280"/>
      <c r="S236" s="280"/>
      <c r="T236" s="280"/>
      <c r="U236" s="280"/>
      <c r="V236" s="280"/>
      <c r="W236" s="280"/>
      <c r="X236" s="280"/>
      <c r="Y236" s="280"/>
      <c r="Z236" s="281"/>
    </row>
    <row r="237" spans="1:26" ht="48.75" customHeight="1" x14ac:dyDescent="0.2">
      <c r="A237" s="113" t="str">
        <f t="shared" ref="A237:A240" si="68">IF(COUNT(D237:H237)&gt;1,"ERROR",IF(COUNT(D237:H237)=0,"ERROR","OK"))</f>
        <v>OK</v>
      </c>
      <c r="B237" s="114">
        <v>212</v>
      </c>
      <c r="C237" s="115" t="s">
        <v>288</v>
      </c>
      <c r="D237" s="66"/>
      <c r="E237" s="67">
        <v>1</v>
      </c>
      <c r="F237" s="67"/>
      <c r="G237" s="67"/>
      <c r="H237" s="67"/>
      <c r="I237" s="58">
        <v>1</v>
      </c>
      <c r="J237" s="69">
        <f t="shared" ref="J237:J240" si="69">IF(A237="ERROR","ERROR",E237*4+F237*3+G237*2+H237*1+D237*0)</f>
        <v>4</v>
      </c>
      <c r="K237" s="70">
        <f t="shared" ref="K237:K240" si="70">IF(A237="ERROR","ERROR",J237*I237)</f>
        <v>4</v>
      </c>
      <c r="L237" s="70">
        <f t="shared" ref="L237:L240" si="71">IF(A237="ERROR","ERROR",IF(D237=1,0,4*I237))</f>
        <v>4</v>
      </c>
      <c r="M237" s="114" t="s">
        <v>723</v>
      </c>
      <c r="N237" s="59" t="str">
        <f t="shared" ref="N237:N240" si="72">IF(OR(J237=4, J237=0),"NO",IF(A237="ERROR","ERROR","YES"))</f>
        <v>NO</v>
      </c>
      <c r="O237" s="114" t="s">
        <v>42</v>
      </c>
      <c r="P237" s="114" t="s">
        <v>41</v>
      </c>
      <c r="Q237" s="114" t="s">
        <v>43</v>
      </c>
      <c r="R237" s="114" t="s">
        <v>629</v>
      </c>
      <c r="S237" s="114"/>
      <c r="T237" s="114"/>
      <c r="U237" s="114">
        <v>40</v>
      </c>
      <c r="V237" s="114" t="s">
        <v>608</v>
      </c>
      <c r="W237" s="114">
        <v>48</v>
      </c>
      <c r="X237" s="114">
        <v>52</v>
      </c>
      <c r="Y237" s="114"/>
      <c r="Z237" s="119"/>
    </row>
    <row r="238" spans="1:26" ht="48.75" customHeight="1" x14ac:dyDescent="0.2">
      <c r="A238" s="113" t="str">
        <f t="shared" si="68"/>
        <v>OK</v>
      </c>
      <c r="B238" s="114">
        <v>213</v>
      </c>
      <c r="C238" s="115" t="s">
        <v>373</v>
      </c>
      <c r="D238" s="66">
        <v>1</v>
      </c>
      <c r="E238" s="67"/>
      <c r="F238" s="67"/>
      <c r="G238" s="67"/>
      <c r="H238" s="67"/>
      <c r="I238" s="58">
        <v>1</v>
      </c>
      <c r="J238" s="69">
        <f t="shared" si="69"/>
        <v>0</v>
      </c>
      <c r="K238" s="70">
        <f t="shared" si="70"/>
        <v>0</v>
      </c>
      <c r="L238" s="70">
        <f t="shared" si="71"/>
        <v>0</v>
      </c>
      <c r="M238" s="114" t="s">
        <v>723</v>
      </c>
      <c r="N238" s="59" t="str">
        <f t="shared" si="72"/>
        <v>NO</v>
      </c>
      <c r="O238" s="114" t="s">
        <v>43</v>
      </c>
      <c r="P238" s="114" t="s">
        <v>44</v>
      </c>
      <c r="Q238" s="114" t="s">
        <v>629</v>
      </c>
      <c r="R238" s="114"/>
      <c r="S238" s="114"/>
      <c r="T238" s="114"/>
      <c r="U238" s="114" t="s">
        <v>744</v>
      </c>
      <c r="V238" s="114" t="s">
        <v>625</v>
      </c>
      <c r="W238" s="114"/>
      <c r="X238" s="114"/>
      <c r="Y238" s="114"/>
      <c r="Z238" s="119"/>
    </row>
    <row r="239" spans="1:26" ht="48.75" customHeight="1" x14ac:dyDescent="0.2">
      <c r="A239" s="113" t="str">
        <f t="shared" si="68"/>
        <v>OK</v>
      </c>
      <c r="B239" s="114">
        <v>214</v>
      </c>
      <c r="C239" s="115" t="s">
        <v>374</v>
      </c>
      <c r="D239" s="66">
        <v>1</v>
      </c>
      <c r="E239" s="67"/>
      <c r="F239" s="67"/>
      <c r="G239" s="67"/>
      <c r="H239" s="67"/>
      <c r="I239" s="58">
        <v>1</v>
      </c>
      <c r="J239" s="69">
        <f t="shared" si="69"/>
        <v>0</v>
      </c>
      <c r="K239" s="70">
        <f t="shared" si="70"/>
        <v>0</v>
      </c>
      <c r="L239" s="70">
        <f t="shared" si="71"/>
        <v>0</v>
      </c>
      <c r="M239" s="114" t="s">
        <v>723</v>
      </c>
      <c r="N239" s="59" t="str">
        <f t="shared" si="72"/>
        <v>NO</v>
      </c>
      <c r="O239" s="114" t="s">
        <v>43</v>
      </c>
      <c r="P239" s="114" t="s">
        <v>44</v>
      </c>
      <c r="Q239" s="114" t="s">
        <v>629</v>
      </c>
      <c r="R239" s="114"/>
      <c r="S239" s="114"/>
      <c r="T239" s="114"/>
      <c r="U239" s="114">
        <v>40</v>
      </c>
      <c r="V239" s="114">
        <v>48</v>
      </c>
      <c r="W239" s="114" t="s">
        <v>608</v>
      </c>
      <c r="X239" s="114"/>
      <c r="Y239" s="114"/>
      <c r="Z239" s="119"/>
    </row>
    <row r="240" spans="1:26" ht="48.75" customHeight="1" x14ac:dyDescent="0.2">
      <c r="A240" s="113" t="str">
        <f t="shared" si="68"/>
        <v>OK</v>
      </c>
      <c r="B240" s="114">
        <v>215</v>
      </c>
      <c r="C240" s="115" t="s">
        <v>283</v>
      </c>
      <c r="D240" s="66"/>
      <c r="E240" s="67">
        <v>1</v>
      </c>
      <c r="F240" s="67"/>
      <c r="G240" s="67"/>
      <c r="H240" s="67"/>
      <c r="I240" s="58">
        <v>1</v>
      </c>
      <c r="J240" s="69">
        <f t="shared" si="69"/>
        <v>4</v>
      </c>
      <c r="K240" s="70">
        <f t="shared" si="70"/>
        <v>4</v>
      </c>
      <c r="L240" s="70">
        <f t="shared" si="71"/>
        <v>4</v>
      </c>
      <c r="M240" s="114" t="s">
        <v>723</v>
      </c>
      <c r="N240" s="59" t="str">
        <f t="shared" si="72"/>
        <v>NO</v>
      </c>
      <c r="O240" s="114" t="s">
        <v>161</v>
      </c>
      <c r="P240" s="114" t="s">
        <v>286</v>
      </c>
      <c r="Q240" s="114" t="s">
        <v>363</v>
      </c>
      <c r="R240" s="114"/>
      <c r="S240" s="114"/>
      <c r="T240" s="114"/>
      <c r="U240" s="114" t="s">
        <v>815</v>
      </c>
      <c r="V240" s="114" t="s">
        <v>814</v>
      </c>
      <c r="W240" s="114" t="s">
        <v>819</v>
      </c>
      <c r="X240" s="114"/>
      <c r="Y240" s="114"/>
      <c r="Z240" s="119"/>
    </row>
    <row r="241" spans="1:26" ht="30" customHeight="1" x14ac:dyDescent="0.2">
      <c r="A241" s="276" t="s">
        <v>1203</v>
      </c>
      <c r="B241" s="277"/>
      <c r="C241" s="277"/>
      <c r="D241" s="277"/>
      <c r="E241" s="277"/>
      <c r="F241" s="277"/>
      <c r="G241" s="277"/>
      <c r="H241" s="277"/>
      <c r="I241" s="277"/>
      <c r="J241" s="277"/>
      <c r="K241" s="277"/>
      <c r="L241" s="277"/>
      <c r="M241" s="277"/>
      <c r="N241" s="277"/>
      <c r="O241" s="277"/>
      <c r="P241" s="277"/>
      <c r="Q241" s="277"/>
      <c r="R241" s="277"/>
      <c r="S241" s="277"/>
      <c r="T241" s="277"/>
      <c r="U241" s="277"/>
      <c r="V241" s="277"/>
      <c r="W241" s="277"/>
      <c r="X241" s="277"/>
      <c r="Y241" s="277"/>
      <c r="Z241" s="278"/>
    </row>
    <row r="242" spans="1:26" ht="30" customHeight="1" x14ac:dyDescent="0.2">
      <c r="A242" s="279" t="s">
        <v>1204</v>
      </c>
      <c r="B242" s="280"/>
      <c r="C242" s="280"/>
      <c r="D242" s="280"/>
      <c r="E242" s="280"/>
      <c r="F242" s="280"/>
      <c r="G242" s="280"/>
      <c r="H242" s="280"/>
      <c r="I242" s="280"/>
      <c r="J242" s="280"/>
      <c r="K242" s="280"/>
      <c r="L242" s="280"/>
      <c r="M242" s="280"/>
      <c r="N242" s="280"/>
      <c r="O242" s="280"/>
      <c r="P242" s="280"/>
      <c r="Q242" s="280"/>
      <c r="R242" s="280"/>
      <c r="S242" s="280"/>
      <c r="T242" s="280"/>
      <c r="U242" s="280"/>
      <c r="V242" s="280"/>
      <c r="W242" s="280"/>
      <c r="X242" s="280"/>
      <c r="Y242" s="280"/>
      <c r="Z242" s="281"/>
    </row>
    <row r="243" spans="1:26" ht="48.75" customHeight="1" x14ac:dyDescent="0.2">
      <c r="A243" s="113" t="str">
        <f t="shared" ref="A243:A244" si="73">IF(COUNT(D243:H243)&gt;1,"ERROR",IF(COUNT(D243:H243)=0,"ERROR","OK"))</f>
        <v>OK</v>
      </c>
      <c r="B243" s="114">
        <v>216</v>
      </c>
      <c r="C243" s="115" t="s">
        <v>84</v>
      </c>
      <c r="D243" s="66"/>
      <c r="E243" s="67">
        <v>1</v>
      </c>
      <c r="F243" s="67"/>
      <c r="G243" s="67"/>
      <c r="H243" s="67"/>
      <c r="I243" s="58">
        <v>1</v>
      </c>
      <c r="J243" s="69">
        <f t="shared" ref="J243:J244" si="74">IF(A243="ERROR","ERROR",E243*4+F243*3+G243*2+H243*1+D243*0)</f>
        <v>4</v>
      </c>
      <c r="K243" s="70">
        <f t="shared" ref="K243:K244" si="75">IF(A243="ERROR","ERROR",J243*I243)</f>
        <v>4</v>
      </c>
      <c r="L243" s="70">
        <f t="shared" ref="L243:L244" si="76">IF(A243="ERROR","ERROR",IF(D243=1,0,4*I243))</f>
        <v>4</v>
      </c>
      <c r="M243" s="114" t="s">
        <v>725</v>
      </c>
      <c r="N243" s="59" t="str">
        <f t="shared" ref="N243:N244" si="77">IF(OR(J243=4, J243=0),"NO",IF(A243="ERROR","ERROR","YES"))</f>
        <v>NO</v>
      </c>
      <c r="O243" s="114" t="s">
        <v>160</v>
      </c>
      <c r="P243" s="114" t="s">
        <v>44</v>
      </c>
      <c r="Q243" s="114" t="s">
        <v>626</v>
      </c>
      <c r="R243" s="114" t="s">
        <v>629</v>
      </c>
      <c r="S243" s="114" t="s">
        <v>628</v>
      </c>
      <c r="T243" s="114"/>
      <c r="U243" s="114" t="s">
        <v>744</v>
      </c>
      <c r="V243" s="114" t="s">
        <v>826</v>
      </c>
      <c r="W243" s="114"/>
      <c r="X243" s="114"/>
      <c r="Y243" s="114"/>
      <c r="Z243" s="119"/>
    </row>
    <row r="244" spans="1:26" ht="48.75" customHeight="1" x14ac:dyDescent="0.2">
      <c r="A244" s="113" t="str">
        <f t="shared" si="73"/>
        <v>OK</v>
      </c>
      <c r="B244" s="114">
        <v>217</v>
      </c>
      <c r="C244" s="115" t="s">
        <v>346</v>
      </c>
      <c r="D244" s="66">
        <v>1</v>
      </c>
      <c r="E244" s="67"/>
      <c r="F244" s="67"/>
      <c r="G244" s="67"/>
      <c r="H244" s="67"/>
      <c r="I244" s="58">
        <v>1</v>
      </c>
      <c r="J244" s="69">
        <f t="shared" si="74"/>
        <v>0</v>
      </c>
      <c r="K244" s="70">
        <f t="shared" si="75"/>
        <v>0</v>
      </c>
      <c r="L244" s="70">
        <f t="shared" si="76"/>
        <v>0</v>
      </c>
      <c r="M244" s="114" t="s">
        <v>725</v>
      </c>
      <c r="N244" s="59" t="str">
        <f t="shared" si="77"/>
        <v>NO</v>
      </c>
      <c r="O244" s="114" t="s">
        <v>162</v>
      </c>
      <c r="P244" s="114" t="s">
        <v>163</v>
      </c>
      <c r="Q244" s="114" t="s">
        <v>164</v>
      </c>
      <c r="R244" s="114" t="s">
        <v>160</v>
      </c>
      <c r="S244" s="114" t="s">
        <v>827</v>
      </c>
      <c r="T244" s="114"/>
      <c r="U244" s="114" t="s">
        <v>625</v>
      </c>
      <c r="V244" s="114"/>
      <c r="W244" s="114"/>
      <c r="X244" s="114"/>
      <c r="Y244" s="114"/>
      <c r="Z244" s="119"/>
    </row>
    <row r="245" spans="1:26" ht="30" customHeight="1" x14ac:dyDescent="0.2">
      <c r="A245" s="279" t="s">
        <v>1199</v>
      </c>
      <c r="B245" s="280"/>
      <c r="C245" s="280"/>
      <c r="D245" s="280"/>
      <c r="E245" s="280"/>
      <c r="F245" s="280"/>
      <c r="G245" s="280"/>
      <c r="H245" s="280"/>
      <c r="I245" s="280"/>
      <c r="J245" s="280"/>
      <c r="K245" s="280"/>
      <c r="L245" s="280"/>
      <c r="M245" s="280"/>
      <c r="N245" s="280"/>
      <c r="O245" s="280"/>
      <c r="P245" s="280"/>
      <c r="Q245" s="280"/>
      <c r="R245" s="280"/>
      <c r="S245" s="280"/>
      <c r="T245" s="280"/>
      <c r="U245" s="280"/>
      <c r="V245" s="280"/>
      <c r="W245" s="280"/>
      <c r="X245" s="280"/>
      <c r="Y245" s="280"/>
      <c r="Z245" s="281"/>
    </row>
    <row r="246" spans="1:26" ht="48.75" customHeight="1" x14ac:dyDescent="0.2">
      <c r="A246" s="113" t="str">
        <f t="shared" ref="A246:A247" si="78">IF(COUNT(D246:H246)&gt;1,"ERROR",IF(COUNT(D246:H246)=0,"ERROR","OK"))</f>
        <v>OK</v>
      </c>
      <c r="B246" s="114">
        <v>218</v>
      </c>
      <c r="C246" s="115" t="s">
        <v>306</v>
      </c>
      <c r="D246" s="66">
        <v>1</v>
      </c>
      <c r="E246" s="67"/>
      <c r="F246" s="67"/>
      <c r="G246" s="67"/>
      <c r="H246" s="67"/>
      <c r="I246" s="58">
        <v>1</v>
      </c>
      <c r="J246" s="69">
        <f t="shared" ref="J246:J247" si="79">IF(A246="ERROR","ERROR",E246*4+F246*3+G246*2+H246*1+D246*0)</f>
        <v>0</v>
      </c>
      <c r="K246" s="70">
        <f t="shared" ref="K246:K247" si="80">IF(A246="ERROR","ERROR",J246*I246)</f>
        <v>0</v>
      </c>
      <c r="L246" s="70">
        <f t="shared" ref="L246:L247" si="81">IF(A246="ERROR","ERROR",IF(D246=1,0,4*I246))</f>
        <v>0</v>
      </c>
      <c r="M246" s="114" t="s">
        <v>726</v>
      </c>
      <c r="N246" s="59" t="str">
        <f t="shared" ref="N246:N247" si="82">IF(OR(J246=4, J246=0),"NO",IF(A246="ERROR","ERROR","YES"))</f>
        <v>NO</v>
      </c>
      <c r="O246" s="114" t="s">
        <v>286</v>
      </c>
      <c r="P246" s="114" t="s">
        <v>365</v>
      </c>
      <c r="Q246" s="114" t="s">
        <v>828</v>
      </c>
      <c r="R246" s="114"/>
      <c r="S246" s="114"/>
      <c r="T246" s="114"/>
      <c r="U246" s="114">
        <v>40</v>
      </c>
      <c r="V246" s="114" t="s">
        <v>608</v>
      </c>
      <c r="W246" s="114">
        <v>48</v>
      </c>
      <c r="X246" s="114">
        <v>52</v>
      </c>
      <c r="Y246" s="114"/>
      <c r="Z246" s="119"/>
    </row>
    <row r="247" spans="1:26" ht="48.75" customHeight="1" x14ac:dyDescent="0.2">
      <c r="A247" s="113" t="str">
        <f t="shared" si="78"/>
        <v>OK</v>
      </c>
      <c r="B247" s="114">
        <v>219</v>
      </c>
      <c r="C247" s="115" t="s">
        <v>284</v>
      </c>
      <c r="D247" s="66">
        <v>1</v>
      </c>
      <c r="E247" s="67"/>
      <c r="F247" s="67"/>
      <c r="G247" s="67"/>
      <c r="H247" s="67"/>
      <c r="I247" s="58">
        <v>1</v>
      </c>
      <c r="J247" s="69">
        <f t="shared" si="79"/>
        <v>0</v>
      </c>
      <c r="K247" s="70">
        <f t="shared" si="80"/>
        <v>0</v>
      </c>
      <c r="L247" s="70">
        <f t="shared" si="81"/>
        <v>0</v>
      </c>
      <c r="M247" s="114" t="s">
        <v>726</v>
      </c>
      <c r="N247" s="59" t="str">
        <f t="shared" si="82"/>
        <v>NO</v>
      </c>
      <c r="O247" s="114" t="s">
        <v>162</v>
      </c>
      <c r="P247" s="114" t="s">
        <v>827</v>
      </c>
      <c r="Q247" s="114" t="s">
        <v>163</v>
      </c>
      <c r="R247" s="114"/>
      <c r="S247" s="120"/>
      <c r="T247" s="114"/>
      <c r="U247" s="114">
        <v>40</v>
      </c>
      <c r="V247" s="114" t="s">
        <v>608</v>
      </c>
      <c r="W247" s="114">
        <v>48</v>
      </c>
      <c r="X247" s="114"/>
      <c r="Y247" s="114"/>
      <c r="Z247" s="119"/>
    </row>
    <row r="248" spans="1:26" ht="30" customHeight="1" x14ac:dyDescent="0.2">
      <c r="A248" s="279" t="s">
        <v>1205</v>
      </c>
      <c r="B248" s="280"/>
      <c r="C248" s="280"/>
      <c r="D248" s="280"/>
      <c r="E248" s="280"/>
      <c r="F248" s="280"/>
      <c r="G248" s="280"/>
      <c r="H248" s="280"/>
      <c r="I248" s="280"/>
      <c r="J248" s="280"/>
      <c r="K248" s="280"/>
      <c r="L248" s="280"/>
      <c r="M248" s="280"/>
      <c r="N248" s="280"/>
      <c r="O248" s="280"/>
      <c r="P248" s="280"/>
      <c r="Q248" s="280"/>
      <c r="R248" s="280"/>
      <c r="S248" s="280"/>
      <c r="T248" s="280"/>
      <c r="U248" s="280"/>
      <c r="V248" s="280"/>
      <c r="W248" s="280"/>
      <c r="X248" s="280"/>
      <c r="Y248" s="280"/>
      <c r="Z248" s="281"/>
    </row>
    <row r="249" spans="1:26" ht="48.75" customHeight="1" x14ac:dyDescent="0.2">
      <c r="A249" s="113" t="str">
        <f t="shared" ref="A249:A252" si="83">IF(COUNT(D249:H249)&gt;1,"ERROR",IF(COUNT(D249:H249)=0,"ERROR","OK"))</f>
        <v>OK</v>
      </c>
      <c r="B249" s="114">
        <v>220</v>
      </c>
      <c r="C249" s="115" t="s">
        <v>85</v>
      </c>
      <c r="D249" s="66"/>
      <c r="E249" s="67">
        <v>1</v>
      </c>
      <c r="F249" s="67"/>
      <c r="G249" s="67"/>
      <c r="H249" s="67"/>
      <c r="I249" s="58">
        <v>1</v>
      </c>
      <c r="J249" s="69">
        <f t="shared" ref="J249:J252" si="84">IF(A249="ERROR","ERROR",E249*4+F249*3+G249*2+H249*1+D249*0)</f>
        <v>4</v>
      </c>
      <c r="K249" s="70">
        <f t="shared" ref="K249:K252" si="85">IF(A249="ERROR","ERROR",J249*I249)</f>
        <v>4</v>
      </c>
      <c r="L249" s="70">
        <f t="shared" ref="L249:L252" si="86">IF(A249="ERROR","ERROR",IF(D249=1,0,4*I249))</f>
        <v>4</v>
      </c>
      <c r="M249" s="114" t="s">
        <v>723</v>
      </c>
      <c r="N249" s="59" t="str">
        <f t="shared" ref="N249:N252" si="87">IF(OR(J249=4, J249=0),"NO",IF(A249="ERROR","ERROR","YES"))</f>
        <v>NO</v>
      </c>
      <c r="O249" s="118" t="s">
        <v>159</v>
      </c>
      <c r="P249" s="118" t="s">
        <v>164</v>
      </c>
      <c r="Q249" s="118"/>
      <c r="R249" s="114"/>
      <c r="S249" s="114"/>
      <c r="T249" s="114"/>
      <c r="U249" s="114" t="s">
        <v>744</v>
      </c>
      <c r="V249" s="114" t="s">
        <v>597</v>
      </c>
      <c r="W249" s="114"/>
      <c r="X249" s="114"/>
      <c r="Y249" s="114"/>
      <c r="Z249" s="119"/>
    </row>
    <row r="250" spans="1:26" ht="48.75" customHeight="1" x14ac:dyDescent="0.2">
      <c r="A250" s="113" t="str">
        <f t="shared" si="83"/>
        <v>OK</v>
      </c>
      <c r="B250" s="114">
        <v>221</v>
      </c>
      <c r="C250" s="115" t="s">
        <v>721</v>
      </c>
      <c r="D250" s="66"/>
      <c r="E250" s="67">
        <v>1</v>
      </c>
      <c r="F250" s="67"/>
      <c r="G250" s="67"/>
      <c r="H250" s="67"/>
      <c r="I250" s="117">
        <v>1</v>
      </c>
      <c r="J250" s="69">
        <f t="shared" si="84"/>
        <v>4</v>
      </c>
      <c r="K250" s="70">
        <f t="shared" si="85"/>
        <v>4</v>
      </c>
      <c r="L250" s="70">
        <f t="shared" si="86"/>
        <v>4</v>
      </c>
      <c r="M250" s="114" t="s">
        <v>723</v>
      </c>
      <c r="N250" s="59" t="str">
        <f t="shared" si="87"/>
        <v>NO</v>
      </c>
      <c r="O250" s="118" t="s">
        <v>164</v>
      </c>
      <c r="P250" s="118" t="s">
        <v>825</v>
      </c>
      <c r="Q250" s="118" t="s">
        <v>829</v>
      </c>
      <c r="R250" s="114"/>
      <c r="S250" s="114"/>
      <c r="T250" s="114"/>
      <c r="U250" s="114" t="s">
        <v>752</v>
      </c>
      <c r="V250" s="114" t="s">
        <v>596</v>
      </c>
      <c r="W250" s="114" t="s">
        <v>597</v>
      </c>
      <c r="X250" s="114"/>
      <c r="Y250" s="114"/>
      <c r="Z250" s="119"/>
    </row>
    <row r="251" spans="1:26" ht="48.75" customHeight="1" x14ac:dyDescent="0.2">
      <c r="A251" s="113" t="str">
        <f t="shared" si="83"/>
        <v>OK</v>
      </c>
      <c r="B251" s="114">
        <v>222</v>
      </c>
      <c r="C251" s="115" t="s">
        <v>289</v>
      </c>
      <c r="D251" s="66"/>
      <c r="E251" s="67">
        <v>1</v>
      </c>
      <c r="F251" s="67"/>
      <c r="G251" s="67"/>
      <c r="H251" s="67"/>
      <c r="I251" s="58">
        <v>1</v>
      </c>
      <c r="J251" s="69">
        <f t="shared" si="84"/>
        <v>4</v>
      </c>
      <c r="K251" s="70">
        <f t="shared" si="85"/>
        <v>4</v>
      </c>
      <c r="L251" s="70">
        <f t="shared" si="86"/>
        <v>4</v>
      </c>
      <c r="M251" s="114" t="s">
        <v>723</v>
      </c>
      <c r="N251" s="59" t="str">
        <f t="shared" si="87"/>
        <v>NO</v>
      </c>
      <c r="O251" s="118" t="s">
        <v>42</v>
      </c>
      <c r="P251" s="118"/>
      <c r="Q251" s="118"/>
      <c r="R251" s="114"/>
      <c r="S251" s="114"/>
      <c r="T251" s="114"/>
      <c r="U251" s="114" t="s">
        <v>595</v>
      </c>
      <c r="V251" s="114" t="s">
        <v>596</v>
      </c>
      <c r="W251" s="114"/>
      <c r="X251" s="114"/>
      <c r="Y251" s="114"/>
      <c r="Z251" s="119"/>
    </row>
    <row r="252" spans="1:26" ht="48.75" customHeight="1" thickBot="1" x14ac:dyDescent="0.25">
      <c r="A252" s="123" t="str">
        <f t="shared" si="83"/>
        <v>OK</v>
      </c>
      <c r="B252" s="121">
        <v>223</v>
      </c>
      <c r="C252" s="124" t="s">
        <v>347</v>
      </c>
      <c r="D252" s="191">
        <v>1</v>
      </c>
      <c r="E252" s="68"/>
      <c r="F252" s="68"/>
      <c r="G252" s="68"/>
      <c r="H252" s="68"/>
      <c r="I252" s="63">
        <v>1</v>
      </c>
      <c r="J252" s="71">
        <f t="shared" si="84"/>
        <v>0</v>
      </c>
      <c r="K252" s="72">
        <f t="shared" si="85"/>
        <v>0</v>
      </c>
      <c r="L252" s="72">
        <f t="shared" si="86"/>
        <v>0</v>
      </c>
      <c r="M252" s="121" t="s">
        <v>723</v>
      </c>
      <c r="N252" s="225" t="str">
        <f t="shared" si="87"/>
        <v>NO</v>
      </c>
      <c r="O252" s="121" t="s">
        <v>162</v>
      </c>
      <c r="P252" s="121" t="s">
        <v>827</v>
      </c>
      <c r="Q252" s="121" t="s">
        <v>164</v>
      </c>
      <c r="R252" s="121"/>
      <c r="S252" s="121"/>
      <c r="T252" s="121"/>
      <c r="U252" s="121" t="s">
        <v>595</v>
      </c>
      <c r="V252" s="121" t="s">
        <v>596</v>
      </c>
      <c r="W252" s="121" t="s">
        <v>597</v>
      </c>
      <c r="X252" s="121"/>
      <c r="Y252" s="121"/>
      <c r="Z252" s="122"/>
    </row>
  </sheetData>
  <sheetProtection algorithmName="SHA-512" hashValue="UlBB1xwNIiMxvgug0cFNsOLAXd8KpLE1HV7+bN9iY1WSc9Qgz6emZOLU61GiABpd0igOgyOdxvieJ4EAqgS43Q==" saltValue="8uOXN9gw2jEcb2vModNMqQ==" spinCount="100000" sheet="1" formatColumns="0" formatRows="0"/>
  <mergeCells count="37">
    <mergeCell ref="AA3:AA4"/>
    <mergeCell ref="M3:M4"/>
    <mergeCell ref="N3:N4"/>
    <mergeCell ref="A248:Z248"/>
    <mergeCell ref="A241:Z241"/>
    <mergeCell ref="A242:Z242"/>
    <mergeCell ref="A245:Z245"/>
    <mergeCell ref="A235:Z235"/>
    <mergeCell ref="A236:Z236"/>
    <mergeCell ref="A207:Z207"/>
    <mergeCell ref="A221:Z221"/>
    <mergeCell ref="A222:Z222"/>
    <mergeCell ref="A166:Z166"/>
    <mergeCell ref="A193:Z193"/>
    <mergeCell ref="A194:Z194"/>
    <mergeCell ref="A122:Z122"/>
    <mergeCell ref="A129:Z129"/>
    <mergeCell ref="A148:Z148"/>
    <mergeCell ref="A101:Z101"/>
    <mergeCell ref="A102:Z102"/>
    <mergeCell ref="A108:Z108"/>
    <mergeCell ref="A94:Z94"/>
    <mergeCell ref="A93:Z93"/>
    <mergeCell ref="A33:Z33"/>
    <mergeCell ref="A55:Z55"/>
    <mergeCell ref="A62:Z62"/>
    <mergeCell ref="A5:Z5"/>
    <mergeCell ref="A6:Z6"/>
    <mergeCell ref="U4:Z4"/>
    <mergeCell ref="A1:Z1"/>
    <mergeCell ref="A2:Z2"/>
    <mergeCell ref="O3:Z3"/>
    <mergeCell ref="A3:A4"/>
    <mergeCell ref="B3:B4"/>
    <mergeCell ref="C3:C4"/>
    <mergeCell ref="D3:H3"/>
    <mergeCell ref="O4:T4"/>
  </mergeCells>
  <conditionalFormatting sqref="I250">
    <cfRule type="expression" dxfId="378" priority="1217">
      <formula>SUM($E250:$H250)&gt;1</formula>
    </cfRule>
  </conditionalFormatting>
  <conditionalFormatting sqref="A7">
    <cfRule type="containsText" dxfId="377" priority="757" operator="containsText" text="ERROR">
      <formula>NOT(ISERROR(SEARCH("ERROR",A7)))</formula>
    </cfRule>
  </conditionalFormatting>
  <conditionalFormatting sqref="A8:A32">
    <cfRule type="containsText" dxfId="376" priority="756" operator="containsText" text="ERROR">
      <formula>NOT(ISERROR(SEARCH("ERROR",A8)))</formula>
    </cfRule>
  </conditionalFormatting>
  <conditionalFormatting sqref="A34:A54">
    <cfRule type="containsText" dxfId="375" priority="755" operator="containsText" text="ERROR">
      <formula>NOT(ISERROR(SEARCH("ERROR",A34)))</formula>
    </cfRule>
  </conditionalFormatting>
  <conditionalFormatting sqref="A56:A61">
    <cfRule type="containsText" dxfId="374" priority="754" operator="containsText" text="ERROR">
      <formula>NOT(ISERROR(SEARCH("ERROR",A56)))</formula>
    </cfRule>
  </conditionalFormatting>
  <conditionalFormatting sqref="A63:A92">
    <cfRule type="containsText" dxfId="373" priority="753" operator="containsText" text="ERROR">
      <formula>NOT(ISERROR(SEARCH("ERROR",A63)))</formula>
    </cfRule>
  </conditionalFormatting>
  <conditionalFormatting sqref="A95:A100">
    <cfRule type="containsText" dxfId="372" priority="752" operator="containsText" text="ERROR">
      <formula>NOT(ISERROR(SEARCH("ERROR",A95)))</formula>
    </cfRule>
  </conditionalFormatting>
  <conditionalFormatting sqref="A103:A107">
    <cfRule type="containsText" dxfId="371" priority="751" operator="containsText" text="ERROR">
      <formula>NOT(ISERROR(SEARCH("ERROR",A103)))</formula>
    </cfRule>
  </conditionalFormatting>
  <conditionalFormatting sqref="A109:A121">
    <cfRule type="containsText" dxfId="370" priority="750" operator="containsText" text="ERROR">
      <formula>NOT(ISERROR(SEARCH("ERROR",A109)))</formula>
    </cfRule>
  </conditionalFormatting>
  <conditionalFormatting sqref="A123:A128">
    <cfRule type="containsText" dxfId="369" priority="749" operator="containsText" text="ERROR">
      <formula>NOT(ISERROR(SEARCH("ERROR",A123)))</formula>
    </cfRule>
  </conditionalFormatting>
  <conditionalFormatting sqref="A130:A147">
    <cfRule type="containsText" dxfId="368" priority="748" operator="containsText" text="ERROR">
      <formula>NOT(ISERROR(SEARCH("ERROR",A130)))</formula>
    </cfRule>
  </conditionalFormatting>
  <conditionalFormatting sqref="A149:A165">
    <cfRule type="containsText" dxfId="367" priority="747" operator="containsText" text="ERROR">
      <formula>NOT(ISERROR(SEARCH("ERROR",A149)))</formula>
    </cfRule>
  </conditionalFormatting>
  <conditionalFormatting sqref="A167:A192">
    <cfRule type="containsText" dxfId="366" priority="746" operator="containsText" text="ERROR">
      <formula>NOT(ISERROR(SEARCH("ERROR",A167)))</formula>
    </cfRule>
  </conditionalFormatting>
  <conditionalFormatting sqref="A195:A206">
    <cfRule type="containsText" dxfId="365" priority="745" operator="containsText" text="ERROR">
      <formula>NOT(ISERROR(SEARCH("ERROR",A195)))</formula>
    </cfRule>
  </conditionalFormatting>
  <conditionalFormatting sqref="A208:A220">
    <cfRule type="containsText" dxfId="364" priority="744" operator="containsText" text="ERROR">
      <formula>NOT(ISERROR(SEARCH("ERROR",A208)))</formula>
    </cfRule>
  </conditionalFormatting>
  <conditionalFormatting sqref="A223:A234">
    <cfRule type="containsText" dxfId="363" priority="743" operator="containsText" text="ERROR">
      <formula>NOT(ISERROR(SEARCH("ERROR",A223)))</formula>
    </cfRule>
  </conditionalFormatting>
  <conditionalFormatting sqref="A237:A240">
    <cfRule type="containsText" dxfId="362" priority="742" operator="containsText" text="ERROR">
      <formula>NOT(ISERROR(SEARCH("ERROR",A237)))</formula>
    </cfRule>
  </conditionalFormatting>
  <conditionalFormatting sqref="A243:A244">
    <cfRule type="containsText" dxfId="361" priority="741" operator="containsText" text="ERROR">
      <formula>NOT(ISERROR(SEARCH("ERROR",A243)))</formula>
    </cfRule>
  </conditionalFormatting>
  <conditionalFormatting sqref="A246:A247">
    <cfRule type="containsText" dxfId="360" priority="740" operator="containsText" text="ERROR">
      <formula>NOT(ISERROR(SEARCH("ERROR",A246)))</formula>
    </cfRule>
  </conditionalFormatting>
  <conditionalFormatting sqref="A249:A252">
    <cfRule type="containsText" dxfId="359" priority="739" operator="containsText" text="ERROR">
      <formula>NOT(ISERROR(SEARCH("ERROR",A249)))</formula>
    </cfRule>
  </conditionalFormatting>
  <conditionalFormatting sqref="D7:H7">
    <cfRule type="duplicateValues" dxfId="358" priority="737" stopIfTrue="1"/>
  </conditionalFormatting>
  <conditionalFormatting sqref="AA5">
    <cfRule type="containsText" dxfId="357" priority="280" operator="containsText" text="Back to the answers">
      <formula>NOT(ISERROR(SEARCH("Back to the answers",AA5)))</formula>
    </cfRule>
  </conditionalFormatting>
  <conditionalFormatting sqref="N7">
    <cfRule type="containsText" dxfId="356" priority="261" operator="containsText" text="YES">
      <formula>NOT(ISERROR(SEARCH("YES",N7)))</formula>
    </cfRule>
  </conditionalFormatting>
  <conditionalFormatting sqref="B7">
    <cfRule type="expression" dxfId="355" priority="260" stopIfTrue="1">
      <formula>SUM(D7:H7)&lt;1</formula>
    </cfRule>
  </conditionalFormatting>
  <conditionalFormatting sqref="B8:B32">
    <cfRule type="expression" dxfId="354" priority="259" stopIfTrue="1">
      <formula>SUM(D8:H8)&lt;1</formula>
    </cfRule>
  </conditionalFormatting>
  <conditionalFormatting sqref="B34:B54">
    <cfRule type="expression" dxfId="353" priority="258" stopIfTrue="1">
      <formula>SUM(D34:H34)&lt;1</formula>
    </cfRule>
  </conditionalFormatting>
  <conditionalFormatting sqref="B56:B61">
    <cfRule type="expression" dxfId="352" priority="257" stopIfTrue="1">
      <formula>SUM(D56:H56)&lt;1</formula>
    </cfRule>
  </conditionalFormatting>
  <conditionalFormatting sqref="B63:B92">
    <cfRule type="expression" dxfId="351" priority="256" stopIfTrue="1">
      <formula>SUM(D63:H63)&lt;1</formula>
    </cfRule>
  </conditionalFormatting>
  <conditionalFormatting sqref="B95:B100">
    <cfRule type="expression" dxfId="350" priority="255" stopIfTrue="1">
      <formula>SUM(D95:H95)&lt;1</formula>
    </cfRule>
  </conditionalFormatting>
  <conditionalFormatting sqref="B103:B107">
    <cfRule type="expression" dxfId="349" priority="254" stopIfTrue="1">
      <formula>SUM(D103:H103)&lt;1</formula>
    </cfRule>
  </conditionalFormatting>
  <conditionalFormatting sqref="B109:B121">
    <cfRule type="expression" dxfId="348" priority="253" stopIfTrue="1">
      <formula>SUM(D109:H109)&lt;1</formula>
    </cfRule>
  </conditionalFormatting>
  <conditionalFormatting sqref="B123:B128">
    <cfRule type="expression" dxfId="347" priority="252" stopIfTrue="1">
      <formula>SUM(D123:H123)&lt;1</formula>
    </cfRule>
  </conditionalFormatting>
  <conditionalFormatting sqref="B130:B147">
    <cfRule type="expression" dxfId="346" priority="251" stopIfTrue="1">
      <formula>SUM(D130:H130)&lt;1</formula>
    </cfRule>
  </conditionalFormatting>
  <conditionalFormatting sqref="B149:B165">
    <cfRule type="expression" dxfId="345" priority="250" stopIfTrue="1">
      <formula>SUM(D149:H149)&lt;1</formula>
    </cfRule>
  </conditionalFormatting>
  <conditionalFormatting sqref="B167:B192">
    <cfRule type="expression" dxfId="344" priority="249" stopIfTrue="1">
      <formula>SUM(D167:H167)&lt;1</formula>
    </cfRule>
  </conditionalFormatting>
  <conditionalFormatting sqref="B195:B206">
    <cfRule type="expression" dxfId="343" priority="248" stopIfTrue="1">
      <formula>SUM(D195:H195)&lt;1</formula>
    </cfRule>
  </conditionalFormatting>
  <conditionalFormatting sqref="B208:B220">
    <cfRule type="expression" dxfId="342" priority="247" stopIfTrue="1">
      <formula>SUM(D208:H208)&lt;1</formula>
    </cfRule>
  </conditionalFormatting>
  <conditionalFormatting sqref="B223:B234">
    <cfRule type="expression" dxfId="341" priority="246" stopIfTrue="1">
      <formula>SUM(D223:H223)&lt;1</formula>
    </cfRule>
  </conditionalFormatting>
  <conditionalFormatting sqref="B237:B240">
    <cfRule type="expression" dxfId="340" priority="245" stopIfTrue="1">
      <formula>SUM(D237:H237)&lt;1</formula>
    </cfRule>
  </conditionalFormatting>
  <conditionalFormatting sqref="B243:B244">
    <cfRule type="expression" dxfId="339" priority="244" stopIfTrue="1">
      <formula>SUM(D243:H243)&lt;1</formula>
    </cfRule>
  </conditionalFormatting>
  <conditionalFormatting sqref="B246:B247">
    <cfRule type="expression" dxfId="338" priority="243" stopIfTrue="1">
      <formula>SUM(D246:H246)&lt;1</formula>
    </cfRule>
  </conditionalFormatting>
  <conditionalFormatting sqref="B249:B252">
    <cfRule type="expression" dxfId="337" priority="242" stopIfTrue="1">
      <formula>SUM(D249:H249)&lt;1</formula>
    </cfRule>
  </conditionalFormatting>
  <conditionalFormatting sqref="D8:H8">
    <cfRule type="duplicateValues" dxfId="336" priority="241" stopIfTrue="1"/>
  </conditionalFormatting>
  <conditionalFormatting sqref="N8:N32">
    <cfRule type="containsText" dxfId="335" priority="240" operator="containsText" text="YES">
      <formula>NOT(ISERROR(SEARCH("YES",N8)))</formula>
    </cfRule>
  </conditionalFormatting>
  <conditionalFormatting sqref="N34:N54">
    <cfRule type="containsText" dxfId="334" priority="239" operator="containsText" text="YES">
      <formula>NOT(ISERROR(SEARCH("YES",N34)))</formula>
    </cfRule>
  </conditionalFormatting>
  <conditionalFormatting sqref="N56:N61">
    <cfRule type="containsText" dxfId="333" priority="238" operator="containsText" text="YES">
      <formula>NOT(ISERROR(SEARCH("YES",N56)))</formula>
    </cfRule>
  </conditionalFormatting>
  <conditionalFormatting sqref="N63:N92">
    <cfRule type="containsText" dxfId="332" priority="237" operator="containsText" text="YES">
      <formula>NOT(ISERROR(SEARCH("YES",N63)))</formula>
    </cfRule>
  </conditionalFormatting>
  <conditionalFormatting sqref="N95:N100">
    <cfRule type="containsText" dxfId="331" priority="236" operator="containsText" text="YES">
      <formula>NOT(ISERROR(SEARCH("YES",N95)))</formula>
    </cfRule>
  </conditionalFormatting>
  <conditionalFormatting sqref="N103:N107">
    <cfRule type="containsText" dxfId="330" priority="235" operator="containsText" text="YES">
      <formula>NOT(ISERROR(SEARCH("YES",N103)))</formula>
    </cfRule>
  </conditionalFormatting>
  <conditionalFormatting sqref="N109:N121">
    <cfRule type="containsText" dxfId="329" priority="234" operator="containsText" text="YES">
      <formula>NOT(ISERROR(SEARCH("YES",N109)))</formula>
    </cfRule>
  </conditionalFormatting>
  <conditionalFormatting sqref="N123:N128">
    <cfRule type="containsText" dxfId="328" priority="233" operator="containsText" text="YES">
      <formula>NOT(ISERROR(SEARCH("YES",N123)))</formula>
    </cfRule>
  </conditionalFormatting>
  <conditionalFormatting sqref="N130:N147">
    <cfRule type="containsText" dxfId="327" priority="232" operator="containsText" text="YES">
      <formula>NOT(ISERROR(SEARCH("YES",N130)))</formula>
    </cfRule>
  </conditionalFormatting>
  <conditionalFormatting sqref="N149:N165">
    <cfRule type="containsText" dxfId="326" priority="231" operator="containsText" text="YES">
      <formula>NOT(ISERROR(SEARCH("YES",N149)))</formula>
    </cfRule>
  </conditionalFormatting>
  <conditionalFormatting sqref="N167:N192">
    <cfRule type="containsText" dxfId="325" priority="230" operator="containsText" text="YES">
      <formula>NOT(ISERROR(SEARCH("YES",N167)))</formula>
    </cfRule>
  </conditionalFormatting>
  <conditionalFormatting sqref="N195:N206">
    <cfRule type="containsText" dxfId="324" priority="229" operator="containsText" text="YES">
      <formula>NOT(ISERROR(SEARCH("YES",N195)))</formula>
    </cfRule>
  </conditionalFormatting>
  <conditionalFormatting sqref="N208:N220">
    <cfRule type="containsText" dxfId="323" priority="227" operator="containsText" text="YES">
      <formula>NOT(ISERROR(SEARCH("YES",N208)))</formula>
    </cfRule>
  </conditionalFormatting>
  <conditionalFormatting sqref="N223:N234">
    <cfRule type="containsText" dxfId="322" priority="226" operator="containsText" text="YES">
      <formula>NOT(ISERROR(SEARCH("YES",N223)))</formula>
    </cfRule>
  </conditionalFormatting>
  <conditionalFormatting sqref="N237:N240">
    <cfRule type="containsText" dxfId="321" priority="225" operator="containsText" text="YES">
      <formula>NOT(ISERROR(SEARCH("YES",N237)))</formula>
    </cfRule>
  </conditionalFormatting>
  <conditionalFormatting sqref="N243:N244">
    <cfRule type="containsText" dxfId="320" priority="224" operator="containsText" text="YES">
      <formula>NOT(ISERROR(SEARCH("YES",N243)))</formula>
    </cfRule>
  </conditionalFormatting>
  <conditionalFormatting sqref="N246:N247">
    <cfRule type="containsText" dxfId="319" priority="223" operator="containsText" text="YES">
      <formula>NOT(ISERROR(SEARCH("YES",N246)))</formula>
    </cfRule>
  </conditionalFormatting>
  <conditionalFormatting sqref="N249:N252">
    <cfRule type="containsText" dxfId="318" priority="222" operator="containsText" text="YES">
      <formula>NOT(ISERROR(SEARCH("YES",N249)))</formula>
    </cfRule>
  </conditionalFormatting>
  <conditionalFormatting sqref="D9:H9">
    <cfRule type="duplicateValues" dxfId="317" priority="221" stopIfTrue="1"/>
  </conditionalFormatting>
  <conditionalFormatting sqref="D10:H10">
    <cfRule type="duplicateValues" dxfId="316" priority="220" stopIfTrue="1"/>
  </conditionalFormatting>
  <conditionalFormatting sqref="D11:H11">
    <cfRule type="duplicateValues" dxfId="315" priority="219" stopIfTrue="1"/>
  </conditionalFormatting>
  <conditionalFormatting sqref="D12:H12">
    <cfRule type="duplicateValues" dxfId="314" priority="218" stopIfTrue="1"/>
  </conditionalFormatting>
  <conditionalFormatting sqref="D13:H13">
    <cfRule type="duplicateValues" dxfId="313" priority="217" stopIfTrue="1"/>
  </conditionalFormatting>
  <conditionalFormatting sqref="D14:H14">
    <cfRule type="duplicateValues" dxfId="312" priority="216" stopIfTrue="1"/>
  </conditionalFormatting>
  <conditionalFormatting sqref="D15:H15">
    <cfRule type="duplicateValues" dxfId="311" priority="215" stopIfTrue="1"/>
  </conditionalFormatting>
  <conditionalFormatting sqref="D16:H16">
    <cfRule type="duplicateValues" dxfId="310" priority="214" stopIfTrue="1"/>
  </conditionalFormatting>
  <conditionalFormatting sqref="D17:H17">
    <cfRule type="duplicateValues" dxfId="309" priority="213" stopIfTrue="1"/>
  </conditionalFormatting>
  <conditionalFormatting sqref="D18:H18">
    <cfRule type="duplicateValues" dxfId="308" priority="212" stopIfTrue="1"/>
  </conditionalFormatting>
  <conditionalFormatting sqref="D19:H19">
    <cfRule type="duplicateValues" dxfId="307" priority="211" stopIfTrue="1"/>
  </conditionalFormatting>
  <conditionalFormatting sqref="D20:H20">
    <cfRule type="duplicateValues" dxfId="306" priority="210" stopIfTrue="1"/>
  </conditionalFormatting>
  <conditionalFormatting sqref="D21:H21">
    <cfRule type="duplicateValues" dxfId="305" priority="209" stopIfTrue="1"/>
  </conditionalFormatting>
  <conditionalFormatting sqref="D22:H22">
    <cfRule type="duplicateValues" dxfId="304" priority="208" stopIfTrue="1"/>
  </conditionalFormatting>
  <conditionalFormatting sqref="D23:H23">
    <cfRule type="duplicateValues" dxfId="303" priority="207" stopIfTrue="1"/>
  </conditionalFormatting>
  <conditionalFormatting sqref="D24:H24">
    <cfRule type="duplicateValues" dxfId="302" priority="206" stopIfTrue="1"/>
  </conditionalFormatting>
  <conditionalFormatting sqref="D25:H25">
    <cfRule type="duplicateValues" dxfId="301" priority="205" stopIfTrue="1"/>
  </conditionalFormatting>
  <conditionalFormatting sqref="D26:H26">
    <cfRule type="duplicateValues" dxfId="300" priority="204" stopIfTrue="1"/>
  </conditionalFormatting>
  <conditionalFormatting sqref="D27:H27">
    <cfRule type="duplicateValues" dxfId="299" priority="203" stopIfTrue="1"/>
  </conditionalFormatting>
  <conditionalFormatting sqref="D28:H28">
    <cfRule type="duplicateValues" dxfId="298" priority="202" stopIfTrue="1"/>
  </conditionalFormatting>
  <conditionalFormatting sqref="D29:H29">
    <cfRule type="duplicateValues" dxfId="297" priority="201" stopIfTrue="1"/>
  </conditionalFormatting>
  <conditionalFormatting sqref="D30:H30">
    <cfRule type="duplicateValues" dxfId="296" priority="200" stopIfTrue="1"/>
  </conditionalFormatting>
  <conditionalFormatting sqref="D31:H31">
    <cfRule type="duplicateValues" dxfId="295" priority="199" stopIfTrue="1"/>
  </conditionalFormatting>
  <conditionalFormatting sqref="D32:H32">
    <cfRule type="duplicateValues" dxfId="294" priority="198" stopIfTrue="1"/>
  </conditionalFormatting>
  <conditionalFormatting sqref="D34:H34">
    <cfRule type="duplicateValues" dxfId="293" priority="197" stopIfTrue="1"/>
  </conditionalFormatting>
  <conditionalFormatting sqref="D35:H35">
    <cfRule type="duplicateValues" dxfId="292" priority="196" stopIfTrue="1"/>
  </conditionalFormatting>
  <conditionalFormatting sqref="D36:H36">
    <cfRule type="duplicateValues" dxfId="291" priority="195" stopIfTrue="1"/>
  </conditionalFormatting>
  <conditionalFormatting sqref="D37:H37">
    <cfRule type="duplicateValues" dxfId="290" priority="194" stopIfTrue="1"/>
  </conditionalFormatting>
  <conditionalFormatting sqref="D38:H38">
    <cfRule type="duplicateValues" dxfId="289" priority="193" stopIfTrue="1"/>
  </conditionalFormatting>
  <conditionalFormatting sqref="D39:H39">
    <cfRule type="duplicateValues" dxfId="288" priority="192" stopIfTrue="1"/>
  </conditionalFormatting>
  <conditionalFormatting sqref="D40:H40">
    <cfRule type="duplicateValues" dxfId="287" priority="191" stopIfTrue="1"/>
  </conditionalFormatting>
  <conditionalFormatting sqref="D41:H41">
    <cfRule type="duplicateValues" dxfId="286" priority="190" stopIfTrue="1"/>
  </conditionalFormatting>
  <conditionalFormatting sqref="D42:H42">
    <cfRule type="duplicateValues" dxfId="285" priority="189" stopIfTrue="1"/>
  </conditionalFormatting>
  <conditionalFormatting sqref="D43:H43">
    <cfRule type="duplicateValues" dxfId="284" priority="188" stopIfTrue="1"/>
  </conditionalFormatting>
  <conditionalFormatting sqref="D44:H44">
    <cfRule type="duplicateValues" dxfId="283" priority="187" stopIfTrue="1"/>
  </conditionalFormatting>
  <conditionalFormatting sqref="D45:H45">
    <cfRule type="duplicateValues" dxfId="282" priority="186" stopIfTrue="1"/>
  </conditionalFormatting>
  <conditionalFormatting sqref="D46:H46">
    <cfRule type="duplicateValues" dxfId="281" priority="185" stopIfTrue="1"/>
  </conditionalFormatting>
  <conditionalFormatting sqref="D47:H47">
    <cfRule type="duplicateValues" dxfId="280" priority="184" stopIfTrue="1"/>
  </conditionalFormatting>
  <conditionalFormatting sqref="D48:H48">
    <cfRule type="duplicateValues" dxfId="279" priority="183" stopIfTrue="1"/>
  </conditionalFormatting>
  <conditionalFormatting sqref="D49:H49">
    <cfRule type="duplicateValues" dxfId="278" priority="182" stopIfTrue="1"/>
  </conditionalFormatting>
  <conditionalFormatting sqref="D50:H50">
    <cfRule type="duplicateValues" dxfId="277" priority="181" stopIfTrue="1"/>
  </conditionalFormatting>
  <conditionalFormatting sqref="D51:H51">
    <cfRule type="duplicateValues" dxfId="276" priority="180" stopIfTrue="1"/>
  </conditionalFormatting>
  <conditionalFormatting sqref="D52:H52">
    <cfRule type="duplicateValues" dxfId="275" priority="179" stopIfTrue="1"/>
  </conditionalFormatting>
  <conditionalFormatting sqref="D53:H53">
    <cfRule type="duplicateValues" dxfId="274" priority="178" stopIfTrue="1"/>
  </conditionalFormatting>
  <conditionalFormatting sqref="D54:H54">
    <cfRule type="duplicateValues" dxfId="273" priority="177" stopIfTrue="1"/>
  </conditionalFormatting>
  <conditionalFormatting sqref="D56:H56">
    <cfRule type="duplicateValues" dxfId="272" priority="176" stopIfTrue="1"/>
  </conditionalFormatting>
  <conditionalFormatting sqref="D57:H57">
    <cfRule type="duplicateValues" dxfId="271" priority="175" stopIfTrue="1"/>
  </conditionalFormatting>
  <conditionalFormatting sqref="D58:H58">
    <cfRule type="duplicateValues" dxfId="270" priority="174" stopIfTrue="1"/>
  </conditionalFormatting>
  <conditionalFormatting sqref="D59:H59">
    <cfRule type="duplicateValues" dxfId="269" priority="173" stopIfTrue="1"/>
  </conditionalFormatting>
  <conditionalFormatting sqref="D60:H60">
    <cfRule type="duplicateValues" dxfId="268" priority="172" stopIfTrue="1"/>
  </conditionalFormatting>
  <conditionalFormatting sqref="D61:H61">
    <cfRule type="duplicateValues" dxfId="267" priority="171" stopIfTrue="1"/>
  </conditionalFormatting>
  <conditionalFormatting sqref="D63:H63">
    <cfRule type="duplicateValues" dxfId="266" priority="170" stopIfTrue="1"/>
  </conditionalFormatting>
  <conditionalFormatting sqref="D64:H64">
    <cfRule type="duplicateValues" dxfId="265" priority="169" stopIfTrue="1"/>
  </conditionalFormatting>
  <conditionalFormatting sqref="D65:H65">
    <cfRule type="duplicateValues" dxfId="264" priority="168" stopIfTrue="1"/>
  </conditionalFormatting>
  <conditionalFormatting sqref="D66:H66">
    <cfRule type="duplicateValues" dxfId="263" priority="167" stopIfTrue="1"/>
  </conditionalFormatting>
  <conditionalFormatting sqref="D67:H67">
    <cfRule type="duplicateValues" dxfId="262" priority="166" stopIfTrue="1"/>
  </conditionalFormatting>
  <conditionalFormatting sqref="D68:H68">
    <cfRule type="duplicateValues" dxfId="261" priority="165" stopIfTrue="1"/>
  </conditionalFormatting>
  <conditionalFormatting sqref="D69:H69">
    <cfRule type="duplicateValues" dxfId="260" priority="164" stopIfTrue="1"/>
  </conditionalFormatting>
  <conditionalFormatting sqref="D70:H70">
    <cfRule type="duplicateValues" dxfId="259" priority="163" stopIfTrue="1"/>
  </conditionalFormatting>
  <conditionalFormatting sqref="D71:H71">
    <cfRule type="duplicateValues" dxfId="258" priority="162" stopIfTrue="1"/>
  </conditionalFormatting>
  <conditionalFormatting sqref="D72:H72">
    <cfRule type="duplicateValues" dxfId="257" priority="161" stopIfTrue="1"/>
  </conditionalFormatting>
  <conditionalFormatting sqref="D73:H73">
    <cfRule type="duplicateValues" dxfId="256" priority="160" stopIfTrue="1"/>
  </conditionalFormatting>
  <conditionalFormatting sqref="D74:H74">
    <cfRule type="duplicateValues" dxfId="255" priority="159" stopIfTrue="1"/>
  </conditionalFormatting>
  <conditionalFormatting sqref="D75:H75">
    <cfRule type="duplicateValues" dxfId="254" priority="158" stopIfTrue="1"/>
  </conditionalFormatting>
  <conditionalFormatting sqref="D76:H76">
    <cfRule type="duplicateValues" dxfId="253" priority="157" stopIfTrue="1"/>
  </conditionalFormatting>
  <conditionalFormatting sqref="D77:H77">
    <cfRule type="duplicateValues" dxfId="252" priority="156" stopIfTrue="1"/>
  </conditionalFormatting>
  <conditionalFormatting sqref="D78:H78">
    <cfRule type="duplicateValues" dxfId="251" priority="155" stopIfTrue="1"/>
  </conditionalFormatting>
  <conditionalFormatting sqref="D79:H79">
    <cfRule type="duplicateValues" dxfId="250" priority="154" stopIfTrue="1"/>
  </conditionalFormatting>
  <conditionalFormatting sqref="D80:H80">
    <cfRule type="duplicateValues" dxfId="249" priority="153" stopIfTrue="1"/>
  </conditionalFormatting>
  <conditionalFormatting sqref="D81:H81">
    <cfRule type="duplicateValues" dxfId="248" priority="152" stopIfTrue="1"/>
  </conditionalFormatting>
  <conditionalFormatting sqref="D82:H82">
    <cfRule type="duplicateValues" dxfId="247" priority="151" stopIfTrue="1"/>
  </conditionalFormatting>
  <conditionalFormatting sqref="D83:H83">
    <cfRule type="duplicateValues" dxfId="246" priority="150" stopIfTrue="1"/>
  </conditionalFormatting>
  <conditionalFormatting sqref="D84:H84">
    <cfRule type="duplicateValues" dxfId="245" priority="149" stopIfTrue="1"/>
  </conditionalFormatting>
  <conditionalFormatting sqref="D85:H85">
    <cfRule type="duplicateValues" dxfId="244" priority="148" stopIfTrue="1"/>
  </conditionalFormatting>
  <conditionalFormatting sqref="D86:H86">
    <cfRule type="duplicateValues" dxfId="243" priority="147" stopIfTrue="1"/>
  </conditionalFormatting>
  <conditionalFormatting sqref="D87:H87">
    <cfRule type="duplicateValues" dxfId="242" priority="146" stopIfTrue="1"/>
  </conditionalFormatting>
  <conditionalFormatting sqref="D88:H88">
    <cfRule type="duplicateValues" dxfId="241" priority="145" stopIfTrue="1"/>
  </conditionalFormatting>
  <conditionalFormatting sqref="D89:H89">
    <cfRule type="duplicateValues" dxfId="240" priority="144" stopIfTrue="1"/>
  </conditionalFormatting>
  <conditionalFormatting sqref="D90:H90">
    <cfRule type="duplicateValues" dxfId="239" priority="143" stopIfTrue="1"/>
  </conditionalFormatting>
  <conditionalFormatting sqref="D91:H91">
    <cfRule type="duplicateValues" dxfId="238" priority="142" stopIfTrue="1"/>
  </conditionalFormatting>
  <conditionalFormatting sqref="D92:H92">
    <cfRule type="duplicateValues" dxfId="237" priority="141" stopIfTrue="1"/>
  </conditionalFormatting>
  <conditionalFormatting sqref="D95:H95">
    <cfRule type="duplicateValues" dxfId="236" priority="140" stopIfTrue="1"/>
  </conditionalFormatting>
  <conditionalFormatting sqref="D96:H96">
    <cfRule type="duplicateValues" dxfId="235" priority="139" stopIfTrue="1"/>
  </conditionalFormatting>
  <conditionalFormatting sqref="D97:H97">
    <cfRule type="duplicateValues" dxfId="234" priority="138" stopIfTrue="1"/>
  </conditionalFormatting>
  <conditionalFormatting sqref="D98:H98">
    <cfRule type="duplicateValues" dxfId="233" priority="137" stopIfTrue="1"/>
  </conditionalFormatting>
  <conditionalFormatting sqref="D99:H99">
    <cfRule type="duplicateValues" dxfId="232" priority="136" stopIfTrue="1"/>
  </conditionalFormatting>
  <conditionalFormatting sqref="D100:H100">
    <cfRule type="duplicateValues" dxfId="231" priority="135" stopIfTrue="1"/>
  </conditionalFormatting>
  <conditionalFormatting sqref="D103:H103">
    <cfRule type="duplicateValues" dxfId="230" priority="134" stopIfTrue="1"/>
  </conditionalFormatting>
  <conditionalFormatting sqref="D104:H104">
    <cfRule type="duplicateValues" dxfId="229" priority="133" stopIfTrue="1"/>
  </conditionalFormatting>
  <conditionalFormatting sqref="D105:H105">
    <cfRule type="duplicateValues" dxfId="228" priority="132" stopIfTrue="1"/>
  </conditionalFormatting>
  <conditionalFormatting sqref="D106:H106">
    <cfRule type="duplicateValues" dxfId="227" priority="131" stopIfTrue="1"/>
  </conditionalFormatting>
  <conditionalFormatting sqref="D107:H107">
    <cfRule type="duplicateValues" dxfId="226" priority="130" stopIfTrue="1"/>
  </conditionalFormatting>
  <conditionalFormatting sqref="D109:H109">
    <cfRule type="duplicateValues" dxfId="225" priority="129" stopIfTrue="1"/>
  </conditionalFormatting>
  <conditionalFormatting sqref="D110:H110">
    <cfRule type="duplicateValues" dxfId="224" priority="128" stopIfTrue="1"/>
  </conditionalFormatting>
  <conditionalFormatting sqref="D111:H111">
    <cfRule type="duplicateValues" dxfId="223" priority="127" stopIfTrue="1"/>
  </conditionalFormatting>
  <conditionalFormatting sqref="D112:H112">
    <cfRule type="duplicateValues" dxfId="222" priority="126" stopIfTrue="1"/>
  </conditionalFormatting>
  <conditionalFormatting sqref="D113:H113">
    <cfRule type="duplicateValues" dxfId="221" priority="125" stopIfTrue="1"/>
  </conditionalFormatting>
  <conditionalFormatting sqref="D114:H114">
    <cfRule type="duplicateValues" dxfId="220" priority="124" stopIfTrue="1"/>
  </conditionalFormatting>
  <conditionalFormatting sqref="D115:H115">
    <cfRule type="duplicateValues" dxfId="219" priority="123" stopIfTrue="1"/>
  </conditionalFormatting>
  <conditionalFormatting sqref="D116:H116">
    <cfRule type="duplicateValues" dxfId="218" priority="122" stopIfTrue="1"/>
  </conditionalFormatting>
  <conditionalFormatting sqref="D117:H117">
    <cfRule type="duplicateValues" dxfId="217" priority="121" stopIfTrue="1"/>
  </conditionalFormatting>
  <conditionalFormatting sqref="D118:H118">
    <cfRule type="duplicateValues" dxfId="216" priority="120" stopIfTrue="1"/>
  </conditionalFormatting>
  <conditionalFormatting sqref="D119:H119">
    <cfRule type="duplicateValues" dxfId="215" priority="119" stopIfTrue="1"/>
  </conditionalFormatting>
  <conditionalFormatting sqref="D120:H120">
    <cfRule type="duplicateValues" dxfId="214" priority="118" stopIfTrue="1"/>
  </conditionalFormatting>
  <conditionalFormatting sqref="D121:H121">
    <cfRule type="duplicateValues" dxfId="213" priority="117" stopIfTrue="1"/>
  </conditionalFormatting>
  <conditionalFormatting sqref="D123:H123">
    <cfRule type="duplicateValues" dxfId="212" priority="116" stopIfTrue="1"/>
  </conditionalFormatting>
  <conditionalFormatting sqref="D124:H124">
    <cfRule type="duplicateValues" dxfId="211" priority="115" stopIfTrue="1"/>
  </conditionalFormatting>
  <conditionalFormatting sqref="D125:H125">
    <cfRule type="duplicateValues" dxfId="210" priority="114" stopIfTrue="1"/>
  </conditionalFormatting>
  <conditionalFormatting sqref="D126:H126">
    <cfRule type="duplicateValues" dxfId="209" priority="113" stopIfTrue="1"/>
  </conditionalFormatting>
  <conditionalFormatting sqref="D127:H127">
    <cfRule type="duplicateValues" dxfId="208" priority="112" stopIfTrue="1"/>
  </conditionalFormatting>
  <conditionalFormatting sqref="D128:H128">
    <cfRule type="duplicateValues" dxfId="207" priority="111" stopIfTrue="1"/>
  </conditionalFormatting>
  <conditionalFormatting sqref="D130:H130">
    <cfRule type="duplicateValues" dxfId="206" priority="110" stopIfTrue="1"/>
  </conditionalFormatting>
  <conditionalFormatting sqref="D131:H131">
    <cfRule type="duplicateValues" dxfId="205" priority="109" stopIfTrue="1"/>
  </conditionalFormatting>
  <conditionalFormatting sqref="D132:H132">
    <cfRule type="duplicateValues" dxfId="204" priority="108" stopIfTrue="1"/>
  </conditionalFormatting>
  <conditionalFormatting sqref="D133:H133">
    <cfRule type="duplicateValues" dxfId="203" priority="107" stopIfTrue="1"/>
  </conditionalFormatting>
  <conditionalFormatting sqref="D134:H134">
    <cfRule type="duplicateValues" dxfId="202" priority="106" stopIfTrue="1"/>
  </conditionalFormatting>
  <conditionalFormatting sqref="D135:H135">
    <cfRule type="duplicateValues" dxfId="201" priority="105" stopIfTrue="1"/>
  </conditionalFormatting>
  <conditionalFormatting sqref="D136:H136">
    <cfRule type="duplicateValues" dxfId="200" priority="104" stopIfTrue="1"/>
  </conditionalFormatting>
  <conditionalFormatting sqref="D137:H137">
    <cfRule type="duplicateValues" dxfId="199" priority="103" stopIfTrue="1"/>
  </conditionalFormatting>
  <conditionalFormatting sqref="D138:H138">
    <cfRule type="duplicateValues" dxfId="198" priority="102" stopIfTrue="1"/>
  </conditionalFormatting>
  <conditionalFormatting sqref="D139:H139">
    <cfRule type="duplicateValues" dxfId="197" priority="101" stopIfTrue="1"/>
  </conditionalFormatting>
  <conditionalFormatting sqref="D140:H140">
    <cfRule type="duplicateValues" dxfId="196" priority="100" stopIfTrue="1"/>
  </conditionalFormatting>
  <conditionalFormatting sqref="D141:H141">
    <cfRule type="duplicateValues" dxfId="195" priority="99" stopIfTrue="1"/>
  </conditionalFormatting>
  <conditionalFormatting sqref="D142:H142">
    <cfRule type="duplicateValues" dxfId="194" priority="98" stopIfTrue="1"/>
  </conditionalFormatting>
  <conditionalFormatting sqref="D143:H143">
    <cfRule type="duplicateValues" dxfId="193" priority="97" stopIfTrue="1"/>
  </conditionalFormatting>
  <conditionalFormatting sqref="D144:H144">
    <cfRule type="duplicateValues" dxfId="192" priority="96" stopIfTrue="1"/>
  </conditionalFormatting>
  <conditionalFormatting sqref="D145:H145">
    <cfRule type="duplicateValues" dxfId="191" priority="95" stopIfTrue="1"/>
  </conditionalFormatting>
  <conditionalFormatting sqref="D146:H146">
    <cfRule type="duplicateValues" dxfId="190" priority="94" stopIfTrue="1"/>
  </conditionalFormatting>
  <conditionalFormatting sqref="D147:H147">
    <cfRule type="duplicateValues" dxfId="189" priority="93" stopIfTrue="1"/>
  </conditionalFormatting>
  <conditionalFormatting sqref="D149:H149">
    <cfRule type="duplicateValues" dxfId="188" priority="92" stopIfTrue="1"/>
  </conditionalFormatting>
  <conditionalFormatting sqref="D150:H150">
    <cfRule type="duplicateValues" dxfId="187" priority="91" stopIfTrue="1"/>
  </conditionalFormatting>
  <conditionalFormatting sqref="D151:H151">
    <cfRule type="duplicateValues" dxfId="186" priority="90" stopIfTrue="1"/>
  </conditionalFormatting>
  <conditionalFormatting sqref="D152:H152">
    <cfRule type="duplicateValues" dxfId="185" priority="89" stopIfTrue="1"/>
  </conditionalFormatting>
  <conditionalFormatting sqref="D153:H153">
    <cfRule type="duplicateValues" dxfId="184" priority="88" stopIfTrue="1"/>
  </conditionalFormatting>
  <conditionalFormatting sqref="D154:H154">
    <cfRule type="duplicateValues" dxfId="183" priority="87" stopIfTrue="1"/>
  </conditionalFormatting>
  <conditionalFormatting sqref="D155:H155">
    <cfRule type="duplicateValues" dxfId="182" priority="86" stopIfTrue="1"/>
  </conditionalFormatting>
  <conditionalFormatting sqref="D156:H156">
    <cfRule type="duplicateValues" dxfId="181" priority="85" stopIfTrue="1"/>
  </conditionalFormatting>
  <conditionalFormatting sqref="D157:H157">
    <cfRule type="duplicateValues" dxfId="180" priority="84" stopIfTrue="1"/>
  </conditionalFormatting>
  <conditionalFormatting sqref="D158:H158">
    <cfRule type="duplicateValues" dxfId="179" priority="83" stopIfTrue="1"/>
  </conditionalFormatting>
  <conditionalFormatting sqref="D159:H159">
    <cfRule type="duplicateValues" dxfId="178" priority="82" stopIfTrue="1"/>
  </conditionalFormatting>
  <conditionalFormatting sqref="D160:H160">
    <cfRule type="duplicateValues" dxfId="177" priority="81" stopIfTrue="1"/>
  </conditionalFormatting>
  <conditionalFormatting sqref="D161:H161">
    <cfRule type="duplicateValues" dxfId="176" priority="80" stopIfTrue="1"/>
  </conditionalFormatting>
  <conditionalFormatting sqref="D162:H162">
    <cfRule type="duplicateValues" dxfId="175" priority="79" stopIfTrue="1"/>
  </conditionalFormatting>
  <conditionalFormatting sqref="D163:H163">
    <cfRule type="duplicateValues" dxfId="174" priority="78" stopIfTrue="1"/>
  </conditionalFormatting>
  <conditionalFormatting sqref="D164:H164">
    <cfRule type="duplicateValues" dxfId="173" priority="77" stopIfTrue="1"/>
  </conditionalFormatting>
  <conditionalFormatting sqref="D165:H165">
    <cfRule type="duplicateValues" dxfId="172" priority="76" stopIfTrue="1"/>
  </conditionalFormatting>
  <conditionalFormatting sqref="D167:H167">
    <cfRule type="duplicateValues" dxfId="171" priority="75" stopIfTrue="1"/>
  </conditionalFormatting>
  <conditionalFormatting sqref="D168:H168">
    <cfRule type="duplicateValues" dxfId="170" priority="74" stopIfTrue="1"/>
  </conditionalFormatting>
  <conditionalFormatting sqref="D169:H169">
    <cfRule type="duplicateValues" dxfId="169" priority="73" stopIfTrue="1"/>
  </conditionalFormatting>
  <conditionalFormatting sqref="D170:H170">
    <cfRule type="duplicateValues" dxfId="168" priority="72" stopIfTrue="1"/>
  </conditionalFormatting>
  <conditionalFormatting sqref="D171:H171">
    <cfRule type="duplicateValues" dxfId="167" priority="71" stopIfTrue="1"/>
  </conditionalFormatting>
  <conditionalFormatting sqref="D172:H172">
    <cfRule type="duplicateValues" dxfId="166" priority="70" stopIfTrue="1"/>
  </conditionalFormatting>
  <conditionalFormatting sqref="D173:H173">
    <cfRule type="duplicateValues" dxfId="165" priority="69" stopIfTrue="1"/>
  </conditionalFormatting>
  <conditionalFormatting sqref="D174:H174">
    <cfRule type="duplicateValues" dxfId="164" priority="68" stopIfTrue="1"/>
  </conditionalFormatting>
  <conditionalFormatting sqref="D175:H175">
    <cfRule type="duplicateValues" dxfId="163" priority="67" stopIfTrue="1"/>
  </conditionalFormatting>
  <conditionalFormatting sqref="D176:H176">
    <cfRule type="duplicateValues" dxfId="162" priority="66" stopIfTrue="1"/>
  </conditionalFormatting>
  <conditionalFormatting sqref="D177:H177">
    <cfRule type="duplicateValues" dxfId="161" priority="65" stopIfTrue="1"/>
  </conditionalFormatting>
  <conditionalFormatting sqref="D178:H178">
    <cfRule type="duplicateValues" dxfId="160" priority="64" stopIfTrue="1"/>
  </conditionalFormatting>
  <conditionalFormatting sqref="D179:H179">
    <cfRule type="duplicateValues" dxfId="159" priority="63" stopIfTrue="1"/>
  </conditionalFormatting>
  <conditionalFormatting sqref="D180:H180">
    <cfRule type="duplicateValues" dxfId="158" priority="62" stopIfTrue="1"/>
  </conditionalFormatting>
  <conditionalFormatting sqref="D181:H181">
    <cfRule type="duplicateValues" dxfId="157" priority="61" stopIfTrue="1"/>
  </conditionalFormatting>
  <conditionalFormatting sqref="D182:H182">
    <cfRule type="duplicateValues" dxfId="156" priority="60" stopIfTrue="1"/>
  </conditionalFormatting>
  <conditionalFormatting sqref="D183:H183">
    <cfRule type="duplicateValues" dxfId="155" priority="59" stopIfTrue="1"/>
  </conditionalFormatting>
  <conditionalFormatting sqref="D184:H184">
    <cfRule type="duplicateValues" dxfId="154" priority="58" stopIfTrue="1"/>
  </conditionalFormatting>
  <conditionalFormatting sqref="D185:H185">
    <cfRule type="duplicateValues" dxfId="153" priority="57" stopIfTrue="1"/>
  </conditionalFormatting>
  <conditionalFormatting sqref="D186:H186">
    <cfRule type="duplicateValues" dxfId="152" priority="56" stopIfTrue="1"/>
  </conditionalFormatting>
  <conditionalFormatting sqref="D187:H187">
    <cfRule type="duplicateValues" dxfId="151" priority="55" stopIfTrue="1"/>
  </conditionalFormatting>
  <conditionalFormatting sqref="D188:H188">
    <cfRule type="duplicateValues" dxfId="150" priority="54" stopIfTrue="1"/>
  </conditionalFormatting>
  <conditionalFormatting sqref="D189:H189">
    <cfRule type="duplicateValues" dxfId="149" priority="53" stopIfTrue="1"/>
  </conditionalFormatting>
  <conditionalFormatting sqref="D190:H190">
    <cfRule type="duplicateValues" dxfId="148" priority="52" stopIfTrue="1"/>
  </conditionalFormatting>
  <conditionalFormatting sqref="D191:H191">
    <cfRule type="duplicateValues" dxfId="147" priority="51" stopIfTrue="1"/>
  </conditionalFormatting>
  <conditionalFormatting sqref="D192:H192">
    <cfRule type="duplicateValues" dxfId="146" priority="50" stopIfTrue="1"/>
  </conditionalFormatting>
  <conditionalFormatting sqref="D195:H195">
    <cfRule type="duplicateValues" dxfId="145" priority="49" stopIfTrue="1"/>
  </conditionalFormatting>
  <conditionalFormatting sqref="D196:H196">
    <cfRule type="duplicateValues" dxfId="144" priority="48" stopIfTrue="1"/>
  </conditionalFormatting>
  <conditionalFormatting sqref="D197:H197">
    <cfRule type="duplicateValues" dxfId="143" priority="47" stopIfTrue="1"/>
  </conditionalFormatting>
  <conditionalFormatting sqref="D198:H198">
    <cfRule type="duplicateValues" dxfId="142" priority="46" stopIfTrue="1"/>
  </conditionalFormatting>
  <conditionalFormatting sqref="D199:H199">
    <cfRule type="duplicateValues" dxfId="141" priority="45" stopIfTrue="1"/>
  </conditionalFormatting>
  <conditionalFormatting sqref="D200:H200">
    <cfRule type="duplicateValues" dxfId="140" priority="44" stopIfTrue="1"/>
  </conditionalFormatting>
  <conditionalFormatting sqref="D201:H201">
    <cfRule type="duplicateValues" dxfId="139" priority="43" stopIfTrue="1"/>
  </conditionalFormatting>
  <conditionalFormatting sqref="D202:H202">
    <cfRule type="duplicateValues" dxfId="138" priority="42" stopIfTrue="1"/>
  </conditionalFormatting>
  <conditionalFormatting sqref="D203:H203">
    <cfRule type="duplicateValues" dxfId="137" priority="41" stopIfTrue="1"/>
  </conditionalFormatting>
  <conditionalFormatting sqref="D204:H204">
    <cfRule type="duplicateValues" dxfId="136" priority="40" stopIfTrue="1"/>
  </conditionalFormatting>
  <conditionalFormatting sqref="D205:H205">
    <cfRule type="duplicateValues" dxfId="135" priority="39" stopIfTrue="1"/>
  </conditionalFormatting>
  <conditionalFormatting sqref="D206:H206">
    <cfRule type="duplicateValues" dxfId="134" priority="38" stopIfTrue="1"/>
  </conditionalFormatting>
  <conditionalFormatting sqref="D208:H208">
    <cfRule type="duplicateValues" dxfId="133" priority="37" stopIfTrue="1"/>
  </conditionalFormatting>
  <conditionalFormatting sqref="D209:H209">
    <cfRule type="duplicateValues" dxfId="132" priority="36" stopIfTrue="1"/>
  </conditionalFormatting>
  <conditionalFormatting sqref="D210:H210">
    <cfRule type="duplicateValues" dxfId="131" priority="35" stopIfTrue="1"/>
  </conditionalFormatting>
  <conditionalFormatting sqref="D211:H211">
    <cfRule type="duplicateValues" dxfId="130" priority="34" stopIfTrue="1"/>
  </conditionalFormatting>
  <conditionalFormatting sqref="D212:H212">
    <cfRule type="duplicateValues" dxfId="129" priority="33" stopIfTrue="1"/>
  </conditionalFormatting>
  <conditionalFormatting sqref="D213:H213">
    <cfRule type="duplicateValues" dxfId="128" priority="32" stopIfTrue="1"/>
  </conditionalFormatting>
  <conditionalFormatting sqref="D214:H214">
    <cfRule type="duplicateValues" dxfId="127" priority="31" stopIfTrue="1"/>
  </conditionalFormatting>
  <conditionalFormatting sqref="D215:H215">
    <cfRule type="duplicateValues" dxfId="126" priority="30" stopIfTrue="1"/>
  </conditionalFormatting>
  <conditionalFormatting sqref="D216:H216">
    <cfRule type="duplicateValues" dxfId="125" priority="29" stopIfTrue="1"/>
  </conditionalFormatting>
  <conditionalFormatting sqref="D217:H217">
    <cfRule type="duplicateValues" dxfId="124" priority="28" stopIfTrue="1"/>
  </conditionalFormatting>
  <conditionalFormatting sqref="D218:H218">
    <cfRule type="duplicateValues" dxfId="123" priority="27" stopIfTrue="1"/>
  </conditionalFormatting>
  <conditionalFormatting sqref="D219:H219">
    <cfRule type="duplicateValues" dxfId="122" priority="26" stopIfTrue="1"/>
  </conditionalFormatting>
  <conditionalFormatting sqref="D220:H220">
    <cfRule type="duplicateValues" dxfId="121" priority="25" stopIfTrue="1"/>
  </conditionalFormatting>
  <conditionalFormatting sqref="D223:H223">
    <cfRule type="duplicateValues" dxfId="120" priority="24" stopIfTrue="1"/>
  </conditionalFormatting>
  <conditionalFormatting sqref="D224:H224">
    <cfRule type="duplicateValues" dxfId="119" priority="23" stopIfTrue="1"/>
  </conditionalFormatting>
  <conditionalFormatting sqref="D225:H225">
    <cfRule type="duplicateValues" dxfId="118" priority="22" stopIfTrue="1"/>
  </conditionalFormatting>
  <conditionalFormatting sqref="D226:H226">
    <cfRule type="duplicateValues" dxfId="117" priority="21" stopIfTrue="1"/>
  </conditionalFormatting>
  <conditionalFormatting sqref="D227:H227">
    <cfRule type="duplicateValues" dxfId="116" priority="20" stopIfTrue="1"/>
  </conditionalFormatting>
  <conditionalFormatting sqref="D228:H228">
    <cfRule type="duplicateValues" dxfId="115" priority="19" stopIfTrue="1"/>
  </conditionalFormatting>
  <conditionalFormatting sqref="D229:H229">
    <cfRule type="duplicateValues" dxfId="114" priority="18" stopIfTrue="1"/>
  </conditionalFormatting>
  <conditionalFormatting sqref="D230:H230">
    <cfRule type="duplicateValues" dxfId="113" priority="17" stopIfTrue="1"/>
  </conditionalFormatting>
  <conditionalFormatting sqref="D231:H231">
    <cfRule type="duplicateValues" dxfId="112" priority="16" stopIfTrue="1"/>
  </conditionalFormatting>
  <conditionalFormatting sqref="D232:H232">
    <cfRule type="duplicateValues" dxfId="111" priority="15" stopIfTrue="1"/>
  </conditionalFormatting>
  <conditionalFormatting sqref="D233:H233">
    <cfRule type="duplicateValues" dxfId="110" priority="14" stopIfTrue="1"/>
  </conditionalFormatting>
  <conditionalFormatting sqref="D234:H234">
    <cfRule type="duplicateValues" dxfId="109" priority="13" stopIfTrue="1"/>
  </conditionalFormatting>
  <conditionalFormatting sqref="D237:H237">
    <cfRule type="duplicateValues" dxfId="108" priority="12" stopIfTrue="1"/>
  </conditionalFormatting>
  <conditionalFormatting sqref="D238:H238">
    <cfRule type="duplicateValues" dxfId="107" priority="11" stopIfTrue="1"/>
  </conditionalFormatting>
  <conditionalFormatting sqref="D239:H239">
    <cfRule type="duplicateValues" dxfId="106" priority="10" stopIfTrue="1"/>
  </conditionalFormatting>
  <conditionalFormatting sqref="D240:H240">
    <cfRule type="duplicateValues" dxfId="105" priority="9" stopIfTrue="1"/>
  </conditionalFormatting>
  <conditionalFormatting sqref="D243:H243">
    <cfRule type="duplicateValues" dxfId="104" priority="8" stopIfTrue="1"/>
  </conditionalFormatting>
  <conditionalFormatting sqref="D244:H244">
    <cfRule type="duplicateValues" dxfId="103" priority="7" stopIfTrue="1"/>
  </conditionalFormatting>
  <conditionalFormatting sqref="D246:H246">
    <cfRule type="duplicateValues" dxfId="102" priority="6" stopIfTrue="1"/>
  </conditionalFormatting>
  <conditionalFormatting sqref="D247:H247">
    <cfRule type="duplicateValues" dxfId="101" priority="5" stopIfTrue="1"/>
  </conditionalFormatting>
  <conditionalFormatting sqref="D249:H249">
    <cfRule type="duplicateValues" dxfId="100" priority="4" stopIfTrue="1"/>
  </conditionalFormatting>
  <conditionalFormatting sqref="D250:H250">
    <cfRule type="duplicateValues" dxfId="99" priority="3" stopIfTrue="1"/>
  </conditionalFormatting>
  <conditionalFormatting sqref="D251:H251">
    <cfRule type="duplicateValues" dxfId="98" priority="2" stopIfTrue="1"/>
  </conditionalFormatting>
  <conditionalFormatting sqref="D252:H252">
    <cfRule type="duplicateValues" dxfId="97" priority="1" stopIfTrue="1"/>
  </conditionalFormatting>
  <dataValidations count="1">
    <dataValidation type="whole" operator="equal" allowBlank="1" showInputMessage="1" showErrorMessage="1" sqref="D237:H240 D243:H244 D34:H54 D7:H32 D103:H107 D56:H61 D63:H92 D95:H100 D246:H247 D109:H121 D123:H128 D130:H147 D149:H165 D167:H192 D195:H206 D208:H220 D223:H234 D249:H252" xr:uid="{00000000-0002-0000-0500-000000000000}">
      <formula1>1</formula1>
    </dataValidation>
  </dataValidations>
  <hyperlinks>
    <hyperlink ref="O105" location="'Measure catalogue'!C26" tooltip="6B. (Re)Assess stability of the dam and retention pond taking into account the properties of tails, used soils, appropriate safety criteria, and local condition" display="6B" xr:uid="{00000000-0004-0000-0500-000000000000}"/>
    <hyperlink ref="O106" location="'Measure catalogue'!C26" tooltip="6B. (Re)Assess stability of the dam and retention pond taking into account the properties of tails, used soils, appropriate safety criteria, and local condition" display="6B" xr:uid="{00000000-0004-0000-0500-000001000000}"/>
    <hyperlink ref="P105" location="'Measure catalogue'!C27" tooltip="6C. Modify the designs of the dam and retention pond" display="6C" xr:uid="{00000000-0004-0000-0500-000002000000}"/>
    <hyperlink ref="P106" location="'Measure catalogue'!C27" tooltip="6C. Modify the designs of the dam and retention pond" display="6C" xr:uid="{00000000-0004-0000-0500-000003000000}"/>
    <hyperlink ref="O107" location="'Measure catalogue'!C27" tooltip="6C. Modify the designs of the dam and retention pond" display="6C" xr:uid="{00000000-0004-0000-0500-000004000000}"/>
    <hyperlink ref="O103" location="'Measure catalogue'!C37" tooltip="11A. Update or design documentations for pipeline locations and routing" display="11A" xr:uid="{00000000-0004-0000-0500-000005000000}"/>
    <hyperlink ref="O104" location="'Measure catalogue'!C37" tooltip="11A. Update or design documentations for pipeline locations and routing" display="11A" xr:uid="{00000000-0004-0000-0500-000006000000}"/>
    <hyperlink ref="P107" location="'Measure catalogue'!C28" tooltip="6D. Create additional reservoirs for catching precipitation and flood waters" display="6D" xr:uid="{00000000-0004-0000-0500-000007000000}"/>
    <hyperlink ref="AA7" location="'Measure catalogue'!A1" display="Go to recommended measures" xr:uid="{0AF27C78-1B15-4119-9BDB-CB1600C42C9B}"/>
  </hyperlinks>
  <pageMargins left="0.78740157480314965" right="0.39370078740157483" top="0.78740157480314965" bottom="0.78740157480314965" header="0.31496062992125984" footer="0.31496062992125984"/>
  <pageSetup paperSize="9" orientation="landscape" r:id="rId1"/>
  <headerFooter alignWithMargins="0">
    <oddFooter>&amp;L&amp;10&amp;A&amp;C&amp;10&amp;P&amp;R&amp;10&amp;F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29"/>
  <sheetViews>
    <sheetView zoomScale="70" zoomScaleNormal="70" workbookViewId="0">
      <selection sqref="A1:J1"/>
    </sheetView>
  </sheetViews>
  <sheetFormatPr defaultRowHeight="15" x14ac:dyDescent="0.25"/>
  <cols>
    <col min="1" max="1" width="17.85546875" bestFit="1" customWidth="1"/>
    <col min="2" max="2" width="11.140625" bestFit="1" customWidth="1"/>
    <col min="3" max="8" width="11.5703125" bestFit="1" customWidth="1"/>
    <col min="9" max="9" width="13.42578125" bestFit="1" customWidth="1"/>
    <col min="11" max="11" width="8.5703125" hidden="1" customWidth="1"/>
    <col min="12" max="13" width="6.42578125" hidden="1" customWidth="1"/>
    <col min="14" max="14" width="12.85546875" hidden="1" customWidth="1"/>
    <col min="15" max="15" width="12" hidden="1" customWidth="1"/>
    <col min="16" max="16" width="6.42578125" hidden="1" customWidth="1"/>
    <col min="17" max="17" width="15.85546875" hidden="1" customWidth="1"/>
    <col min="18" max="18" width="12.5703125" hidden="1" customWidth="1"/>
    <col min="19" max="19" width="11.140625" hidden="1" customWidth="1"/>
    <col min="21" max="21" width="12.42578125" customWidth="1"/>
    <col min="22" max="28" width="8.140625" customWidth="1"/>
    <col min="29" max="29" width="9.5703125" bestFit="1" customWidth="1"/>
  </cols>
  <sheetData>
    <row r="1" spans="1:19" ht="48.75" customHeight="1" x14ac:dyDescent="0.25">
      <c r="A1" s="274" t="s">
        <v>271</v>
      </c>
      <c r="B1" s="275"/>
      <c r="C1" s="275"/>
      <c r="D1" s="275"/>
      <c r="E1" s="275"/>
      <c r="F1" s="275"/>
      <c r="G1" s="275"/>
      <c r="H1" s="275"/>
      <c r="I1" s="275"/>
      <c r="J1" s="275"/>
      <c r="K1" s="227"/>
      <c r="L1" s="227"/>
      <c r="M1" s="227"/>
      <c r="N1" s="227"/>
      <c r="O1" s="227"/>
      <c r="P1" s="227"/>
      <c r="Q1" s="227"/>
      <c r="R1" s="227"/>
      <c r="S1" s="227"/>
    </row>
    <row r="2" spans="1:19" ht="48.75" customHeight="1" x14ac:dyDescent="0.25">
      <c r="A2" s="258" t="s">
        <v>1169</v>
      </c>
      <c r="B2" s="259"/>
      <c r="C2" s="259"/>
      <c r="D2" s="259"/>
      <c r="E2" s="259"/>
      <c r="F2" s="259"/>
      <c r="G2" s="259"/>
      <c r="H2" s="259"/>
      <c r="I2" s="259"/>
      <c r="J2" s="259"/>
      <c r="K2" s="228"/>
      <c r="L2" s="228"/>
      <c r="M2" s="228"/>
      <c r="N2" s="228"/>
      <c r="O2" s="228"/>
      <c r="P2" s="228"/>
      <c r="Q2" s="228"/>
      <c r="R2" s="228"/>
      <c r="S2" s="228"/>
    </row>
    <row r="3" spans="1:19" s="207" customFormat="1" ht="30.75" customHeight="1" thickBot="1" x14ac:dyDescent="0.3">
      <c r="A3" s="213" t="s">
        <v>541</v>
      </c>
      <c r="B3" s="214"/>
      <c r="C3" s="212"/>
      <c r="D3" s="212"/>
      <c r="E3" s="212"/>
      <c r="F3" s="212"/>
      <c r="G3" s="212"/>
      <c r="H3" s="212"/>
      <c r="I3" s="212"/>
      <c r="J3" s="215"/>
      <c r="K3" s="213" t="s">
        <v>575</v>
      </c>
      <c r="L3" s="215"/>
      <c r="M3" s="215"/>
      <c r="N3" s="215"/>
      <c r="O3" s="215"/>
      <c r="P3" s="215"/>
      <c r="Q3" s="215"/>
      <c r="R3" s="215"/>
      <c r="S3" s="215"/>
    </row>
    <row r="4" spans="1:19" x14ac:dyDescent="0.25">
      <c r="A4" s="37" t="s">
        <v>527</v>
      </c>
      <c r="B4" t="s">
        <v>534</v>
      </c>
      <c r="C4" t="s">
        <v>535</v>
      </c>
      <c r="D4" t="s">
        <v>536</v>
      </c>
      <c r="E4" t="s">
        <v>537</v>
      </c>
      <c r="F4" t="s">
        <v>539</v>
      </c>
      <c r="G4" t="s">
        <v>538</v>
      </c>
      <c r="H4" t="s">
        <v>529</v>
      </c>
      <c r="I4" t="s">
        <v>540</v>
      </c>
      <c r="J4" s="85"/>
      <c r="K4" s="93"/>
      <c r="L4" s="94" t="s">
        <v>649</v>
      </c>
      <c r="M4" s="94" t="s">
        <v>276</v>
      </c>
      <c r="N4" s="94" t="s">
        <v>277</v>
      </c>
      <c r="O4" s="94" t="s">
        <v>278</v>
      </c>
      <c r="P4" s="94" t="s">
        <v>279</v>
      </c>
      <c r="Q4" s="94" t="s">
        <v>643</v>
      </c>
      <c r="R4" s="94" t="s">
        <v>644</v>
      </c>
      <c r="S4" s="95" t="s">
        <v>6</v>
      </c>
    </row>
    <row r="5" spans="1:19" x14ac:dyDescent="0.25">
      <c r="A5" s="38" t="s">
        <v>722</v>
      </c>
      <c r="B5" s="39">
        <v>1</v>
      </c>
      <c r="C5" s="39">
        <v>13</v>
      </c>
      <c r="D5" s="39">
        <v>6</v>
      </c>
      <c r="E5" s="39">
        <v>5</v>
      </c>
      <c r="F5" s="39">
        <v>1</v>
      </c>
      <c r="G5" s="39">
        <v>93</v>
      </c>
      <c r="H5" s="39">
        <v>112</v>
      </c>
      <c r="I5" s="39">
        <v>26</v>
      </c>
      <c r="J5" s="85"/>
      <c r="K5" s="96" t="s">
        <v>530</v>
      </c>
      <c r="L5" s="97">
        <v>1</v>
      </c>
      <c r="M5" s="97">
        <v>2</v>
      </c>
      <c r="N5" s="97">
        <v>3</v>
      </c>
      <c r="O5" s="97">
        <v>4</v>
      </c>
      <c r="P5" s="97">
        <v>5</v>
      </c>
      <c r="Q5" s="97">
        <v>6</v>
      </c>
      <c r="R5" s="97">
        <v>7</v>
      </c>
      <c r="S5" s="98">
        <v>8</v>
      </c>
    </row>
    <row r="6" spans="1:19" x14ac:dyDescent="0.25">
      <c r="A6" s="38" t="s">
        <v>581</v>
      </c>
      <c r="B6" s="39">
        <v>0</v>
      </c>
      <c r="C6" s="39">
        <v>11</v>
      </c>
      <c r="D6" s="39">
        <v>5</v>
      </c>
      <c r="E6" s="39">
        <v>2</v>
      </c>
      <c r="F6" s="39">
        <v>3</v>
      </c>
      <c r="G6" s="39">
        <v>78</v>
      </c>
      <c r="H6" s="39">
        <v>100</v>
      </c>
      <c r="I6" s="39">
        <v>21</v>
      </c>
      <c r="J6" s="85"/>
      <c r="K6" s="87">
        <f>'Group 2 Questions'!B7</f>
        <v>1</v>
      </c>
      <c r="L6" s="88">
        <f>'Group 2 Questions'!D7</f>
        <v>0</v>
      </c>
      <c r="M6" s="88">
        <f>'Group 2 Questions'!E7</f>
        <v>0</v>
      </c>
      <c r="N6" s="88">
        <f>'Group 2 Questions'!F7</f>
        <v>0</v>
      </c>
      <c r="O6" s="88">
        <f>'Group 2 Questions'!G7</f>
        <v>0</v>
      </c>
      <c r="P6" s="88">
        <f>'Group 2 Questions'!H7</f>
        <v>1</v>
      </c>
      <c r="Q6" s="88">
        <f>'Group 2 Questions'!K7</f>
        <v>1</v>
      </c>
      <c r="R6" s="88">
        <f>'Group 2 Questions'!L7</f>
        <v>4</v>
      </c>
      <c r="S6" s="89" t="str">
        <f>'Group 2 Questions'!M7</f>
        <v>HRA</v>
      </c>
    </row>
    <row r="7" spans="1:19" x14ac:dyDescent="0.25">
      <c r="A7" s="38" t="s">
        <v>13</v>
      </c>
      <c r="B7" s="39">
        <v>3</v>
      </c>
      <c r="C7" s="39">
        <v>27</v>
      </c>
      <c r="D7" s="39">
        <v>1</v>
      </c>
      <c r="E7" s="39">
        <v>1</v>
      </c>
      <c r="F7" s="39">
        <v>0</v>
      </c>
      <c r="G7" s="39">
        <v>125</v>
      </c>
      <c r="H7" s="39">
        <v>128</v>
      </c>
      <c r="I7" s="39">
        <v>32</v>
      </c>
      <c r="J7" s="85"/>
      <c r="K7" s="87">
        <f>'Group 2 Questions'!B8</f>
        <v>2</v>
      </c>
      <c r="L7" s="88">
        <f>'Group 2 Questions'!D8</f>
        <v>1</v>
      </c>
      <c r="M7" s="88">
        <f>'Group 2 Questions'!E8</f>
        <v>0</v>
      </c>
      <c r="N7" s="88">
        <f>'Group 2 Questions'!F8</f>
        <v>0</v>
      </c>
      <c r="O7" s="88">
        <f>'Group 2 Questions'!G8</f>
        <v>0</v>
      </c>
      <c r="P7" s="88">
        <f>'Group 2 Questions'!H8</f>
        <v>0</v>
      </c>
      <c r="Q7" s="88">
        <f>'Group 2 Questions'!K8</f>
        <v>0</v>
      </c>
      <c r="R7" s="88">
        <f>'Group 2 Questions'!L8</f>
        <v>0</v>
      </c>
      <c r="S7" s="89" t="str">
        <f>'Group 2 Questions'!M8</f>
        <v>HRA</v>
      </c>
    </row>
    <row r="8" spans="1:19" x14ac:dyDescent="0.25">
      <c r="A8" s="38" t="s">
        <v>583</v>
      </c>
      <c r="B8" s="39">
        <v>2</v>
      </c>
      <c r="C8" s="39">
        <v>13</v>
      </c>
      <c r="D8" s="39">
        <v>8</v>
      </c>
      <c r="E8" s="39">
        <v>3</v>
      </c>
      <c r="F8" s="39">
        <v>4</v>
      </c>
      <c r="G8" s="39">
        <v>99</v>
      </c>
      <c r="H8" s="39">
        <v>136</v>
      </c>
      <c r="I8" s="39">
        <v>30</v>
      </c>
      <c r="J8" s="85"/>
      <c r="K8" s="87">
        <f>'Group 2 Questions'!B9</f>
        <v>3</v>
      </c>
      <c r="L8" s="88">
        <f>'Group 2 Questions'!D9</f>
        <v>0</v>
      </c>
      <c r="M8" s="88">
        <f>'Group 2 Questions'!E9</f>
        <v>0</v>
      </c>
      <c r="N8" s="88">
        <f>'Group 2 Questions'!F9</f>
        <v>1</v>
      </c>
      <c r="O8" s="88">
        <f>'Group 2 Questions'!G9</f>
        <v>0</v>
      </c>
      <c r="P8" s="88">
        <f>'Group 2 Questions'!H9</f>
        <v>0</v>
      </c>
      <c r="Q8" s="88">
        <f>'Group 2 Questions'!K9</f>
        <v>3</v>
      </c>
      <c r="R8" s="88">
        <f>'Group 2 Questions'!L9</f>
        <v>4</v>
      </c>
      <c r="S8" s="89" t="str">
        <f>'Group 2 Questions'!M9</f>
        <v>HRA</v>
      </c>
    </row>
    <row r="9" spans="1:19" x14ac:dyDescent="0.25">
      <c r="A9" s="38" t="s">
        <v>723</v>
      </c>
      <c r="B9" s="39">
        <v>5</v>
      </c>
      <c r="C9" s="39">
        <v>19</v>
      </c>
      <c r="D9" s="39">
        <v>1</v>
      </c>
      <c r="E9" s="39">
        <v>1</v>
      </c>
      <c r="F9" s="39">
        <v>5</v>
      </c>
      <c r="G9" s="39">
        <v>99</v>
      </c>
      <c r="H9" s="39">
        <v>120</v>
      </c>
      <c r="I9" s="39">
        <v>31</v>
      </c>
      <c r="J9" s="85"/>
      <c r="K9" s="87">
        <f>'Group 2 Questions'!B10</f>
        <v>4</v>
      </c>
      <c r="L9" s="88">
        <f>'Group 2 Questions'!D10</f>
        <v>0</v>
      </c>
      <c r="M9" s="88">
        <f>'Group 2 Questions'!E10</f>
        <v>0</v>
      </c>
      <c r="N9" s="88">
        <f>'Group 2 Questions'!F10</f>
        <v>1</v>
      </c>
      <c r="O9" s="88">
        <f>'Group 2 Questions'!G10</f>
        <v>0</v>
      </c>
      <c r="P9" s="88">
        <f>'Group 2 Questions'!H10</f>
        <v>0</v>
      </c>
      <c r="Q9" s="88">
        <f>'Group 2 Questions'!K10</f>
        <v>3</v>
      </c>
      <c r="R9" s="88">
        <f>'Group 2 Questions'!L10</f>
        <v>4</v>
      </c>
      <c r="S9" s="89" t="str">
        <f>'Group 2 Questions'!M10</f>
        <v>HRA</v>
      </c>
    </row>
    <row r="10" spans="1:19" x14ac:dyDescent="0.25">
      <c r="A10" s="38" t="s">
        <v>584</v>
      </c>
      <c r="B10" s="39">
        <v>0</v>
      </c>
      <c r="C10" s="39">
        <v>2</v>
      </c>
      <c r="D10" s="39">
        <v>0</v>
      </c>
      <c r="E10" s="39">
        <v>2</v>
      </c>
      <c r="F10" s="39">
        <v>1</v>
      </c>
      <c r="G10" s="39">
        <v>13</v>
      </c>
      <c r="H10" s="39">
        <v>20</v>
      </c>
      <c r="I10" s="39">
        <v>5</v>
      </c>
      <c r="J10" s="85"/>
      <c r="K10" s="87">
        <f>'Group 2 Questions'!B11</f>
        <v>5</v>
      </c>
      <c r="L10" s="88">
        <f>'Group 2 Questions'!D11</f>
        <v>0</v>
      </c>
      <c r="M10" s="88">
        <f>'Group 2 Questions'!E11</f>
        <v>0</v>
      </c>
      <c r="N10" s="88">
        <f>'Group 2 Questions'!F11</f>
        <v>1</v>
      </c>
      <c r="O10" s="88">
        <f>'Group 2 Questions'!G11</f>
        <v>0</v>
      </c>
      <c r="P10" s="88">
        <f>'Group 2 Questions'!H11</f>
        <v>0</v>
      </c>
      <c r="Q10" s="88">
        <f>'Group 2 Questions'!K11</f>
        <v>3</v>
      </c>
      <c r="R10" s="88">
        <f>'Group 2 Questions'!L11</f>
        <v>4</v>
      </c>
      <c r="S10" s="89" t="str">
        <f>'Group 2 Questions'!M11</f>
        <v>HRA</v>
      </c>
    </row>
    <row r="11" spans="1:19" x14ac:dyDescent="0.25">
      <c r="A11" s="38" t="s">
        <v>20</v>
      </c>
      <c r="B11" s="39">
        <v>5</v>
      </c>
      <c r="C11" s="39">
        <v>6</v>
      </c>
      <c r="D11" s="39">
        <v>0</v>
      </c>
      <c r="E11" s="39">
        <v>1</v>
      </c>
      <c r="F11" s="39">
        <v>1</v>
      </c>
      <c r="G11" s="39">
        <v>35</v>
      </c>
      <c r="H11" s="39">
        <v>40</v>
      </c>
      <c r="I11" s="39">
        <v>13</v>
      </c>
      <c r="J11" s="85"/>
      <c r="K11" s="87">
        <f>'Group 2 Questions'!B12</f>
        <v>6</v>
      </c>
      <c r="L11" s="88">
        <f>'Group 2 Questions'!D12</f>
        <v>0</v>
      </c>
      <c r="M11" s="88">
        <f>'Group 2 Questions'!E12</f>
        <v>0</v>
      </c>
      <c r="N11" s="88">
        <f>'Group 2 Questions'!F12</f>
        <v>0</v>
      </c>
      <c r="O11" s="88">
        <f>'Group 2 Questions'!G12</f>
        <v>1</v>
      </c>
      <c r="P11" s="88">
        <f>'Group 2 Questions'!H12</f>
        <v>0</v>
      </c>
      <c r="Q11" s="88">
        <f>'Group 2 Questions'!K12</f>
        <v>2</v>
      </c>
      <c r="R11" s="88">
        <f>'Group 2 Questions'!L12</f>
        <v>4</v>
      </c>
      <c r="S11" s="89" t="str">
        <f>'Group 2 Questions'!M12</f>
        <v>HRA</v>
      </c>
    </row>
    <row r="12" spans="1:19" x14ac:dyDescent="0.25">
      <c r="A12" s="38" t="s">
        <v>10</v>
      </c>
      <c r="B12" s="39">
        <v>1</v>
      </c>
      <c r="C12" s="39">
        <v>1</v>
      </c>
      <c r="D12" s="39">
        <v>1</v>
      </c>
      <c r="E12" s="39">
        <v>2</v>
      </c>
      <c r="F12" s="39">
        <v>1</v>
      </c>
      <c r="G12" s="39">
        <v>13</v>
      </c>
      <c r="H12" s="39">
        <v>24</v>
      </c>
      <c r="I12" s="39">
        <v>6</v>
      </c>
      <c r="J12" s="85"/>
      <c r="K12" s="87">
        <f>'Group 2 Questions'!B13</f>
        <v>7</v>
      </c>
      <c r="L12" s="88">
        <f>'Group 2 Questions'!D13</f>
        <v>0</v>
      </c>
      <c r="M12" s="88">
        <f>'Group 2 Questions'!E13</f>
        <v>0</v>
      </c>
      <c r="N12" s="88">
        <f>'Group 2 Questions'!F13</f>
        <v>0</v>
      </c>
      <c r="O12" s="88">
        <f>'Group 2 Questions'!G13</f>
        <v>1</v>
      </c>
      <c r="P12" s="88">
        <f>'Group 2 Questions'!H13</f>
        <v>0</v>
      </c>
      <c r="Q12" s="88">
        <f>'Group 2 Questions'!K13</f>
        <v>2</v>
      </c>
      <c r="R12" s="88">
        <f>'Group 2 Questions'!L13</f>
        <v>4</v>
      </c>
      <c r="S12" s="89" t="str">
        <f>'Group 2 Questions'!M13</f>
        <v>HRA</v>
      </c>
    </row>
    <row r="13" spans="1:19" x14ac:dyDescent="0.25">
      <c r="A13" s="38" t="s">
        <v>724</v>
      </c>
      <c r="B13" s="39">
        <v>9</v>
      </c>
      <c r="C13" s="39">
        <v>9</v>
      </c>
      <c r="D13" s="39">
        <v>0</v>
      </c>
      <c r="E13" s="39">
        <v>0</v>
      </c>
      <c r="F13" s="39">
        <v>0</v>
      </c>
      <c r="G13" s="39">
        <v>40</v>
      </c>
      <c r="H13" s="39">
        <v>40</v>
      </c>
      <c r="I13" s="39">
        <v>18</v>
      </c>
      <c r="J13" s="85"/>
      <c r="K13" s="87">
        <f>'Group 2 Questions'!B14</f>
        <v>8</v>
      </c>
      <c r="L13" s="88">
        <f>'Group 2 Questions'!D14</f>
        <v>0</v>
      </c>
      <c r="M13" s="88">
        <f>'Group 2 Questions'!E14</f>
        <v>1</v>
      </c>
      <c r="N13" s="88">
        <f>'Group 2 Questions'!F14</f>
        <v>0</v>
      </c>
      <c r="O13" s="88">
        <f>'Group 2 Questions'!G14</f>
        <v>0</v>
      </c>
      <c r="P13" s="88">
        <f>'Group 2 Questions'!H14</f>
        <v>0</v>
      </c>
      <c r="Q13" s="88">
        <f>'Group 2 Questions'!K14</f>
        <v>8</v>
      </c>
      <c r="R13" s="88">
        <f>'Group 2 Questions'!L14</f>
        <v>8</v>
      </c>
      <c r="S13" s="89" t="str">
        <f>'Group 2 Questions'!M14</f>
        <v>HRA</v>
      </c>
    </row>
    <row r="14" spans="1:19" x14ac:dyDescent="0.25">
      <c r="A14" s="38" t="s">
        <v>725</v>
      </c>
      <c r="B14" s="39">
        <v>2</v>
      </c>
      <c r="C14" s="39">
        <v>9</v>
      </c>
      <c r="D14" s="39">
        <v>0</v>
      </c>
      <c r="E14" s="39">
        <v>1</v>
      </c>
      <c r="F14" s="39">
        <v>2</v>
      </c>
      <c r="G14" s="39">
        <v>44</v>
      </c>
      <c r="H14" s="39">
        <v>52</v>
      </c>
      <c r="I14" s="39">
        <v>14</v>
      </c>
      <c r="J14" s="85"/>
      <c r="K14" s="87">
        <f>'Group 2 Questions'!B15</f>
        <v>9</v>
      </c>
      <c r="L14" s="88">
        <f>'Group 2 Questions'!D15</f>
        <v>0</v>
      </c>
      <c r="M14" s="88">
        <f>'Group 2 Questions'!E15</f>
        <v>1</v>
      </c>
      <c r="N14" s="88">
        <f>'Group 2 Questions'!F15</f>
        <v>0</v>
      </c>
      <c r="O14" s="88">
        <f>'Group 2 Questions'!G15</f>
        <v>0</v>
      </c>
      <c r="P14" s="88">
        <f>'Group 2 Questions'!H15</f>
        <v>0</v>
      </c>
      <c r="Q14" s="88">
        <f>'Group 2 Questions'!K15</f>
        <v>4</v>
      </c>
      <c r="R14" s="88">
        <f>'Group 2 Questions'!L15</f>
        <v>4</v>
      </c>
      <c r="S14" s="89" t="str">
        <f>'Group 2 Questions'!M15</f>
        <v>HRA</v>
      </c>
    </row>
    <row r="15" spans="1:19" x14ac:dyDescent="0.25">
      <c r="A15" s="38" t="s">
        <v>726</v>
      </c>
      <c r="B15" s="39">
        <v>5</v>
      </c>
      <c r="C15" s="39">
        <v>8</v>
      </c>
      <c r="D15" s="39">
        <v>0</v>
      </c>
      <c r="E15" s="39">
        <v>0</v>
      </c>
      <c r="F15" s="39">
        <v>2</v>
      </c>
      <c r="G15" s="39">
        <v>38</v>
      </c>
      <c r="H15" s="39">
        <v>44</v>
      </c>
      <c r="I15" s="39">
        <v>15</v>
      </c>
      <c r="J15" s="85"/>
      <c r="K15" s="87">
        <f>'Group 2 Questions'!B16</f>
        <v>10</v>
      </c>
      <c r="L15" s="88">
        <f>'Group 2 Questions'!D16</f>
        <v>0</v>
      </c>
      <c r="M15" s="88">
        <f>'Group 2 Questions'!E16</f>
        <v>0</v>
      </c>
      <c r="N15" s="88">
        <f>'Group 2 Questions'!F16</f>
        <v>0</v>
      </c>
      <c r="O15" s="88">
        <f>'Group 2 Questions'!G16</f>
        <v>1</v>
      </c>
      <c r="P15" s="88">
        <f>'Group 2 Questions'!H16</f>
        <v>0</v>
      </c>
      <c r="Q15" s="88">
        <f>'Group 2 Questions'!K16</f>
        <v>2</v>
      </c>
      <c r="R15" s="88">
        <f>'Group 2 Questions'!L16</f>
        <v>4</v>
      </c>
      <c r="S15" s="89" t="str">
        <f>'Group 2 Questions'!M16</f>
        <v>HRA</v>
      </c>
    </row>
    <row r="16" spans="1:19" x14ac:dyDescent="0.25">
      <c r="A16" s="38" t="s">
        <v>727</v>
      </c>
      <c r="B16" s="39">
        <v>3</v>
      </c>
      <c r="C16" s="39">
        <v>9</v>
      </c>
      <c r="D16" s="39">
        <v>0</v>
      </c>
      <c r="E16" s="39">
        <v>0</v>
      </c>
      <c r="F16" s="39">
        <v>0</v>
      </c>
      <c r="G16" s="39">
        <v>36</v>
      </c>
      <c r="H16" s="39">
        <v>36</v>
      </c>
      <c r="I16" s="39">
        <v>12</v>
      </c>
      <c r="J16" s="85"/>
      <c r="K16" s="87">
        <f>'Group 2 Questions'!B17</f>
        <v>11</v>
      </c>
      <c r="L16" s="88">
        <f>'Group 2 Questions'!D17</f>
        <v>0</v>
      </c>
      <c r="M16" s="88">
        <f>'Group 2 Questions'!E17</f>
        <v>1</v>
      </c>
      <c r="N16" s="88">
        <f>'Group 2 Questions'!F17</f>
        <v>0</v>
      </c>
      <c r="O16" s="88">
        <f>'Group 2 Questions'!G17</f>
        <v>0</v>
      </c>
      <c r="P16" s="88">
        <f>'Group 2 Questions'!H17</f>
        <v>0</v>
      </c>
      <c r="Q16" s="88">
        <f>'Group 2 Questions'!K17</f>
        <v>4</v>
      </c>
      <c r="R16" s="88">
        <f>'Group 2 Questions'!L17</f>
        <v>4</v>
      </c>
      <c r="S16" s="89" t="str">
        <f>'Group 2 Questions'!M17</f>
        <v>HRA</v>
      </c>
    </row>
    <row r="17" spans="1:19" x14ac:dyDescent="0.25">
      <c r="A17" s="38" t="s">
        <v>528</v>
      </c>
      <c r="B17" s="39">
        <v>36</v>
      </c>
      <c r="C17" s="39">
        <v>127</v>
      </c>
      <c r="D17" s="39">
        <v>22</v>
      </c>
      <c r="E17" s="39">
        <v>18</v>
      </c>
      <c r="F17" s="39">
        <v>20</v>
      </c>
      <c r="G17" s="39">
        <v>713</v>
      </c>
      <c r="H17" s="39">
        <v>852</v>
      </c>
      <c r="I17" s="39">
        <v>223</v>
      </c>
      <c r="J17" s="85"/>
      <c r="K17" s="87">
        <f>'Group 2 Questions'!B18</f>
        <v>12</v>
      </c>
      <c r="L17" s="88">
        <f>'Group 2 Questions'!D18</f>
        <v>0</v>
      </c>
      <c r="M17" s="88">
        <f>'Group 2 Questions'!E18</f>
        <v>1</v>
      </c>
      <c r="N17" s="88">
        <f>'Group 2 Questions'!F18</f>
        <v>0</v>
      </c>
      <c r="O17" s="88">
        <f>'Group 2 Questions'!G18</f>
        <v>0</v>
      </c>
      <c r="P17" s="88">
        <f>'Group 2 Questions'!H18</f>
        <v>0</v>
      </c>
      <c r="Q17" s="88">
        <f>'Group 2 Questions'!K18</f>
        <v>8</v>
      </c>
      <c r="R17" s="88">
        <f>'Group 2 Questions'!L18</f>
        <v>8</v>
      </c>
      <c r="S17" s="89" t="str">
        <f>'Group 2 Questions'!M18</f>
        <v>HRA</v>
      </c>
    </row>
    <row r="18" spans="1:19" ht="29.25" customHeight="1" x14ac:dyDescent="0.25">
      <c r="A18" s="299" t="s">
        <v>1182</v>
      </c>
      <c r="B18" s="299"/>
      <c r="C18" s="299"/>
      <c r="D18" s="299"/>
      <c r="E18" s="299"/>
      <c r="F18" s="299"/>
      <c r="G18" s="299"/>
      <c r="H18" s="299"/>
      <c r="I18" s="299"/>
      <c r="J18" s="85"/>
      <c r="K18" s="87">
        <f>'Group 2 Questions'!B19</f>
        <v>13</v>
      </c>
      <c r="L18" s="88">
        <f>'Group 2 Questions'!D19</f>
        <v>0</v>
      </c>
      <c r="M18" s="88">
        <f>'Group 2 Questions'!E19</f>
        <v>1</v>
      </c>
      <c r="N18" s="88">
        <f>'Group 2 Questions'!F19</f>
        <v>0</v>
      </c>
      <c r="O18" s="88">
        <f>'Group 2 Questions'!G19</f>
        <v>0</v>
      </c>
      <c r="P18" s="88">
        <f>'Group 2 Questions'!H19</f>
        <v>0</v>
      </c>
      <c r="Q18" s="88">
        <f>'Group 2 Questions'!K19</f>
        <v>4</v>
      </c>
      <c r="R18" s="88">
        <f>'Group 2 Questions'!L19</f>
        <v>4</v>
      </c>
      <c r="S18" s="89" t="str">
        <f>'Group 2 Questions'!M19</f>
        <v>HRA</v>
      </c>
    </row>
    <row r="19" spans="1:19" x14ac:dyDescent="0.25">
      <c r="A19" s="85"/>
      <c r="B19" s="85"/>
      <c r="C19" s="85"/>
      <c r="D19" s="85"/>
      <c r="E19" s="85"/>
      <c r="F19" s="85"/>
      <c r="G19" s="85"/>
      <c r="H19" s="85"/>
      <c r="I19" s="85"/>
      <c r="J19" s="85"/>
      <c r="K19" s="87">
        <f>'Group 2 Questions'!B20</f>
        <v>14</v>
      </c>
      <c r="L19" s="88">
        <f>'Group 2 Questions'!D20</f>
        <v>0</v>
      </c>
      <c r="M19" s="88">
        <f>'Group 2 Questions'!E20</f>
        <v>0</v>
      </c>
      <c r="N19" s="88">
        <f>'Group 2 Questions'!F20</f>
        <v>1</v>
      </c>
      <c r="O19" s="88">
        <f>'Group 2 Questions'!G20</f>
        <v>0</v>
      </c>
      <c r="P19" s="88">
        <f>'Group 2 Questions'!H20</f>
        <v>0</v>
      </c>
      <c r="Q19" s="88">
        <f>'Group 2 Questions'!K20</f>
        <v>3</v>
      </c>
      <c r="R19" s="88">
        <f>'Group 2 Questions'!L20</f>
        <v>4</v>
      </c>
      <c r="S19" s="89" t="str">
        <f>'Group 2 Questions'!M20</f>
        <v>HRA</v>
      </c>
    </row>
    <row r="20" spans="1:19" x14ac:dyDescent="0.25">
      <c r="A20" s="85"/>
      <c r="B20" s="85"/>
      <c r="C20" s="85"/>
      <c r="D20" s="85"/>
      <c r="E20" s="85"/>
      <c r="F20" s="85"/>
      <c r="G20" s="85"/>
      <c r="H20" s="85"/>
      <c r="I20" s="85"/>
      <c r="J20" s="85"/>
      <c r="K20" s="87">
        <f>'Group 2 Questions'!B21</f>
        <v>15</v>
      </c>
      <c r="L20" s="88">
        <f>'Group 2 Questions'!D21</f>
        <v>0</v>
      </c>
      <c r="M20" s="88">
        <f>'Group 2 Questions'!E21</f>
        <v>1</v>
      </c>
      <c r="N20" s="88">
        <f>'Group 2 Questions'!F21</f>
        <v>0</v>
      </c>
      <c r="O20" s="88">
        <f>'Group 2 Questions'!G21</f>
        <v>0</v>
      </c>
      <c r="P20" s="88">
        <f>'Group 2 Questions'!H21</f>
        <v>0</v>
      </c>
      <c r="Q20" s="88">
        <f>'Group 2 Questions'!K21</f>
        <v>4</v>
      </c>
      <c r="R20" s="88">
        <f>'Group 2 Questions'!L21</f>
        <v>4</v>
      </c>
      <c r="S20" s="89" t="str">
        <f>'Group 2 Questions'!M21</f>
        <v>HRA</v>
      </c>
    </row>
    <row r="21" spans="1:19" x14ac:dyDescent="0.25">
      <c r="A21" s="29"/>
      <c r="B21" s="34"/>
      <c r="C21" s="34"/>
      <c r="D21" s="34"/>
      <c r="E21" s="34"/>
      <c r="F21" s="34"/>
      <c r="G21" s="34"/>
      <c r="H21" s="34"/>
      <c r="I21" s="34"/>
      <c r="J21" s="34"/>
      <c r="K21" s="87">
        <f>'Group 2 Questions'!B22</f>
        <v>16</v>
      </c>
      <c r="L21" s="88">
        <f>'Group 2 Questions'!D22</f>
        <v>0</v>
      </c>
      <c r="M21" s="88">
        <f>'Group 2 Questions'!E22</f>
        <v>0</v>
      </c>
      <c r="N21" s="88">
        <f>'Group 2 Questions'!F22</f>
        <v>1</v>
      </c>
      <c r="O21" s="88">
        <f>'Group 2 Questions'!G22</f>
        <v>0</v>
      </c>
      <c r="P21" s="88">
        <f>'Group 2 Questions'!H22</f>
        <v>0</v>
      </c>
      <c r="Q21" s="88">
        <f>'Group 2 Questions'!K22</f>
        <v>3</v>
      </c>
      <c r="R21" s="88">
        <f>'Group 2 Questions'!L22</f>
        <v>4</v>
      </c>
      <c r="S21" s="89" t="str">
        <f>'Group 2 Questions'!M22</f>
        <v>HRA</v>
      </c>
    </row>
    <row r="22" spans="1:19" x14ac:dyDescent="0.25">
      <c r="A22" s="34"/>
      <c r="B22" s="34"/>
      <c r="C22" s="34"/>
      <c r="D22" s="34"/>
      <c r="E22" s="34"/>
      <c r="F22" s="34"/>
      <c r="G22" s="34"/>
      <c r="H22" s="34"/>
      <c r="I22" s="34"/>
      <c r="J22" s="34"/>
      <c r="K22" s="87">
        <f>'Group 2 Questions'!B23</f>
        <v>17</v>
      </c>
      <c r="L22" s="88">
        <f>'Group 2 Questions'!D23</f>
        <v>0</v>
      </c>
      <c r="M22" s="88">
        <f>'Group 2 Questions'!E23</f>
        <v>1</v>
      </c>
      <c r="N22" s="88">
        <f>'Group 2 Questions'!F23</f>
        <v>0</v>
      </c>
      <c r="O22" s="88">
        <f>'Group 2 Questions'!G23</f>
        <v>0</v>
      </c>
      <c r="P22" s="88">
        <f>'Group 2 Questions'!H23</f>
        <v>0</v>
      </c>
      <c r="Q22" s="88">
        <f>'Group 2 Questions'!K23</f>
        <v>4</v>
      </c>
      <c r="R22" s="88">
        <f>'Group 2 Questions'!L23</f>
        <v>4</v>
      </c>
      <c r="S22" s="89" t="str">
        <f>'Group 2 Questions'!M23</f>
        <v>HRA</v>
      </c>
    </row>
    <row r="23" spans="1:19" x14ac:dyDescent="0.25">
      <c r="A23" s="34"/>
      <c r="B23" s="34"/>
      <c r="C23" s="34"/>
      <c r="D23" s="34"/>
      <c r="E23" s="34"/>
      <c r="F23" s="34"/>
      <c r="G23" s="34"/>
      <c r="H23" s="34"/>
      <c r="I23" s="34"/>
      <c r="J23" s="34"/>
      <c r="K23" s="87">
        <f>'Group 2 Questions'!B24</f>
        <v>18</v>
      </c>
      <c r="L23" s="88">
        <f>'Group 2 Questions'!D24</f>
        <v>0</v>
      </c>
      <c r="M23" s="88">
        <f>'Group 2 Questions'!E24</f>
        <v>0</v>
      </c>
      <c r="N23" s="88">
        <f>'Group 2 Questions'!F24</f>
        <v>0</v>
      </c>
      <c r="O23" s="88">
        <f>'Group 2 Questions'!G24</f>
        <v>1</v>
      </c>
      <c r="P23" s="88">
        <f>'Group 2 Questions'!H24</f>
        <v>0</v>
      </c>
      <c r="Q23" s="88">
        <f>'Group 2 Questions'!K24</f>
        <v>2</v>
      </c>
      <c r="R23" s="88">
        <f>'Group 2 Questions'!L24</f>
        <v>4</v>
      </c>
      <c r="S23" s="89" t="str">
        <f>'Group 2 Questions'!M24</f>
        <v>HRA</v>
      </c>
    </row>
    <row r="24" spans="1:19" x14ac:dyDescent="0.25">
      <c r="A24" s="34"/>
      <c r="B24" s="34"/>
      <c r="C24" s="34"/>
      <c r="D24" s="34"/>
      <c r="E24" s="34"/>
      <c r="F24" s="34"/>
      <c r="G24" s="34"/>
      <c r="H24" s="34"/>
      <c r="I24" s="34"/>
      <c r="J24" s="34"/>
      <c r="K24" s="87">
        <f>'Group 2 Questions'!B25</f>
        <v>19</v>
      </c>
      <c r="L24" s="88">
        <f>'Group 2 Questions'!D25</f>
        <v>0</v>
      </c>
      <c r="M24" s="88">
        <f>'Group 2 Questions'!E25</f>
        <v>1</v>
      </c>
      <c r="N24" s="88">
        <f>'Group 2 Questions'!F25</f>
        <v>0</v>
      </c>
      <c r="O24" s="88">
        <f>'Group 2 Questions'!G25</f>
        <v>0</v>
      </c>
      <c r="P24" s="88">
        <f>'Group 2 Questions'!H25</f>
        <v>0</v>
      </c>
      <c r="Q24" s="88">
        <f>'Group 2 Questions'!K25</f>
        <v>4</v>
      </c>
      <c r="R24" s="88">
        <f>'Group 2 Questions'!L25</f>
        <v>4</v>
      </c>
      <c r="S24" s="89" t="str">
        <f>'Group 2 Questions'!M25</f>
        <v>HRA</v>
      </c>
    </row>
    <row r="25" spans="1:19" x14ac:dyDescent="0.25">
      <c r="A25" s="34"/>
      <c r="B25" s="34"/>
      <c r="C25" s="34"/>
      <c r="D25" s="34"/>
      <c r="E25" s="34"/>
      <c r="F25" s="34"/>
      <c r="G25" s="34"/>
      <c r="H25" s="34"/>
      <c r="I25" s="34"/>
      <c r="J25" s="34"/>
      <c r="K25" s="87">
        <f>'Group 2 Questions'!B26</f>
        <v>20</v>
      </c>
      <c r="L25" s="88">
        <f>'Group 2 Questions'!D26</f>
        <v>0</v>
      </c>
      <c r="M25" s="88">
        <f>'Group 2 Questions'!E26</f>
        <v>1</v>
      </c>
      <c r="N25" s="88">
        <f>'Group 2 Questions'!F26</f>
        <v>0</v>
      </c>
      <c r="O25" s="88">
        <f>'Group 2 Questions'!G26</f>
        <v>0</v>
      </c>
      <c r="P25" s="88">
        <f>'Group 2 Questions'!H26</f>
        <v>0</v>
      </c>
      <c r="Q25" s="88">
        <f>'Group 2 Questions'!K26</f>
        <v>4</v>
      </c>
      <c r="R25" s="88">
        <f>'Group 2 Questions'!L26</f>
        <v>4</v>
      </c>
      <c r="S25" s="89" t="str">
        <f>'Group 2 Questions'!M26</f>
        <v>HRA</v>
      </c>
    </row>
    <row r="26" spans="1:19" x14ac:dyDescent="0.25">
      <c r="A26" s="34"/>
      <c r="B26" s="34"/>
      <c r="C26" s="34"/>
      <c r="D26" s="34"/>
      <c r="E26" s="34"/>
      <c r="F26" s="34"/>
      <c r="G26" s="34"/>
      <c r="H26" s="34"/>
      <c r="I26" s="34"/>
      <c r="J26" s="34"/>
      <c r="K26" s="87">
        <f>'Group 2 Questions'!B27</f>
        <v>21</v>
      </c>
      <c r="L26" s="88">
        <f>'Group 2 Questions'!D27</f>
        <v>0</v>
      </c>
      <c r="M26" s="88">
        <f>'Group 2 Questions'!E27</f>
        <v>0</v>
      </c>
      <c r="N26" s="88">
        <f>'Group 2 Questions'!F27</f>
        <v>1</v>
      </c>
      <c r="O26" s="88">
        <f>'Group 2 Questions'!G27</f>
        <v>0</v>
      </c>
      <c r="P26" s="88">
        <f>'Group 2 Questions'!H27</f>
        <v>0</v>
      </c>
      <c r="Q26" s="88">
        <f>'Group 2 Questions'!K27</f>
        <v>3</v>
      </c>
      <c r="R26" s="88">
        <f>'Group 2 Questions'!L27</f>
        <v>4</v>
      </c>
      <c r="S26" s="89" t="str">
        <f>'Group 2 Questions'!M27</f>
        <v>HRA</v>
      </c>
    </row>
    <row r="27" spans="1:19" x14ac:dyDescent="0.25">
      <c r="A27" s="34"/>
      <c r="B27" s="34"/>
      <c r="C27" s="34"/>
      <c r="D27" s="34"/>
      <c r="E27" s="34"/>
      <c r="F27" s="34"/>
      <c r="G27" s="34"/>
      <c r="H27" s="34"/>
      <c r="I27" s="34"/>
      <c r="J27" s="34"/>
      <c r="K27" s="87">
        <f>'Group 2 Questions'!B28</f>
        <v>22</v>
      </c>
      <c r="L27" s="88">
        <f>'Group 2 Questions'!D28</f>
        <v>0</v>
      </c>
      <c r="M27" s="88">
        <f>'Group 2 Questions'!E28</f>
        <v>1</v>
      </c>
      <c r="N27" s="88">
        <f>'Group 2 Questions'!F28</f>
        <v>0</v>
      </c>
      <c r="O27" s="88">
        <f>'Group 2 Questions'!G28</f>
        <v>0</v>
      </c>
      <c r="P27" s="88">
        <f>'Group 2 Questions'!H28</f>
        <v>0</v>
      </c>
      <c r="Q27" s="88">
        <f>'Group 2 Questions'!K28</f>
        <v>4</v>
      </c>
      <c r="R27" s="88">
        <f>'Group 2 Questions'!L28</f>
        <v>4</v>
      </c>
      <c r="S27" s="89" t="str">
        <f>'Group 2 Questions'!M28</f>
        <v>HRA</v>
      </c>
    </row>
    <row r="28" spans="1:19" x14ac:dyDescent="0.25">
      <c r="A28" s="34"/>
      <c r="B28" s="34"/>
      <c r="C28" s="34"/>
      <c r="D28" s="34"/>
      <c r="E28" s="34"/>
      <c r="F28" s="34"/>
      <c r="G28" s="34"/>
      <c r="H28" s="34"/>
      <c r="I28" s="34"/>
      <c r="J28" s="34"/>
      <c r="K28" s="87">
        <f>'Group 2 Questions'!B29</f>
        <v>23</v>
      </c>
      <c r="L28" s="88">
        <f>'Group 2 Questions'!D29</f>
        <v>0</v>
      </c>
      <c r="M28" s="88">
        <f>'Group 2 Questions'!E29</f>
        <v>1</v>
      </c>
      <c r="N28" s="88">
        <f>'Group 2 Questions'!F29</f>
        <v>0</v>
      </c>
      <c r="O28" s="88">
        <f>'Group 2 Questions'!G29</f>
        <v>0</v>
      </c>
      <c r="P28" s="88">
        <f>'Group 2 Questions'!H29</f>
        <v>0</v>
      </c>
      <c r="Q28" s="88">
        <f>'Group 2 Questions'!K29</f>
        <v>8</v>
      </c>
      <c r="R28" s="88">
        <f>'Group 2 Questions'!L29</f>
        <v>8</v>
      </c>
      <c r="S28" s="89" t="str">
        <f>'Group 2 Questions'!M29</f>
        <v>HRA</v>
      </c>
    </row>
    <row r="29" spans="1:19" x14ac:dyDescent="0.25">
      <c r="A29" s="34"/>
      <c r="B29" s="34"/>
      <c r="C29" s="34"/>
      <c r="D29" s="34"/>
      <c r="E29" s="34"/>
      <c r="F29" s="34"/>
      <c r="G29" s="34"/>
      <c r="H29" s="34"/>
      <c r="I29" s="34"/>
      <c r="J29" s="34"/>
      <c r="K29" s="87">
        <f>'Group 2 Questions'!B30</f>
        <v>24</v>
      </c>
      <c r="L29" s="88">
        <f>'Group 2 Questions'!D30</f>
        <v>0</v>
      </c>
      <c r="M29" s="88">
        <f>'Group 2 Questions'!E30</f>
        <v>1</v>
      </c>
      <c r="N29" s="88">
        <f>'Group 2 Questions'!F30</f>
        <v>0</v>
      </c>
      <c r="O29" s="88">
        <f>'Group 2 Questions'!G30</f>
        <v>0</v>
      </c>
      <c r="P29" s="88">
        <f>'Group 2 Questions'!H30</f>
        <v>0</v>
      </c>
      <c r="Q29" s="88">
        <f>'Group 2 Questions'!K30</f>
        <v>4</v>
      </c>
      <c r="R29" s="88">
        <f>'Group 2 Questions'!L30</f>
        <v>4</v>
      </c>
      <c r="S29" s="89" t="str">
        <f>'Group 2 Questions'!M30</f>
        <v>HRA</v>
      </c>
    </row>
    <row r="30" spans="1:19" x14ac:dyDescent="0.25">
      <c r="A30" s="34"/>
      <c r="B30" s="34"/>
      <c r="C30" s="34"/>
      <c r="D30" s="34"/>
      <c r="E30" s="34"/>
      <c r="F30" s="34"/>
      <c r="G30" s="34"/>
      <c r="H30" s="34"/>
      <c r="I30" s="34"/>
      <c r="J30" s="34"/>
      <c r="K30" s="87">
        <f>'Group 2 Questions'!B31</f>
        <v>25</v>
      </c>
      <c r="L30" s="88">
        <f>'Group 2 Questions'!D31</f>
        <v>0</v>
      </c>
      <c r="M30" s="88">
        <f>'Group 2 Questions'!E31</f>
        <v>1</v>
      </c>
      <c r="N30" s="88">
        <f>'Group 2 Questions'!F31</f>
        <v>0</v>
      </c>
      <c r="O30" s="88">
        <f>'Group 2 Questions'!G31</f>
        <v>0</v>
      </c>
      <c r="P30" s="88">
        <f>'Group 2 Questions'!H31</f>
        <v>0</v>
      </c>
      <c r="Q30" s="88">
        <f>'Group 2 Questions'!K31</f>
        <v>4</v>
      </c>
      <c r="R30" s="88">
        <f>'Group 2 Questions'!L31</f>
        <v>4</v>
      </c>
      <c r="S30" s="89" t="str">
        <f>'Group 2 Questions'!M31</f>
        <v>HRA</v>
      </c>
    </row>
    <row r="31" spans="1:19" x14ac:dyDescent="0.25">
      <c r="A31" s="34"/>
      <c r="B31" s="34"/>
      <c r="C31" s="34"/>
      <c r="D31" s="34"/>
      <c r="E31" s="34"/>
      <c r="F31" s="34"/>
      <c r="G31" s="34"/>
      <c r="H31" s="34"/>
      <c r="I31" s="34"/>
      <c r="J31" s="34"/>
      <c r="K31" s="87">
        <f>'Group 2 Questions'!B32</f>
        <v>26</v>
      </c>
      <c r="L31" s="88">
        <f>'Group 2 Questions'!D32</f>
        <v>0</v>
      </c>
      <c r="M31" s="88">
        <f>'Group 2 Questions'!E32</f>
        <v>0</v>
      </c>
      <c r="N31" s="88">
        <f>'Group 2 Questions'!F32</f>
        <v>0</v>
      </c>
      <c r="O31" s="88">
        <f>'Group 2 Questions'!G32</f>
        <v>1</v>
      </c>
      <c r="P31" s="88">
        <f>'Group 2 Questions'!H32</f>
        <v>0</v>
      </c>
      <c r="Q31" s="88">
        <f>'Group 2 Questions'!K32</f>
        <v>2</v>
      </c>
      <c r="R31" s="88">
        <f>'Group 2 Questions'!L32</f>
        <v>4</v>
      </c>
      <c r="S31" s="89" t="str">
        <f>'Group 2 Questions'!M32</f>
        <v>HRA</v>
      </c>
    </row>
    <row r="32" spans="1:19" x14ac:dyDescent="0.25">
      <c r="A32" s="34"/>
      <c r="B32" s="34"/>
      <c r="C32" s="34"/>
      <c r="D32" s="34"/>
      <c r="E32" s="34"/>
      <c r="F32" s="34"/>
      <c r="G32" s="34"/>
      <c r="H32" s="34"/>
      <c r="I32" s="34"/>
      <c r="J32" s="34"/>
      <c r="K32" s="87">
        <f>'Group 2 Questions'!B34</f>
        <v>27</v>
      </c>
      <c r="L32" s="88">
        <f>'Group 2 Questions'!D34</f>
        <v>0</v>
      </c>
      <c r="M32" s="88">
        <f>'Group 2 Questions'!E34</f>
        <v>1</v>
      </c>
      <c r="N32" s="88">
        <f>'Group 2 Questions'!F34</f>
        <v>0</v>
      </c>
      <c r="O32" s="88">
        <f>'Group 2 Questions'!G34</f>
        <v>0</v>
      </c>
      <c r="P32" s="88">
        <f>'Group 2 Questions'!H34</f>
        <v>0</v>
      </c>
      <c r="Q32" s="88">
        <f>'Group 2 Questions'!K34</f>
        <v>4</v>
      </c>
      <c r="R32" s="88">
        <f>'Group 2 Questions'!L34</f>
        <v>4</v>
      </c>
      <c r="S32" s="89" t="str">
        <f>'Group 2 Questions'!M34</f>
        <v>EIA-LUP</v>
      </c>
    </row>
    <row r="33" spans="1:19" x14ac:dyDescent="0.25">
      <c r="A33" s="34"/>
      <c r="B33" s="34"/>
      <c r="C33" s="34"/>
      <c r="D33" s="34"/>
      <c r="E33" s="34"/>
      <c r="F33" s="34"/>
      <c r="G33" s="34"/>
      <c r="H33" s="34"/>
      <c r="I33" s="34"/>
      <c r="J33" s="34"/>
      <c r="K33" s="87">
        <f>'Group 2 Questions'!B35</f>
        <v>28</v>
      </c>
      <c r="L33" s="88">
        <f>'Group 2 Questions'!D35</f>
        <v>0</v>
      </c>
      <c r="M33" s="88">
        <f>'Group 2 Questions'!E35</f>
        <v>0</v>
      </c>
      <c r="N33" s="88">
        <f>'Group 2 Questions'!F35</f>
        <v>0</v>
      </c>
      <c r="O33" s="88">
        <f>'Group 2 Questions'!G35</f>
        <v>0</v>
      </c>
      <c r="P33" s="88">
        <f>'Group 2 Questions'!H35</f>
        <v>1</v>
      </c>
      <c r="Q33" s="88">
        <f>'Group 2 Questions'!K35</f>
        <v>2</v>
      </c>
      <c r="R33" s="88">
        <f>'Group 2 Questions'!L35</f>
        <v>8</v>
      </c>
      <c r="S33" s="89" t="str">
        <f>'Group 2 Questions'!M35</f>
        <v>EIA-LUP</v>
      </c>
    </row>
    <row r="34" spans="1:19" x14ac:dyDescent="0.25">
      <c r="A34" s="34"/>
      <c r="B34" s="34"/>
      <c r="C34" s="34"/>
      <c r="D34" s="34"/>
      <c r="E34" s="34"/>
      <c r="F34" s="34"/>
      <c r="G34" s="34"/>
      <c r="H34" s="34"/>
      <c r="I34" s="34"/>
      <c r="J34" s="34"/>
      <c r="K34" s="87">
        <f>'Group 2 Questions'!B36</f>
        <v>29</v>
      </c>
      <c r="L34" s="88">
        <f>'Group 2 Questions'!D36</f>
        <v>0</v>
      </c>
      <c r="M34" s="88">
        <f>'Group 2 Questions'!E36</f>
        <v>1</v>
      </c>
      <c r="N34" s="88">
        <f>'Group 2 Questions'!F36</f>
        <v>0</v>
      </c>
      <c r="O34" s="88">
        <f>'Group 2 Questions'!G36</f>
        <v>0</v>
      </c>
      <c r="P34" s="88">
        <f>'Group 2 Questions'!H36</f>
        <v>0</v>
      </c>
      <c r="Q34" s="88">
        <f>'Group 2 Questions'!K36</f>
        <v>8</v>
      </c>
      <c r="R34" s="88">
        <f>'Group 2 Questions'!L36</f>
        <v>8</v>
      </c>
      <c r="S34" s="89" t="str">
        <f>'Group 2 Questions'!M36</f>
        <v>EIA-LUP</v>
      </c>
    </row>
    <row r="35" spans="1:19" x14ac:dyDescent="0.25">
      <c r="A35" s="34"/>
      <c r="B35" s="34"/>
      <c r="C35" s="34"/>
      <c r="D35" s="34"/>
      <c r="E35" s="34"/>
      <c r="F35" s="34"/>
      <c r="G35" s="34"/>
      <c r="H35" s="34"/>
      <c r="I35" s="34"/>
      <c r="J35" s="34"/>
      <c r="K35" s="87">
        <f>'Group 2 Questions'!B37</f>
        <v>30</v>
      </c>
      <c r="L35" s="88">
        <f>'Group 2 Questions'!D37</f>
        <v>0</v>
      </c>
      <c r="M35" s="88">
        <f>'Group 2 Questions'!E37</f>
        <v>0</v>
      </c>
      <c r="N35" s="88">
        <f>'Group 2 Questions'!F37</f>
        <v>0</v>
      </c>
      <c r="O35" s="88">
        <f>'Group 2 Questions'!G37</f>
        <v>0</v>
      </c>
      <c r="P35" s="88">
        <f>'Group 2 Questions'!H37</f>
        <v>1</v>
      </c>
      <c r="Q35" s="88">
        <f>'Group 2 Questions'!K37</f>
        <v>1</v>
      </c>
      <c r="R35" s="88">
        <f>'Group 2 Questions'!L37</f>
        <v>4</v>
      </c>
      <c r="S35" s="89" t="str">
        <f>'Group 2 Questions'!M37</f>
        <v>EIA-LUP</v>
      </c>
    </row>
    <row r="36" spans="1:19" x14ac:dyDescent="0.25">
      <c r="A36" s="34"/>
      <c r="B36" s="34"/>
      <c r="C36" s="34"/>
      <c r="D36" s="34"/>
      <c r="E36" s="34"/>
      <c r="F36" s="34"/>
      <c r="G36" s="34"/>
      <c r="H36" s="34"/>
      <c r="I36" s="34"/>
      <c r="J36" s="34"/>
      <c r="K36" s="87">
        <f>'Group 2 Questions'!B38</f>
        <v>31</v>
      </c>
      <c r="L36" s="88">
        <f>'Group 2 Questions'!D38</f>
        <v>0</v>
      </c>
      <c r="M36" s="88">
        <f>'Group 2 Questions'!E38</f>
        <v>1</v>
      </c>
      <c r="N36" s="88">
        <f>'Group 2 Questions'!F38</f>
        <v>0</v>
      </c>
      <c r="O36" s="88">
        <f>'Group 2 Questions'!G38</f>
        <v>0</v>
      </c>
      <c r="P36" s="88">
        <f>'Group 2 Questions'!H38</f>
        <v>0</v>
      </c>
      <c r="Q36" s="88">
        <f>'Group 2 Questions'!K38</f>
        <v>8</v>
      </c>
      <c r="R36" s="88">
        <f>'Group 2 Questions'!L38</f>
        <v>8</v>
      </c>
      <c r="S36" s="89" t="str">
        <f>'Group 2 Questions'!M38</f>
        <v>EIA-LUP</v>
      </c>
    </row>
    <row r="37" spans="1:19" x14ac:dyDescent="0.25">
      <c r="A37" s="34"/>
      <c r="B37" s="34"/>
      <c r="C37" s="34"/>
      <c r="D37" s="34"/>
      <c r="E37" s="34"/>
      <c r="F37" s="34"/>
      <c r="G37" s="34"/>
      <c r="H37" s="34"/>
      <c r="I37" s="34"/>
      <c r="J37" s="34"/>
      <c r="K37" s="87">
        <f>'Group 2 Questions'!B39</f>
        <v>32</v>
      </c>
      <c r="L37" s="88">
        <f>'Group 2 Questions'!D39</f>
        <v>0</v>
      </c>
      <c r="M37" s="88">
        <f>'Group 2 Questions'!E39</f>
        <v>0</v>
      </c>
      <c r="N37" s="88">
        <f>'Group 2 Questions'!F39</f>
        <v>1</v>
      </c>
      <c r="O37" s="88">
        <f>'Group 2 Questions'!G39</f>
        <v>0</v>
      </c>
      <c r="P37" s="88">
        <f>'Group 2 Questions'!H39</f>
        <v>0</v>
      </c>
      <c r="Q37" s="88">
        <f>'Group 2 Questions'!K39</f>
        <v>6</v>
      </c>
      <c r="R37" s="88">
        <f>'Group 2 Questions'!L39</f>
        <v>8</v>
      </c>
      <c r="S37" s="89" t="str">
        <f>'Group 2 Questions'!M39</f>
        <v>EIA-LUP</v>
      </c>
    </row>
    <row r="38" spans="1:19" x14ac:dyDescent="0.25">
      <c r="A38" s="34"/>
      <c r="B38" s="34"/>
      <c r="C38" s="34"/>
      <c r="D38" s="34"/>
      <c r="E38" s="34"/>
      <c r="F38" s="34"/>
      <c r="G38" s="34"/>
      <c r="H38" s="34"/>
      <c r="I38" s="34"/>
      <c r="J38" s="34"/>
      <c r="K38" s="87">
        <f>'Group 2 Questions'!B40</f>
        <v>33</v>
      </c>
      <c r="L38" s="88">
        <f>'Group 2 Questions'!D40</f>
        <v>0</v>
      </c>
      <c r="M38" s="88">
        <f>'Group 2 Questions'!E40</f>
        <v>0</v>
      </c>
      <c r="N38" s="88">
        <f>'Group 2 Questions'!F40</f>
        <v>0</v>
      </c>
      <c r="O38" s="88">
        <f>'Group 2 Questions'!G40</f>
        <v>0</v>
      </c>
      <c r="P38" s="88">
        <f>'Group 2 Questions'!H40</f>
        <v>1</v>
      </c>
      <c r="Q38" s="88">
        <f>'Group 2 Questions'!K40</f>
        <v>1</v>
      </c>
      <c r="R38" s="88">
        <f>'Group 2 Questions'!L40</f>
        <v>4</v>
      </c>
      <c r="S38" s="89" t="str">
        <f>'Group 2 Questions'!M40</f>
        <v>EIA-LUP</v>
      </c>
    </row>
    <row r="39" spans="1:19" x14ac:dyDescent="0.25">
      <c r="A39" s="34"/>
      <c r="B39" s="34"/>
      <c r="C39" s="34"/>
      <c r="D39" s="34"/>
      <c r="E39" s="34"/>
      <c r="F39" s="34"/>
      <c r="G39" s="34"/>
      <c r="H39" s="34"/>
      <c r="I39" s="34"/>
      <c r="J39" s="34"/>
      <c r="K39" s="87">
        <f>'Group 2 Questions'!B41</f>
        <v>34</v>
      </c>
      <c r="L39" s="88">
        <f>'Group 2 Questions'!D41</f>
        <v>0</v>
      </c>
      <c r="M39" s="88">
        <f>'Group 2 Questions'!E41</f>
        <v>0</v>
      </c>
      <c r="N39" s="88">
        <f>'Group 2 Questions'!F41</f>
        <v>1</v>
      </c>
      <c r="O39" s="88">
        <f>'Group 2 Questions'!G41</f>
        <v>0</v>
      </c>
      <c r="P39" s="88">
        <f>'Group 2 Questions'!H41</f>
        <v>0</v>
      </c>
      <c r="Q39" s="88">
        <f>'Group 2 Questions'!K41</f>
        <v>3</v>
      </c>
      <c r="R39" s="88">
        <f>'Group 2 Questions'!L41</f>
        <v>4</v>
      </c>
      <c r="S39" s="89" t="str">
        <f>'Group 2 Questions'!M41</f>
        <v>EIA-LUP</v>
      </c>
    </row>
    <row r="40" spans="1:19" x14ac:dyDescent="0.25">
      <c r="A40" s="34"/>
      <c r="B40" s="34"/>
      <c r="C40" s="34"/>
      <c r="D40" s="34"/>
      <c r="E40" s="34"/>
      <c r="F40" s="34"/>
      <c r="G40" s="34"/>
      <c r="H40" s="34"/>
      <c r="I40" s="34"/>
      <c r="J40" s="34"/>
      <c r="K40" s="87">
        <f>'Group 2 Questions'!B42</f>
        <v>35</v>
      </c>
      <c r="L40" s="88">
        <f>'Group 2 Questions'!D42</f>
        <v>0</v>
      </c>
      <c r="M40" s="88">
        <f>'Group 2 Questions'!E42</f>
        <v>0</v>
      </c>
      <c r="N40" s="88">
        <f>'Group 2 Questions'!F42</f>
        <v>1</v>
      </c>
      <c r="O40" s="88">
        <f>'Group 2 Questions'!G42</f>
        <v>0</v>
      </c>
      <c r="P40" s="88">
        <f>'Group 2 Questions'!H42</f>
        <v>0</v>
      </c>
      <c r="Q40" s="88">
        <f>'Group 2 Questions'!K42</f>
        <v>3</v>
      </c>
      <c r="R40" s="88">
        <f>'Group 2 Questions'!L42</f>
        <v>4</v>
      </c>
      <c r="S40" s="89" t="str">
        <f>'Group 2 Questions'!M42</f>
        <v>EIA-LUP</v>
      </c>
    </row>
    <row r="41" spans="1:19" x14ac:dyDescent="0.25">
      <c r="A41" s="34"/>
      <c r="B41" s="34"/>
      <c r="C41" s="34"/>
      <c r="D41" s="34"/>
      <c r="E41" s="34"/>
      <c r="F41" s="34"/>
      <c r="G41" s="34"/>
      <c r="H41" s="34"/>
      <c r="I41" s="34"/>
      <c r="J41" s="34"/>
      <c r="K41" s="87">
        <f>'Group 2 Questions'!B43</f>
        <v>36</v>
      </c>
      <c r="L41" s="88">
        <f>'Group 2 Questions'!D43</f>
        <v>0</v>
      </c>
      <c r="M41" s="88">
        <f>'Group 2 Questions'!E43</f>
        <v>1</v>
      </c>
      <c r="N41" s="88">
        <f>'Group 2 Questions'!F43</f>
        <v>0</v>
      </c>
      <c r="O41" s="88">
        <f>'Group 2 Questions'!G43</f>
        <v>0</v>
      </c>
      <c r="P41" s="88">
        <f>'Group 2 Questions'!H43</f>
        <v>0</v>
      </c>
      <c r="Q41" s="88">
        <f>'Group 2 Questions'!K43</f>
        <v>4</v>
      </c>
      <c r="R41" s="88">
        <f>'Group 2 Questions'!L43</f>
        <v>4</v>
      </c>
      <c r="S41" s="89" t="str">
        <f>'Group 2 Questions'!M43</f>
        <v>EIA-LUP</v>
      </c>
    </row>
    <row r="42" spans="1:19" x14ac:dyDescent="0.25">
      <c r="A42" s="34"/>
      <c r="B42" s="34"/>
      <c r="C42" s="34"/>
      <c r="D42" s="34"/>
      <c r="E42" s="34"/>
      <c r="F42" s="34"/>
      <c r="G42" s="34"/>
      <c r="H42" s="34"/>
      <c r="I42" s="34"/>
      <c r="J42" s="34"/>
      <c r="K42" s="87">
        <f>'Group 2 Questions'!B44</f>
        <v>37</v>
      </c>
      <c r="L42" s="88">
        <f>'Group 2 Questions'!D44</f>
        <v>0</v>
      </c>
      <c r="M42" s="88">
        <f>'Group 2 Questions'!E44</f>
        <v>1</v>
      </c>
      <c r="N42" s="88">
        <f>'Group 2 Questions'!F44</f>
        <v>0</v>
      </c>
      <c r="O42" s="88">
        <f>'Group 2 Questions'!G44</f>
        <v>0</v>
      </c>
      <c r="P42" s="88">
        <f>'Group 2 Questions'!H44</f>
        <v>0</v>
      </c>
      <c r="Q42" s="88">
        <f>'Group 2 Questions'!K44</f>
        <v>4</v>
      </c>
      <c r="R42" s="88">
        <f>'Group 2 Questions'!L44</f>
        <v>4</v>
      </c>
      <c r="S42" s="89" t="str">
        <f>'Group 2 Questions'!M44</f>
        <v>EIA-LUP</v>
      </c>
    </row>
    <row r="43" spans="1:19" x14ac:dyDescent="0.25">
      <c r="A43" s="34"/>
      <c r="B43" s="34"/>
      <c r="C43" s="34"/>
      <c r="D43" s="34"/>
      <c r="E43" s="34"/>
      <c r="F43" s="34"/>
      <c r="G43" s="34"/>
      <c r="H43" s="34"/>
      <c r="I43" s="34"/>
      <c r="J43" s="34"/>
      <c r="K43" s="87">
        <f>'Group 2 Questions'!B45</f>
        <v>38</v>
      </c>
      <c r="L43" s="88">
        <f>'Group 2 Questions'!D45</f>
        <v>0</v>
      </c>
      <c r="M43" s="88">
        <f>'Group 2 Questions'!E45</f>
        <v>1</v>
      </c>
      <c r="N43" s="88">
        <f>'Group 2 Questions'!F45</f>
        <v>0</v>
      </c>
      <c r="O43" s="88">
        <f>'Group 2 Questions'!G45</f>
        <v>0</v>
      </c>
      <c r="P43" s="88">
        <f>'Group 2 Questions'!H45</f>
        <v>0</v>
      </c>
      <c r="Q43" s="88">
        <f>'Group 2 Questions'!K45</f>
        <v>4</v>
      </c>
      <c r="R43" s="88">
        <f>'Group 2 Questions'!L45</f>
        <v>4</v>
      </c>
      <c r="S43" s="89" t="str">
        <f>'Group 2 Questions'!M45</f>
        <v>EIA-LUP</v>
      </c>
    </row>
    <row r="44" spans="1:19" x14ac:dyDescent="0.25">
      <c r="A44" s="34"/>
      <c r="B44" s="34"/>
      <c r="C44" s="34"/>
      <c r="D44" s="34"/>
      <c r="E44" s="34"/>
      <c r="F44" s="34"/>
      <c r="G44" s="34"/>
      <c r="H44" s="34"/>
      <c r="I44" s="34"/>
      <c r="J44" s="34"/>
      <c r="K44" s="87">
        <f>'Group 2 Questions'!B46</f>
        <v>39</v>
      </c>
      <c r="L44" s="88">
        <f>'Group 2 Questions'!D46</f>
        <v>0</v>
      </c>
      <c r="M44" s="88">
        <f>'Group 2 Questions'!E46</f>
        <v>1</v>
      </c>
      <c r="N44" s="88">
        <f>'Group 2 Questions'!F46</f>
        <v>0</v>
      </c>
      <c r="O44" s="88">
        <f>'Group 2 Questions'!G46</f>
        <v>0</v>
      </c>
      <c r="P44" s="88">
        <f>'Group 2 Questions'!H46</f>
        <v>0</v>
      </c>
      <c r="Q44" s="88">
        <f>'Group 2 Questions'!K46</f>
        <v>4</v>
      </c>
      <c r="R44" s="88">
        <f>'Group 2 Questions'!L46</f>
        <v>4</v>
      </c>
      <c r="S44" s="89" t="str">
        <f>'Group 2 Questions'!M46</f>
        <v>EIA-LUP</v>
      </c>
    </row>
    <row r="45" spans="1:19" x14ac:dyDescent="0.25">
      <c r="A45" s="34"/>
      <c r="B45" s="34"/>
      <c r="C45" s="34"/>
      <c r="D45" s="34"/>
      <c r="E45" s="34"/>
      <c r="F45" s="34"/>
      <c r="G45" s="34"/>
      <c r="H45" s="34"/>
      <c r="I45" s="34"/>
      <c r="J45" s="34"/>
      <c r="K45" s="87">
        <f>'Group 2 Questions'!B47</f>
        <v>40</v>
      </c>
      <c r="L45" s="88">
        <f>'Group 2 Questions'!D47</f>
        <v>0</v>
      </c>
      <c r="M45" s="88">
        <f>'Group 2 Questions'!E47</f>
        <v>1</v>
      </c>
      <c r="N45" s="88">
        <f>'Group 2 Questions'!F47</f>
        <v>0</v>
      </c>
      <c r="O45" s="88">
        <f>'Group 2 Questions'!G47</f>
        <v>0</v>
      </c>
      <c r="P45" s="88">
        <f>'Group 2 Questions'!H47</f>
        <v>0</v>
      </c>
      <c r="Q45" s="88">
        <f>'Group 2 Questions'!K47</f>
        <v>4</v>
      </c>
      <c r="R45" s="88">
        <f>'Group 2 Questions'!L47</f>
        <v>4</v>
      </c>
      <c r="S45" s="89" t="str">
        <f>'Group 2 Questions'!M47</f>
        <v>EIA-LUP</v>
      </c>
    </row>
    <row r="46" spans="1:19" x14ac:dyDescent="0.25">
      <c r="A46" s="34"/>
      <c r="B46" s="34"/>
      <c r="C46" s="34"/>
      <c r="D46" s="34"/>
      <c r="E46" s="34"/>
      <c r="F46" s="34"/>
      <c r="G46" s="34"/>
      <c r="H46" s="34"/>
      <c r="I46" s="34"/>
      <c r="J46" s="34"/>
      <c r="K46" s="87">
        <f>'Group 2 Questions'!B48</f>
        <v>41</v>
      </c>
      <c r="L46" s="88">
        <f>'Group 2 Questions'!D48</f>
        <v>0</v>
      </c>
      <c r="M46" s="88">
        <f>'Group 2 Questions'!E48</f>
        <v>1</v>
      </c>
      <c r="N46" s="88">
        <f>'Group 2 Questions'!F48</f>
        <v>0</v>
      </c>
      <c r="O46" s="88">
        <f>'Group 2 Questions'!G48</f>
        <v>0</v>
      </c>
      <c r="P46" s="88">
        <f>'Group 2 Questions'!H48</f>
        <v>0</v>
      </c>
      <c r="Q46" s="88">
        <f>'Group 2 Questions'!K48</f>
        <v>4</v>
      </c>
      <c r="R46" s="88">
        <f>'Group 2 Questions'!L48</f>
        <v>4</v>
      </c>
      <c r="S46" s="89" t="str">
        <f>'Group 2 Questions'!M48</f>
        <v>EIA-LUP</v>
      </c>
    </row>
    <row r="47" spans="1:19" x14ac:dyDescent="0.25">
      <c r="A47" s="34"/>
      <c r="B47" s="34"/>
      <c r="C47" s="34"/>
      <c r="D47" s="34"/>
      <c r="E47" s="34"/>
      <c r="F47" s="34"/>
      <c r="G47" s="34"/>
      <c r="H47" s="34"/>
      <c r="I47" s="34"/>
      <c r="J47" s="34"/>
      <c r="K47" s="87">
        <f>'Group 2 Questions'!B49</f>
        <v>42</v>
      </c>
      <c r="L47" s="88">
        <f>'Group 2 Questions'!D49</f>
        <v>0</v>
      </c>
      <c r="M47" s="88">
        <f>'Group 2 Questions'!E49</f>
        <v>1</v>
      </c>
      <c r="N47" s="88">
        <f>'Group 2 Questions'!F49</f>
        <v>0</v>
      </c>
      <c r="O47" s="88">
        <f>'Group 2 Questions'!G49</f>
        <v>0</v>
      </c>
      <c r="P47" s="88">
        <f>'Group 2 Questions'!H49</f>
        <v>0</v>
      </c>
      <c r="Q47" s="88">
        <f>'Group 2 Questions'!K49</f>
        <v>4</v>
      </c>
      <c r="R47" s="88">
        <f>'Group 2 Questions'!L49</f>
        <v>4</v>
      </c>
      <c r="S47" s="89" t="str">
        <f>'Group 2 Questions'!M49</f>
        <v>EIA-LUP</v>
      </c>
    </row>
    <row r="48" spans="1:19" x14ac:dyDescent="0.25">
      <c r="A48" s="34"/>
      <c r="B48" s="34"/>
      <c r="C48" s="34"/>
      <c r="D48" s="34"/>
      <c r="E48" s="34"/>
      <c r="F48" s="34"/>
      <c r="G48" s="34"/>
      <c r="H48" s="34"/>
      <c r="I48" s="34"/>
      <c r="J48" s="34"/>
      <c r="K48" s="87">
        <f>'Group 2 Questions'!B50</f>
        <v>43</v>
      </c>
      <c r="L48" s="88">
        <f>'Group 2 Questions'!D50</f>
        <v>0</v>
      </c>
      <c r="M48" s="88">
        <f>'Group 2 Questions'!E50</f>
        <v>0</v>
      </c>
      <c r="N48" s="88">
        <f>'Group 2 Questions'!F50</f>
        <v>0</v>
      </c>
      <c r="O48" s="88">
        <f>'Group 2 Questions'!G50</f>
        <v>1</v>
      </c>
      <c r="P48" s="88">
        <f>'Group 2 Questions'!H50</f>
        <v>0</v>
      </c>
      <c r="Q48" s="88">
        <f>'Group 2 Questions'!K50</f>
        <v>2</v>
      </c>
      <c r="R48" s="88">
        <f>'Group 2 Questions'!L50</f>
        <v>4</v>
      </c>
      <c r="S48" s="89" t="str">
        <f>'Group 2 Questions'!M50</f>
        <v>EIA-LUP</v>
      </c>
    </row>
    <row r="49" spans="1:19" x14ac:dyDescent="0.25">
      <c r="A49" s="34"/>
      <c r="B49" s="34"/>
      <c r="C49" s="34"/>
      <c r="D49" s="34"/>
      <c r="E49" s="34"/>
      <c r="F49" s="34"/>
      <c r="G49" s="34"/>
      <c r="H49" s="34"/>
      <c r="I49" s="34"/>
      <c r="J49" s="34"/>
      <c r="K49" s="87">
        <f>'Group 2 Questions'!B51</f>
        <v>44</v>
      </c>
      <c r="L49" s="88">
        <f>'Group 2 Questions'!D51</f>
        <v>0</v>
      </c>
      <c r="M49" s="88">
        <f>'Group 2 Questions'!E51</f>
        <v>0</v>
      </c>
      <c r="N49" s="88">
        <f>'Group 2 Questions'!F51</f>
        <v>0</v>
      </c>
      <c r="O49" s="88">
        <f>'Group 2 Questions'!G51</f>
        <v>1</v>
      </c>
      <c r="P49" s="88">
        <f>'Group 2 Questions'!H51</f>
        <v>0</v>
      </c>
      <c r="Q49" s="88">
        <f>'Group 2 Questions'!K51</f>
        <v>2</v>
      </c>
      <c r="R49" s="88">
        <f>'Group 2 Questions'!L51</f>
        <v>4</v>
      </c>
      <c r="S49" s="89" t="str">
        <f>'Group 2 Questions'!M51</f>
        <v>EIA-LUP</v>
      </c>
    </row>
    <row r="50" spans="1:19" x14ac:dyDescent="0.25">
      <c r="A50" s="34"/>
      <c r="B50" s="34"/>
      <c r="C50" s="34"/>
      <c r="D50" s="34"/>
      <c r="E50" s="34"/>
      <c r="F50" s="34"/>
      <c r="G50" s="34"/>
      <c r="H50" s="34"/>
      <c r="I50" s="34"/>
      <c r="J50" s="34"/>
      <c r="K50" s="87">
        <f>'Group 2 Questions'!B52</f>
        <v>45</v>
      </c>
      <c r="L50" s="88">
        <f>'Group 2 Questions'!D52</f>
        <v>0</v>
      </c>
      <c r="M50" s="88">
        <f>'Group 2 Questions'!E52</f>
        <v>0</v>
      </c>
      <c r="N50" s="88">
        <f>'Group 2 Questions'!F52</f>
        <v>1</v>
      </c>
      <c r="O50" s="88">
        <f>'Group 2 Questions'!G52</f>
        <v>0</v>
      </c>
      <c r="P50" s="88">
        <f>'Group 2 Questions'!H52</f>
        <v>0</v>
      </c>
      <c r="Q50" s="88">
        <f>'Group 2 Questions'!K52</f>
        <v>3</v>
      </c>
      <c r="R50" s="88">
        <f>'Group 2 Questions'!L52</f>
        <v>4</v>
      </c>
      <c r="S50" s="89" t="str">
        <f>'Group 2 Questions'!M52</f>
        <v>EIA-LUP</v>
      </c>
    </row>
    <row r="51" spans="1:19" x14ac:dyDescent="0.25">
      <c r="A51" s="34"/>
      <c r="B51" s="34"/>
      <c r="C51" s="34"/>
      <c r="D51" s="34"/>
      <c r="E51" s="34"/>
      <c r="F51" s="34"/>
      <c r="G51" s="34"/>
      <c r="H51" s="34"/>
      <c r="I51" s="34"/>
      <c r="J51" s="34"/>
      <c r="K51" s="87">
        <f>'Group 2 Questions'!B53</f>
        <v>46</v>
      </c>
      <c r="L51" s="88">
        <f>'Group 2 Questions'!D53</f>
        <v>0</v>
      </c>
      <c r="M51" s="88">
        <f>'Group 2 Questions'!E53</f>
        <v>0</v>
      </c>
      <c r="N51" s="88">
        <f>'Group 2 Questions'!F53</f>
        <v>1</v>
      </c>
      <c r="O51" s="88">
        <f>'Group 2 Questions'!G53</f>
        <v>0</v>
      </c>
      <c r="P51" s="88">
        <f>'Group 2 Questions'!H53</f>
        <v>0</v>
      </c>
      <c r="Q51" s="88">
        <f>'Group 2 Questions'!K53</f>
        <v>3</v>
      </c>
      <c r="R51" s="88">
        <f>'Group 2 Questions'!L53</f>
        <v>4</v>
      </c>
      <c r="S51" s="89" t="str">
        <f>'Group 2 Questions'!M53</f>
        <v>EIA-LUP</v>
      </c>
    </row>
    <row r="52" spans="1:19" x14ac:dyDescent="0.25">
      <c r="A52" s="34"/>
      <c r="B52" s="34"/>
      <c r="C52" s="34"/>
      <c r="D52" s="34"/>
      <c r="E52" s="34"/>
      <c r="F52" s="34"/>
      <c r="G52" s="34"/>
      <c r="H52" s="34"/>
      <c r="I52" s="34"/>
      <c r="J52" s="34"/>
      <c r="K52" s="87">
        <f>'Group 2 Questions'!B54</f>
        <v>47</v>
      </c>
      <c r="L52" s="88">
        <f>'Group 2 Questions'!D54</f>
        <v>0</v>
      </c>
      <c r="M52" s="88">
        <f>'Group 2 Questions'!E54</f>
        <v>1</v>
      </c>
      <c r="N52" s="88">
        <f>'Group 2 Questions'!F54</f>
        <v>0</v>
      </c>
      <c r="O52" s="88">
        <f>'Group 2 Questions'!G54</f>
        <v>0</v>
      </c>
      <c r="P52" s="88">
        <f>'Group 2 Questions'!H54</f>
        <v>0</v>
      </c>
      <c r="Q52" s="88">
        <f>'Group 2 Questions'!K54</f>
        <v>4</v>
      </c>
      <c r="R52" s="88">
        <f>'Group 2 Questions'!L54</f>
        <v>4</v>
      </c>
      <c r="S52" s="89" t="str">
        <f>'Group 2 Questions'!M54</f>
        <v>EIA-LUP</v>
      </c>
    </row>
    <row r="53" spans="1:19" x14ac:dyDescent="0.25">
      <c r="A53" s="34"/>
      <c r="B53" s="34"/>
      <c r="C53" s="34"/>
      <c r="D53" s="34"/>
      <c r="E53" s="34"/>
      <c r="F53" s="34"/>
      <c r="G53" s="34"/>
      <c r="H53" s="34"/>
      <c r="I53" s="34"/>
      <c r="J53" s="34"/>
      <c r="K53" s="87">
        <f>'Group 2 Questions'!B56</f>
        <v>48</v>
      </c>
      <c r="L53" s="88">
        <f>'Group 2 Questions'!D56</f>
        <v>0</v>
      </c>
      <c r="M53" s="88">
        <f>'Group 2 Questions'!E56</f>
        <v>0</v>
      </c>
      <c r="N53" s="88">
        <f>'Group 2 Questions'!F56</f>
        <v>1</v>
      </c>
      <c r="O53" s="88">
        <f>'Group 2 Questions'!G56</f>
        <v>0</v>
      </c>
      <c r="P53" s="88">
        <f>'Group 2 Questions'!H56</f>
        <v>0</v>
      </c>
      <c r="Q53" s="88">
        <f>'Group 2 Questions'!K56</f>
        <v>3</v>
      </c>
      <c r="R53" s="88">
        <f>'Group 2 Questions'!L56</f>
        <v>4</v>
      </c>
      <c r="S53" s="89" t="str">
        <f>'Group 2 Questions'!M56</f>
        <v>EMP</v>
      </c>
    </row>
    <row r="54" spans="1:19" x14ac:dyDescent="0.25">
      <c r="A54" s="34"/>
      <c r="B54" s="34"/>
      <c r="C54" s="34"/>
      <c r="D54" s="34"/>
      <c r="E54" s="34"/>
      <c r="F54" s="34"/>
      <c r="G54" s="34"/>
      <c r="H54" s="34"/>
      <c r="I54" s="34"/>
      <c r="J54" s="34"/>
      <c r="K54" s="87">
        <f>'Group 2 Questions'!B57</f>
        <v>49</v>
      </c>
      <c r="L54" s="88">
        <f>'Group 2 Questions'!D57</f>
        <v>0</v>
      </c>
      <c r="M54" s="88">
        <f>'Group 2 Questions'!E57</f>
        <v>0</v>
      </c>
      <c r="N54" s="88">
        <f>'Group 2 Questions'!F57</f>
        <v>0</v>
      </c>
      <c r="O54" s="88">
        <f>'Group 2 Questions'!G57</f>
        <v>1</v>
      </c>
      <c r="P54" s="88">
        <f>'Group 2 Questions'!H57</f>
        <v>0</v>
      </c>
      <c r="Q54" s="88">
        <f>'Group 2 Questions'!K57</f>
        <v>2</v>
      </c>
      <c r="R54" s="88">
        <f>'Group 2 Questions'!L57</f>
        <v>4</v>
      </c>
      <c r="S54" s="89" t="str">
        <f>'Group 2 Questions'!M57</f>
        <v>EMP</v>
      </c>
    </row>
    <row r="55" spans="1:19" x14ac:dyDescent="0.25">
      <c r="A55" s="34"/>
      <c r="B55" s="34"/>
      <c r="C55" s="34"/>
      <c r="D55" s="34"/>
      <c r="E55" s="34"/>
      <c r="F55" s="34"/>
      <c r="G55" s="34"/>
      <c r="H55" s="34"/>
      <c r="I55" s="34"/>
      <c r="J55" s="34"/>
      <c r="K55" s="87">
        <f>'Group 2 Questions'!B58</f>
        <v>50</v>
      </c>
      <c r="L55" s="88">
        <f>'Group 2 Questions'!D58</f>
        <v>0</v>
      </c>
      <c r="M55" s="88">
        <f>'Group 2 Questions'!E58</f>
        <v>1</v>
      </c>
      <c r="N55" s="88">
        <f>'Group 2 Questions'!F58</f>
        <v>0</v>
      </c>
      <c r="O55" s="88">
        <f>'Group 2 Questions'!G58</f>
        <v>0</v>
      </c>
      <c r="P55" s="88">
        <f>'Group 2 Questions'!H58</f>
        <v>0</v>
      </c>
      <c r="Q55" s="88">
        <f>'Group 2 Questions'!K58</f>
        <v>4</v>
      </c>
      <c r="R55" s="88">
        <f>'Group 2 Questions'!L58</f>
        <v>4</v>
      </c>
      <c r="S55" s="89" t="str">
        <f>'Group 2 Questions'!M58</f>
        <v>EMP</v>
      </c>
    </row>
    <row r="56" spans="1:19" x14ac:dyDescent="0.25">
      <c r="A56" s="34"/>
      <c r="B56" s="34"/>
      <c r="C56" s="34"/>
      <c r="D56" s="34"/>
      <c r="E56" s="34"/>
      <c r="F56" s="34"/>
      <c r="G56" s="34"/>
      <c r="H56" s="34"/>
      <c r="I56" s="34"/>
      <c r="J56" s="34"/>
      <c r="K56" s="87">
        <f>'Group 2 Questions'!B59</f>
        <v>51</v>
      </c>
      <c r="L56" s="88">
        <f>'Group 2 Questions'!D59</f>
        <v>0</v>
      </c>
      <c r="M56" s="88">
        <f>'Group 2 Questions'!E59</f>
        <v>1</v>
      </c>
      <c r="N56" s="88">
        <f>'Group 2 Questions'!F59</f>
        <v>0</v>
      </c>
      <c r="O56" s="88">
        <f>'Group 2 Questions'!G59</f>
        <v>0</v>
      </c>
      <c r="P56" s="88">
        <f>'Group 2 Questions'!H59</f>
        <v>0</v>
      </c>
      <c r="Q56" s="88">
        <f>'Group 2 Questions'!K59</f>
        <v>4</v>
      </c>
      <c r="R56" s="88">
        <f>'Group 2 Questions'!L59</f>
        <v>4</v>
      </c>
      <c r="S56" s="89" t="str">
        <f>'Group 2 Questions'!M59</f>
        <v>EMP</v>
      </c>
    </row>
    <row r="57" spans="1:19" x14ac:dyDescent="0.25">
      <c r="A57" s="34"/>
      <c r="B57" s="34"/>
      <c r="C57" s="34"/>
      <c r="D57" s="34"/>
      <c r="E57" s="34"/>
      <c r="F57" s="34"/>
      <c r="G57" s="34"/>
      <c r="H57" s="34"/>
      <c r="I57" s="34"/>
      <c r="J57" s="34"/>
      <c r="K57" s="87">
        <f>'Group 2 Questions'!B60</f>
        <v>52</v>
      </c>
      <c r="L57" s="88">
        <f>'Group 2 Questions'!D60</f>
        <v>0</v>
      </c>
      <c r="M57" s="88">
        <f>'Group 2 Questions'!E60</f>
        <v>1</v>
      </c>
      <c r="N57" s="88">
        <f>'Group 2 Questions'!F60</f>
        <v>0</v>
      </c>
      <c r="O57" s="88">
        <f>'Group 2 Questions'!G60</f>
        <v>0</v>
      </c>
      <c r="P57" s="88">
        <f>'Group 2 Questions'!H60</f>
        <v>0</v>
      </c>
      <c r="Q57" s="88">
        <f>'Group 2 Questions'!K60</f>
        <v>4</v>
      </c>
      <c r="R57" s="88">
        <f>'Group 2 Questions'!L60</f>
        <v>4</v>
      </c>
      <c r="S57" s="89" t="str">
        <f>'Group 2 Questions'!M60</f>
        <v>EMP</v>
      </c>
    </row>
    <row r="58" spans="1:19" x14ac:dyDescent="0.25">
      <c r="A58" s="34"/>
      <c r="B58" s="34"/>
      <c r="C58" s="34"/>
      <c r="D58" s="34"/>
      <c r="E58" s="34"/>
      <c r="F58" s="34"/>
      <c r="G58" s="34"/>
      <c r="H58" s="34"/>
      <c r="I58" s="34"/>
      <c r="J58" s="34"/>
      <c r="K58" s="87">
        <f>'Group 2 Questions'!B61</f>
        <v>53</v>
      </c>
      <c r="L58" s="88">
        <f>'Group 2 Questions'!D61</f>
        <v>0</v>
      </c>
      <c r="M58" s="88">
        <f>'Group 2 Questions'!E61</f>
        <v>1</v>
      </c>
      <c r="N58" s="88">
        <f>'Group 2 Questions'!F61</f>
        <v>0</v>
      </c>
      <c r="O58" s="88">
        <f>'Group 2 Questions'!G61</f>
        <v>0</v>
      </c>
      <c r="P58" s="88">
        <f>'Group 2 Questions'!H61</f>
        <v>0</v>
      </c>
      <c r="Q58" s="88">
        <f>'Group 2 Questions'!K61</f>
        <v>4</v>
      </c>
      <c r="R58" s="88">
        <f>'Group 2 Questions'!L61</f>
        <v>4</v>
      </c>
      <c r="S58" s="89" t="str">
        <f>'Group 2 Questions'!M61</f>
        <v>EMP</v>
      </c>
    </row>
    <row r="59" spans="1:19" x14ac:dyDescent="0.25">
      <c r="A59" s="34"/>
      <c r="B59" s="34"/>
      <c r="C59" s="34"/>
      <c r="D59" s="34"/>
      <c r="E59" s="34"/>
      <c r="F59" s="34"/>
      <c r="G59" s="34"/>
      <c r="H59" s="34"/>
      <c r="I59" s="34"/>
      <c r="J59" s="34"/>
      <c r="K59" s="87">
        <f>'Group 2 Questions'!B63</f>
        <v>54</v>
      </c>
      <c r="L59" s="88">
        <f>'Group 2 Questions'!D63</f>
        <v>0</v>
      </c>
      <c r="M59" s="88">
        <f>'Group 2 Questions'!E63</f>
        <v>1</v>
      </c>
      <c r="N59" s="88">
        <f>'Group 2 Questions'!F63</f>
        <v>0</v>
      </c>
      <c r="O59" s="88">
        <f>'Group 2 Questions'!G63</f>
        <v>0</v>
      </c>
      <c r="P59" s="88">
        <f>'Group 2 Questions'!H63</f>
        <v>0</v>
      </c>
      <c r="Q59" s="88">
        <f>'Group 2 Questions'!K63</f>
        <v>4</v>
      </c>
      <c r="R59" s="88">
        <f>'Group 2 Questions'!L63</f>
        <v>4</v>
      </c>
      <c r="S59" s="89" t="str">
        <f>'Group 2 Questions'!M63</f>
        <v>DDP</v>
      </c>
    </row>
    <row r="60" spans="1:19" x14ac:dyDescent="0.25">
      <c r="A60" s="34"/>
      <c r="B60" s="34"/>
      <c r="C60" s="34"/>
      <c r="D60" s="34"/>
      <c r="E60" s="34"/>
      <c r="F60" s="34"/>
      <c r="G60" s="34"/>
      <c r="H60" s="34"/>
      <c r="I60" s="34"/>
      <c r="J60" s="34"/>
      <c r="K60" s="87">
        <f>'Group 2 Questions'!B64</f>
        <v>55</v>
      </c>
      <c r="L60" s="88">
        <f>'Group 2 Questions'!D64</f>
        <v>0</v>
      </c>
      <c r="M60" s="88">
        <f>'Group 2 Questions'!E64</f>
        <v>1</v>
      </c>
      <c r="N60" s="88">
        <f>'Group 2 Questions'!F64</f>
        <v>0</v>
      </c>
      <c r="O60" s="88">
        <f>'Group 2 Questions'!G64</f>
        <v>0</v>
      </c>
      <c r="P60" s="88">
        <f>'Group 2 Questions'!H64</f>
        <v>0</v>
      </c>
      <c r="Q60" s="88">
        <f>'Group 2 Questions'!K64</f>
        <v>4</v>
      </c>
      <c r="R60" s="88">
        <f>'Group 2 Questions'!L64</f>
        <v>4</v>
      </c>
      <c r="S60" s="89" t="str">
        <f>'Group 2 Questions'!M64</f>
        <v>DDP</v>
      </c>
    </row>
    <row r="61" spans="1:19" x14ac:dyDescent="0.25">
      <c r="A61" s="34"/>
      <c r="B61" s="34"/>
      <c r="C61" s="34"/>
      <c r="D61" s="34"/>
      <c r="E61" s="34"/>
      <c r="F61" s="34"/>
      <c r="G61" s="34"/>
      <c r="H61" s="34"/>
      <c r="I61" s="34"/>
      <c r="J61" s="34"/>
      <c r="K61" s="87">
        <f>'Group 2 Questions'!B65</f>
        <v>56</v>
      </c>
      <c r="L61" s="88">
        <f>'Group 2 Questions'!D65</f>
        <v>0</v>
      </c>
      <c r="M61" s="88">
        <f>'Group 2 Questions'!E65</f>
        <v>0</v>
      </c>
      <c r="N61" s="88">
        <f>'Group 2 Questions'!F65</f>
        <v>0</v>
      </c>
      <c r="O61" s="88">
        <f>'Group 2 Questions'!G65</f>
        <v>1</v>
      </c>
      <c r="P61" s="88">
        <f>'Group 2 Questions'!H65</f>
        <v>0</v>
      </c>
      <c r="Q61" s="88">
        <f>'Group 2 Questions'!K65</f>
        <v>2</v>
      </c>
      <c r="R61" s="88">
        <f>'Group 2 Questions'!L65</f>
        <v>4</v>
      </c>
      <c r="S61" s="89" t="str">
        <f>'Group 2 Questions'!M65</f>
        <v>DDP</v>
      </c>
    </row>
    <row r="62" spans="1:19" x14ac:dyDescent="0.25">
      <c r="A62" s="34"/>
      <c r="B62" s="34"/>
      <c r="C62" s="34"/>
      <c r="D62" s="34"/>
      <c r="E62" s="34"/>
      <c r="F62" s="34"/>
      <c r="G62" s="34"/>
      <c r="H62" s="34"/>
      <c r="I62" s="34"/>
      <c r="J62" s="34"/>
      <c r="K62" s="87">
        <f>'Group 2 Questions'!B66</f>
        <v>57</v>
      </c>
      <c r="L62" s="88">
        <f>'Group 2 Questions'!D66</f>
        <v>0</v>
      </c>
      <c r="M62" s="88">
        <f>'Group 2 Questions'!E66</f>
        <v>0</v>
      </c>
      <c r="N62" s="88">
        <f>'Group 2 Questions'!F66</f>
        <v>0</v>
      </c>
      <c r="O62" s="88">
        <f>'Group 2 Questions'!G66</f>
        <v>0</v>
      </c>
      <c r="P62" s="88">
        <f>'Group 2 Questions'!H66</f>
        <v>1</v>
      </c>
      <c r="Q62" s="88">
        <f>'Group 2 Questions'!K66</f>
        <v>2</v>
      </c>
      <c r="R62" s="88">
        <f>'Group 2 Questions'!L66</f>
        <v>8</v>
      </c>
      <c r="S62" s="89" t="str">
        <f>'Group 2 Questions'!M66</f>
        <v>DDP</v>
      </c>
    </row>
    <row r="63" spans="1:19" x14ac:dyDescent="0.25">
      <c r="A63" s="34"/>
      <c r="B63" s="34"/>
      <c r="C63" s="34"/>
      <c r="D63" s="34"/>
      <c r="E63" s="34"/>
      <c r="F63" s="34"/>
      <c r="G63" s="34"/>
      <c r="H63" s="34"/>
      <c r="I63" s="34"/>
      <c r="J63" s="34"/>
      <c r="K63" s="87">
        <f>'Group 2 Questions'!B67</f>
        <v>58</v>
      </c>
      <c r="L63" s="88">
        <f>'Group 2 Questions'!D67</f>
        <v>0</v>
      </c>
      <c r="M63" s="88">
        <f>'Group 2 Questions'!E67</f>
        <v>0</v>
      </c>
      <c r="N63" s="88">
        <f>'Group 2 Questions'!F67</f>
        <v>0</v>
      </c>
      <c r="O63" s="88">
        <f>'Group 2 Questions'!G67</f>
        <v>0</v>
      </c>
      <c r="P63" s="88">
        <f>'Group 2 Questions'!H67</f>
        <v>1</v>
      </c>
      <c r="Q63" s="88">
        <f>'Group 2 Questions'!K67</f>
        <v>2</v>
      </c>
      <c r="R63" s="88">
        <f>'Group 2 Questions'!L67</f>
        <v>8</v>
      </c>
      <c r="S63" s="89" t="str">
        <f>'Group 2 Questions'!M67</f>
        <v>DDP</v>
      </c>
    </row>
    <row r="64" spans="1:19" x14ac:dyDescent="0.25">
      <c r="A64" s="34"/>
      <c r="B64" s="34"/>
      <c r="C64" s="34"/>
      <c r="D64" s="34"/>
      <c r="E64" s="34"/>
      <c r="F64" s="34"/>
      <c r="G64" s="34"/>
      <c r="H64" s="34"/>
      <c r="I64" s="34"/>
      <c r="J64" s="34"/>
      <c r="K64" s="87">
        <f>'Group 2 Questions'!B68</f>
        <v>59</v>
      </c>
      <c r="L64" s="88">
        <f>'Group 2 Questions'!D68</f>
        <v>0</v>
      </c>
      <c r="M64" s="88">
        <f>'Group 2 Questions'!E68</f>
        <v>0</v>
      </c>
      <c r="N64" s="88">
        <f>'Group 2 Questions'!F68</f>
        <v>1</v>
      </c>
      <c r="O64" s="88">
        <f>'Group 2 Questions'!G68</f>
        <v>0</v>
      </c>
      <c r="P64" s="88">
        <f>'Group 2 Questions'!H68</f>
        <v>0</v>
      </c>
      <c r="Q64" s="88">
        <f>'Group 2 Questions'!K68</f>
        <v>3</v>
      </c>
      <c r="R64" s="88">
        <f>'Group 2 Questions'!L68</f>
        <v>4</v>
      </c>
      <c r="S64" s="89" t="str">
        <f>'Group 2 Questions'!M68</f>
        <v>DDP</v>
      </c>
    </row>
    <row r="65" spans="1:19" x14ac:dyDescent="0.25">
      <c r="A65" s="34"/>
      <c r="B65" s="34"/>
      <c r="C65" s="34"/>
      <c r="D65" s="34"/>
      <c r="E65" s="34"/>
      <c r="F65" s="34"/>
      <c r="G65" s="34"/>
      <c r="H65" s="34"/>
      <c r="I65" s="34"/>
      <c r="J65" s="34"/>
      <c r="K65" s="87">
        <f>'Group 2 Questions'!B69</f>
        <v>60</v>
      </c>
      <c r="L65" s="88">
        <f>'Group 2 Questions'!D69</f>
        <v>0</v>
      </c>
      <c r="M65" s="88">
        <f>'Group 2 Questions'!E69</f>
        <v>1</v>
      </c>
      <c r="N65" s="88">
        <f>'Group 2 Questions'!F69</f>
        <v>0</v>
      </c>
      <c r="O65" s="88">
        <f>'Group 2 Questions'!G69</f>
        <v>0</v>
      </c>
      <c r="P65" s="88">
        <f>'Group 2 Questions'!H69</f>
        <v>0</v>
      </c>
      <c r="Q65" s="88">
        <f>'Group 2 Questions'!K69</f>
        <v>4</v>
      </c>
      <c r="R65" s="88">
        <f>'Group 2 Questions'!L69</f>
        <v>4</v>
      </c>
      <c r="S65" s="89" t="str">
        <f>'Group 2 Questions'!M69</f>
        <v>DDP</v>
      </c>
    </row>
    <row r="66" spans="1:19" x14ac:dyDescent="0.25">
      <c r="A66" s="34"/>
      <c r="B66" s="34"/>
      <c r="C66" s="34"/>
      <c r="D66" s="34"/>
      <c r="E66" s="34"/>
      <c r="F66" s="34"/>
      <c r="G66" s="34"/>
      <c r="H66" s="34"/>
      <c r="I66" s="34"/>
      <c r="J66" s="34"/>
      <c r="K66" s="87">
        <f>'Group 2 Questions'!B70</f>
        <v>61</v>
      </c>
      <c r="L66" s="88">
        <f>'Group 2 Questions'!D70</f>
        <v>0</v>
      </c>
      <c r="M66" s="88">
        <f>'Group 2 Questions'!E70</f>
        <v>1</v>
      </c>
      <c r="N66" s="88">
        <f>'Group 2 Questions'!F70</f>
        <v>0</v>
      </c>
      <c r="O66" s="88">
        <f>'Group 2 Questions'!G70</f>
        <v>0</v>
      </c>
      <c r="P66" s="88">
        <f>'Group 2 Questions'!H70</f>
        <v>0</v>
      </c>
      <c r="Q66" s="88">
        <f>'Group 2 Questions'!K70</f>
        <v>4</v>
      </c>
      <c r="R66" s="88">
        <f>'Group 2 Questions'!L70</f>
        <v>4</v>
      </c>
      <c r="S66" s="89" t="str">
        <f>'Group 2 Questions'!M70</f>
        <v>DDP</v>
      </c>
    </row>
    <row r="67" spans="1:19" x14ac:dyDescent="0.25">
      <c r="A67" s="34"/>
      <c r="B67" s="34"/>
      <c r="C67" s="34"/>
      <c r="D67" s="34"/>
      <c r="E67" s="34"/>
      <c r="F67" s="34"/>
      <c r="G67" s="34"/>
      <c r="H67" s="34"/>
      <c r="I67" s="34"/>
      <c r="J67" s="34"/>
      <c r="K67" s="87">
        <f>'Group 2 Questions'!B71</f>
        <v>62</v>
      </c>
      <c r="L67" s="88">
        <f>'Group 2 Questions'!D71</f>
        <v>0</v>
      </c>
      <c r="M67" s="88">
        <f>'Group 2 Questions'!E71</f>
        <v>1</v>
      </c>
      <c r="N67" s="88">
        <f>'Group 2 Questions'!F71</f>
        <v>0</v>
      </c>
      <c r="O67" s="88">
        <f>'Group 2 Questions'!G71</f>
        <v>0</v>
      </c>
      <c r="P67" s="88">
        <f>'Group 2 Questions'!H71</f>
        <v>0</v>
      </c>
      <c r="Q67" s="88">
        <f>'Group 2 Questions'!K71</f>
        <v>4</v>
      </c>
      <c r="R67" s="88">
        <f>'Group 2 Questions'!L71</f>
        <v>4</v>
      </c>
      <c r="S67" s="89" t="str">
        <f>'Group 2 Questions'!M71</f>
        <v>DDP</v>
      </c>
    </row>
    <row r="68" spans="1:19" x14ac:dyDescent="0.25">
      <c r="A68" s="34"/>
      <c r="B68" s="34"/>
      <c r="C68" s="34"/>
      <c r="D68" s="34"/>
      <c r="E68" s="34"/>
      <c r="F68" s="34"/>
      <c r="G68" s="34"/>
      <c r="H68" s="34"/>
      <c r="I68" s="34"/>
      <c r="J68" s="34"/>
      <c r="K68" s="87">
        <f>'Group 2 Questions'!B72</f>
        <v>63</v>
      </c>
      <c r="L68" s="88">
        <f>'Group 2 Questions'!D72</f>
        <v>0</v>
      </c>
      <c r="M68" s="88">
        <f>'Group 2 Questions'!E72</f>
        <v>1</v>
      </c>
      <c r="N68" s="88">
        <f>'Group 2 Questions'!F72</f>
        <v>0</v>
      </c>
      <c r="O68" s="88">
        <f>'Group 2 Questions'!G72</f>
        <v>0</v>
      </c>
      <c r="P68" s="88">
        <f>'Group 2 Questions'!H72</f>
        <v>0</v>
      </c>
      <c r="Q68" s="88">
        <f>'Group 2 Questions'!K72</f>
        <v>4</v>
      </c>
      <c r="R68" s="88">
        <f>'Group 2 Questions'!L72</f>
        <v>4</v>
      </c>
      <c r="S68" s="89" t="str">
        <f>'Group 2 Questions'!M72</f>
        <v>DDP</v>
      </c>
    </row>
    <row r="69" spans="1:19" x14ac:dyDescent="0.25">
      <c r="A69" s="34"/>
      <c r="B69" s="34"/>
      <c r="C69" s="34"/>
      <c r="D69" s="34"/>
      <c r="E69" s="34"/>
      <c r="F69" s="34"/>
      <c r="G69" s="34"/>
      <c r="H69" s="34"/>
      <c r="I69" s="34"/>
      <c r="J69" s="34"/>
      <c r="K69" s="87">
        <f>'Group 2 Questions'!B73</f>
        <v>64</v>
      </c>
      <c r="L69" s="88">
        <f>'Group 2 Questions'!D73</f>
        <v>0</v>
      </c>
      <c r="M69" s="88">
        <f>'Group 2 Questions'!E73</f>
        <v>0</v>
      </c>
      <c r="N69" s="88">
        <f>'Group 2 Questions'!F73</f>
        <v>0</v>
      </c>
      <c r="O69" s="88">
        <f>'Group 2 Questions'!G73</f>
        <v>0</v>
      </c>
      <c r="P69" s="88">
        <f>'Group 2 Questions'!H73</f>
        <v>1</v>
      </c>
      <c r="Q69" s="88">
        <f>'Group 2 Questions'!K73</f>
        <v>1</v>
      </c>
      <c r="R69" s="88">
        <f>'Group 2 Questions'!L73</f>
        <v>4</v>
      </c>
      <c r="S69" s="89" t="str">
        <f>'Group 2 Questions'!M73</f>
        <v>DDP</v>
      </c>
    </row>
    <row r="70" spans="1:19" x14ac:dyDescent="0.25">
      <c r="A70" s="34"/>
      <c r="B70" s="34"/>
      <c r="C70" s="34"/>
      <c r="D70" s="34"/>
      <c r="E70" s="34"/>
      <c r="F70" s="34"/>
      <c r="G70" s="34"/>
      <c r="H70" s="34"/>
      <c r="I70" s="34"/>
      <c r="J70" s="34"/>
      <c r="K70" s="87">
        <f>'Group 2 Questions'!B74</f>
        <v>65</v>
      </c>
      <c r="L70" s="88">
        <f>'Group 2 Questions'!D74</f>
        <v>0</v>
      </c>
      <c r="M70" s="88">
        <f>'Group 2 Questions'!E74</f>
        <v>1</v>
      </c>
      <c r="N70" s="88">
        <f>'Group 2 Questions'!F74</f>
        <v>0</v>
      </c>
      <c r="O70" s="88">
        <f>'Group 2 Questions'!G74</f>
        <v>0</v>
      </c>
      <c r="P70" s="88">
        <f>'Group 2 Questions'!H74</f>
        <v>0</v>
      </c>
      <c r="Q70" s="88">
        <f>'Group 2 Questions'!K74</f>
        <v>4</v>
      </c>
      <c r="R70" s="88">
        <f>'Group 2 Questions'!L74</f>
        <v>4</v>
      </c>
      <c r="S70" s="89" t="str">
        <f>'Group 2 Questions'!M74</f>
        <v>DDP</v>
      </c>
    </row>
    <row r="71" spans="1:19" x14ac:dyDescent="0.25">
      <c r="A71" s="34"/>
      <c r="B71" s="34"/>
      <c r="C71" s="34"/>
      <c r="D71" s="34"/>
      <c r="E71" s="34"/>
      <c r="F71" s="34"/>
      <c r="G71" s="34"/>
      <c r="H71" s="34"/>
      <c r="I71" s="34"/>
      <c r="J71" s="34"/>
      <c r="K71" s="87">
        <f>'Group 2 Questions'!B75</f>
        <v>66</v>
      </c>
      <c r="L71" s="88">
        <f>'Group 2 Questions'!D75</f>
        <v>0</v>
      </c>
      <c r="M71" s="88">
        <f>'Group 2 Questions'!E75</f>
        <v>0</v>
      </c>
      <c r="N71" s="88">
        <f>'Group 2 Questions'!F75</f>
        <v>1</v>
      </c>
      <c r="O71" s="88">
        <f>'Group 2 Questions'!G75</f>
        <v>0</v>
      </c>
      <c r="P71" s="88">
        <f>'Group 2 Questions'!H75</f>
        <v>0</v>
      </c>
      <c r="Q71" s="88">
        <f>'Group 2 Questions'!K75</f>
        <v>3</v>
      </c>
      <c r="R71" s="88">
        <f>'Group 2 Questions'!L75</f>
        <v>4</v>
      </c>
      <c r="S71" s="89" t="str">
        <f>'Group 2 Questions'!M75</f>
        <v>DDP</v>
      </c>
    </row>
    <row r="72" spans="1:19" x14ac:dyDescent="0.25">
      <c r="A72" s="34"/>
      <c r="B72" s="34"/>
      <c r="C72" s="34"/>
      <c r="D72" s="34"/>
      <c r="E72" s="34"/>
      <c r="F72" s="34"/>
      <c r="G72" s="34"/>
      <c r="H72" s="34"/>
      <c r="I72" s="34"/>
      <c r="J72" s="34"/>
      <c r="K72" s="87">
        <f>'Group 2 Questions'!B76</f>
        <v>67</v>
      </c>
      <c r="L72" s="88">
        <f>'Group 2 Questions'!D76</f>
        <v>0</v>
      </c>
      <c r="M72" s="88">
        <f>'Group 2 Questions'!E76</f>
        <v>0</v>
      </c>
      <c r="N72" s="88">
        <f>'Group 2 Questions'!F76</f>
        <v>0</v>
      </c>
      <c r="O72" s="88">
        <f>'Group 2 Questions'!G76</f>
        <v>1</v>
      </c>
      <c r="P72" s="88">
        <f>'Group 2 Questions'!H76</f>
        <v>0</v>
      </c>
      <c r="Q72" s="88">
        <f>'Group 2 Questions'!K76</f>
        <v>2</v>
      </c>
      <c r="R72" s="88">
        <f>'Group 2 Questions'!L76</f>
        <v>4</v>
      </c>
      <c r="S72" s="89" t="str">
        <f>'Group 2 Questions'!M76</f>
        <v>DDP</v>
      </c>
    </row>
    <row r="73" spans="1:19" x14ac:dyDescent="0.25">
      <c r="A73" s="34"/>
      <c r="B73" s="34"/>
      <c r="C73" s="34"/>
      <c r="D73" s="34"/>
      <c r="E73" s="34"/>
      <c r="F73" s="34"/>
      <c r="G73" s="34"/>
      <c r="H73" s="34"/>
      <c r="I73" s="34"/>
      <c r="J73" s="34"/>
      <c r="K73" s="87">
        <f>'Group 2 Questions'!B77</f>
        <v>68</v>
      </c>
      <c r="L73" s="88">
        <f>'Group 2 Questions'!D77</f>
        <v>0</v>
      </c>
      <c r="M73" s="88">
        <f>'Group 2 Questions'!E77</f>
        <v>0</v>
      </c>
      <c r="N73" s="88">
        <f>'Group 2 Questions'!F77</f>
        <v>1</v>
      </c>
      <c r="O73" s="88">
        <f>'Group 2 Questions'!G77</f>
        <v>0</v>
      </c>
      <c r="P73" s="88">
        <f>'Group 2 Questions'!H77</f>
        <v>0</v>
      </c>
      <c r="Q73" s="88">
        <f>'Group 2 Questions'!K77</f>
        <v>3</v>
      </c>
      <c r="R73" s="88">
        <f>'Group 2 Questions'!L77</f>
        <v>4</v>
      </c>
      <c r="S73" s="89" t="str">
        <f>'Group 2 Questions'!M77</f>
        <v>DDP</v>
      </c>
    </row>
    <row r="74" spans="1:19" x14ac:dyDescent="0.25">
      <c r="A74" s="34"/>
      <c r="B74" s="34"/>
      <c r="C74" s="34"/>
      <c r="D74" s="34"/>
      <c r="E74" s="34"/>
      <c r="F74" s="34"/>
      <c r="G74" s="34"/>
      <c r="H74" s="34"/>
      <c r="I74" s="34"/>
      <c r="J74" s="34"/>
      <c r="K74" s="87">
        <f>'Group 2 Questions'!B78</f>
        <v>69</v>
      </c>
      <c r="L74" s="88">
        <f>'Group 2 Questions'!D78</f>
        <v>0</v>
      </c>
      <c r="M74" s="88">
        <f>'Group 2 Questions'!E78</f>
        <v>1</v>
      </c>
      <c r="N74" s="88">
        <f>'Group 2 Questions'!F78</f>
        <v>0</v>
      </c>
      <c r="O74" s="88">
        <f>'Group 2 Questions'!G78</f>
        <v>0</v>
      </c>
      <c r="P74" s="88">
        <f>'Group 2 Questions'!H78</f>
        <v>0</v>
      </c>
      <c r="Q74" s="88">
        <f>'Group 2 Questions'!K78</f>
        <v>4</v>
      </c>
      <c r="R74" s="88">
        <f>'Group 2 Questions'!L78</f>
        <v>4</v>
      </c>
      <c r="S74" s="89" t="str">
        <f>'Group 2 Questions'!M78</f>
        <v>DDP</v>
      </c>
    </row>
    <row r="75" spans="1:19" x14ac:dyDescent="0.25">
      <c r="A75" s="34"/>
      <c r="B75" s="34"/>
      <c r="C75" s="34"/>
      <c r="D75" s="34"/>
      <c r="E75" s="34"/>
      <c r="F75" s="34"/>
      <c r="G75" s="34"/>
      <c r="H75" s="34"/>
      <c r="I75" s="34"/>
      <c r="J75" s="34"/>
      <c r="K75" s="87">
        <f>'Group 2 Questions'!B79</f>
        <v>70</v>
      </c>
      <c r="L75" s="88">
        <f>'Group 2 Questions'!D79</f>
        <v>0</v>
      </c>
      <c r="M75" s="88">
        <f>'Group 2 Questions'!E79</f>
        <v>1</v>
      </c>
      <c r="N75" s="88">
        <f>'Group 2 Questions'!F79</f>
        <v>0</v>
      </c>
      <c r="O75" s="88">
        <f>'Group 2 Questions'!G79</f>
        <v>0</v>
      </c>
      <c r="P75" s="88">
        <f>'Group 2 Questions'!H79</f>
        <v>0</v>
      </c>
      <c r="Q75" s="88">
        <f>'Group 2 Questions'!K79</f>
        <v>8</v>
      </c>
      <c r="R75" s="88">
        <f>'Group 2 Questions'!L79</f>
        <v>8</v>
      </c>
      <c r="S75" s="89" t="str">
        <f>'Group 2 Questions'!M79</f>
        <v>DDP</v>
      </c>
    </row>
    <row r="76" spans="1:19" x14ac:dyDescent="0.25">
      <c r="A76" s="34"/>
      <c r="B76" s="34"/>
      <c r="C76" s="34"/>
      <c r="D76" s="34"/>
      <c r="E76" s="34"/>
      <c r="F76" s="34"/>
      <c r="G76" s="34"/>
      <c r="H76" s="34"/>
      <c r="I76" s="34"/>
      <c r="J76" s="34"/>
      <c r="K76" s="87">
        <f>'Group 2 Questions'!B80</f>
        <v>71</v>
      </c>
      <c r="L76" s="88">
        <f>'Group 2 Questions'!D80</f>
        <v>0</v>
      </c>
      <c r="M76" s="88">
        <f>'Group 2 Questions'!E80</f>
        <v>0</v>
      </c>
      <c r="N76" s="88">
        <f>'Group 2 Questions'!F80</f>
        <v>0</v>
      </c>
      <c r="O76" s="88">
        <f>'Group 2 Questions'!G80</f>
        <v>1</v>
      </c>
      <c r="P76" s="88">
        <f>'Group 2 Questions'!H80</f>
        <v>0</v>
      </c>
      <c r="Q76" s="88">
        <f>'Group 2 Questions'!K80</f>
        <v>2</v>
      </c>
      <c r="R76" s="88">
        <f>'Group 2 Questions'!L80</f>
        <v>4</v>
      </c>
      <c r="S76" s="89" t="str">
        <f>'Group 2 Questions'!M80</f>
        <v>DDP</v>
      </c>
    </row>
    <row r="77" spans="1:19" x14ac:dyDescent="0.25">
      <c r="A77" s="34"/>
      <c r="B77" s="34"/>
      <c r="C77" s="34"/>
      <c r="D77" s="34"/>
      <c r="E77" s="34"/>
      <c r="F77" s="34"/>
      <c r="G77" s="34"/>
      <c r="H77" s="34"/>
      <c r="I77" s="34"/>
      <c r="J77" s="34"/>
      <c r="K77" s="87">
        <f>'Group 2 Questions'!B81</f>
        <v>72</v>
      </c>
      <c r="L77" s="88">
        <f>'Group 2 Questions'!D81</f>
        <v>0</v>
      </c>
      <c r="M77" s="88">
        <f>'Group 2 Questions'!E81</f>
        <v>0</v>
      </c>
      <c r="N77" s="88">
        <f>'Group 2 Questions'!F81</f>
        <v>1</v>
      </c>
      <c r="O77" s="88">
        <f>'Group 2 Questions'!G81</f>
        <v>0</v>
      </c>
      <c r="P77" s="88">
        <f>'Group 2 Questions'!H81</f>
        <v>0</v>
      </c>
      <c r="Q77" s="88">
        <f>'Group 2 Questions'!K81</f>
        <v>3</v>
      </c>
      <c r="R77" s="88">
        <f>'Group 2 Questions'!L81</f>
        <v>4</v>
      </c>
      <c r="S77" s="89" t="str">
        <f>'Group 2 Questions'!M81</f>
        <v>DDP</v>
      </c>
    </row>
    <row r="78" spans="1:19" x14ac:dyDescent="0.25">
      <c r="A78" s="34"/>
      <c r="B78" s="34"/>
      <c r="C78" s="34"/>
      <c r="D78" s="34"/>
      <c r="E78" s="34"/>
      <c r="F78" s="34"/>
      <c r="G78" s="34"/>
      <c r="H78" s="34"/>
      <c r="I78" s="34"/>
      <c r="J78" s="34"/>
      <c r="K78" s="87">
        <f>'Group 2 Questions'!B82</f>
        <v>73</v>
      </c>
      <c r="L78" s="88">
        <f>'Group 2 Questions'!D82</f>
        <v>0</v>
      </c>
      <c r="M78" s="88">
        <f>'Group 2 Questions'!E82</f>
        <v>1</v>
      </c>
      <c r="N78" s="88">
        <f>'Group 2 Questions'!F82</f>
        <v>0</v>
      </c>
      <c r="O78" s="88">
        <f>'Group 2 Questions'!G82</f>
        <v>0</v>
      </c>
      <c r="P78" s="88">
        <f>'Group 2 Questions'!H82</f>
        <v>0</v>
      </c>
      <c r="Q78" s="88">
        <f>'Group 2 Questions'!K82</f>
        <v>4</v>
      </c>
      <c r="R78" s="88">
        <f>'Group 2 Questions'!L82</f>
        <v>4</v>
      </c>
      <c r="S78" s="89" t="str">
        <f>'Group 2 Questions'!M82</f>
        <v>DDP</v>
      </c>
    </row>
    <row r="79" spans="1:19" x14ac:dyDescent="0.25">
      <c r="A79" s="34"/>
      <c r="B79" s="34"/>
      <c r="C79" s="34"/>
      <c r="D79" s="34"/>
      <c r="E79" s="34"/>
      <c r="F79" s="34"/>
      <c r="G79" s="34"/>
      <c r="H79" s="34"/>
      <c r="I79" s="34"/>
      <c r="J79" s="34"/>
      <c r="K79" s="87">
        <f>'Group 2 Questions'!B83</f>
        <v>74</v>
      </c>
      <c r="L79" s="88">
        <f>'Group 2 Questions'!D83</f>
        <v>1</v>
      </c>
      <c r="M79" s="88">
        <f>'Group 2 Questions'!E83</f>
        <v>0</v>
      </c>
      <c r="N79" s="88">
        <f>'Group 2 Questions'!F83</f>
        <v>0</v>
      </c>
      <c r="O79" s="88">
        <f>'Group 2 Questions'!G83</f>
        <v>0</v>
      </c>
      <c r="P79" s="88">
        <f>'Group 2 Questions'!H83</f>
        <v>0</v>
      </c>
      <c r="Q79" s="88">
        <f>'Group 2 Questions'!K83</f>
        <v>0</v>
      </c>
      <c r="R79" s="88">
        <f>'Group 2 Questions'!L83</f>
        <v>0</v>
      </c>
      <c r="S79" s="89" t="str">
        <f>'Group 2 Questions'!M83</f>
        <v>DDP</v>
      </c>
    </row>
    <row r="80" spans="1:19" x14ac:dyDescent="0.25">
      <c r="A80" s="34"/>
      <c r="B80" s="34"/>
      <c r="C80" s="34"/>
      <c r="D80" s="34"/>
      <c r="E80" s="34"/>
      <c r="F80" s="34"/>
      <c r="G80" s="34"/>
      <c r="H80" s="34"/>
      <c r="I80" s="34"/>
      <c r="J80" s="34"/>
      <c r="K80" s="87">
        <f>'Group 2 Questions'!B84</f>
        <v>75</v>
      </c>
      <c r="L80" s="88">
        <f>'Group 2 Questions'!D84</f>
        <v>0</v>
      </c>
      <c r="M80" s="88">
        <f>'Group 2 Questions'!E84</f>
        <v>1</v>
      </c>
      <c r="N80" s="88">
        <f>'Group 2 Questions'!F84</f>
        <v>0</v>
      </c>
      <c r="O80" s="88">
        <f>'Group 2 Questions'!G84</f>
        <v>0</v>
      </c>
      <c r="P80" s="88">
        <f>'Group 2 Questions'!H84</f>
        <v>0</v>
      </c>
      <c r="Q80" s="88">
        <f>'Group 2 Questions'!K84</f>
        <v>4</v>
      </c>
      <c r="R80" s="88">
        <f>'Group 2 Questions'!L84</f>
        <v>4</v>
      </c>
      <c r="S80" s="89" t="str">
        <f>'Group 2 Questions'!M84</f>
        <v>DDP</v>
      </c>
    </row>
    <row r="81" spans="1:19" x14ac:dyDescent="0.25">
      <c r="A81" s="34"/>
      <c r="B81" s="34"/>
      <c r="C81" s="34"/>
      <c r="D81" s="34"/>
      <c r="E81" s="34"/>
      <c r="F81" s="34"/>
      <c r="G81" s="34"/>
      <c r="H81" s="34"/>
      <c r="I81" s="34"/>
      <c r="J81" s="34"/>
      <c r="K81" s="87">
        <f>'Group 2 Questions'!B85</f>
        <v>76</v>
      </c>
      <c r="L81" s="88">
        <f>'Group 2 Questions'!D85</f>
        <v>0</v>
      </c>
      <c r="M81" s="88">
        <f>'Group 2 Questions'!E85</f>
        <v>1</v>
      </c>
      <c r="N81" s="88">
        <f>'Group 2 Questions'!F85</f>
        <v>0</v>
      </c>
      <c r="O81" s="88">
        <f>'Group 2 Questions'!G85</f>
        <v>0</v>
      </c>
      <c r="P81" s="88">
        <f>'Group 2 Questions'!H85</f>
        <v>0</v>
      </c>
      <c r="Q81" s="88">
        <f>'Group 2 Questions'!K85</f>
        <v>4</v>
      </c>
      <c r="R81" s="88">
        <f>'Group 2 Questions'!L85</f>
        <v>4</v>
      </c>
      <c r="S81" s="89" t="str">
        <f>'Group 2 Questions'!M85</f>
        <v>DDP</v>
      </c>
    </row>
    <row r="82" spans="1:19" x14ac:dyDescent="0.25">
      <c r="A82" s="34"/>
      <c r="B82" s="34"/>
      <c r="C82" s="34"/>
      <c r="D82" s="34"/>
      <c r="E82" s="34"/>
      <c r="F82" s="34"/>
      <c r="G82" s="34"/>
      <c r="H82" s="34"/>
      <c r="I82" s="34"/>
      <c r="J82" s="34"/>
      <c r="K82" s="87">
        <f>'Group 2 Questions'!B86</f>
        <v>77</v>
      </c>
      <c r="L82" s="88">
        <f>'Group 2 Questions'!D86</f>
        <v>0</v>
      </c>
      <c r="M82" s="88">
        <f>'Group 2 Questions'!E86</f>
        <v>0</v>
      </c>
      <c r="N82" s="88">
        <f>'Group 2 Questions'!F86</f>
        <v>1</v>
      </c>
      <c r="O82" s="88">
        <f>'Group 2 Questions'!G86</f>
        <v>0</v>
      </c>
      <c r="P82" s="88">
        <f>'Group 2 Questions'!H86</f>
        <v>0</v>
      </c>
      <c r="Q82" s="88">
        <f>'Group 2 Questions'!K86</f>
        <v>3</v>
      </c>
      <c r="R82" s="88">
        <f>'Group 2 Questions'!L86</f>
        <v>4</v>
      </c>
      <c r="S82" s="89" t="str">
        <f>'Group 2 Questions'!M86</f>
        <v>DDP</v>
      </c>
    </row>
    <row r="83" spans="1:19" x14ac:dyDescent="0.25">
      <c r="A83" s="34"/>
      <c r="B83" s="34"/>
      <c r="C83" s="34"/>
      <c r="D83" s="34"/>
      <c r="E83" s="34"/>
      <c r="F83" s="34"/>
      <c r="G83" s="34"/>
      <c r="H83" s="34"/>
      <c r="I83" s="34"/>
      <c r="J83" s="34"/>
      <c r="K83" s="87">
        <f>'Group 2 Questions'!B87</f>
        <v>78</v>
      </c>
      <c r="L83" s="88">
        <f>'Group 2 Questions'!D87</f>
        <v>0</v>
      </c>
      <c r="M83" s="88">
        <f>'Group 2 Questions'!E87</f>
        <v>0</v>
      </c>
      <c r="N83" s="88">
        <f>'Group 2 Questions'!F87</f>
        <v>1</v>
      </c>
      <c r="O83" s="88">
        <f>'Group 2 Questions'!G87</f>
        <v>0</v>
      </c>
      <c r="P83" s="88">
        <f>'Group 2 Questions'!H87</f>
        <v>0</v>
      </c>
      <c r="Q83" s="88">
        <f>'Group 2 Questions'!K87</f>
        <v>3</v>
      </c>
      <c r="R83" s="88">
        <f>'Group 2 Questions'!L87</f>
        <v>4</v>
      </c>
      <c r="S83" s="89" t="str">
        <f>'Group 2 Questions'!M87</f>
        <v>DDP</v>
      </c>
    </row>
    <row r="84" spans="1:19" x14ac:dyDescent="0.25">
      <c r="A84" s="34"/>
      <c r="B84" s="34"/>
      <c r="C84" s="34"/>
      <c r="D84" s="34"/>
      <c r="E84" s="34"/>
      <c r="F84" s="34"/>
      <c r="G84" s="34"/>
      <c r="H84" s="34"/>
      <c r="I84" s="34"/>
      <c r="J84" s="34"/>
      <c r="K84" s="87">
        <f>'Group 2 Questions'!B88</f>
        <v>79</v>
      </c>
      <c r="L84" s="88">
        <f>'Group 2 Questions'!D88</f>
        <v>0</v>
      </c>
      <c r="M84" s="88">
        <f>'Group 2 Questions'!E88</f>
        <v>1</v>
      </c>
      <c r="N84" s="88">
        <f>'Group 2 Questions'!F88</f>
        <v>0</v>
      </c>
      <c r="O84" s="88">
        <f>'Group 2 Questions'!G88</f>
        <v>0</v>
      </c>
      <c r="P84" s="88">
        <f>'Group 2 Questions'!H88</f>
        <v>0</v>
      </c>
      <c r="Q84" s="88">
        <f>'Group 2 Questions'!K88</f>
        <v>4</v>
      </c>
      <c r="R84" s="88">
        <f>'Group 2 Questions'!L88</f>
        <v>4</v>
      </c>
      <c r="S84" s="89" t="str">
        <f>'Group 2 Questions'!M88</f>
        <v>DDP</v>
      </c>
    </row>
    <row r="85" spans="1:19" x14ac:dyDescent="0.25">
      <c r="A85" s="34"/>
      <c r="B85" s="34"/>
      <c r="C85" s="34"/>
      <c r="D85" s="34"/>
      <c r="E85" s="34"/>
      <c r="F85" s="34"/>
      <c r="G85" s="34"/>
      <c r="H85" s="34"/>
      <c r="I85" s="34"/>
      <c r="J85" s="34"/>
      <c r="K85" s="87">
        <f>'Group 2 Questions'!B89</f>
        <v>80</v>
      </c>
      <c r="L85" s="88">
        <f>'Group 2 Questions'!D89</f>
        <v>1</v>
      </c>
      <c r="M85" s="88">
        <f>'Group 2 Questions'!E89</f>
        <v>0</v>
      </c>
      <c r="N85" s="88">
        <f>'Group 2 Questions'!F89</f>
        <v>0</v>
      </c>
      <c r="O85" s="88">
        <f>'Group 2 Questions'!G89</f>
        <v>0</v>
      </c>
      <c r="P85" s="88">
        <f>'Group 2 Questions'!H89</f>
        <v>0</v>
      </c>
      <c r="Q85" s="88">
        <f>'Group 2 Questions'!K89</f>
        <v>0</v>
      </c>
      <c r="R85" s="88">
        <f>'Group 2 Questions'!L89</f>
        <v>0</v>
      </c>
      <c r="S85" s="89" t="str">
        <f>'Group 2 Questions'!M89</f>
        <v>DDP</v>
      </c>
    </row>
    <row r="86" spans="1:19" x14ac:dyDescent="0.25">
      <c r="A86" s="34"/>
      <c r="B86" s="34"/>
      <c r="C86" s="34"/>
      <c r="D86" s="34"/>
      <c r="E86" s="34"/>
      <c r="F86" s="34"/>
      <c r="G86" s="34"/>
      <c r="H86" s="34"/>
      <c r="I86" s="34"/>
      <c r="J86" s="34"/>
      <c r="K86" s="87">
        <f>'Group 2 Questions'!B90</f>
        <v>81</v>
      </c>
      <c r="L86" s="88">
        <f>'Group 2 Questions'!D90</f>
        <v>0</v>
      </c>
      <c r="M86" s="88">
        <f>'Group 2 Questions'!E90</f>
        <v>0</v>
      </c>
      <c r="N86" s="88">
        <f>'Group 2 Questions'!F90</f>
        <v>0</v>
      </c>
      <c r="O86" s="88">
        <f>'Group 2 Questions'!G90</f>
        <v>0</v>
      </c>
      <c r="P86" s="88">
        <f>'Group 2 Questions'!H90</f>
        <v>1</v>
      </c>
      <c r="Q86" s="88">
        <f>'Group 2 Questions'!K90</f>
        <v>2</v>
      </c>
      <c r="R86" s="88">
        <f>'Group 2 Questions'!L90</f>
        <v>8</v>
      </c>
      <c r="S86" s="89" t="str">
        <f>'Group 2 Questions'!M90</f>
        <v>DDP</v>
      </c>
    </row>
    <row r="87" spans="1:19" x14ac:dyDescent="0.25">
      <c r="A87" s="34"/>
      <c r="B87" s="34"/>
      <c r="C87" s="34"/>
      <c r="D87" s="34"/>
      <c r="E87" s="34"/>
      <c r="F87" s="34"/>
      <c r="G87" s="34"/>
      <c r="H87" s="34"/>
      <c r="I87" s="34"/>
      <c r="J87" s="34"/>
      <c r="K87" s="87">
        <f>'Group 2 Questions'!B91</f>
        <v>82</v>
      </c>
      <c r="L87" s="88">
        <f>'Group 2 Questions'!D91</f>
        <v>0</v>
      </c>
      <c r="M87" s="88">
        <f>'Group 2 Questions'!E91</f>
        <v>0</v>
      </c>
      <c r="N87" s="88">
        <f>'Group 2 Questions'!F91</f>
        <v>1</v>
      </c>
      <c r="O87" s="88">
        <f>'Group 2 Questions'!G91</f>
        <v>0</v>
      </c>
      <c r="P87" s="88">
        <f>'Group 2 Questions'!H91</f>
        <v>0</v>
      </c>
      <c r="Q87" s="88">
        <f>'Group 2 Questions'!K91</f>
        <v>6</v>
      </c>
      <c r="R87" s="88">
        <f>'Group 2 Questions'!L91</f>
        <v>8</v>
      </c>
      <c r="S87" s="89" t="str">
        <f>'Group 2 Questions'!M91</f>
        <v>DDP</v>
      </c>
    </row>
    <row r="88" spans="1:19" x14ac:dyDescent="0.25">
      <c r="A88" s="34"/>
      <c r="B88" s="34"/>
      <c r="C88" s="34"/>
      <c r="D88" s="34"/>
      <c r="E88" s="34"/>
      <c r="F88" s="34"/>
      <c r="G88" s="34"/>
      <c r="H88" s="34"/>
      <c r="I88" s="34"/>
      <c r="J88" s="34"/>
      <c r="K88" s="87">
        <f>'Group 2 Questions'!B92</f>
        <v>83</v>
      </c>
      <c r="L88" s="88">
        <f>'Group 2 Questions'!D92</f>
        <v>0</v>
      </c>
      <c r="M88" s="88">
        <f>'Group 2 Questions'!E92</f>
        <v>0</v>
      </c>
      <c r="N88" s="88">
        <f>'Group 2 Questions'!F92</f>
        <v>1</v>
      </c>
      <c r="O88" s="88">
        <f>'Group 2 Questions'!G92</f>
        <v>0</v>
      </c>
      <c r="P88" s="88">
        <f>'Group 2 Questions'!H92</f>
        <v>0</v>
      </c>
      <c r="Q88" s="88">
        <f>'Group 2 Questions'!K92</f>
        <v>6</v>
      </c>
      <c r="R88" s="88">
        <f>'Group 2 Questions'!L92</f>
        <v>8</v>
      </c>
      <c r="S88" s="89" t="str">
        <f>'Group 2 Questions'!M92</f>
        <v>DDP</v>
      </c>
    </row>
    <row r="89" spans="1:19" x14ac:dyDescent="0.25">
      <c r="A89" s="34"/>
      <c r="B89" s="34"/>
      <c r="C89" s="34"/>
      <c r="D89" s="34"/>
      <c r="E89" s="34"/>
      <c r="F89" s="34"/>
      <c r="G89" s="34"/>
      <c r="H89" s="34"/>
      <c r="I89" s="34"/>
      <c r="J89" s="34"/>
      <c r="K89" s="87">
        <f>'Group 2 Questions'!B95</f>
        <v>84</v>
      </c>
      <c r="L89" s="88">
        <f>'Group 2 Questions'!D95</f>
        <v>0</v>
      </c>
      <c r="M89" s="88">
        <f>'Group 2 Questions'!E95</f>
        <v>0</v>
      </c>
      <c r="N89" s="88">
        <f>'Group 2 Questions'!F95</f>
        <v>0</v>
      </c>
      <c r="O89" s="88">
        <f>'Group 2 Questions'!G95</f>
        <v>0</v>
      </c>
      <c r="P89" s="88">
        <f>'Group 2 Questions'!H95</f>
        <v>1</v>
      </c>
      <c r="Q89" s="88">
        <f>'Group 2 Questions'!K95</f>
        <v>2</v>
      </c>
      <c r="R89" s="88">
        <f>'Group 2 Questions'!L95</f>
        <v>8</v>
      </c>
      <c r="S89" s="89" t="str">
        <f>'Group 2 Questions'!M95</f>
        <v>OCM</v>
      </c>
    </row>
    <row r="90" spans="1:19" x14ac:dyDescent="0.25">
      <c r="A90" s="34"/>
      <c r="B90" s="34"/>
      <c r="C90" s="34"/>
      <c r="D90" s="34"/>
      <c r="E90" s="34"/>
      <c r="F90" s="34"/>
      <c r="G90" s="34"/>
      <c r="H90" s="34"/>
      <c r="I90" s="34"/>
      <c r="J90" s="34"/>
      <c r="K90" s="87">
        <f>'Group 2 Questions'!B96</f>
        <v>85</v>
      </c>
      <c r="L90" s="88">
        <f>'Group 2 Questions'!D96</f>
        <v>0</v>
      </c>
      <c r="M90" s="88">
        <f>'Group 2 Questions'!E96</f>
        <v>0</v>
      </c>
      <c r="N90" s="88">
        <f>'Group 2 Questions'!F96</f>
        <v>1</v>
      </c>
      <c r="O90" s="88">
        <f>'Group 2 Questions'!G96</f>
        <v>0</v>
      </c>
      <c r="P90" s="88">
        <f>'Group 2 Questions'!H96</f>
        <v>0</v>
      </c>
      <c r="Q90" s="88">
        <f>'Group 2 Questions'!K96</f>
        <v>3</v>
      </c>
      <c r="R90" s="88">
        <f>'Group 2 Questions'!L96</f>
        <v>4</v>
      </c>
      <c r="S90" s="89" t="str">
        <f>'Group 2 Questions'!M96</f>
        <v>OCM</v>
      </c>
    </row>
    <row r="91" spans="1:19" x14ac:dyDescent="0.25">
      <c r="A91" s="34"/>
      <c r="B91" s="34"/>
      <c r="C91" s="34"/>
      <c r="D91" s="34"/>
      <c r="E91" s="34"/>
      <c r="F91" s="34"/>
      <c r="G91" s="34"/>
      <c r="H91" s="34"/>
      <c r="I91" s="34"/>
      <c r="J91" s="34"/>
      <c r="K91" s="87">
        <f>'Group 2 Questions'!B97</f>
        <v>86</v>
      </c>
      <c r="L91" s="88">
        <f>'Group 2 Questions'!D97</f>
        <v>0</v>
      </c>
      <c r="M91" s="88">
        <f>'Group 2 Questions'!E97</f>
        <v>1</v>
      </c>
      <c r="N91" s="88">
        <f>'Group 2 Questions'!F97</f>
        <v>0</v>
      </c>
      <c r="O91" s="88">
        <f>'Group 2 Questions'!G97</f>
        <v>0</v>
      </c>
      <c r="P91" s="88">
        <f>'Group 2 Questions'!H97</f>
        <v>0</v>
      </c>
      <c r="Q91" s="88">
        <f>'Group 2 Questions'!K97</f>
        <v>4</v>
      </c>
      <c r="R91" s="88">
        <f>'Group 2 Questions'!L97</f>
        <v>4</v>
      </c>
      <c r="S91" s="89" t="str">
        <f>'Group 2 Questions'!M97</f>
        <v>OCM</v>
      </c>
    </row>
    <row r="92" spans="1:19" x14ac:dyDescent="0.25">
      <c r="A92" s="34"/>
      <c r="B92" s="34"/>
      <c r="C92" s="34"/>
      <c r="D92" s="34"/>
      <c r="E92" s="34"/>
      <c r="F92" s="34"/>
      <c r="G92" s="34"/>
      <c r="H92" s="34"/>
      <c r="I92" s="34"/>
      <c r="J92" s="34"/>
      <c r="K92" s="87">
        <f>'Group 2 Questions'!B98</f>
        <v>87</v>
      </c>
      <c r="L92" s="88">
        <f>'Group 2 Questions'!D98</f>
        <v>1</v>
      </c>
      <c r="M92" s="88">
        <f>'Group 2 Questions'!E98</f>
        <v>0</v>
      </c>
      <c r="N92" s="88">
        <f>'Group 2 Questions'!F98</f>
        <v>0</v>
      </c>
      <c r="O92" s="88">
        <f>'Group 2 Questions'!G98</f>
        <v>0</v>
      </c>
      <c r="P92" s="88">
        <f>'Group 2 Questions'!H98</f>
        <v>0</v>
      </c>
      <c r="Q92" s="88">
        <f>'Group 2 Questions'!K98</f>
        <v>0</v>
      </c>
      <c r="R92" s="88">
        <f>'Group 2 Questions'!L98</f>
        <v>0</v>
      </c>
      <c r="S92" s="89" t="str">
        <f>'Group 2 Questions'!M98</f>
        <v>OCM</v>
      </c>
    </row>
    <row r="93" spans="1:19" x14ac:dyDescent="0.25">
      <c r="A93" s="34"/>
      <c r="B93" s="34"/>
      <c r="C93" s="34"/>
      <c r="D93" s="34"/>
      <c r="E93" s="34"/>
      <c r="F93" s="34"/>
      <c r="G93" s="34"/>
      <c r="H93" s="34"/>
      <c r="I93" s="34"/>
      <c r="J93" s="34"/>
      <c r="K93" s="87">
        <f>'Group 2 Questions'!B99</f>
        <v>88</v>
      </c>
      <c r="L93" s="88">
        <f>'Group 2 Questions'!D99</f>
        <v>0</v>
      </c>
      <c r="M93" s="88">
        <f>'Group 2 Questions'!E99</f>
        <v>0</v>
      </c>
      <c r="N93" s="88">
        <f>'Group 2 Questions'!F99</f>
        <v>0</v>
      </c>
      <c r="O93" s="88">
        <f>'Group 2 Questions'!G99</f>
        <v>1</v>
      </c>
      <c r="P93" s="88">
        <f>'Group 2 Questions'!H99</f>
        <v>0</v>
      </c>
      <c r="Q93" s="88">
        <f>'Group 2 Questions'!K99</f>
        <v>2</v>
      </c>
      <c r="R93" s="88">
        <f>'Group 2 Questions'!L99</f>
        <v>4</v>
      </c>
      <c r="S93" s="89" t="str">
        <f>'Group 2 Questions'!M99</f>
        <v>OCM</v>
      </c>
    </row>
    <row r="94" spans="1:19" x14ac:dyDescent="0.25">
      <c r="A94" s="34"/>
      <c r="B94" s="34"/>
      <c r="C94" s="34"/>
      <c r="D94" s="34"/>
      <c r="E94" s="34"/>
      <c r="F94" s="34"/>
      <c r="G94" s="34"/>
      <c r="H94" s="34"/>
      <c r="I94" s="34"/>
      <c r="J94" s="34"/>
      <c r="K94" s="87">
        <f>'Group 2 Questions'!B100</f>
        <v>89</v>
      </c>
      <c r="L94" s="88">
        <f>'Group 2 Questions'!D100</f>
        <v>0</v>
      </c>
      <c r="M94" s="88">
        <f>'Group 2 Questions'!E100</f>
        <v>1</v>
      </c>
      <c r="N94" s="88">
        <f>'Group 2 Questions'!F100</f>
        <v>0</v>
      </c>
      <c r="O94" s="88">
        <f>'Group 2 Questions'!G100</f>
        <v>0</v>
      </c>
      <c r="P94" s="88">
        <f>'Group 2 Questions'!H100</f>
        <v>0</v>
      </c>
      <c r="Q94" s="88">
        <f>'Group 2 Questions'!K100</f>
        <v>4</v>
      </c>
      <c r="R94" s="88">
        <f>'Group 2 Questions'!L100</f>
        <v>4</v>
      </c>
      <c r="S94" s="89" t="str">
        <f>'Group 2 Questions'!M100</f>
        <v>OCM</v>
      </c>
    </row>
    <row r="95" spans="1:19" x14ac:dyDescent="0.25">
      <c r="A95" s="34"/>
      <c r="B95" s="34"/>
      <c r="C95" s="34"/>
      <c r="D95" s="34"/>
      <c r="E95" s="34"/>
      <c r="F95" s="34"/>
      <c r="G95" s="34"/>
      <c r="H95" s="34"/>
      <c r="I95" s="34"/>
      <c r="J95" s="34"/>
      <c r="K95" s="87">
        <f>'Group 2 Questions'!B103</f>
        <v>90</v>
      </c>
      <c r="L95" s="88">
        <f>'Group 2 Questions'!D103</f>
        <v>0</v>
      </c>
      <c r="M95" s="88">
        <f>'Group 2 Questions'!E103</f>
        <v>1</v>
      </c>
      <c r="N95" s="88">
        <f>'Group 2 Questions'!F103</f>
        <v>0</v>
      </c>
      <c r="O95" s="88">
        <f>'Group 2 Questions'!G103</f>
        <v>0</v>
      </c>
      <c r="P95" s="88">
        <f>'Group 2 Questions'!H103</f>
        <v>0</v>
      </c>
      <c r="Q95" s="88">
        <f>'Group 2 Questions'!K103</f>
        <v>4</v>
      </c>
      <c r="R95" s="88">
        <f>'Group 2 Questions'!L103</f>
        <v>4</v>
      </c>
      <c r="S95" s="89" t="str">
        <f>'Group 2 Questions'!M103</f>
        <v>DRO</v>
      </c>
    </row>
    <row r="96" spans="1:19" x14ac:dyDescent="0.25">
      <c r="A96" s="34"/>
      <c r="B96" s="34"/>
      <c r="C96" s="34"/>
      <c r="D96" s="34"/>
      <c r="E96" s="34"/>
      <c r="F96" s="34"/>
      <c r="G96" s="34"/>
      <c r="H96" s="34"/>
      <c r="I96" s="34"/>
      <c r="J96" s="34"/>
      <c r="K96" s="87">
        <f>'Group 2 Questions'!B104</f>
        <v>91</v>
      </c>
      <c r="L96" s="88">
        <f>'Group 2 Questions'!D104</f>
        <v>0</v>
      </c>
      <c r="M96" s="88">
        <f>'Group 2 Questions'!E104</f>
        <v>0</v>
      </c>
      <c r="N96" s="88">
        <f>'Group 2 Questions'!F104</f>
        <v>0</v>
      </c>
      <c r="O96" s="88">
        <f>'Group 2 Questions'!G104</f>
        <v>0</v>
      </c>
      <c r="P96" s="88">
        <f>'Group 2 Questions'!H104</f>
        <v>1</v>
      </c>
      <c r="Q96" s="88">
        <f>'Group 2 Questions'!K104</f>
        <v>1</v>
      </c>
      <c r="R96" s="88">
        <f>'Group 2 Questions'!L104</f>
        <v>4</v>
      </c>
      <c r="S96" s="89" t="str">
        <f>'Group 2 Questions'!M104</f>
        <v>DRO</v>
      </c>
    </row>
    <row r="97" spans="1:19" x14ac:dyDescent="0.25">
      <c r="A97" s="34"/>
      <c r="B97" s="34"/>
      <c r="C97" s="34"/>
      <c r="D97" s="34"/>
      <c r="E97" s="34"/>
      <c r="F97" s="34"/>
      <c r="G97" s="34"/>
      <c r="H97" s="34"/>
      <c r="I97" s="34"/>
      <c r="J97" s="34"/>
      <c r="K97" s="87">
        <f>'Group 2 Questions'!B105</f>
        <v>92</v>
      </c>
      <c r="L97" s="88">
        <f>'Group 2 Questions'!D105</f>
        <v>0</v>
      </c>
      <c r="M97" s="88">
        <f>'Group 2 Questions'!E105</f>
        <v>0</v>
      </c>
      <c r="N97" s="88">
        <f>'Group 2 Questions'!F105</f>
        <v>0</v>
      </c>
      <c r="O97" s="88">
        <f>'Group 2 Questions'!G105</f>
        <v>1</v>
      </c>
      <c r="P97" s="88">
        <f>'Group 2 Questions'!H105</f>
        <v>0</v>
      </c>
      <c r="Q97" s="88">
        <f>'Group 2 Questions'!K105</f>
        <v>2</v>
      </c>
      <c r="R97" s="88">
        <f>'Group 2 Questions'!L105</f>
        <v>4</v>
      </c>
      <c r="S97" s="89" t="str">
        <f>'Group 2 Questions'!M105</f>
        <v>DRO</v>
      </c>
    </row>
    <row r="98" spans="1:19" x14ac:dyDescent="0.25">
      <c r="A98" s="34"/>
      <c r="B98" s="34"/>
      <c r="C98" s="34"/>
      <c r="D98" s="34"/>
      <c r="E98" s="34"/>
      <c r="F98" s="34"/>
      <c r="G98" s="34"/>
      <c r="H98" s="34"/>
      <c r="I98" s="34"/>
      <c r="J98" s="34"/>
      <c r="K98" s="87">
        <f>'Group 2 Questions'!B106</f>
        <v>93</v>
      </c>
      <c r="L98" s="88">
        <f>'Group 2 Questions'!D106</f>
        <v>0</v>
      </c>
      <c r="M98" s="88">
        <f>'Group 2 Questions'!E106</f>
        <v>1</v>
      </c>
      <c r="N98" s="88">
        <f>'Group 2 Questions'!F106</f>
        <v>0</v>
      </c>
      <c r="O98" s="88">
        <f>'Group 2 Questions'!G106</f>
        <v>0</v>
      </c>
      <c r="P98" s="88">
        <f>'Group 2 Questions'!H106</f>
        <v>0</v>
      </c>
      <c r="Q98" s="88">
        <f>'Group 2 Questions'!K106</f>
        <v>4</v>
      </c>
      <c r="R98" s="88">
        <f>'Group 2 Questions'!L106</f>
        <v>4</v>
      </c>
      <c r="S98" s="89" t="str">
        <f>'Group 2 Questions'!M106</f>
        <v>DRO</v>
      </c>
    </row>
    <row r="99" spans="1:19" x14ac:dyDescent="0.25">
      <c r="A99" s="34"/>
      <c r="B99" s="34"/>
      <c r="C99" s="34"/>
      <c r="D99" s="34"/>
      <c r="E99" s="34"/>
      <c r="F99" s="34"/>
      <c r="G99" s="34"/>
      <c r="H99" s="34"/>
      <c r="I99" s="34"/>
      <c r="J99" s="34"/>
      <c r="K99" s="87">
        <f>'Group 2 Questions'!B107</f>
        <v>94</v>
      </c>
      <c r="L99" s="88">
        <f>'Group 2 Questions'!D107</f>
        <v>0</v>
      </c>
      <c r="M99" s="88">
        <f>'Group 2 Questions'!E107</f>
        <v>0</v>
      </c>
      <c r="N99" s="88">
        <f>'Group 2 Questions'!F107</f>
        <v>0</v>
      </c>
      <c r="O99" s="88">
        <f>'Group 2 Questions'!G107</f>
        <v>1</v>
      </c>
      <c r="P99" s="88">
        <f>'Group 2 Questions'!H107</f>
        <v>0</v>
      </c>
      <c r="Q99" s="88">
        <f>'Group 2 Questions'!K107</f>
        <v>2</v>
      </c>
      <c r="R99" s="88">
        <f>'Group 2 Questions'!L107</f>
        <v>4</v>
      </c>
      <c r="S99" s="89" t="str">
        <f>'Group 2 Questions'!M107</f>
        <v>DRO</v>
      </c>
    </row>
    <row r="100" spans="1:19" x14ac:dyDescent="0.25">
      <c r="A100" s="34"/>
      <c r="B100" s="34"/>
      <c r="C100" s="34"/>
      <c r="D100" s="34"/>
      <c r="E100" s="34"/>
      <c r="F100" s="34"/>
      <c r="G100" s="34"/>
      <c r="H100" s="34"/>
      <c r="I100" s="34"/>
      <c r="J100" s="34"/>
      <c r="K100" s="87">
        <f>'Group 2 Questions'!B109</f>
        <v>95</v>
      </c>
      <c r="L100" s="88">
        <f>'Group 2 Questions'!D109</f>
        <v>0</v>
      </c>
      <c r="M100" s="88">
        <f>'Group 2 Questions'!E109</f>
        <v>0</v>
      </c>
      <c r="N100" s="88">
        <f>'Group 2 Questions'!F109</f>
        <v>0</v>
      </c>
      <c r="O100" s="88">
        <f>'Group 2 Questions'!G109</f>
        <v>1</v>
      </c>
      <c r="P100" s="88">
        <f>'Group 2 Questions'!H109</f>
        <v>0</v>
      </c>
      <c r="Q100" s="88">
        <f>'Group 2 Questions'!K109</f>
        <v>2</v>
      </c>
      <c r="R100" s="88">
        <f>'Group 2 Questions'!L109</f>
        <v>4</v>
      </c>
      <c r="S100" s="89" t="str">
        <f>'Group 2 Questions'!M109</f>
        <v>WTM</v>
      </c>
    </row>
    <row r="101" spans="1:19" x14ac:dyDescent="0.25">
      <c r="A101" s="34"/>
      <c r="B101" s="34"/>
      <c r="C101" s="34"/>
      <c r="D101" s="34"/>
      <c r="E101" s="34"/>
      <c r="F101" s="34"/>
      <c r="G101" s="34"/>
      <c r="H101" s="34"/>
      <c r="I101" s="34"/>
      <c r="J101" s="34"/>
      <c r="K101" s="87">
        <f>'Group 2 Questions'!B110</f>
        <v>96</v>
      </c>
      <c r="L101" s="88">
        <f>'Group 2 Questions'!D110</f>
        <v>0</v>
      </c>
      <c r="M101" s="88">
        <f>'Group 2 Questions'!E110</f>
        <v>1</v>
      </c>
      <c r="N101" s="88">
        <f>'Group 2 Questions'!F110</f>
        <v>0</v>
      </c>
      <c r="O101" s="88">
        <f>'Group 2 Questions'!G110</f>
        <v>0</v>
      </c>
      <c r="P101" s="88">
        <f>'Group 2 Questions'!H110</f>
        <v>0</v>
      </c>
      <c r="Q101" s="88">
        <f>'Group 2 Questions'!K110</f>
        <v>4</v>
      </c>
      <c r="R101" s="88">
        <f>'Group 2 Questions'!L110</f>
        <v>4</v>
      </c>
      <c r="S101" s="89" t="str">
        <f>'Group 2 Questions'!M110</f>
        <v>WTM</v>
      </c>
    </row>
    <row r="102" spans="1:19" x14ac:dyDescent="0.25">
      <c r="A102" s="34"/>
      <c r="B102" s="34"/>
      <c r="C102" s="34"/>
      <c r="D102" s="34"/>
      <c r="E102" s="34"/>
      <c r="F102" s="34"/>
      <c r="G102" s="34"/>
      <c r="H102" s="34"/>
      <c r="I102" s="34"/>
      <c r="J102" s="34"/>
      <c r="K102" s="87">
        <f>'Group 2 Questions'!B111</f>
        <v>97</v>
      </c>
      <c r="L102" s="88">
        <f>'Group 2 Questions'!D111</f>
        <v>0</v>
      </c>
      <c r="M102" s="88">
        <f>'Group 2 Questions'!E111</f>
        <v>1</v>
      </c>
      <c r="N102" s="88">
        <f>'Group 2 Questions'!F111</f>
        <v>0</v>
      </c>
      <c r="O102" s="88">
        <f>'Group 2 Questions'!G111</f>
        <v>0</v>
      </c>
      <c r="P102" s="88">
        <f>'Group 2 Questions'!H111</f>
        <v>0</v>
      </c>
      <c r="Q102" s="88">
        <f>'Group 2 Questions'!K111</f>
        <v>4</v>
      </c>
      <c r="R102" s="88">
        <f>'Group 2 Questions'!L111</f>
        <v>4</v>
      </c>
      <c r="S102" s="89" t="str">
        <f>'Group 2 Questions'!M111</f>
        <v>WTM</v>
      </c>
    </row>
    <row r="103" spans="1:19" x14ac:dyDescent="0.25">
      <c r="A103" s="34"/>
      <c r="B103" s="34"/>
      <c r="C103" s="34"/>
      <c r="D103" s="34"/>
      <c r="E103" s="34"/>
      <c r="F103" s="34"/>
      <c r="G103" s="34"/>
      <c r="H103" s="34"/>
      <c r="I103" s="34"/>
      <c r="J103" s="34"/>
      <c r="K103" s="87">
        <f>'Group 2 Questions'!B112</f>
        <v>98</v>
      </c>
      <c r="L103" s="88">
        <f>'Group 2 Questions'!D112</f>
        <v>0</v>
      </c>
      <c r="M103" s="88">
        <f>'Group 2 Questions'!E112</f>
        <v>1</v>
      </c>
      <c r="N103" s="88">
        <f>'Group 2 Questions'!F112</f>
        <v>0</v>
      </c>
      <c r="O103" s="88">
        <f>'Group 2 Questions'!G112</f>
        <v>0</v>
      </c>
      <c r="P103" s="88">
        <f>'Group 2 Questions'!H112</f>
        <v>0</v>
      </c>
      <c r="Q103" s="88">
        <f>'Group 2 Questions'!K112</f>
        <v>8</v>
      </c>
      <c r="R103" s="88">
        <f>'Group 2 Questions'!L112</f>
        <v>8</v>
      </c>
      <c r="S103" s="89" t="str">
        <f>'Group 2 Questions'!M112</f>
        <v>WTM</v>
      </c>
    </row>
    <row r="104" spans="1:19" x14ac:dyDescent="0.25">
      <c r="A104" s="34"/>
      <c r="B104" s="34"/>
      <c r="C104" s="34"/>
      <c r="D104" s="34"/>
      <c r="E104" s="34"/>
      <c r="F104" s="34"/>
      <c r="G104" s="34"/>
      <c r="H104" s="34"/>
      <c r="I104" s="34"/>
      <c r="J104" s="34"/>
      <c r="K104" s="87">
        <f>'Group 2 Questions'!B113</f>
        <v>99</v>
      </c>
      <c r="L104" s="88">
        <f>'Group 2 Questions'!D113</f>
        <v>1</v>
      </c>
      <c r="M104" s="88">
        <f>'Group 2 Questions'!E113</f>
        <v>0</v>
      </c>
      <c r="N104" s="88">
        <f>'Group 2 Questions'!F113</f>
        <v>0</v>
      </c>
      <c r="O104" s="88">
        <f>'Group 2 Questions'!G113</f>
        <v>0</v>
      </c>
      <c r="P104" s="88">
        <f>'Group 2 Questions'!H113</f>
        <v>0</v>
      </c>
      <c r="Q104" s="88">
        <f>'Group 2 Questions'!K113</f>
        <v>0</v>
      </c>
      <c r="R104" s="88">
        <f>'Group 2 Questions'!L113</f>
        <v>0</v>
      </c>
      <c r="S104" s="89" t="str">
        <f>'Group 2 Questions'!M113</f>
        <v>WTM</v>
      </c>
    </row>
    <row r="105" spans="1:19" x14ac:dyDescent="0.25">
      <c r="A105" s="34"/>
      <c r="B105" s="34"/>
      <c r="C105" s="34"/>
      <c r="D105" s="34"/>
      <c r="E105" s="34"/>
      <c r="F105" s="34"/>
      <c r="G105" s="34"/>
      <c r="H105" s="34"/>
      <c r="I105" s="34"/>
      <c r="J105" s="34"/>
      <c r="K105" s="87">
        <f>'Group 2 Questions'!B114</f>
        <v>100</v>
      </c>
      <c r="L105" s="88">
        <f>'Group 2 Questions'!D114</f>
        <v>0</v>
      </c>
      <c r="M105" s="88">
        <f>'Group 2 Questions'!E114</f>
        <v>1</v>
      </c>
      <c r="N105" s="88">
        <f>'Group 2 Questions'!F114</f>
        <v>0</v>
      </c>
      <c r="O105" s="88">
        <f>'Group 2 Questions'!G114</f>
        <v>0</v>
      </c>
      <c r="P105" s="88">
        <f>'Group 2 Questions'!H114</f>
        <v>0</v>
      </c>
      <c r="Q105" s="88">
        <f>'Group 2 Questions'!K114</f>
        <v>8</v>
      </c>
      <c r="R105" s="88">
        <f>'Group 2 Questions'!L114</f>
        <v>8</v>
      </c>
      <c r="S105" s="89" t="str">
        <f>'Group 2 Questions'!M114</f>
        <v>WTM</v>
      </c>
    </row>
    <row r="106" spans="1:19" x14ac:dyDescent="0.25">
      <c r="A106" s="34"/>
      <c r="B106" s="34"/>
      <c r="C106" s="34"/>
      <c r="D106" s="34"/>
      <c r="E106" s="34"/>
      <c r="F106" s="34"/>
      <c r="G106" s="34"/>
      <c r="H106" s="34"/>
      <c r="I106" s="34"/>
      <c r="J106" s="34"/>
      <c r="K106" s="87">
        <f>'Group 2 Questions'!B115</f>
        <v>101</v>
      </c>
      <c r="L106" s="88">
        <f>'Group 2 Questions'!D115</f>
        <v>1</v>
      </c>
      <c r="M106" s="88">
        <f>'Group 2 Questions'!E115</f>
        <v>0</v>
      </c>
      <c r="N106" s="88">
        <f>'Group 2 Questions'!F115</f>
        <v>0</v>
      </c>
      <c r="O106" s="88">
        <f>'Group 2 Questions'!G115</f>
        <v>0</v>
      </c>
      <c r="P106" s="88">
        <f>'Group 2 Questions'!H115</f>
        <v>0</v>
      </c>
      <c r="Q106" s="88">
        <f>'Group 2 Questions'!K115</f>
        <v>0</v>
      </c>
      <c r="R106" s="88">
        <f>'Group 2 Questions'!L115</f>
        <v>0</v>
      </c>
      <c r="S106" s="89" t="str">
        <f>'Group 2 Questions'!M115</f>
        <v>WTM</v>
      </c>
    </row>
    <row r="107" spans="1:19" x14ac:dyDescent="0.25">
      <c r="A107" s="34"/>
      <c r="B107" s="34"/>
      <c r="C107" s="34"/>
      <c r="D107" s="34"/>
      <c r="E107" s="34"/>
      <c r="F107" s="34"/>
      <c r="G107" s="34"/>
      <c r="H107" s="34"/>
      <c r="I107" s="34"/>
      <c r="J107" s="34"/>
      <c r="K107" s="87">
        <f>'Group 2 Questions'!B116</f>
        <v>102</v>
      </c>
      <c r="L107" s="88">
        <f>'Group 2 Questions'!D116</f>
        <v>1</v>
      </c>
      <c r="M107" s="88">
        <f>'Group 2 Questions'!E116</f>
        <v>0</v>
      </c>
      <c r="N107" s="88">
        <f>'Group 2 Questions'!F116</f>
        <v>0</v>
      </c>
      <c r="O107" s="88">
        <f>'Group 2 Questions'!G116</f>
        <v>0</v>
      </c>
      <c r="P107" s="88">
        <f>'Group 2 Questions'!H116</f>
        <v>0</v>
      </c>
      <c r="Q107" s="88">
        <f>'Group 2 Questions'!K116</f>
        <v>0</v>
      </c>
      <c r="R107" s="88">
        <f>'Group 2 Questions'!L116</f>
        <v>0</v>
      </c>
      <c r="S107" s="89" t="str">
        <f>'Group 2 Questions'!M116</f>
        <v>WTM</v>
      </c>
    </row>
    <row r="108" spans="1:19" x14ac:dyDescent="0.25">
      <c r="A108" s="34"/>
      <c r="B108" s="34"/>
      <c r="C108" s="34"/>
      <c r="D108" s="34"/>
      <c r="E108" s="34"/>
      <c r="F108" s="34"/>
      <c r="G108" s="34"/>
      <c r="H108" s="34"/>
      <c r="I108" s="34"/>
      <c r="J108" s="34"/>
      <c r="K108" s="87">
        <f>'Group 2 Questions'!B117</f>
        <v>103</v>
      </c>
      <c r="L108" s="88">
        <f>'Group 2 Questions'!D117</f>
        <v>1</v>
      </c>
      <c r="M108" s="88">
        <f>'Group 2 Questions'!E117</f>
        <v>0</v>
      </c>
      <c r="N108" s="88">
        <f>'Group 2 Questions'!F117</f>
        <v>0</v>
      </c>
      <c r="O108" s="88">
        <f>'Group 2 Questions'!G117</f>
        <v>0</v>
      </c>
      <c r="P108" s="88">
        <f>'Group 2 Questions'!H117</f>
        <v>0</v>
      </c>
      <c r="Q108" s="88">
        <f>'Group 2 Questions'!K117</f>
        <v>0</v>
      </c>
      <c r="R108" s="88">
        <f>'Group 2 Questions'!L117</f>
        <v>0</v>
      </c>
      <c r="S108" s="89" t="str">
        <f>'Group 2 Questions'!M117</f>
        <v>WTM</v>
      </c>
    </row>
    <row r="109" spans="1:19" x14ac:dyDescent="0.25">
      <c r="A109" s="34"/>
      <c r="B109" s="34"/>
      <c r="C109" s="34"/>
      <c r="D109" s="34"/>
      <c r="E109" s="34"/>
      <c r="F109" s="34"/>
      <c r="G109" s="34"/>
      <c r="H109" s="34"/>
      <c r="I109" s="34"/>
      <c r="J109" s="34"/>
      <c r="K109" s="87">
        <f>'Group 2 Questions'!B118</f>
        <v>104</v>
      </c>
      <c r="L109" s="88">
        <f>'Group 2 Questions'!D118</f>
        <v>1</v>
      </c>
      <c r="M109" s="88">
        <f>'Group 2 Questions'!E118</f>
        <v>0</v>
      </c>
      <c r="N109" s="88">
        <f>'Group 2 Questions'!F118</f>
        <v>0</v>
      </c>
      <c r="O109" s="88">
        <f>'Group 2 Questions'!G118</f>
        <v>0</v>
      </c>
      <c r="P109" s="88">
        <f>'Group 2 Questions'!H118</f>
        <v>0</v>
      </c>
      <c r="Q109" s="88">
        <f>'Group 2 Questions'!K118</f>
        <v>0</v>
      </c>
      <c r="R109" s="88">
        <f>'Group 2 Questions'!L118</f>
        <v>0</v>
      </c>
      <c r="S109" s="89" t="str">
        <f>'Group 2 Questions'!M118</f>
        <v>WTM</v>
      </c>
    </row>
    <row r="110" spans="1:19" x14ac:dyDescent="0.25">
      <c r="A110" s="34"/>
      <c r="B110" s="34"/>
      <c r="C110" s="34"/>
      <c r="D110" s="34"/>
      <c r="E110" s="34"/>
      <c r="F110" s="34"/>
      <c r="G110" s="34"/>
      <c r="H110" s="34"/>
      <c r="I110" s="34"/>
      <c r="J110" s="34"/>
      <c r="K110" s="87">
        <f>'Group 2 Questions'!B119</f>
        <v>105</v>
      </c>
      <c r="L110" s="88">
        <f>'Group 2 Questions'!D119</f>
        <v>0</v>
      </c>
      <c r="M110" s="88">
        <f>'Group 2 Questions'!E119</f>
        <v>1</v>
      </c>
      <c r="N110" s="88">
        <f>'Group 2 Questions'!F119</f>
        <v>0</v>
      </c>
      <c r="O110" s="88">
        <f>'Group 2 Questions'!G119</f>
        <v>0</v>
      </c>
      <c r="P110" s="88">
        <f>'Group 2 Questions'!H119</f>
        <v>0</v>
      </c>
      <c r="Q110" s="88">
        <f>'Group 2 Questions'!K119</f>
        <v>4</v>
      </c>
      <c r="R110" s="88">
        <f>'Group 2 Questions'!L119</f>
        <v>4</v>
      </c>
      <c r="S110" s="89" t="str">
        <f>'Group 2 Questions'!M119</f>
        <v>WTM</v>
      </c>
    </row>
    <row r="111" spans="1:19" x14ac:dyDescent="0.25">
      <c r="A111" s="34"/>
      <c r="B111" s="34"/>
      <c r="C111" s="34"/>
      <c r="D111" s="34"/>
      <c r="E111" s="34"/>
      <c r="F111" s="34"/>
      <c r="G111" s="34"/>
      <c r="H111" s="34"/>
      <c r="I111" s="34"/>
      <c r="J111" s="34"/>
      <c r="K111" s="87">
        <f>'Group 2 Questions'!B120</f>
        <v>106</v>
      </c>
      <c r="L111" s="88">
        <f>'Group 2 Questions'!D120</f>
        <v>0</v>
      </c>
      <c r="M111" s="88">
        <f>'Group 2 Questions'!E120</f>
        <v>1</v>
      </c>
      <c r="N111" s="88">
        <f>'Group 2 Questions'!F120</f>
        <v>0</v>
      </c>
      <c r="O111" s="88">
        <f>'Group 2 Questions'!G120</f>
        <v>0</v>
      </c>
      <c r="P111" s="88">
        <f>'Group 2 Questions'!H120</f>
        <v>0</v>
      </c>
      <c r="Q111" s="88">
        <f>'Group 2 Questions'!K120</f>
        <v>4</v>
      </c>
      <c r="R111" s="88">
        <f>'Group 2 Questions'!L120</f>
        <v>4</v>
      </c>
      <c r="S111" s="89" t="str">
        <f>'Group 2 Questions'!M120</f>
        <v>WTM</v>
      </c>
    </row>
    <row r="112" spans="1:19" x14ac:dyDescent="0.25">
      <c r="A112" s="34"/>
      <c r="B112" s="34"/>
      <c r="C112" s="34"/>
      <c r="D112" s="34"/>
      <c r="E112" s="34"/>
      <c r="F112" s="34"/>
      <c r="G112" s="34"/>
      <c r="H112" s="34"/>
      <c r="I112" s="34"/>
      <c r="J112" s="34"/>
      <c r="K112" s="87">
        <f>'Group 2 Questions'!B121</f>
        <v>107</v>
      </c>
      <c r="L112" s="88">
        <f>'Group 2 Questions'!D121</f>
        <v>0</v>
      </c>
      <c r="M112" s="88">
        <f>'Group 2 Questions'!E121</f>
        <v>0</v>
      </c>
      <c r="N112" s="88">
        <f>'Group 2 Questions'!F121</f>
        <v>0</v>
      </c>
      <c r="O112" s="88">
        <f>'Group 2 Questions'!G121</f>
        <v>0</v>
      </c>
      <c r="P112" s="88">
        <f>'Group 2 Questions'!H121</f>
        <v>1</v>
      </c>
      <c r="Q112" s="88">
        <f>'Group 2 Questions'!K121</f>
        <v>1</v>
      </c>
      <c r="R112" s="88">
        <f>'Group 2 Questions'!L121</f>
        <v>4</v>
      </c>
      <c r="S112" s="89" t="str">
        <f>'Group 2 Questions'!M121</f>
        <v>WTM</v>
      </c>
    </row>
    <row r="113" spans="1:19" x14ac:dyDescent="0.25">
      <c r="A113" s="34"/>
      <c r="B113" s="34"/>
      <c r="C113" s="34"/>
      <c r="D113" s="34"/>
      <c r="E113" s="34"/>
      <c r="F113" s="34"/>
      <c r="G113" s="34"/>
      <c r="H113" s="34"/>
      <c r="I113" s="34"/>
      <c r="J113" s="34"/>
      <c r="K113" s="87">
        <f>'Group 2 Questions'!B123</f>
        <v>108</v>
      </c>
      <c r="L113" s="88">
        <f>'Group 2 Questions'!D123</f>
        <v>0</v>
      </c>
      <c r="M113" s="88">
        <f>'Group 2 Questions'!E123</f>
        <v>0</v>
      </c>
      <c r="N113" s="88">
        <f>'Group 2 Questions'!F123</f>
        <v>1</v>
      </c>
      <c r="O113" s="88">
        <f>'Group 2 Questions'!G123</f>
        <v>0</v>
      </c>
      <c r="P113" s="88">
        <f>'Group 2 Questions'!H123</f>
        <v>0</v>
      </c>
      <c r="Q113" s="88">
        <f>'Group 2 Questions'!K123</f>
        <v>3</v>
      </c>
      <c r="R113" s="88">
        <f>'Group 2 Questions'!L123</f>
        <v>4</v>
      </c>
      <c r="S113" s="89" t="str">
        <f>'Group 2 Questions'!M123</f>
        <v>TRI</v>
      </c>
    </row>
    <row r="114" spans="1:19" x14ac:dyDescent="0.25">
      <c r="A114" s="34"/>
      <c r="B114" s="34"/>
      <c r="C114" s="34"/>
      <c r="D114" s="34"/>
      <c r="E114" s="34"/>
      <c r="F114" s="34"/>
      <c r="G114" s="34"/>
      <c r="H114" s="34"/>
      <c r="I114" s="34"/>
      <c r="J114" s="34"/>
      <c r="K114" s="87">
        <f>'Group 2 Questions'!B124</f>
        <v>109</v>
      </c>
      <c r="L114" s="88">
        <f>'Group 2 Questions'!D124</f>
        <v>0</v>
      </c>
      <c r="M114" s="88">
        <f>'Group 2 Questions'!E124</f>
        <v>1</v>
      </c>
      <c r="N114" s="88">
        <f>'Group 2 Questions'!F124</f>
        <v>0</v>
      </c>
      <c r="O114" s="88">
        <f>'Group 2 Questions'!G124</f>
        <v>0</v>
      </c>
      <c r="P114" s="88">
        <f>'Group 2 Questions'!H124</f>
        <v>0</v>
      </c>
      <c r="Q114" s="88">
        <f>'Group 2 Questions'!K124</f>
        <v>4</v>
      </c>
      <c r="R114" s="88">
        <f>'Group 2 Questions'!L124</f>
        <v>4</v>
      </c>
      <c r="S114" s="89" t="str">
        <f>'Group 2 Questions'!M124</f>
        <v>TRI</v>
      </c>
    </row>
    <row r="115" spans="1:19" x14ac:dyDescent="0.25">
      <c r="A115" s="34"/>
      <c r="B115" s="34"/>
      <c r="C115" s="34"/>
      <c r="D115" s="34"/>
      <c r="E115" s="34"/>
      <c r="F115" s="34"/>
      <c r="G115" s="34"/>
      <c r="H115" s="34"/>
      <c r="I115" s="34"/>
      <c r="J115" s="34"/>
      <c r="K115" s="87">
        <f>'Group 2 Questions'!B125</f>
        <v>110</v>
      </c>
      <c r="L115" s="88">
        <f>'Group 2 Questions'!D125</f>
        <v>0</v>
      </c>
      <c r="M115" s="88">
        <f>'Group 2 Questions'!E125</f>
        <v>0</v>
      </c>
      <c r="N115" s="88">
        <f>'Group 2 Questions'!F125</f>
        <v>0</v>
      </c>
      <c r="O115" s="88">
        <f>'Group 2 Questions'!G125</f>
        <v>1</v>
      </c>
      <c r="P115" s="88">
        <f>'Group 2 Questions'!H125</f>
        <v>0</v>
      </c>
      <c r="Q115" s="88">
        <f>'Group 2 Questions'!K125</f>
        <v>2</v>
      </c>
      <c r="R115" s="88">
        <f>'Group 2 Questions'!L125</f>
        <v>4</v>
      </c>
      <c r="S115" s="89" t="str">
        <f>'Group 2 Questions'!M125</f>
        <v>TRI</v>
      </c>
    </row>
    <row r="116" spans="1:19" x14ac:dyDescent="0.25">
      <c r="A116" s="34"/>
      <c r="B116" s="34"/>
      <c r="C116" s="34"/>
      <c r="D116" s="34"/>
      <c r="E116" s="34"/>
      <c r="F116" s="34"/>
      <c r="G116" s="34"/>
      <c r="H116" s="34"/>
      <c r="I116" s="34"/>
      <c r="J116" s="34"/>
      <c r="K116" s="87">
        <f>'Group 2 Questions'!B126</f>
        <v>111</v>
      </c>
      <c r="L116" s="88">
        <f>'Group 2 Questions'!D126</f>
        <v>0</v>
      </c>
      <c r="M116" s="88">
        <f>'Group 2 Questions'!E126</f>
        <v>0</v>
      </c>
      <c r="N116" s="88">
        <f>'Group 2 Questions'!F126</f>
        <v>0</v>
      </c>
      <c r="O116" s="88">
        <f>'Group 2 Questions'!G126</f>
        <v>1</v>
      </c>
      <c r="P116" s="88">
        <f>'Group 2 Questions'!H126</f>
        <v>0</v>
      </c>
      <c r="Q116" s="88">
        <f>'Group 2 Questions'!K126</f>
        <v>2</v>
      </c>
      <c r="R116" s="88">
        <f>'Group 2 Questions'!L126</f>
        <v>4</v>
      </c>
      <c r="S116" s="89" t="str">
        <f>'Group 2 Questions'!M126</f>
        <v>TRI</v>
      </c>
    </row>
    <row r="117" spans="1:19" x14ac:dyDescent="0.25">
      <c r="A117" s="34"/>
      <c r="B117" s="34"/>
      <c r="C117" s="34"/>
      <c r="D117" s="34"/>
      <c r="E117" s="34"/>
      <c r="F117" s="34"/>
      <c r="G117" s="34"/>
      <c r="H117" s="34"/>
      <c r="I117" s="34"/>
      <c r="J117" s="34"/>
      <c r="K117" s="87">
        <f>'Group 2 Questions'!B127</f>
        <v>112</v>
      </c>
      <c r="L117" s="88">
        <f>'Group 2 Questions'!D127</f>
        <v>0</v>
      </c>
      <c r="M117" s="88">
        <f>'Group 2 Questions'!E127</f>
        <v>0</v>
      </c>
      <c r="N117" s="88">
        <f>'Group 2 Questions'!F127</f>
        <v>0</v>
      </c>
      <c r="O117" s="88">
        <f>'Group 2 Questions'!G127</f>
        <v>0</v>
      </c>
      <c r="P117" s="88">
        <f>'Group 2 Questions'!H127</f>
        <v>1</v>
      </c>
      <c r="Q117" s="88">
        <f>'Group 2 Questions'!K127</f>
        <v>2</v>
      </c>
      <c r="R117" s="88">
        <f>'Group 2 Questions'!L127</f>
        <v>8</v>
      </c>
      <c r="S117" s="89" t="str">
        <f>'Group 2 Questions'!M127</f>
        <v>TRI</v>
      </c>
    </row>
    <row r="118" spans="1:19" x14ac:dyDescent="0.25">
      <c r="A118" s="34"/>
      <c r="B118" s="34"/>
      <c r="C118" s="34"/>
      <c r="D118" s="34"/>
      <c r="E118" s="34"/>
      <c r="F118" s="34"/>
      <c r="G118" s="34"/>
      <c r="H118" s="34"/>
      <c r="I118" s="34"/>
      <c r="J118" s="34"/>
      <c r="K118" s="87">
        <f>'Group 2 Questions'!B128</f>
        <v>113</v>
      </c>
      <c r="L118" s="88">
        <f>'Group 2 Questions'!D128</f>
        <v>1</v>
      </c>
      <c r="M118" s="88">
        <f>'Group 2 Questions'!E128</f>
        <v>0</v>
      </c>
      <c r="N118" s="88">
        <f>'Group 2 Questions'!F128</f>
        <v>0</v>
      </c>
      <c r="O118" s="88">
        <f>'Group 2 Questions'!G128</f>
        <v>0</v>
      </c>
      <c r="P118" s="88">
        <f>'Group 2 Questions'!H128</f>
        <v>0</v>
      </c>
      <c r="Q118" s="88">
        <f>'Group 2 Questions'!K128</f>
        <v>0</v>
      </c>
      <c r="R118" s="88">
        <f>'Group 2 Questions'!L128</f>
        <v>0</v>
      </c>
      <c r="S118" s="89" t="str">
        <f>'Group 2 Questions'!M128</f>
        <v>TRI</v>
      </c>
    </row>
    <row r="119" spans="1:19" x14ac:dyDescent="0.25">
      <c r="A119" s="34"/>
      <c r="B119" s="34"/>
      <c r="C119" s="34"/>
      <c r="D119" s="34"/>
      <c r="E119" s="34"/>
      <c r="F119" s="34"/>
      <c r="G119" s="34"/>
      <c r="H119" s="34"/>
      <c r="I119" s="34"/>
      <c r="J119" s="34"/>
      <c r="K119" s="87">
        <f>'Group 2 Questions'!B130</f>
        <v>114</v>
      </c>
      <c r="L119" s="88">
        <f>'Group 2 Questions'!D130</f>
        <v>0</v>
      </c>
      <c r="M119" s="88">
        <f>'Group 2 Questions'!E130</f>
        <v>1</v>
      </c>
      <c r="N119" s="88">
        <f>'Group 2 Questions'!F130</f>
        <v>0</v>
      </c>
      <c r="O119" s="88">
        <f>'Group 2 Questions'!G130</f>
        <v>0</v>
      </c>
      <c r="P119" s="88">
        <f>'Group 2 Questions'!H130</f>
        <v>0</v>
      </c>
      <c r="Q119" s="88">
        <f>'Group 2 Questions'!K130</f>
        <v>4</v>
      </c>
      <c r="R119" s="88">
        <f>'Group 2 Questions'!L130</f>
        <v>4</v>
      </c>
      <c r="S119" s="89" t="str">
        <f>'Group 2 Questions'!M130</f>
        <v>TP</v>
      </c>
    </row>
    <row r="120" spans="1:19" x14ac:dyDescent="0.25">
      <c r="A120" s="34"/>
      <c r="B120" s="34"/>
      <c r="C120" s="34"/>
      <c r="D120" s="34"/>
      <c r="E120" s="34"/>
      <c r="F120" s="34"/>
      <c r="G120" s="34"/>
      <c r="H120" s="34"/>
      <c r="I120" s="34"/>
      <c r="J120" s="34"/>
      <c r="K120" s="87">
        <f>'Group 2 Questions'!B131</f>
        <v>115</v>
      </c>
      <c r="L120" s="88">
        <f>'Group 2 Questions'!D131</f>
        <v>0</v>
      </c>
      <c r="M120" s="88">
        <f>'Group 2 Questions'!E131</f>
        <v>1</v>
      </c>
      <c r="N120" s="88">
        <f>'Group 2 Questions'!F131</f>
        <v>0</v>
      </c>
      <c r="O120" s="88">
        <f>'Group 2 Questions'!G131</f>
        <v>0</v>
      </c>
      <c r="P120" s="88">
        <f>'Group 2 Questions'!H131</f>
        <v>0</v>
      </c>
      <c r="Q120" s="88">
        <f>'Group 2 Questions'!K131</f>
        <v>4</v>
      </c>
      <c r="R120" s="88">
        <f>'Group 2 Questions'!L131</f>
        <v>4</v>
      </c>
      <c r="S120" s="89" t="str">
        <f>'Group 2 Questions'!M131</f>
        <v>TP</v>
      </c>
    </row>
    <row r="121" spans="1:19" x14ac:dyDescent="0.25">
      <c r="A121" s="34"/>
      <c r="B121" s="34"/>
      <c r="C121" s="34"/>
      <c r="D121" s="34"/>
      <c r="E121" s="34"/>
      <c r="F121" s="34"/>
      <c r="G121" s="34"/>
      <c r="H121" s="34"/>
      <c r="I121" s="34"/>
      <c r="J121" s="34"/>
      <c r="K121" s="87">
        <f>'Group 2 Questions'!B132</f>
        <v>116</v>
      </c>
      <c r="L121" s="88">
        <f>'Group 2 Questions'!D132</f>
        <v>0</v>
      </c>
      <c r="M121" s="88">
        <f>'Group 2 Questions'!E132</f>
        <v>1</v>
      </c>
      <c r="N121" s="88">
        <f>'Group 2 Questions'!F132</f>
        <v>0</v>
      </c>
      <c r="O121" s="88">
        <f>'Group 2 Questions'!G132</f>
        <v>0</v>
      </c>
      <c r="P121" s="88">
        <f>'Group 2 Questions'!H132</f>
        <v>0</v>
      </c>
      <c r="Q121" s="88">
        <f>'Group 2 Questions'!K132</f>
        <v>4</v>
      </c>
      <c r="R121" s="88">
        <f>'Group 2 Questions'!L132</f>
        <v>4</v>
      </c>
      <c r="S121" s="89" t="str">
        <f>'Group 2 Questions'!M132</f>
        <v>TP</v>
      </c>
    </row>
    <row r="122" spans="1:19" x14ac:dyDescent="0.25">
      <c r="A122" s="34"/>
      <c r="B122" s="34"/>
      <c r="C122" s="34"/>
      <c r="D122" s="34"/>
      <c r="E122" s="34"/>
      <c r="F122" s="34"/>
      <c r="G122" s="34"/>
      <c r="H122" s="34"/>
      <c r="I122" s="34"/>
      <c r="J122" s="34"/>
      <c r="K122" s="87">
        <f>'Group 2 Questions'!B133</f>
        <v>117</v>
      </c>
      <c r="L122" s="88">
        <f>'Group 2 Questions'!D133</f>
        <v>0</v>
      </c>
      <c r="M122" s="88">
        <f>'Group 2 Questions'!E133</f>
        <v>1</v>
      </c>
      <c r="N122" s="88">
        <f>'Group 2 Questions'!F133</f>
        <v>0</v>
      </c>
      <c r="O122" s="88">
        <f>'Group 2 Questions'!G133</f>
        <v>0</v>
      </c>
      <c r="P122" s="88">
        <f>'Group 2 Questions'!H133</f>
        <v>0</v>
      </c>
      <c r="Q122" s="88">
        <f>'Group 2 Questions'!K133</f>
        <v>4</v>
      </c>
      <c r="R122" s="88">
        <f>'Group 2 Questions'!L133</f>
        <v>4</v>
      </c>
      <c r="S122" s="89" t="str">
        <f>'Group 2 Questions'!M133</f>
        <v>TP</v>
      </c>
    </row>
    <row r="123" spans="1:19" x14ac:dyDescent="0.25">
      <c r="A123" s="34"/>
      <c r="B123" s="34"/>
      <c r="C123" s="34"/>
      <c r="D123" s="34"/>
      <c r="E123" s="34"/>
      <c r="F123" s="34"/>
      <c r="G123" s="34"/>
      <c r="H123" s="34"/>
      <c r="I123" s="34"/>
      <c r="J123" s="34"/>
      <c r="K123" s="87">
        <f>'Group 2 Questions'!B134</f>
        <v>118</v>
      </c>
      <c r="L123" s="88">
        <f>'Group 2 Questions'!D134</f>
        <v>0</v>
      </c>
      <c r="M123" s="88">
        <f>'Group 2 Questions'!E134</f>
        <v>1</v>
      </c>
      <c r="N123" s="88">
        <f>'Group 2 Questions'!F134</f>
        <v>0</v>
      </c>
      <c r="O123" s="88">
        <f>'Group 2 Questions'!G134</f>
        <v>0</v>
      </c>
      <c r="P123" s="88">
        <f>'Group 2 Questions'!H134</f>
        <v>0</v>
      </c>
      <c r="Q123" s="88">
        <f>'Group 2 Questions'!K134</f>
        <v>8</v>
      </c>
      <c r="R123" s="88">
        <f>'Group 2 Questions'!L134</f>
        <v>8</v>
      </c>
      <c r="S123" s="89" t="str">
        <f>'Group 2 Questions'!M134</f>
        <v>TP</v>
      </c>
    </row>
    <row r="124" spans="1:19" x14ac:dyDescent="0.25">
      <c r="A124" s="34"/>
      <c r="B124" s="34"/>
      <c r="C124" s="34"/>
      <c r="D124" s="34"/>
      <c r="E124" s="34"/>
      <c r="F124" s="34"/>
      <c r="G124" s="34"/>
      <c r="H124" s="34"/>
      <c r="I124" s="34"/>
      <c r="J124" s="34"/>
      <c r="K124" s="87">
        <f>'Group 2 Questions'!B135</f>
        <v>119</v>
      </c>
      <c r="L124" s="88">
        <f>'Group 2 Questions'!D135</f>
        <v>0</v>
      </c>
      <c r="M124" s="88">
        <f>'Group 2 Questions'!E135</f>
        <v>1</v>
      </c>
      <c r="N124" s="88">
        <f>'Group 2 Questions'!F135</f>
        <v>0</v>
      </c>
      <c r="O124" s="88">
        <f>'Group 2 Questions'!G135</f>
        <v>0</v>
      </c>
      <c r="P124" s="88">
        <f>'Group 2 Questions'!H135</f>
        <v>0</v>
      </c>
      <c r="Q124" s="88">
        <f>'Group 2 Questions'!K135</f>
        <v>4</v>
      </c>
      <c r="R124" s="88">
        <f>'Group 2 Questions'!L135</f>
        <v>4</v>
      </c>
      <c r="S124" s="89" t="str">
        <f>'Group 2 Questions'!M135</f>
        <v>TP</v>
      </c>
    </row>
    <row r="125" spans="1:19" x14ac:dyDescent="0.25">
      <c r="A125" s="34"/>
      <c r="B125" s="34"/>
      <c r="C125" s="34"/>
      <c r="D125" s="34"/>
      <c r="E125" s="34"/>
      <c r="F125" s="34"/>
      <c r="G125" s="34"/>
      <c r="H125" s="34"/>
      <c r="I125" s="34"/>
      <c r="J125" s="34"/>
      <c r="K125" s="87">
        <f>'Group 2 Questions'!B136</f>
        <v>120</v>
      </c>
      <c r="L125" s="88">
        <f>'Group 2 Questions'!D136</f>
        <v>1</v>
      </c>
      <c r="M125" s="88">
        <f>'Group 2 Questions'!E136</f>
        <v>0</v>
      </c>
      <c r="N125" s="88">
        <f>'Group 2 Questions'!F136</f>
        <v>0</v>
      </c>
      <c r="O125" s="88">
        <f>'Group 2 Questions'!G136</f>
        <v>0</v>
      </c>
      <c r="P125" s="88">
        <f>'Group 2 Questions'!H136</f>
        <v>0</v>
      </c>
      <c r="Q125" s="88">
        <f>'Group 2 Questions'!K136</f>
        <v>0</v>
      </c>
      <c r="R125" s="88">
        <f>'Group 2 Questions'!L136</f>
        <v>0</v>
      </c>
      <c r="S125" s="89" t="str">
        <f>'Group 2 Questions'!M136</f>
        <v>TP</v>
      </c>
    </row>
    <row r="126" spans="1:19" x14ac:dyDescent="0.25">
      <c r="A126" s="34"/>
      <c r="B126" s="34"/>
      <c r="C126" s="34"/>
      <c r="D126" s="34"/>
      <c r="E126" s="34"/>
      <c r="F126" s="34"/>
      <c r="G126" s="34"/>
      <c r="H126" s="34"/>
      <c r="I126" s="34"/>
      <c r="J126" s="34"/>
      <c r="K126" s="87">
        <f>'Group 2 Questions'!B137</f>
        <v>121</v>
      </c>
      <c r="L126" s="88">
        <f>'Group 2 Questions'!D137</f>
        <v>1</v>
      </c>
      <c r="M126" s="88">
        <f>'Group 2 Questions'!E137</f>
        <v>0</v>
      </c>
      <c r="N126" s="88">
        <f>'Group 2 Questions'!F137</f>
        <v>0</v>
      </c>
      <c r="O126" s="88">
        <f>'Group 2 Questions'!G137</f>
        <v>0</v>
      </c>
      <c r="P126" s="88">
        <f>'Group 2 Questions'!H137</f>
        <v>0</v>
      </c>
      <c r="Q126" s="88">
        <f>'Group 2 Questions'!K137</f>
        <v>0</v>
      </c>
      <c r="R126" s="88">
        <f>'Group 2 Questions'!L137</f>
        <v>0</v>
      </c>
      <c r="S126" s="89" t="str">
        <f>'Group 2 Questions'!M137</f>
        <v>TP</v>
      </c>
    </row>
    <row r="127" spans="1:19" x14ac:dyDescent="0.25">
      <c r="A127" s="34"/>
      <c r="B127" s="34"/>
      <c r="C127" s="34"/>
      <c r="D127" s="34"/>
      <c r="E127" s="34"/>
      <c r="F127" s="34"/>
      <c r="G127" s="34"/>
      <c r="H127" s="34"/>
      <c r="I127" s="34"/>
      <c r="J127" s="34"/>
      <c r="K127" s="87">
        <f>'Group 2 Questions'!B138</f>
        <v>122</v>
      </c>
      <c r="L127" s="88">
        <f>'Group 2 Questions'!D138</f>
        <v>1</v>
      </c>
      <c r="M127" s="88">
        <f>'Group 2 Questions'!E138</f>
        <v>0</v>
      </c>
      <c r="N127" s="88">
        <f>'Group 2 Questions'!F138</f>
        <v>0</v>
      </c>
      <c r="O127" s="88">
        <f>'Group 2 Questions'!G138</f>
        <v>0</v>
      </c>
      <c r="P127" s="88">
        <f>'Group 2 Questions'!H138</f>
        <v>0</v>
      </c>
      <c r="Q127" s="88">
        <f>'Group 2 Questions'!K138</f>
        <v>0</v>
      </c>
      <c r="R127" s="88">
        <f>'Group 2 Questions'!L138</f>
        <v>0</v>
      </c>
      <c r="S127" s="89" t="str">
        <f>'Group 2 Questions'!M138</f>
        <v>TP</v>
      </c>
    </row>
    <row r="128" spans="1:19" x14ac:dyDescent="0.25">
      <c r="A128" s="34"/>
      <c r="B128" s="34"/>
      <c r="C128" s="34"/>
      <c r="D128" s="34"/>
      <c r="E128" s="34"/>
      <c r="F128" s="34"/>
      <c r="G128" s="34"/>
      <c r="H128" s="34"/>
      <c r="I128" s="34"/>
      <c r="J128" s="34"/>
      <c r="K128" s="87">
        <f>'Group 2 Questions'!B139</f>
        <v>123</v>
      </c>
      <c r="L128" s="88">
        <f>'Group 2 Questions'!D139</f>
        <v>1</v>
      </c>
      <c r="M128" s="88">
        <f>'Group 2 Questions'!E139</f>
        <v>0</v>
      </c>
      <c r="N128" s="88">
        <f>'Group 2 Questions'!F139</f>
        <v>0</v>
      </c>
      <c r="O128" s="88">
        <f>'Group 2 Questions'!G139</f>
        <v>0</v>
      </c>
      <c r="P128" s="88">
        <f>'Group 2 Questions'!H139</f>
        <v>0</v>
      </c>
      <c r="Q128" s="88">
        <f>'Group 2 Questions'!K139</f>
        <v>0</v>
      </c>
      <c r="R128" s="88">
        <f>'Group 2 Questions'!L139</f>
        <v>0</v>
      </c>
      <c r="S128" s="89" t="str">
        <f>'Group 2 Questions'!M139</f>
        <v>TP</v>
      </c>
    </row>
    <row r="129" spans="1:19" x14ac:dyDescent="0.25">
      <c r="A129" s="34"/>
      <c r="B129" s="34"/>
      <c r="C129" s="34"/>
      <c r="D129" s="34"/>
      <c r="E129" s="34"/>
      <c r="F129" s="34"/>
      <c r="G129" s="34"/>
      <c r="H129" s="34"/>
      <c r="I129" s="34"/>
      <c r="J129" s="34"/>
      <c r="K129" s="87">
        <f>'Group 2 Questions'!B140</f>
        <v>124</v>
      </c>
      <c r="L129" s="88">
        <f>'Group 2 Questions'!D140</f>
        <v>1</v>
      </c>
      <c r="M129" s="88">
        <f>'Group 2 Questions'!E140</f>
        <v>0</v>
      </c>
      <c r="N129" s="88">
        <f>'Group 2 Questions'!F140</f>
        <v>0</v>
      </c>
      <c r="O129" s="88">
        <f>'Group 2 Questions'!G140</f>
        <v>0</v>
      </c>
      <c r="P129" s="88">
        <f>'Group 2 Questions'!H140</f>
        <v>0</v>
      </c>
      <c r="Q129" s="88">
        <f>'Group 2 Questions'!K140</f>
        <v>0</v>
      </c>
      <c r="R129" s="88">
        <f>'Group 2 Questions'!L140</f>
        <v>0</v>
      </c>
      <c r="S129" s="89" t="str">
        <f>'Group 2 Questions'!M140</f>
        <v>TP</v>
      </c>
    </row>
    <row r="130" spans="1:19" x14ac:dyDescent="0.25">
      <c r="A130" s="34"/>
      <c r="B130" s="34"/>
      <c r="C130" s="34"/>
      <c r="D130" s="34"/>
      <c r="E130" s="34"/>
      <c r="F130" s="34"/>
      <c r="G130" s="34"/>
      <c r="H130" s="34"/>
      <c r="I130" s="34"/>
      <c r="J130" s="34"/>
      <c r="K130" s="87">
        <f>'Group 2 Questions'!B141</f>
        <v>125</v>
      </c>
      <c r="L130" s="88">
        <f>'Group 2 Questions'!D141</f>
        <v>1</v>
      </c>
      <c r="M130" s="88">
        <f>'Group 2 Questions'!E141</f>
        <v>0</v>
      </c>
      <c r="N130" s="88">
        <f>'Group 2 Questions'!F141</f>
        <v>0</v>
      </c>
      <c r="O130" s="88">
        <f>'Group 2 Questions'!G141</f>
        <v>0</v>
      </c>
      <c r="P130" s="88">
        <f>'Group 2 Questions'!H141</f>
        <v>0</v>
      </c>
      <c r="Q130" s="88">
        <f>'Group 2 Questions'!K141</f>
        <v>0</v>
      </c>
      <c r="R130" s="88">
        <f>'Group 2 Questions'!L141</f>
        <v>0</v>
      </c>
      <c r="S130" s="89" t="str">
        <f>'Group 2 Questions'!M141</f>
        <v>TP</v>
      </c>
    </row>
    <row r="131" spans="1:19" x14ac:dyDescent="0.25">
      <c r="A131" s="34"/>
      <c r="B131" s="34"/>
      <c r="C131" s="34"/>
      <c r="D131" s="34"/>
      <c r="E131" s="34"/>
      <c r="F131" s="34"/>
      <c r="G131" s="34"/>
      <c r="H131" s="34"/>
      <c r="I131" s="34"/>
      <c r="J131" s="34"/>
      <c r="K131" s="87">
        <f>'Group 2 Questions'!B142</f>
        <v>126</v>
      </c>
      <c r="L131" s="88">
        <f>'Group 2 Questions'!D142</f>
        <v>1</v>
      </c>
      <c r="M131" s="88">
        <f>'Group 2 Questions'!E142</f>
        <v>0</v>
      </c>
      <c r="N131" s="88">
        <f>'Group 2 Questions'!F142</f>
        <v>0</v>
      </c>
      <c r="O131" s="88">
        <f>'Group 2 Questions'!G142</f>
        <v>0</v>
      </c>
      <c r="P131" s="88">
        <f>'Group 2 Questions'!H142</f>
        <v>0</v>
      </c>
      <c r="Q131" s="88">
        <f>'Group 2 Questions'!K142</f>
        <v>0</v>
      </c>
      <c r="R131" s="88">
        <f>'Group 2 Questions'!L142</f>
        <v>0</v>
      </c>
      <c r="S131" s="89" t="str">
        <f>'Group 2 Questions'!M142</f>
        <v>TP</v>
      </c>
    </row>
    <row r="132" spans="1:19" x14ac:dyDescent="0.25">
      <c r="A132" s="34"/>
      <c r="B132" s="34"/>
      <c r="C132" s="34"/>
      <c r="D132" s="34"/>
      <c r="E132" s="34"/>
      <c r="F132" s="34"/>
      <c r="G132" s="34"/>
      <c r="H132" s="34"/>
      <c r="I132" s="34"/>
      <c r="J132" s="34"/>
      <c r="K132" s="87">
        <f>'Group 2 Questions'!B143</f>
        <v>127</v>
      </c>
      <c r="L132" s="88">
        <f>'Group 2 Questions'!D143</f>
        <v>1</v>
      </c>
      <c r="M132" s="88">
        <f>'Group 2 Questions'!E143</f>
        <v>0</v>
      </c>
      <c r="N132" s="88">
        <f>'Group 2 Questions'!F143</f>
        <v>0</v>
      </c>
      <c r="O132" s="88">
        <f>'Group 2 Questions'!G143</f>
        <v>0</v>
      </c>
      <c r="P132" s="88">
        <f>'Group 2 Questions'!H143</f>
        <v>0</v>
      </c>
      <c r="Q132" s="88">
        <f>'Group 2 Questions'!K143</f>
        <v>0</v>
      </c>
      <c r="R132" s="88">
        <f>'Group 2 Questions'!L143</f>
        <v>0</v>
      </c>
      <c r="S132" s="89" t="str">
        <f>'Group 2 Questions'!M143</f>
        <v>TP</v>
      </c>
    </row>
    <row r="133" spans="1:19" x14ac:dyDescent="0.25">
      <c r="A133" s="34"/>
      <c r="B133" s="34"/>
      <c r="C133" s="34"/>
      <c r="D133" s="34"/>
      <c r="E133" s="34"/>
      <c r="F133" s="34"/>
      <c r="G133" s="34"/>
      <c r="H133" s="34"/>
      <c r="I133" s="34"/>
      <c r="J133" s="34"/>
      <c r="K133" s="87">
        <f>'Group 2 Questions'!B144</f>
        <v>128</v>
      </c>
      <c r="L133" s="88">
        <f>'Group 2 Questions'!D144</f>
        <v>1</v>
      </c>
      <c r="M133" s="88">
        <f>'Group 2 Questions'!E144</f>
        <v>0</v>
      </c>
      <c r="N133" s="88">
        <f>'Group 2 Questions'!F144</f>
        <v>0</v>
      </c>
      <c r="O133" s="88">
        <f>'Group 2 Questions'!G144</f>
        <v>0</v>
      </c>
      <c r="P133" s="88">
        <f>'Group 2 Questions'!H144</f>
        <v>0</v>
      </c>
      <c r="Q133" s="88">
        <f>'Group 2 Questions'!K144</f>
        <v>0</v>
      </c>
      <c r="R133" s="88">
        <f>'Group 2 Questions'!L144</f>
        <v>0</v>
      </c>
      <c r="S133" s="89" t="str">
        <f>'Group 2 Questions'!M144</f>
        <v>TP</v>
      </c>
    </row>
    <row r="134" spans="1:19" x14ac:dyDescent="0.25">
      <c r="A134" s="34"/>
      <c r="B134" s="34"/>
      <c r="C134" s="34"/>
      <c r="D134" s="34"/>
      <c r="E134" s="34"/>
      <c r="F134" s="34"/>
      <c r="G134" s="34"/>
      <c r="H134" s="34"/>
      <c r="I134" s="34"/>
      <c r="J134" s="34"/>
      <c r="K134" s="87">
        <f>'Group 2 Questions'!B145</f>
        <v>129</v>
      </c>
      <c r="L134" s="88">
        <f>'Group 2 Questions'!D145</f>
        <v>0</v>
      </c>
      <c r="M134" s="88">
        <f>'Group 2 Questions'!E145</f>
        <v>1</v>
      </c>
      <c r="N134" s="88">
        <f>'Group 2 Questions'!F145</f>
        <v>0</v>
      </c>
      <c r="O134" s="88">
        <f>'Group 2 Questions'!G145</f>
        <v>0</v>
      </c>
      <c r="P134" s="88">
        <f>'Group 2 Questions'!H145</f>
        <v>0</v>
      </c>
      <c r="Q134" s="88">
        <f>'Group 2 Questions'!K145</f>
        <v>4</v>
      </c>
      <c r="R134" s="88">
        <f>'Group 2 Questions'!L145</f>
        <v>4</v>
      </c>
      <c r="S134" s="89" t="str">
        <f>'Group 2 Questions'!M145</f>
        <v>TP</v>
      </c>
    </row>
    <row r="135" spans="1:19" x14ac:dyDescent="0.25">
      <c r="A135" s="34"/>
      <c r="B135" s="34"/>
      <c r="C135" s="34"/>
      <c r="D135" s="34"/>
      <c r="E135" s="34"/>
      <c r="F135" s="34"/>
      <c r="G135" s="34"/>
      <c r="H135" s="34"/>
      <c r="I135" s="34"/>
      <c r="J135" s="34"/>
      <c r="K135" s="87">
        <f>'Group 2 Questions'!B146</f>
        <v>130</v>
      </c>
      <c r="L135" s="88">
        <f>'Group 2 Questions'!D146</f>
        <v>0</v>
      </c>
      <c r="M135" s="88">
        <f>'Group 2 Questions'!E146</f>
        <v>1</v>
      </c>
      <c r="N135" s="88">
        <f>'Group 2 Questions'!F146</f>
        <v>0</v>
      </c>
      <c r="O135" s="88">
        <f>'Group 2 Questions'!G146</f>
        <v>0</v>
      </c>
      <c r="P135" s="88">
        <f>'Group 2 Questions'!H146</f>
        <v>0</v>
      </c>
      <c r="Q135" s="88">
        <f>'Group 2 Questions'!K146</f>
        <v>4</v>
      </c>
      <c r="R135" s="88">
        <f>'Group 2 Questions'!L146</f>
        <v>4</v>
      </c>
      <c r="S135" s="89" t="str">
        <f>'Group 2 Questions'!M146</f>
        <v>TP</v>
      </c>
    </row>
    <row r="136" spans="1:19" x14ac:dyDescent="0.25">
      <c r="A136" s="34"/>
      <c r="B136" s="34"/>
      <c r="C136" s="34"/>
      <c r="D136" s="34"/>
      <c r="E136" s="34"/>
      <c r="F136" s="34"/>
      <c r="G136" s="34"/>
      <c r="H136" s="34"/>
      <c r="I136" s="34"/>
      <c r="J136" s="34"/>
      <c r="K136" s="87">
        <f>'Group 2 Questions'!B147</f>
        <v>131</v>
      </c>
      <c r="L136" s="88">
        <f>'Group 2 Questions'!D147</f>
        <v>0</v>
      </c>
      <c r="M136" s="88">
        <f>'Group 2 Questions'!E147</f>
        <v>1</v>
      </c>
      <c r="N136" s="88">
        <f>'Group 2 Questions'!F147</f>
        <v>0</v>
      </c>
      <c r="O136" s="88">
        <f>'Group 2 Questions'!G147</f>
        <v>0</v>
      </c>
      <c r="P136" s="88">
        <f>'Group 2 Questions'!H147</f>
        <v>0</v>
      </c>
      <c r="Q136" s="88">
        <f>'Group 2 Questions'!K147</f>
        <v>4</v>
      </c>
      <c r="R136" s="88">
        <f>'Group 2 Questions'!L147</f>
        <v>4</v>
      </c>
      <c r="S136" s="89" t="str">
        <f>'Group 2 Questions'!M147</f>
        <v>TP</v>
      </c>
    </row>
    <row r="137" spans="1:19" x14ac:dyDescent="0.25">
      <c r="A137" s="34"/>
      <c r="B137" s="34"/>
      <c r="C137" s="34"/>
      <c r="D137" s="34"/>
      <c r="E137" s="34"/>
      <c r="F137" s="34"/>
      <c r="G137" s="34"/>
      <c r="H137" s="34"/>
      <c r="I137" s="34"/>
      <c r="J137" s="34"/>
      <c r="K137" s="87">
        <f>'Group 2 Questions'!B149</f>
        <v>132</v>
      </c>
      <c r="L137" s="88">
        <f>'Group 2 Questions'!D149</f>
        <v>0</v>
      </c>
      <c r="M137" s="88">
        <f>'Group 2 Questions'!E149</f>
        <v>0</v>
      </c>
      <c r="N137" s="88">
        <f>'Group 2 Questions'!F149</f>
        <v>0</v>
      </c>
      <c r="O137" s="88">
        <f>'Group 2 Questions'!G149</f>
        <v>0</v>
      </c>
      <c r="P137" s="88">
        <f>'Group 2 Questions'!H149</f>
        <v>1</v>
      </c>
      <c r="Q137" s="88">
        <f>'Group 2 Questions'!K149</f>
        <v>1</v>
      </c>
      <c r="R137" s="88">
        <f>'Group 2 Questions'!L149</f>
        <v>4</v>
      </c>
      <c r="S137" s="89" t="str">
        <f>'Group 2 Questions'!M149</f>
        <v>OCM</v>
      </c>
    </row>
    <row r="138" spans="1:19" x14ac:dyDescent="0.25">
      <c r="A138" s="34"/>
      <c r="B138" s="34"/>
      <c r="C138" s="34"/>
      <c r="D138" s="34"/>
      <c r="E138" s="34"/>
      <c r="F138" s="34"/>
      <c r="G138" s="34"/>
      <c r="H138" s="34"/>
      <c r="I138" s="34"/>
      <c r="J138" s="34"/>
      <c r="K138" s="87">
        <f>'Group 2 Questions'!B150</f>
        <v>133</v>
      </c>
      <c r="L138" s="88">
        <f>'Group 2 Questions'!D150</f>
        <v>0</v>
      </c>
      <c r="M138" s="88">
        <f>'Group 2 Questions'!E150</f>
        <v>0</v>
      </c>
      <c r="N138" s="88">
        <f>'Group 2 Questions'!F150</f>
        <v>0</v>
      </c>
      <c r="O138" s="88">
        <f>'Group 2 Questions'!G150</f>
        <v>0</v>
      </c>
      <c r="P138" s="88">
        <f>'Group 2 Questions'!H150</f>
        <v>1</v>
      </c>
      <c r="Q138" s="88">
        <f>'Group 2 Questions'!K150</f>
        <v>1</v>
      </c>
      <c r="R138" s="88">
        <f>'Group 2 Questions'!L150</f>
        <v>4</v>
      </c>
      <c r="S138" s="89" t="str">
        <f>'Group 2 Questions'!M150</f>
        <v>OCM</v>
      </c>
    </row>
    <row r="139" spans="1:19" x14ac:dyDescent="0.25">
      <c r="A139" s="34"/>
      <c r="B139" s="34"/>
      <c r="C139" s="34"/>
      <c r="D139" s="34"/>
      <c r="E139" s="34"/>
      <c r="F139" s="34"/>
      <c r="G139" s="34"/>
      <c r="H139" s="34"/>
      <c r="I139" s="34"/>
      <c r="J139" s="34"/>
      <c r="K139" s="87">
        <f>'Group 2 Questions'!B151</f>
        <v>134</v>
      </c>
      <c r="L139" s="88">
        <f>'Group 2 Questions'!D151</f>
        <v>0</v>
      </c>
      <c r="M139" s="88">
        <f>'Group 2 Questions'!E151</f>
        <v>1</v>
      </c>
      <c r="N139" s="88">
        <f>'Group 2 Questions'!F151</f>
        <v>0</v>
      </c>
      <c r="O139" s="88">
        <f>'Group 2 Questions'!G151</f>
        <v>0</v>
      </c>
      <c r="P139" s="88">
        <f>'Group 2 Questions'!H151</f>
        <v>0</v>
      </c>
      <c r="Q139" s="88">
        <f>'Group 2 Questions'!K151</f>
        <v>8</v>
      </c>
      <c r="R139" s="88">
        <f>'Group 2 Questions'!L151</f>
        <v>8</v>
      </c>
      <c r="S139" s="89" t="str">
        <f>'Group 2 Questions'!M151</f>
        <v>OCM</v>
      </c>
    </row>
    <row r="140" spans="1:19" x14ac:dyDescent="0.25">
      <c r="A140" s="34"/>
      <c r="B140" s="34"/>
      <c r="C140" s="34"/>
      <c r="D140" s="34"/>
      <c r="E140" s="34"/>
      <c r="F140" s="34"/>
      <c r="G140" s="34"/>
      <c r="H140" s="34"/>
      <c r="I140" s="34"/>
      <c r="J140" s="34"/>
      <c r="K140" s="87">
        <f>'Group 2 Questions'!B152</f>
        <v>135</v>
      </c>
      <c r="L140" s="88">
        <f>'Group 2 Questions'!D152</f>
        <v>0</v>
      </c>
      <c r="M140" s="88">
        <f>'Group 2 Questions'!E152</f>
        <v>0</v>
      </c>
      <c r="N140" s="88">
        <f>'Group 2 Questions'!F152</f>
        <v>0</v>
      </c>
      <c r="O140" s="88">
        <f>'Group 2 Questions'!G152</f>
        <v>0</v>
      </c>
      <c r="P140" s="88">
        <f>'Group 2 Questions'!H152</f>
        <v>1</v>
      </c>
      <c r="Q140" s="88">
        <f>'Group 2 Questions'!K152</f>
        <v>1</v>
      </c>
      <c r="R140" s="88">
        <f>'Group 2 Questions'!L152</f>
        <v>4</v>
      </c>
      <c r="S140" s="89" t="str">
        <f>'Group 2 Questions'!M152</f>
        <v>OCM</v>
      </c>
    </row>
    <row r="141" spans="1:19" x14ac:dyDescent="0.25">
      <c r="A141" s="34"/>
      <c r="B141" s="34"/>
      <c r="C141" s="34"/>
      <c r="D141" s="34"/>
      <c r="E141" s="34"/>
      <c r="F141" s="34"/>
      <c r="G141" s="34"/>
      <c r="H141" s="34"/>
      <c r="I141" s="34"/>
      <c r="J141" s="34"/>
      <c r="K141" s="87">
        <f>'Group 2 Questions'!B153</f>
        <v>136</v>
      </c>
      <c r="L141" s="88">
        <f>'Group 2 Questions'!D153</f>
        <v>0</v>
      </c>
      <c r="M141" s="88">
        <f>'Group 2 Questions'!E153</f>
        <v>1</v>
      </c>
      <c r="N141" s="88">
        <f>'Group 2 Questions'!F153</f>
        <v>0</v>
      </c>
      <c r="O141" s="88">
        <f>'Group 2 Questions'!G153</f>
        <v>0</v>
      </c>
      <c r="P141" s="88">
        <f>'Group 2 Questions'!H153</f>
        <v>0</v>
      </c>
      <c r="Q141" s="88">
        <f>'Group 2 Questions'!K153</f>
        <v>4</v>
      </c>
      <c r="R141" s="88">
        <f>'Group 2 Questions'!L153</f>
        <v>4</v>
      </c>
      <c r="S141" s="89" t="str">
        <f>'Group 2 Questions'!M153</f>
        <v>OCM</v>
      </c>
    </row>
    <row r="142" spans="1:19" x14ac:dyDescent="0.25">
      <c r="A142" s="34"/>
      <c r="B142" s="34"/>
      <c r="C142" s="34"/>
      <c r="D142" s="34"/>
      <c r="E142" s="34"/>
      <c r="F142" s="34"/>
      <c r="G142" s="34"/>
      <c r="H142" s="34"/>
      <c r="I142" s="34"/>
      <c r="J142" s="34"/>
      <c r="K142" s="87">
        <f>'Group 2 Questions'!B154</f>
        <v>137</v>
      </c>
      <c r="L142" s="88">
        <f>'Group 2 Questions'!D154</f>
        <v>0</v>
      </c>
      <c r="M142" s="88">
        <f>'Group 2 Questions'!E154</f>
        <v>1</v>
      </c>
      <c r="N142" s="88">
        <f>'Group 2 Questions'!F154</f>
        <v>0</v>
      </c>
      <c r="O142" s="88">
        <f>'Group 2 Questions'!G154</f>
        <v>0</v>
      </c>
      <c r="P142" s="88">
        <f>'Group 2 Questions'!H154</f>
        <v>0</v>
      </c>
      <c r="Q142" s="88">
        <f>'Group 2 Questions'!K154</f>
        <v>4</v>
      </c>
      <c r="R142" s="88">
        <f>'Group 2 Questions'!L154</f>
        <v>4</v>
      </c>
      <c r="S142" s="89" t="str">
        <f>'Group 2 Questions'!M154</f>
        <v>OCM</v>
      </c>
    </row>
    <row r="143" spans="1:19" x14ac:dyDescent="0.25">
      <c r="A143" s="34"/>
      <c r="B143" s="34"/>
      <c r="C143" s="34"/>
      <c r="D143" s="34"/>
      <c r="E143" s="34"/>
      <c r="F143" s="34"/>
      <c r="G143" s="34"/>
      <c r="H143" s="34"/>
      <c r="I143" s="34"/>
      <c r="J143" s="34"/>
      <c r="K143" s="87">
        <f>'Group 2 Questions'!B155</f>
        <v>138</v>
      </c>
      <c r="L143" s="88">
        <f>'Group 2 Questions'!D155</f>
        <v>0</v>
      </c>
      <c r="M143" s="88">
        <f>'Group 2 Questions'!E155</f>
        <v>0</v>
      </c>
      <c r="N143" s="88">
        <f>'Group 2 Questions'!F155</f>
        <v>0</v>
      </c>
      <c r="O143" s="88">
        <f>'Group 2 Questions'!G155</f>
        <v>0</v>
      </c>
      <c r="P143" s="88">
        <f>'Group 2 Questions'!H155</f>
        <v>1</v>
      </c>
      <c r="Q143" s="88">
        <f>'Group 2 Questions'!K155</f>
        <v>1</v>
      </c>
      <c r="R143" s="88">
        <f>'Group 2 Questions'!L155</f>
        <v>4</v>
      </c>
      <c r="S143" s="89" t="str">
        <f>'Group 2 Questions'!M155</f>
        <v>OCM</v>
      </c>
    </row>
    <row r="144" spans="1:19" x14ac:dyDescent="0.25">
      <c r="A144" s="34"/>
      <c r="B144" s="34"/>
      <c r="C144" s="34"/>
      <c r="D144" s="34"/>
      <c r="E144" s="34"/>
      <c r="F144" s="34"/>
      <c r="G144" s="34"/>
      <c r="H144" s="34"/>
      <c r="I144" s="34"/>
      <c r="J144" s="34"/>
      <c r="K144" s="87">
        <f>'Group 2 Questions'!B156</f>
        <v>139</v>
      </c>
      <c r="L144" s="88">
        <f>'Group 2 Questions'!D156</f>
        <v>0</v>
      </c>
      <c r="M144" s="88">
        <f>'Group 2 Questions'!E156</f>
        <v>1</v>
      </c>
      <c r="N144" s="88">
        <f>'Group 2 Questions'!F156</f>
        <v>0</v>
      </c>
      <c r="O144" s="88">
        <f>'Group 2 Questions'!G156</f>
        <v>0</v>
      </c>
      <c r="P144" s="88">
        <f>'Group 2 Questions'!H156</f>
        <v>0</v>
      </c>
      <c r="Q144" s="88">
        <f>'Group 2 Questions'!K156</f>
        <v>4</v>
      </c>
      <c r="R144" s="88">
        <f>'Group 2 Questions'!L156</f>
        <v>4</v>
      </c>
      <c r="S144" s="89" t="str">
        <f>'Group 2 Questions'!M156</f>
        <v>OCM</v>
      </c>
    </row>
    <row r="145" spans="1:19" x14ac:dyDescent="0.25">
      <c r="A145" s="34"/>
      <c r="B145" s="34"/>
      <c r="C145" s="34"/>
      <c r="D145" s="34"/>
      <c r="E145" s="34"/>
      <c r="F145" s="34"/>
      <c r="G145" s="34"/>
      <c r="H145" s="34"/>
      <c r="I145" s="34"/>
      <c r="J145" s="34"/>
      <c r="K145" s="87">
        <f>'Group 2 Questions'!B157</f>
        <v>140</v>
      </c>
      <c r="L145" s="88">
        <f>'Group 2 Questions'!D157</f>
        <v>1</v>
      </c>
      <c r="M145" s="88">
        <f>'Group 2 Questions'!E157</f>
        <v>0</v>
      </c>
      <c r="N145" s="88">
        <f>'Group 2 Questions'!F157</f>
        <v>0</v>
      </c>
      <c r="O145" s="88">
        <f>'Group 2 Questions'!G157</f>
        <v>0</v>
      </c>
      <c r="P145" s="88">
        <f>'Group 2 Questions'!H157</f>
        <v>0</v>
      </c>
      <c r="Q145" s="88">
        <f>'Group 2 Questions'!K157</f>
        <v>0</v>
      </c>
      <c r="R145" s="88">
        <f>'Group 2 Questions'!L157</f>
        <v>0</v>
      </c>
      <c r="S145" s="89" t="str">
        <f>'Group 2 Questions'!M157</f>
        <v>OCM</v>
      </c>
    </row>
    <row r="146" spans="1:19" x14ac:dyDescent="0.25">
      <c r="A146" s="34"/>
      <c r="B146" s="34"/>
      <c r="C146" s="34"/>
      <c r="D146" s="34"/>
      <c r="E146" s="34"/>
      <c r="F146" s="34"/>
      <c r="G146" s="34"/>
      <c r="H146" s="34"/>
      <c r="I146" s="34"/>
      <c r="J146" s="34"/>
      <c r="K146" s="87">
        <f>'Group 2 Questions'!B158</f>
        <v>141</v>
      </c>
      <c r="L146" s="88">
        <f>'Group 2 Questions'!D158</f>
        <v>0</v>
      </c>
      <c r="M146" s="88">
        <f>'Group 2 Questions'!E158</f>
        <v>1</v>
      </c>
      <c r="N146" s="88">
        <f>'Group 2 Questions'!F158</f>
        <v>0</v>
      </c>
      <c r="O146" s="88">
        <f>'Group 2 Questions'!G158</f>
        <v>0</v>
      </c>
      <c r="P146" s="88">
        <f>'Group 2 Questions'!H158</f>
        <v>0</v>
      </c>
      <c r="Q146" s="88">
        <f>'Group 2 Questions'!K158</f>
        <v>4</v>
      </c>
      <c r="R146" s="88">
        <f>'Group 2 Questions'!L158</f>
        <v>4</v>
      </c>
      <c r="S146" s="89" t="str">
        <f>'Group 2 Questions'!M158</f>
        <v>OCM</v>
      </c>
    </row>
    <row r="147" spans="1:19" x14ac:dyDescent="0.25">
      <c r="A147" s="34"/>
      <c r="B147" s="34"/>
      <c r="C147" s="34"/>
      <c r="D147" s="34"/>
      <c r="E147" s="34"/>
      <c r="F147" s="34"/>
      <c r="G147" s="34"/>
      <c r="H147" s="34"/>
      <c r="I147" s="34"/>
      <c r="J147" s="34"/>
      <c r="K147" s="87">
        <f>'Group 2 Questions'!B159</f>
        <v>142</v>
      </c>
      <c r="L147" s="88">
        <f>'Group 2 Questions'!D159</f>
        <v>0</v>
      </c>
      <c r="M147" s="88">
        <f>'Group 2 Questions'!E159</f>
        <v>1</v>
      </c>
      <c r="N147" s="88">
        <f>'Group 2 Questions'!F159</f>
        <v>0</v>
      </c>
      <c r="O147" s="88">
        <f>'Group 2 Questions'!G159</f>
        <v>0</v>
      </c>
      <c r="P147" s="88">
        <f>'Group 2 Questions'!H159</f>
        <v>0</v>
      </c>
      <c r="Q147" s="88">
        <f>'Group 2 Questions'!K159</f>
        <v>4</v>
      </c>
      <c r="R147" s="88">
        <f>'Group 2 Questions'!L159</f>
        <v>4</v>
      </c>
      <c r="S147" s="89" t="str">
        <f>'Group 2 Questions'!M159</f>
        <v>OCM</v>
      </c>
    </row>
    <row r="148" spans="1:19" x14ac:dyDescent="0.25">
      <c r="A148" s="34"/>
      <c r="B148" s="34"/>
      <c r="C148" s="34"/>
      <c r="D148" s="34"/>
      <c r="E148" s="34"/>
      <c r="F148" s="34"/>
      <c r="G148" s="34"/>
      <c r="H148" s="34"/>
      <c r="I148" s="34"/>
      <c r="J148" s="34"/>
      <c r="K148" s="87">
        <f>'Group 2 Questions'!B160</f>
        <v>143</v>
      </c>
      <c r="L148" s="88">
        <f>'Group 2 Questions'!D160</f>
        <v>0</v>
      </c>
      <c r="M148" s="88">
        <f>'Group 2 Questions'!E160</f>
        <v>1</v>
      </c>
      <c r="N148" s="88">
        <f>'Group 2 Questions'!F160</f>
        <v>0</v>
      </c>
      <c r="O148" s="88">
        <f>'Group 2 Questions'!G160</f>
        <v>0</v>
      </c>
      <c r="P148" s="88">
        <f>'Group 2 Questions'!H160</f>
        <v>0</v>
      </c>
      <c r="Q148" s="88">
        <f>'Group 2 Questions'!K160</f>
        <v>4</v>
      </c>
      <c r="R148" s="88">
        <f>'Group 2 Questions'!L160</f>
        <v>4</v>
      </c>
      <c r="S148" s="89" t="str">
        <f>'Group 2 Questions'!M160</f>
        <v>OCM</v>
      </c>
    </row>
    <row r="149" spans="1:19" x14ac:dyDescent="0.25">
      <c r="A149" s="34"/>
      <c r="B149" s="34"/>
      <c r="C149" s="34"/>
      <c r="D149" s="34"/>
      <c r="E149" s="34"/>
      <c r="F149" s="34"/>
      <c r="G149" s="34"/>
      <c r="H149" s="34"/>
      <c r="I149" s="34"/>
      <c r="J149" s="34"/>
      <c r="K149" s="87">
        <f>'Group 2 Questions'!B161</f>
        <v>144</v>
      </c>
      <c r="L149" s="88">
        <f>'Group 2 Questions'!D161</f>
        <v>0</v>
      </c>
      <c r="M149" s="88">
        <f>'Group 2 Questions'!E161</f>
        <v>1</v>
      </c>
      <c r="N149" s="88">
        <f>'Group 2 Questions'!F161</f>
        <v>0</v>
      </c>
      <c r="O149" s="88">
        <f>'Group 2 Questions'!G161</f>
        <v>0</v>
      </c>
      <c r="P149" s="88">
        <f>'Group 2 Questions'!H161</f>
        <v>0</v>
      </c>
      <c r="Q149" s="88">
        <f>'Group 2 Questions'!K161</f>
        <v>8</v>
      </c>
      <c r="R149" s="88">
        <f>'Group 2 Questions'!L161</f>
        <v>8</v>
      </c>
      <c r="S149" s="89" t="str">
        <f>'Group 2 Questions'!M161</f>
        <v>OCM</v>
      </c>
    </row>
    <row r="150" spans="1:19" x14ac:dyDescent="0.25">
      <c r="A150" s="34"/>
      <c r="B150" s="34"/>
      <c r="C150" s="34"/>
      <c r="D150" s="34"/>
      <c r="E150" s="34"/>
      <c r="F150" s="34"/>
      <c r="G150" s="34"/>
      <c r="H150" s="34"/>
      <c r="I150" s="34"/>
      <c r="J150" s="34"/>
      <c r="K150" s="87">
        <f>'Group 2 Questions'!B162</f>
        <v>145</v>
      </c>
      <c r="L150" s="88">
        <f>'Group 2 Questions'!D162</f>
        <v>0</v>
      </c>
      <c r="M150" s="88">
        <f>'Group 2 Questions'!E162</f>
        <v>1</v>
      </c>
      <c r="N150" s="88">
        <f>'Group 2 Questions'!F162</f>
        <v>0</v>
      </c>
      <c r="O150" s="88">
        <f>'Group 2 Questions'!G162</f>
        <v>0</v>
      </c>
      <c r="P150" s="88">
        <f>'Group 2 Questions'!H162</f>
        <v>0</v>
      </c>
      <c r="Q150" s="88">
        <f>'Group 2 Questions'!K162</f>
        <v>4</v>
      </c>
      <c r="R150" s="88">
        <f>'Group 2 Questions'!L162</f>
        <v>4</v>
      </c>
      <c r="S150" s="89" t="str">
        <f>'Group 2 Questions'!M162</f>
        <v>OCM</v>
      </c>
    </row>
    <row r="151" spans="1:19" x14ac:dyDescent="0.25">
      <c r="A151" s="34"/>
      <c r="B151" s="34"/>
      <c r="C151" s="34"/>
      <c r="D151" s="34"/>
      <c r="E151" s="34"/>
      <c r="F151" s="34"/>
      <c r="G151" s="34"/>
      <c r="H151" s="34"/>
      <c r="I151" s="34"/>
      <c r="J151" s="34"/>
      <c r="K151" s="87">
        <f>'Group 2 Questions'!B163</f>
        <v>146</v>
      </c>
      <c r="L151" s="88">
        <f>'Group 2 Questions'!D163</f>
        <v>0</v>
      </c>
      <c r="M151" s="88">
        <f>'Group 2 Questions'!E163</f>
        <v>1</v>
      </c>
      <c r="N151" s="88">
        <f>'Group 2 Questions'!F163</f>
        <v>0</v>
      </c>
      <c r="O151" s="88">
        <f>'Group 2 Questions'!G163</f>
        <v>0</v>
      </c>
      <c r="P151" s="88">
        <f>'Group 2 Questions'!H163</f>
        <v>0</v>
      </c>
      <c r="Q151" s="88">
        <f>'Group 2 Questions'!K163</f>
        <v>8</v>
      </c>
      <c r="R151" s="88">
        <f>'Group 2 Questions'!L163</f>
        <v>8</v>
      </c>
      <c r="S151" s="89" t="str">
        <f>'Group 2 Questions'!M163</f>
        <v>OCM</v>
      </c>
    </row>
    <row r="152" spans="1:19" x14ac:dyDescent="0.25">
      <c r="A152" s="34"/>
      <c r="B152" s="34"/>
      <c r="C152" s="34"/>
      <c r="D152" s="34"/>
      <c r="E152" s="34"/>
      <c r="F152" s="34"/>
      <c r="G152" s="34"/>
      <c r="H152" s="34"/>
      <c r="I152" s="34"/>
      <c r="J152" s="34"/>
      <c r="K152" s="87">
        <f>'Group 2 Questions'!B164</f>
        <v>147</v>
      </c>
      <c r="L152" s="88">
        <f>'Group 2 Questions'!D164</f>
        <v>0</v>
      </c>
      <c r="M152" s="88">
        <f>'Group 2 Questions'!E164</f>
        <v>1</v>
      </c>
      <c r="N152" s="88">
        <f>'Group 2 Questions'!F164</f>
        <v>0</v>
      </c>
      <c r="O152" s="88">
        <f>'Group 2 Questions'!G164</f>
        <v>0</v>
      </c>
      <c r="P152" s="88">
        <f>'Group 2 Questions'!H164</f>
        <v>0</v>
      </c>
      <c r="Q152" s="88">
        <f>'Group 2 Questions'!K164</f>
        <v>4</v>
      </c>
      <c r="R152" s="88">
        <f>'Group 2 Questions'!L164</f>
        <v>4</v>
      </c>
      <c r="S152" s="89" t="str">
        <f>'Group 2 Questions'!M164</f>
        <v>OCM</v>
      </c>
    </row>
    <row r="153" spans="1:19" x14ac:dyDescent="0.25">
      <c r="A153" s="34"/>
      <c r="B153" s="34"/>
      <c r="C153" s="34"/>
      <c r="D153" s="34"/>
      <c r="E153" s="34"/>
      <c r="F153" s="34"/>
      <c r="G153" s="34"/>
      <c r="H153" s="34"/>
      <c r="I153" s="34"/>
      <c r="J153" s="34"/>
      <c r="K153" s="87">
        <f>'Group 2 Questions'!B165</f>
        <v>148</v>
      </c>
      <c r="L153" s="88">
        <f>'Group 2 Questions'!D165</f>
        <v>0</v>
      </c>
      <c r="M153" s="88">
        <f>'Group 2 Questions'!E165</f>
        <v>1</v>
      </c>
      <c r="N153" s="88">
        <f>'Group 2 Questions'!F165</f>
        <v>0</v>
      </c>
      <c r="O153" s="88">
        <f>'Group 2 Questions'!G165</f>
        <v>0</v>
      </c>
      <c r="P153" s="88">
        <f>'Group 2 Questions'!H165</f>
        <v>0</v>
      </c>
      <c r="Q153" s="88">
        <f>'Group 2 Questions'!K165</f>
        <v>4</v>
      </c>
      <c r="R153" s="88">
        <f>'Group 2 Questions'!L165</f>
        <v>4</v>
      </c>
      <c r="S153" s="89" t="str">
        <f>'Group 2 Questions'!M165</f>
        <v>OCM</v>
      </c>
    </row>
    <row r="154" spans="1:19" x14ac:dyDescent="0.25">
      <c r="A154" s="34"/>
      <c r="B154" s="34"/>
      <c r="C154" s="34"/>
      <c r="D154" s="34"/>
      <c r="E154" s="34"/>
      <c r="F154" s="34"/>
      <c r="G154" s="34"/>
      <c r="H154" s="34"/>
      <c r="I154" s="34"/>
      <c r="J154" s="34"/>
      <c r="K154" s="87">
        <f>'Group 2 Questions'!B167</f>
        <v>149</v>
      </c>
      <c r="L154" s="88">
        <f>'Group 2 Questions'!D167</f>
        <v>0</v>
      </c>
      <c r="M154" s="88">
        <f>'Group 2 Questions'!E167</f>
        <v>1</v>
      </c>
      <c r="N154" s="88">
        <f>'Group 2 Questions'!F167</f>
        <v>0</v>
      </c>
      <c r="O154" s="88">
        <f>'Group 2 Questions'!G167</f>
        <v>0</v>
      </c>
      <c r="P154" s="88">
        <f>'Group 2 Questions'!H167</f>
        <v>0</v>
      </c>
      <c r="Q154" s="88">
        <f>'Group 2 Questions'!K167</f>
        <v>4</v>
      </c>
      <c r="R154" s="88">
        <f>'Group 2 Questions'!L167</f>
        <v>4</v>
      </c>
      <c r="S154" s="89" t="str">
        <f>'Group 2 Questions'!M167</f>
        <v>EMP</v>
      </c>
    </row>
    <row r="155" spans="1:19" x14ac:dyDescent="0.25">
      <c r="A155" s="34"/>
      <c r="B155" s="34"/>
      <c r="C155" s="34"/>
      <c r="D155" s="34"/>
      <c r="E155" s="34"/>
      <c r="F155" s="34"/>
      <c r="G155" s="34"/>
      <c r="H155" s="34"/>
      <c r="I155" s="34"/>
      <c r="J155" s="34"/>
      <c r="K155" s="87">
        <f>'Group 2 Questions'!B168</f>
        <v>150</v>
      </c>
      <c r="L155" s="88">
        <f>'Group 2 Questions'!D168</f>
        <v>0</v>
      </c>
      <c r="M155" s="88">
        <f>'Group 2 Questions'!E168</f>
        <v>1</v>
      </c>
      <c r="N155" s="88">
        <f>'Group 2 Questions'!F168</f>
        <v>0</v>
      </c>
      <c r="O155" s="88">
        <f>'Group 2 Questions'!G168</f>
        <v>0</v>
      </c>
      <c r="P155" s="88">
        <f>'Group 2 Questions'!H168</f>
        <v>0</v>
      </c>
      <c r="Q155" s="88">
        <f>'Group 2 Questions'!K168</f>
        <v>4</v>
      </c>
      <c r="R155" s="88">
        <f>'Group 2 Questions'!L168</f>
        <v>4</v>
      </c>
      <c r="S155" s="89" t="str">
        <f>'Group 2 Questions'!M168</f>
        <v>EMP</v>
      </c>
    </row>
    <row r="156" spans="1:19" x14ac:dyDescent="0.25">
      <c r="A156" s="34"/>
      <c r="B156" s="34"/>
      <c r="C156" s="34"/>
      <c r="D156" s="34"/>
      <c r="E156" s="34"/>
      <c r="F156" s="34"/>
      <c r="G156" s="34"/>
      <c r="H156" s="34"/>
      <c r="I156" s="34"/>
      <c r="J156" s="34"/>
      <c r="K156" s="87">
        <f>'Group 2 Questions'!B169</f>
        <v>151</v>
      </c>
      <c r="L156" s="88">
        <f>'Group 2 Questions'!D169</f>
        <v>0</v>
      </c>
      <c r="M156" s="88">
        <f>'Group 2 Questions'!E169</f>
        <v>1</v>
      </c>
      <c r="N156" s="88">
        <f>'Group 2 Questions'!F169</f>
        <v>0</v>
      </c>
      <c r="O156" s="88">
        <f>'Group 2 Questions'!G169</f>
        <v>0</v>
      </c>
      <c r="P156" s="88">
        <f>'Group 2 Questions'!H169</f>
        <v>0</v>
      </c>
      <c r="Q156" s="88">
        <f>'Group 2 Questions'!K169</f>
        <v>8</v>
      </c>
      <c r="R156" s="88">
        <f>'Group 2 Questions'!L169</f>
        <v>8</v>
      </c>
      <c r="S156" s="89" t="str">
        <f>'Group 2 Questions'!M169</f>
        <v>EMP</v>
      </c>
    </row>
    <row r="157" spans="1:19" x14ac:dyDescent="0.25">
      <c r="A157" s="34"/>
      <c r="B157" s="34"/>
      <c r="C157" s="34"/>
      <c r="D157" s="34"/>
      <c r="E157" s="34"/>
      <c r="F157" s="34"/>
      <c r="G157" s="34"/>
      <c r="H157" s="34"/>
      <c r="I157" s="34"/>
      <c r="J157" s="34"/>
      <c r="K157" s="87">
        <f>'Group 2 Questions'!B170</f>
        <v>152</v>
      </c>
      <c r="L157" s="88">
        <f>'Group 2 Questions'!D170</f>
        <v>0</v>
      </c>
      <c r="M157" s="88">
        <f>'Group 2 Questions'!E170</f>
        <v>1</v>
      </c>
      <c r="N157" s="88">
        <f>'Group 2 Questions'!F170</f>
        <v>0</v>
      </c>
      <c r="O157" s="88">
        <f>'Group 2 Questions'!G170</f>
        <v>0</v>
      </c>
      <c r="P157" s="88">
        <f>'Group 2 Questions'!H170</f>
        <v>0</v>
      </c>
      <c r="Q157" s="88">
        <f>'Group 2 Questions'!K170</f>
        <v>4</v>
      </c>
      <c r="R157" s="88">
        <f>'Group 2 Questions'!L170</f>
        <v>4</v>
      </c>
      <c r="S157" s="89" t="str">
        <f>'Group 2 Questions'!M170</f>
        <v>EMP</v>
      </c>
    </row>
    <row r="158" spans="1:19" x14ac:dyDescent="0.25">
      <c r="A158" s="34"/>
      <c r="B158" s="34"/>
      <c r="C158" s="34"/>
      <c r="D158" s="34"/>
      <c r="E158" s="34"/>
      <c r="F158" s="34"/>
      <c r="G158" s="34"/>
      <c r="H158" s="34"/>
      <c r="I158" s="34"/>
      <c r="J158" s="34"/>
      <c r="K158" s="87">
        <f>'Group 2 Questions'!B171</f>
        <v>153</v>
      </c>
      <c r="L158" s="88">
        <f>'Group 2 Questions'!D171</f>
        <v>0</v>
      </c>
      <c r="M158" s="88">
        <f>'Group 2 Questions'!E171</f>
        <v>1</v>
      </c>
      <c r="N158" s="88">
        <f>'Group 2 Questions'!F171</f>
        <v>0</v>
      </c>
      <c r="O158" s="88">
        <f>'Group 2 Questions'!G171</f>
        <v>0</v>
      </c>
      <c r="P158" s="88">
        <f>'Group 2 Questions'!H171</f>
        <v>0</v>
      </c>
      <c r="Q158" s="88">
        <f>'Group 2 Questions'!K171</f>
        <v>4</v>
      </c>
      <c r="R158" s="88">
        <f>'Group 2 Questions'!L171</f>
        <v>4</v>
      </c>
      <c r="S158" s="89" t="str">
        <f>'Group 2 Questions'!M171</f>
        <v>EMP</v>
      </c>
    </row>
    <row r="159" spans="1:19" x14ac:dyDescent="0.25">
      <c r="A159" s="34"/>
      <c r="B159" s="34"/>
      <c r="C159" s="34"/>
      <c r="D159" s="34"/>
      <c r="E159" s="34"/>
      <c r="F159" s="34"/>
      <c r="G159" s="34"/>
      <c r="H159" s="34"/>
      <c r="I159" s="34"/>
      <c r="J159" s="34"/>
      <c r="K159" s="87">
        <f>'Group 2 Questions'!B172</f>
        <v>154</v>
      </c>
      <c r="L159" s="88">
        <f>'Group 2 Questions'!D172</f>
        <v>0</v>
      </c>
      <c r="M159" s="88">
        <f>'Group 2 Questions'!E172</f>
        <v>1</v>
      </c>
      <c r="N159" s="88">
        <f>'Group 2 Questions'!F172</f>
        <v>0</v>
      </c>
      <c r="O159" s="88">
        <f>'Group 2 Questions'!G172</f>
        <v>0</v>
      </c>
      <c r="P159" s="88">
        <f>'Group 2 Questions'!H172</f>
        <v>0</v>
      </c>
      <c r="Q159" s="88">
        <f>'Group 2 Questions'!K172</f>
        <v>4</v>
      </c>
      <c r="R159" s="88">
        <f>'Group 2 Questions'!L172</f>
        <v>4</v>
      </c>
      <c r="S159" s="89" t="str">
        <f>'Group 2 Questions'!M172</f>
        <v>EMP</v>
      </c>
    </row>
    <row r="160" spans="1:19" x14ac:dyDescent="0.25">
      <c r="A160" s="34"/>
      <c r="B160" s="34"/>
      <c r="C160" s="34"/>
      <c r="D160" s="34"/>
      <c r="E160" s="34"/>
      <c r="F160" s="34"/>
      <c r="G160" s="34"/>
      <c r="H160" s="34"/>
      <c r="I160" s="34"/>
      <c r="J160" s="34"/>
      <c r="K160" s="87">
        <f>'Group 2 Questions'!B173</f>
        <v>155</v>
      </c>
      <c r="L160" s="88">
        <f>'Group 2 Questions'!D173</f>
        <v>0</v>
      </c>
      <c r="M160" s="88">
        <f>'Group 2 Questions'!E173</f>
        <v>1</v>
      </c>
      <c r="N160" s="88">
        <f>'Group 2 Questions'!F173</f>
        <v>0</v>
      </c>
      <c r="O160" s="88">
        <f>'Group 2 Questions'!G173</f>
        <v>0</v>
      </c>
      <c r="P160" s="88">
        <f>'Group 2 Questions'!H173</f>
        <v>0</v>
      </c>
      <c r="Q160" s="88">
        <f>'Group 2 Questions'!K173</f>
        <v>4</v>
      </c>
      <c r="R160" s="88">
        <f>'Group 2 Questions'!L173</f>
        <v>4</v>
      </c>
      <c r="S160" s="89" t="str">
        <f>'Group 2 Questions'!M173</f>
        <v>EMP</v>
      </c>
    </row>
    <row r="161" spans="1:19" x14ac:dyDescent="0.25">
      <c r="A161" s="34"/>
      <c r="B161" s="34"/>
      <c r="C161" s="34"/>
      <c r="D161" s="34"/>
      <c r="E161" s="34"/>
      <c r="F161" s="34"/>
      <c r="G161" s="34"/>
      <c r="H161" s="34"/>
      <c r="I161" s="34"/>
      <c r="J161" s="34"/>
      <c r="K161" s="87">
        <f>'Group 2 Questions'!B174</f>
        <v>156</v>
      </c>
      <c r="L161" s="88">
        <f>'Group 2 Questions'!D174</f>
        <v>0</v>
      </c>
      <c r="M161" s="88">
        <f>'Group 2 Questions'!E174</f>
        <v>1</v>
      </c>
      <c r="N161" s="88">
        <f>'Group 2 Questions'!F174</f>
        <v>0</v>
      </c>
      <c r="O161" s="88">
        <f>'Group 2 Questions'!G174</f>
        <v>0</v>
      </c>
      <c r="P161" s="88">
        <f>'Group 2 Questions'!H174</f>
        <v>0</v>
      </c>
      <c r="Q161" s="88">
        <f>'Group 2 Questions'!K174</f>
        <v>4</v>
      </c>
      <c r="R161" s="88">
        <f>'Group 2 Questions'!L174</f>
        <v>4</v>
      </c>
      <c r="S161" s="89" t="str">
        <f>'Group 2 Questions'!M174</f>
        <v>EMP</v>
      </c>
    </row>
    <row r="162" spans="1:19" x14ac:dyDescent="0.25">
      <c r="A162" s="34"/>
      <c r="B162" s="34"/>
      <c r="C162" s="34"/>
      <c r="D162" s="34"/>
      <c r="E162" s="34"/>
      <c r="F162" s="34"/>
      <c r="G162" s="34"/>
      <c r="H162" s="34"/>
      <c r="I162" s="34"/>
      <c r="J162" s="34"/>
      <c r="K162" s="87">
        <f>'Group 2 Questions'!B175</f>
        <v>157</v>
      </c>
      <c r="L162" s="88">
        <f>'Group 2 Questions'!D175</f>
        <v>1</v>
      </c>
      <c r="M162" s="88">
        <f>'Group 2 Questions'!E175</f>
        <v>0</v>
      </c>
      <c r="N162" s="88">
        <f>'Group 2 Questions'!F175</f>
        <v>0</v>
      </c>
      <c r="O162" s="88">
        <f>'Group 2 Questions'!G175</f>
        <v>0</v>
      </c>
      <c r="P162" s="88">
        <f>'Group 2 Questions'!H175</f>
        <v>0</v>
      </c>
      <c r="Q162" s="88">
        <f>'Group 2 Questions'!K175</f>
        <v>0</v>
      </c>
      <c r="R162" s="88">
        <f>'Group 2 Questions'!L175</f>
        <v>0</v>
      </c>
      <c r="S162" s="89" t="str">
        <f>'Group 2 Questions'!M175</f>
        <v>EMP</v>
      </c>
    </row>
    <row r="163" spans="1:19" x14ac:dyDescent="0.25">
      <c r="A163" s="34"/>
      <c r="B163" s="34"/>
      <c r="C163" s="34"/>
      <c r="D163" s="34"/>
      <c r="E163" s="34"/>
      <c r="F163" s="34"/>
      <c r="G163" s="34"/>
      <c r="H163" s="34"/>
      <c r="I163" s="34"/>
      <c r="J163" s="34"/>
      <c r="K163" s="87">
        <f>'Group 2 Questions'!B176</f>
        <v>158</v>
      </c>
      <c r="L163" s="88">
        <f>'Group 2 Questions'!D176</f>
        <v>0</v>
      </c>
      <c r="M163" s="88">
        <f>'Group 2 Questions'!E176</f>
        <v>1</v>
      </c>
      <c r="N163" s="88">
        <f>'Group 2 Questions'!F176</f>
        <v>0</v>
      </c>
      <c r="O163" s="88">
        <f>'Group 2 Questions'!G176</f>
        <v>0</v>
      </c>
      <c r="P163" s="88">
        <f>'Group 2 Questions'!H176</f>
        <v>0</v>
      </c>
      <c r="Q163" s="88">
        <f>'Group 2 Questions'!K176</f>
        <v>4</v>
      </c>
      <c r="R163" s="88">
        <f>'Group 2 Questions'!L176</f>
        <v>4</v>
      </c>
      <c r="S163" s="89" t="str">
        <f>'Group 2 Questions'!M176</f>
        <v>EMP</v>
      </c>
    </row>
    <row r="164" spans="1:19" x14ac:dyDescent="0.25">
      <c r="A164" s="34"/>
      <c r="B164" s="34"/>
      <c r="C164" s="34"/>
      <c r="D164" s="34"/>
      <c r="E164" s="34"/>
      <c r="F164" s="34"/>
      <c r="G164" s="34"/>
      <c r="H164" s="34"/>
      <c r="I164" s="34"/>
      <c r="J164" s="34"/>
      <c r="K164" s="87">
        <f>'Group 2 Questions'!B177</f>
        <v>159</v>
      </c>
      <c r="L164" s="88">
        <f>'Group 2 Questions'!D177</f>
        <v>0</v>
      </c>
      <c r="M164" s="88">
        <f>'Group 2 Questions'!E177</f>
        <v>1</v>
      </c>
      <c r="N164" s="88">
        <f>'Group 2 Questions'!F177</f>
        <v>0</v>
      </c>
      <c r="O164" s="88">
        <f>'Group 2 Questions'!G177</f>
        <v>0</v>
      </c>
      <c r="P164" s="88">
        <f>'Group 2 Questions'!H177</f>
        <v>0</v>
      </c>
      <c r="Q164" s="88">
        <f>'Group 2 Questions'!K177</f>
        <v>4</v>
      </c>
      <c r="R164" s="88">
        <f>'Group 2 Questions'!L177</f>
        <v>4</v>
      </c>
      <c r="S164" s="89" t="str">
        <f>'Group 2 Questions'!M177</f>
        <v>EMP</v>
      </c>
    </row>
    <row r="165" spans="1:19" x14ac:dyDescent="0.25">
      <c r="A165" s="34"/>
      <c r="B165" s="34"/>
      <c r="C165" s="34"/>
      <c r="D165" s="34"/>
      <c r="E165" s="34"/>
      <c r="F165" s="34"/>
      <c r="G165" s="34"/>
      <c r="H165" s="34"/>
      <c r="I165" s="34"/>
      <c r="J165" s="34"/>
      <c r="K165" s="87">
        <f>'Group 2 Questions'!B178</f>
        <v>160</v>
      </c>
      <c r="L165" s="88">
        <f>'Group 2 Questions'!D178</f>
        <v>0</v>
      </c>
      <c r="M165" s="88">
        <f>'Group 2 Questions'!E178</f>
        <v>1</v>
      </c>
      <c r="N165" s="88">
        <f>'Group 2 Questions'!F178</f>
        <v>0</v>
      </c>
      <c r="O165" s="88">
        <f>'Group 2 Questions'!G178</f>
        <v>0</v>
      </c>
      <c r="P165" s="88">
        <f>'Group 2 Questions'!H178</f>
        <v>0</v>
      </c>
      <c r="Q165" s="88">
        <f>'Group 2 Questions'!K178</f>
        <v>4</v>
      </c>
      <c r="R165" s="88">
        <f>'Group 2 Questions'!L178</f>
        <v>4</v>
      </c>
      <c r="S165" s="89" t="str">
        <f>'Group 2 Questions'!M178</f>
        <v>EMP</v>
      </c>
    </row>
    <row r="166" spans="1:19" x14ac:dyDescent="0.25">
      <c r="A166" s="34"/>
      <c r="B166" s="34"/>
      <c r="C166" s="34"/>
      <c r="D166" s="34"/>
      <c r="E166" s="34"/>
      <c r="F166" s="34"/>
      <c r="G166" s="34"/>
      <c r="H166" s="34"/>
      <c r="I166" s="34"/>
      <c r="J166" s="34"/>
      <c r="K166" s="87">
        <f>'Group 2 Questions'!B179</f>
        <v>161</v>
      </c>
      <c r="L166" s="88">
        <f>'Group 2 Questions'!D179</f>
        <v>1</v>
      </c>
      <c r="M166" s="88">
        <f>'Group 2 Questions'!E179</f>
        <v>0</v>
      </c>
      <c r="N166" s="88">
        <f>'Group 2 Questions'!F179</f>
        <v>0</v>
      </c>
      <c r="O166" s="88">
        <f>'Group 2 Questions'!G179</f>
        <v>0</v>
      </c>
      <c r="P166" s="88">
        <f>'Group 2 Questions'!H179</f>
        <v>0</v>
      </c>
      <c r="Q166" s="88">
        <f>'Group 2 Questions'!K179</f>
        <v>0</v>
      </c>
      <c r="R166" s="88">
        <f>'Group 2 Questions'!L179</f>
        <v>0</v>
      </c>
      <c r="S166" s="89" t="str">
        <f>'Group 2 Questions'!M179</f>
        <v>EMP</v>
      </c>
    </row>
    <row r="167" spans="1:19" x14ac:dyDescent="0.25">
      <c r="A167" s="34"/>
      <c r="B167" s="34"/>
      <c r="C167" s="34"/>
      <c r="D167" s="34"/>
      <c r="E167" s="34"/>
      <c r="F167" s="34"/>
      <c r="G167" s="34"/>
      <c r="H167" s="34"/>
      <c r="I167" s="34"/>
      <c r="J167" s="34"/>
      <c r="K167" s="87">
        <f>'Group 2 Questions'!B180</f>
        <v>162</v>
      </c>
      <c r="L167" s="88">
        <f>'Group 2 Questions'!D180</f>
        <v>0</v>
      </c>
      <c r="M167" s="88">
        <f>'Group 2 Questions'!E180</f>
        <v>1</v>
      </c>
      <c r="N167" s="88">
        <f>'Group 2 Questions'!F180</f>
        <v>0</v>
      </c>
      <c r="O167" s="88">
        <f>'Group 2 Questions'!G180</f>
        <v>0</v>
      </c>
      <c r="P167" s="88">
        <f>'Group 2 Questions'!H180</f>
        <v>0</v>
      </c>
      <c r="Q167" s="88">
        <f>'Group 2 Questions'!K180</f>
        <v>4</v>
      </c>
      <c r="R167" s="88">
        <f>'Group 2 Questions'!L180</f>
        <v>4</v>
      </c>
      <c r="S167" s="89" t="str">
        <f>'Group 2 Questions'!M180</f>
        <v>EMP</v>
      </c>
    </row>
    <row r="168" spans="1:19" x14ac:dyDescent="0.25">
      <c r="A168" s="34"/>
      <c r="B168" s="34"/>
      <c r="C168" s="34"/>
      <c r="D168" s="34"/>
      <c r="E168" s="34"/>
      <c r="F168" s="34"/>
      <c r="G168" s="34"/>
      <c r="H168" s="34"/>
      <c r="I168" s="34"/>
      <c r="J168" s="34"/>
      <c r="K168" s="87">
        <f>'Group 2 Questions'!B181</f>
        <v>163</v>
      </c>
      <c r="L168" s="88">
        <f>'Group 2 Questions'!D181</f>
        <v>0</v>
      </c>
      <c r="M168" s="88">
        <f>'Group 2 Questions'!E181</f>
        <v>1</v>
      </c>
      <c r="N168" s="88">
        <f>'Group 2 Questions'!F181</f>
        <v>0</v>
      </c>
      <c r="O168" s="88">
        <f>'Group 2 Questions'!G181</f>
        <v>0</v>
      </c>
      <c r="P168" s="88">
        <f>'Group 2 Questions'!H181</f>
        <v>0</v>
      </c>
      <c r="Q168" s="88">
        <f>'Group 2 Questions'!K181</f>
        <v>4</v>
      </c>
      <c r="R168" s="88">
        <f>'Group 2 Questions'!L181</f>
        <v>4</v>
      </c>
      <c r="S168" s="89" t="str">
        <f>'Group 2 Questions'!M181</f>
        <v>EMP</v>
      </c>
    </row>
    <row r="169" spans="1:19" x14ac:dyDescent="0.25">
      <c r="A169" s="34"/>
      <c r="B169" s="34"/>
      <c r="C169" s="34"/>
      <c r="D169" s="34"/>
      <c r="E169" s="34"/>
      <c r="F169" s="34"/>
      <c r="G169" s="34"/>
      <c r="H169" s="34"/>
      <c r="I169" s="34"/>
      <c r="J169" s="34"/>
      <c r="K169" s="87">
        <f>'Group 2 Questions'!B182</f>
        <v>164</v>
      </c>
      <c r="L169" s="88">
        <f>'Group 2 Questions'!D182</f>
        <v>0</v>
      </c>
      <c r="M169" s="88">
        <f>'Group 2 Questions'!E182</f>
        <v>1</v>
      </c>
      <c r="N169" s="88">
        <f>'Group 2 Questions'!F182</f>
        <v>0</v>
      </c>
      <c r="O169" s="88">
        <f>'Group 2 Questions'!G182</f>
        <v>0</v>
      </c>
      <c r="P169" s="88">
        <f>'Group 2 Questions'!H182</f>
        <v>0</v>
      </c>
      <c r="Q169" s="88">
        <f>'Group 2 Questions'!K182</f>
        <v>4</v>
      </c>
      <c r="R169" s="88">
        <f>'Group 2 Questions'!L182</f>
        <v>4</v>
      </c>
      <c r="S169" s="89" t="str">
        <f>'Group 2 Questions'!M182</f>
        <v>EMP</v>
      </c>
    </row>
    <row r="170" spans="1:19" x14ac:dyDescent="0.25">
      <c r="A170" s="34"/>
      <c r="B170" s="34"/>
      <c r="C170" s="34"/>
      <c r="D170" s="34"/>
      <c r="E170" s="34"/>
      <c r="F170" s="34"/>
      <c r="G170" s="34"/>
      <c r="H170" s="34"/>
      <c r="I170" s="34"/>
      <c r="J170" s="34"/>
      <c r="K170" s="87">
        <f>'Group 2 Questions'!B183</f>
        <v>165</v>
      </c>
      <c r="L170" s="88">
        <f>'Group 2 Questions'!D183</f>
        <v>0</v>
      </c>
      <c r="M170" s="88">
        <f>'Group 2 Questions'!E183</f>
        <v>1</v>
      </c>
      <c r="N170" s="88">
        <f>'Group 2 Questions'!F183</f>
        <v>0</v>
      </c>
      <c r="O170" s="88">
        <f>'Group 2 Questions'!G183</f>
        <v>0</v>
      </c>
      <c r="P170" s="88">
        <f>'Group 2 Questions'!H183</f>
        <v>0</v>
      </c>
      <c r="Q170" s="88">
        <f>'Group 2 Questions'!K183</f>
        <v>4</v>
      </c>
      <c r="R170" s="88">
        <f>'Group 2 Questions'!L183</f>
        <v>4</v>
      </c>
      <c r="S170" s="89" t="str">
        <f>'Group 2 Questions'!M183</f>
        <v>EMP</v>
      </c>
    </row>
    <row r="171" spans="1:19" x14ac:dyDescent="0.25">
      <c r="A171" s="34"/>
      <c r="B171" s="34"/>
      <c r="C171" s="34"/>
      <c r="D171" s="34"/>
      <c r="E171" s="34"/>
      <c r="F171" s="34"/>
      <c r="G171" s="34"/>
      <c r="H171" s="34"/>
      <c r="I171" s="34"/>
      <c r="J171" s="34"/>
      <c r="K171" s="87">
        <f>'Group 2 Questions'!B184</f>
        <v>166</v>
      </c>
      <c r="L171" s="88">
        <f>'Group 2 Questions'!D184</f>
        <v>0</v>
      </c>
      <c r="M171" s="88">
        <f>'Group 2 Questions'!E184</f>
        <v>1</v>
      </c>
      <c r="N171" s="88">
        <f>'Group 2 Questions'!F184</f>
        <v>0</v>
      </c>
      <c r="O171" s="88">
        <f>'Group 2 Questions'!G184</f>
        <v>0</v>
      </c>
      <c r="P171" s="88">
        <f>'Group 2 Questions'!H184</f>
        <v>0</v>
      </c>
      <c r="Q171" s="88">
        <f>'Group 2 Questions'!K184</f>
        <v>4</v>
      </c>
      <c r="R171" s="88">
        <f>'Group 2 Questions'!L184</f>
        <v>4</v>
      </c>
      <c r="S171" s="89" t="str">
        <f>'Group 2 Questions'!M184</f>
        <v>EMP</v>
      </c>
    </row>
    <row r="172" spans="1:19" x14ac:dyDescent="0.25">
      <c r="A172" s="34"/>
      <c r="B172" s="34"/>
      <c r="C172" s="34"/>
      <c r="D172" s="34"/>
      <c r="E172" s="34"/>
      <c r="F172" s="34"/>
      <c r="G172" s="34"/>
      <c r="H172" s="34"/>
      <c r="I172" s="34"/>
      <c r="J172" s="34"/>
      <c r="K172" s="87">
        <f>'Group 2 Questions'!B185</f>
        <v>167</v>
      </c>
      <c r="L172" s="88">
        <f>'Group 2 Questions'!D185</f>
        <v>0</v>
      </c>
      <c r="M172" s="88">
        <f>'Group 2 Questions'!E185</f>
        <v>1</v>
      </c>
      <c r="N172" s="88">
        <f>'Group 2 Questions'!F185</f>
        <v>0</v>
      </c>
      <c r="O172" s="88">
        <f>'Group 2 Questions'!G185</f>
        <v>0</v>
      </c>
      <c r="P172" s="88">
        <f>'Group 2 Questions'!H185</f>
        <v>0</v>
      </c>
      <c r="Q172" s="88">
        <f>'Group 2 Questions'!K185</f>
        <v>4</v>
      </c>
      <c r="R172" s="88">
        <f>'Group 2 Questions'!L185</f>
        <v>4</v>
      </c>
      <c r="S172" s="89" t="str">
        <f>'Group 2 Questions'!M185</f>
        <v>EMP</v>
      </c>
    </row>
    <row r="173" spans="1:19" x14ac:dyDescent="0.25">
      <c r="A173" s="34"/>
      <c r="B173" s="34"/>
      <c r="C173" s="34"/>
      <c r="D173" s="34"/>
      <c r="E173" s="34"/>
      <c r="F173" s="34"/>
      <c r="G173" s="34"/>
      <c r="H173" s="34"/>
      <c r="I173" s="34"/>
      <c r="J173" s="34"/>
      <c r="K173" s="87">
        <f>'Group 2 Questions'!B186</f>
        <v>168</v>
      </c>
      <c r="L173" s="88">
        <f>'Group 2 Questions'!D186</f>
        <v>0</v>
      </c>
      <c r="M173" s="88">
        <f>'Group 2 Questions'!E186</f>
        <v>1</v>
      </c>
      <c r="N173" s="88">
        <f>'Group 2 Questions'!F186</f>
        <v>0</v>
      </c>
      <c r="O173" s="88">
        <f>'Group 2 Questions'!G186</f>
        <v>0</v>
      </c>
      <c r="P173" s="88">
        <f>'Group 2 Questions'!H186</f>
        <v>0</v>
      </c>
      <c r="Q173" s="88">
        <f>'Group 2 Questions'!K186</f>
        <v>4</v>
      </c>
      <c r="R173" s="88">
        <f>'Group 2 Questions'!L186</f>
        <v>4</v>
      </c>
      <c r="S173" s="89" t="str">
        <f>'Group 2 Questions'!M186</f>
        <v>EMP</v>
      </c>
    </row>
    <row r="174" spans="1:19" x14ac:dyDescent="0.25">
      <c r="A174" s="34"/>
      <c r="B174" s="34"/>
      <c r="C174" s="34"/>
      <c r="D174" s="34"/>
      <c r="E174" s="34"/>
      <c r="F174" s="34"/>
      <c r="G174" s="34"/>
      <c r="H174" s="34"/>
      <c r="I174" s="34"/>
      <c r="J174" s="34"/>
      <c r="K174" s="87">
        <f>'Group 2 Questions'!B187</f>
        <v>169</v>
      </c>
      <c r="L174" s="88">
        <f>'Group 2 Questions'!D187</f>
        <v>1</v>
      </c>
      <c r="M174" s="88">
        <f>'Group 2 Questions'!E187</f>
        <v>0</v>
      </c>
      <c r="N174" s="88">
        <f>'Group 2 Questions'!F187</f>
        <v>0</v>
      </c>
      <c r="O174" s="88">
        <f>'Group 2 Questions'!G187</f>
        <v>0</v>
      </c>
      <c r="P174" s="88">
        <f>'Group 2 Questions'!H187</f>
        <v>0</v>
      </c>
      <c r="Q174" s="88">
        <f>'Group 2 Questions'!K187</f>
        <v>0</v>
      </c>
      <c r="R174" s="88">
        <f>'Group 2 Questions'!L187</f>
        <v>0</v>
      </c>
      <c r="S174" s="89" t="str">
        <f>'Group 2 Questions'!M187</f>
        <v>EMP</v>
      </c>
    </row>
    <row r="175" spans="1:19" x14ac:dyDescent="0.25">
      <c r="A175" s="34"/>
      <c r="B175" s="34"/>
      <c r="C175" s="34"/>
      <c r="D175" s="34"/>
      <c r="E175" s="34"/>
      <c r="F175" s="34"/>
      <c r="G175" s="34"/>
      <c r="H175" s="34"/>
      <c r="I175" s="34"/>
      <c r="J175" s="34"/>
      <c r="K175" s="87">
        <f>'Group 2 Questions'!B188</f>
        <v>170</v>
      </c>
      <c r="L175" s="88">
        <f>'Group 2 Questions'!D188</f>
        <v>0</v>
      </c>
      <c r="M175" s="88">
        <f>'Group 2 Questions'!E188</f>
        <v>1</v>
      </c>
      <c r="N175" s="88">
        <f>'Group 2 Questions'!F188</f>
        <v>0</v>
      </c>
      <c r="O175" s="88">
        <f>'Group 2 Questions'!G188</f>
        <v>0</v>
      </c>
      <c r="P175" s="88">
        <f>'Group 2 Questions'!H188</f>
        <v>0</v>
      </c>
      <c r="Q175" s="88">
        <f>'Group 2 Questions'!K188</f>
        <v>4</v>
      </c>
      <c r="R175" s="88">
        <f>'Group 2 Questions'!L188</f>
        <v>4</v>
      </c>
      <c r="S175" s="89" t="str">
        <f>'Group 2 Questions'!M188</f>
        <v>EMP</v>
      </c>
    </row>
    <row r="176" spans="1:19" x14ac:dyDescent="0.25">
      <c r="A176" s="34"/>
      <c r="B176" s="34"/>
      <c r="C176" s="34"/>
      <c r="D176" s="34"/>
      <c r="E176" s="34"/>
      <c r="F176" s="34"/>
      <c r="G176" s="34"/>
      <c r="H176" s="34"/>
      <c r="I176" s="34"/>
      <c r="J176" s="34"/>
      <c r="K176" s="87">
        <f>'Group 2 Questions'!B189</f>
        <v>171</v>
      </c>
      <c r="L176" s="88">
        <f>'Group 2 Questions'!D189</f>
        <v>0</v>
      </c>
      <c r="M176" s="88">
        <f>'Group 2 Questions'!E189</f>
        <v>1</v>
      </c>
      <c r="N176" s="88">
        <f>'Group 2 Questions'!F189</f>
        <v>0</v>
      </c>
      <c r="O176" s="88">
        <f>'Group 2 Questions'!G189</f>
        <v>0</v>
      </c>
      <c r="P176" s="88">
        <f>'Group 2 Questions'!H189</f>
        <v>0</v>
      </c>
      <c r="Q176" s="88">
        <f>'Group 2 Questions'!K189</f>
        <v>8</v>
      </c>
      <c r="R176" s="88">
        <f>'Group 2 Questions'!L189</f>
        <v>8</v>
      </c>
      <c r="S176" s="89" t="str">
        <f>'Group 2 Questions'!M189</f>
        <v>EMP</v>
      </c>
    </row>
    <row r="177" spans="1:19" x14ac:dyDescent="0.25">
      <c r="A177" s="34"/>
      <c r="B177" s="34"/>
      <c r="C177" s="34"/>
      <c r="D177" s="34"/>
      <c r="E177" s="34"/>
      <c r="F177" s="34"/>
      <c r="G177" s="34"/>
      <c r="H177" s="34"/>
      <c r="I177" s="34"/>
      <c r="J177" s="34"/>
      <c r="K177" s="87">
        <f>'Group 2 Questions'!B190</f>
        <v>172</v>
      </c>
      <c r="L177" s="88">
        <f>'Group 2 Questions'!D190</f>
        <v>0</v>
      </c>
      <c r="M177" s="88">
        <f>'Group 2 Questions'!E190</f>
        <v>1</v>
      </c>
      <c r="N177" s="88">
        <f>'Group 2 Questions'!F190</f>
        <v>0</v>
      </c>
      <c r="O177" s="88">
        <f>'Group 2 Questions'!G190</f>
        <v>0</v>
      </c>
      <c r="P177" s="88">
        <f>'Group 2 Questions'!H190</f>
        <v>0</v>
      </c>
      <c r="Q177" s="88">
        <f>'Group 2 Questions'!K190</f>
        <v>4</v>
      </c>
      <c r="R177" s="88">
        <f>'Group 2 Questions'!L190</f>
        <v>4</v>
      </c>
      <c r="S177" s="89" t="str">
        <f>'Group 2 Questions'!M190</f>
        <v>EMP</v>
      </c>
    </row>
    <row r="178" spans="1:19" x14ac:dyDescent="0.25">
      <c r="A178" s="34"/>
      <c r="B178" s="34"/>
      <c r="C178" s="34"/>
      <c r="D178" s="34"/>
      <c r="E178" s="34"/>
      <c r="F178" s="34"/>
      <c r="G178" s="34"/>
      <c r="H178" s="34"/>
      <c r="I178" s="34"/>
      <c r="J178" s="34"/>
      <c r="K178" s="87">
        <f>'Group 2 Questions'!B191</f>
        <v>173</v>
      </c>
      <c r="L178" s="88">
        <f>'Group 2 Questions'!D191</f>
        <v>0</v>
      </c>
      <c r="M178" s="88">
        <f>'Group 2 Questions'!E191</f>
        <v>1</v>
      </c>
      <c r="N178" s="88">
        <f>'Group 2 Questions'!F191</f>
        <v>0</v>
      </c>
      <c r="O178" s="88">
        <f>'Group 2 Questions'!G191</f>
        <v>0</v>
      </c>
      <c r="P178" s="88">
        <f>'Group 2 Questions'!H191</f>
        <v>0</v>
      </c>
      <c r="Q178" s="88">
        <f>'Group 2 Questions'!K191</f>
        <v>4</v>
      </c>
      <c r="R178" s="88">
        <f>'Group 2 Questions'!L191</f>
        <v>4</v>
      </c>
      <c r="S178" s="89" t="str">
        <f>'Group 2 Questions'!M191</f>
        <v>EMP</v>
      </c>
    </row>
    <row r="179" spans="1:19" x14ac:dyDescent="0.25">
      <c r="A179" s="34"/>
      <c r="B179" s="34"/>
      <c r="C179" s="34"/>
      <c r="D179" s="34"/>
      <c r="E179" s="34"/>
      <c r="F179" s="34"/>
      <c r="G179" s="34"/>
      <c r="H179" s="34"/>
      <c r="I179" s="34"/>
      <c r="J179" s="34"/>
      <c r="K179" s="87">
        <f>'Group 2 Questions'!B192</f>
        <v>174</v>
      </c>
      <c r="L179" s="88">
        <f>'Group 2 Questions'!D192</f>
        <v>0</v>
      </c>
      <c r="M179" s="88">
        <f>'Group 2 Questions'!E192</f>
        <v>1</v>
      </c>
      <c r="N179" s="88">
        <f>'Group 2 Questions'!F192</f>
        <v>0</v>
      </c>
      <c r="O179" s="88">
        <f>'Group 2 Questions'!G192</f>
        <v>0</v>
      </c>
      <c r="P179" s="88">
        <f>'Group 2 Questions'!H192</f>
        <v>0</v>
      </c>
      <c r="Q179" s="88">
        <f>'Group 2 Questions'!K192</f>
        <v>8</v>
      </c>
      <c r="R179" s="88">
        <f>'Group 2 Questions'!L192</f>
        <v>8</v>
      </c>
      <c r="S179" s="89" t="str">
        <f>'Group 2 Questions'!M192</f>
        <v>EMP</v>
      </c>
    </row>
    <row r="180" spans="1:19" x14ac:dyDescent="0.25">
      <c r="A180" s="34"/>
      <c r="B180" s="34"/>
      <c r="C180" s="34"/>
      <c r="D180" s="34"/>
      <c r="E180" s="34"/>
      <c r="F180" s="34"/>
      <c r="G180" s="34"/>
      <c r="H180" s="34"/>
      <c r="I180" s="34"/>
      <c r="J180" s="34"/>
      <c r="K180" s="87">
        <f>'Group 2 Questions'!B195</f>
        <v>175</v>
      </c>
      <c r="L180" s="88">
        <f>'Group 2 Questions'!D195</f>
        <v>0</v>
      </c>
      <c r="M180" s="88">
        <f>'Group 2 Questions'!E195</f>
        <v>1</v>
      </c>
      <c r="N180" s="88">
        <f>'Group 2 Questions'!F195</f>
        <v>0</v>
      </c>
      <c r="O180" s="88">
        <f>'Group 2 Questions'!G195</f>
        <v>0</v>
      </c>
      <c r="P180" s="88">
        <f>'Group 2 Questions'!H195</f>
        <v>0</v>
      </c>
      <c r="Q180" s="88">
        <f>'Group 2 Questions'!K195</f>
        <v>4</v>
      </c>
      <c r="R180" s="88">
        <f>'Group 2 Questions'!L195</f>
        <v>4</v>
      </c>
      <c r="S180" s="89" t="str">
        <f>'Group 2 Questions'!M195</f>
        <v>MIP</v>
      </c>
    </row>
    <row r="181" spans="1:19" x14ac:dyDescent="0.25">
      <c r="A181" s="34"/>
      <c r="B181" s="34"/>
      <c r="C181" s="34"/>
      <c r="D181" s="34"/>
      <c r="E181" s="34"/>
      <c r="F181" s="34"/>
      <c r="G181" s="34"/>
      <c r="H181" s="34"/>
      <c r="I181" s="34"/>
      <c r="J181" s="34"/>
      <c r="K181" s="87">
        <f>'Group 2 Questions'!B196</f>
        <v>176</v>
      </c>
      <c r="L181" s="88">
        <f>'Group 2 Questions'!D196</f>
        <v>0</v>
      </c>
      <c r="M181" s="88">
        <f>'Group 2 Questions'!E196</f>
        <v>1</v>
      </c>
      <c r="N181" s="88">
        <f>'Group 2 Questions'!F196</f>
        <v>0</v>
      </c>
      <c r="O181" s="88">
        <f>'Group 2 Questions'!G196</f>
        <v>0</v>
      </c>
      <c r="P181" s="88">
        <f>'Group 2 Questions'!H196</f>
        <v>0</v>
      </c>
      <c r="Q181" s="88">
        <f>'Group 2 Questions'!K196</f>
        <v>4</v>
      </c>
      <c r="R181" s="88">
        <f>'Group 2 Questions'!L196</f>
        <v>4</v>
      </c>
      <c r="S181" s="89" t="str">
        <f>'Group 2 Questions'!M196</f>
        <v>MIP</v>
      </c>
    </row>
    <row r="182" spans="1:19" x14ac:dyDescent="0.25">
      <c r="A182" s="34"/>
      <c r="B182" s="34"/>
      <c r="C182" s="34"/>
      <c r="D182" s="34"/>
      <c r="E182" s="34"/>
      <c r="F182" s="34"/>
      <c r="G182" s="34"/>
      <c r="H182" s="34"/>
      <c r="I182" s="34"/>
      <c r="J182" s="34"/>
      <c r="K182" s="87">
        <f>'Group 2 Questions'!B197</f>
        <v>177</v>
      </c>
      <c r="L182" s="88">
        <f>'Group 2 Questions'!D197</f>
        <v>0</v>
      </c>
      <c r="M182" s="88">
        <f>'Group 2 Questions'!E197</f>
        <v>0</v>
      </c>
      <c r="N182" s="88">
        <f>'Group 2 Questions'!F197</f>
        <v>0</v>
      </c>
      <c r="O182" s="88">
        <f>'Group 2 Questions'!G197</f>
        <v>0</v>
      </c>
      <c r="P182" s="88">
        <f>'Group 2 Questions'!H197</f>
        <v>1</v>
      </c>
      <c r="Q182" s="88">
        <f>'Group 2 Questions'!K197</f>
        <v>1</v>
      </c>
      <c r="R182" s="88">
        <f>'Group 2 Questions'!L197</f>
        <v>4</v>
      </c>
      <c r="S182" s="89" t="str">
        <f>'Group 2 Questions'!M197</f>
        <v>MIP</v>
      </c>
    </row>
    <row r="183" spans="1:19" x14ac:dyDescent="0.25">
      <c r="A183" s="34"/>
      <c r="B183" s="34"/>
      <c r="C183" s="34"/>
      <c r="D183" s="34"/>
      <c r="E183" s="34"/>
      <c r="F183" s="34"/>
      <c r="G183" s="34"/>
      <c r="H183" s="34"/>
      <c r="I183" s="34"/>
      <c r="J183" s="34"/>
      <c r="K183" s="87">
        <f>'Group 2 Questions'!B198</f>
        <v>178</v>
      </c>
      <c r="L183" s="88">
        <f>'Group 2 Questions'!D198</f>
        <v>0</v>
      </c>
      <c r="M183" s="88">
        <f>'Group 2 Questions'!E198</f>
        <v>0</v>
      </c>
      <c r="N183" s="88">
        <f>'Group 2 Questions'!F198</f>
        <v>0</v>
      </c>
      <c r="O183" s="88">
        <f>'Group 2 Questions'!G198</f>
        <v>0</v>
      </c>
      <c r="P183" s="88">
        <f>'Group 2 Questions'!H198</f>
        <v>1</v>
      </c>
      <c r="Q183" s="88">
        <f>'Group 2 Questions'!K198</f>
        <v>1</v>
      </c>
      <c r="R183" s="88">
        <f>'Group 2 Questions'!L198</f>
        <v>4</v>
      </c>
      <c r="S183" s="89" t="str">
        <f>'Group 2 Questions'!M198</f>
        <v>MIP</v>
      </c>
    </row>
    <row r="184" spans="1:19" x14ac:dyDescent="0.25">
      <c r="A184" s="34"/>
      <c r="B184" s="34"/>
      <c r="C184" s="34"/>
      <c r="D184" s="34"/>
      <c r="E184" s="34"/>
      <c r="F184" s="34"/>
      <c r="G184" s="34"/>
      <c r="H184" s="34"/>
      <c r="I184" s="34"/>
      <c r="J184" s="34"/>
      <c r="K184" s="87">
        <f>'Group 2 Questions'!B199</f>
        <v>179</v>
      </c>
      <c r="L184" s="88">
        <f>'Group 2 Questions'!D199</f>
        <v>0</v>
      </c>
      <c r="M184" s="88">
        <f>'Group 2 Questions'!E199</f>
        <v>0</v>
      </c>
      <c r="N184" s="88">
        <f>'Group 2 Questions'!F199</f>
        <v>0</v>
      </c>
      <c r="O184" s="88">
        <f>'Group 2 Questions'!G199</f>
        <v>1</v>
      </c>
      <c r="P184" s="88">
        <f>'Group 2 Questions'!H199</f>
        <v>0</v>
      </c>
      <c r="Q184" s="88">
        <f>'Group 2 Questions'!K199</f>
        <v>2</v>
      </c>
      <c r="R184" s="88">
        <f>'Group 2 Questions'!L199</f>
        <v>4</v>
      </c>
      <c r="S184" s="89" t="str">
        <f>'Group 2 Questions'!M199</f>
        <v>MIP</v>
      </c>
    </row>
    <row r="185" spans="1:19" x14ac:dyDescent="0.25">
      <c r="A185" s="34"/>
      <c r="B185" s="34"/>
      <c r="C185" s="34"/>
      <c r="D185" s="34"/>
      <c r="E185" s="34"/>
      <c r="F185" s="34"/>
      <c r="G185" s="34"/>
      <c r="H185" s="34"/>
      <c r="I185" s="34"/>
      <c r="J185" s="34"/>
      <c r="K185" s="87">
        <f>'Group 2 Questions'!B200</f>
        <v>180</v>
      </c>
      <c r="L185" s="88">
        <f>'Group 2 Questions'!D200</f>
        <v>0</v>
      </c>
      <c r="M185" s="88">
        <f>'Group 2 Questions'!E200</f>
        <v>1</v>
      </c>
      <c r="N185" s="88">
        <f>'Group 2 Questions'!F200</f>
        <v>0</v>
      </c>
      <c r="O185" s="88">
        <f>'Group 2 Questions'!G200</f>
        <v>0</v>
      </c>
      <c r="P185" s="88">
        <f>'Group 2 Questions'!H200</f>
        <v>0</v>
      </c>
      <c r="Q185" s="88">
        <f>'Group 2 Questions'!K200</f>
        <v>4</v>
      </c>
      <c r="R185" s="88">
        <f>'Group 2 Questions'!L200</f>
        <v>4</v>
      </c>
      <c r="S185" s="89" t="str">
        <f>'Group 2 Questions'!M200</f>
        <v>MIP</v>
      </c>
    </row>
    <row r="186" spans="1:19" x14ac:dyDescent="0.25">
      <c r="A186" s="34"/>
      <c r="B186" s="34"/>
      <c r="C186" s="34"/>
      <c r="D186" s="34"/>
      <c r="E186" s="34"/>
      <c r="F186" s="34"/>
      <c r="G186" s="34"/>
      <c r="H186" s="34"/>
      <c r="I186" s="34"/>
      <c r="J186" s="34"/>
      <c r="K186" s="87">
        <f>'Group 2 Questions'!B201</f>
        <v>181</v>
      </c>
      <c r="L186" s="88">
        <f>'Group 2 Questions'!D201</f>
        <v>0</v>
      </c>
      <c r="M186" s="88">
        <f>'Group 2 Questions'!E201</f>
        <v>1</v>
      </c>
      <c r="N186" s="88">
        <f>'Group 2 Questions'!F201</f>
        <v>0</v>
      </c>
      <c r="O186" s="88">
        <f>'Group 2 Questions'!G201</f>
        <v>0</v>
      </c>
      <c r="P186" s="88">
        <f>'Group 2 Questions'!H201</f>
        <v>0</v>
      </c>
      <c r="Q186" s="88">
        <f>'Group 2 Questions'!K201</f>
        <v>4</v>
      </c>
      <c r="R186" s="88">
        <f>'Group 2 Questions'!L201</f>
        <v>4</v>
      </c>
      <c r="S186" s="89" t="str">
        <f>'Group 2 Questions'!M201</f>
        <v>MIP</v>
      </c>
    </row>
    <row r="187" spans="1:19" x14ac:dyDescent="0.25">
      <c r="A187" s="34"/>
      <c r="B187" s="34"/>
      <c r="C187" s="34"/>
      <c r="D187" s="34"/>
      <c r="E187" s="34"/>
      <c r="F187" s="34"/>
      <c r="G187" s="34"/>
      <c r="H187" s="34"/>
      <c r="I187" s="34"/>
      <c r="J187" s="34"/>
      <c r="K187" s="87">
        <f>'Group 2 Questions'!B202</f>
        <v>182</v>
      </c>
      <c r="L187" s="88">
        <f>'Group 2 Questions'!D202</f>
        <v>0</v>
      </c>
      <c r="M187" s="88">
        <f>'Group 2 Questions'!E202</f>
        <v>1</v>
      </c>
      <c r="N187" s="88">
        <f>'Group 2 Questions'!F202</f>
        <v>0</v>
      </c>
      <c r="O187" s="88">
        <f>'Group 2 Questions'!G202</f>
        <v>0</v>
      </c>
      <c r="P187" s="88">
        <f>'Group 2 Questions'!H202</f>
        <v>0</v>
      </c>
      <c r="Q187" s="88">
        <f>'Group 2 Questions'!K202</f>
        <v>4</v>
      </c>
      <c r="R187" s="88">
        <f>'Group 2 Questions'!L202</f>
        <v>4</v>
      </c>
      <c r="S187" s="89" t="str">
        <f>'Group 2 Questions'!M202</f>
        <v>MIP</v>
      </c>
    </row>
    <row r="188" spans="1:19" x14ac:dyDescent="0.25">
      <c r="A188" s="34"/>
      <c r="B188" s="34"/>
      <c r="C188" s="34"/>
      <c r="D188" s="34"/>
      <c r="E188" s="34"/>
      <c r="F188" s="34"/>
      <c r="G188" s="34"/>
      <c r="H188" s="34"/>
      <c r="I188" s="34"/>
      <c r="J188" s="34"/>
      <c r="K188" s="87">
        <f>'Group 2 Questions'!B203</f>
        <v>183</v>
      </c>
      <c r="L188" s="88">
        <f>'Group 2 Questions'!D203</f>
        <v>0</v>
      </c>
      <c r="M188" s="88">
        <f>'Group 2 Questions'!E203</f>
        <v>1</v>
      </c>
      <c r="N188" s="88">
        <f>'Group 2 Questions'!F203</f>
        <v>0</v>
      </c>
      <c r="O188" s="88">
        <f>'Group 2 Questions'!G203</f>
        <v>0</v>
      </c>
      <c r="P188" s="88">
        <f>'Group 2 Questions'!H203</f>
        <v>0</v>
      </c>
      <c r="Q188" s="88">
        <f>'Group 2 Questions'!K203</f>
        <v>8</v>
      </c>
      <c r="R188" s="88">
        <f>'Group 2 Questions'!L203</f>
        <v>8</v>
      </c>
      <c r="S188" s="89" t="str">
        <f>'Group 2 Questions'!M203</f>
        <v>MIP</v>
      </c>
    </row>
    <row r="189" spans="1:19" x14ac:dyDescent="0.25">
      <c r="A189" s="34"/>
      <c r="B189" s="34"/>
      <c r="C189" s="34"/>
      <c r="D189" s="34"/>
      <c r="E189" s="34"/>
      <c r="F189" s="34"/>
      <c r="G189" s="34"/>
      <c r="H189" s="34"/>
      <c r="I189" s="34"/>
      <c r="J189" s="34"/>
      <c r="K189" s="87">
        <f>'Group 2 Questions'!B204</f>
        <v>184</v>
      </c>
      <c r="L189" s="88">
        <f>'Group 2 Questions'!D204</f>
        <v>0</v>
      </c>
      <c r="M189" s="88">
        <f>'Group 2 Questions'!E204</f>
        <v>1</v>
      </c>
      <c r="N189" s="88">
        <f>'Group 2 Questions'!F204</f>
        <v>0</v>
      </c>
      <c r="O189" s="88">
        <f>'Group 2 Questions'!G204</f>
        <v>0</v>
      </c>
      <c r="P189" s="88">
        <f>'Group 2 Questions'!H204</f>
        <v>0</v>
      </c>
      <c r="Q189" s="88">
        <f>'Group 2 Questions'!K204</f>
        <v>4</v>
      </c>
      <c r="R189" s="88">
        <f>'Group 2 Questions'!L204</f>
        <v>4</v>
      </c>
      <c r="S189" s="89" t="str">
        <f>'Group 2 Questions'!M204</f>
        <v>MIP</v>
      </c>
    </row>
    <row r="190" spans="1:19" x14ac:dyDescent="0.25">
      <c r="A190" s="34"/>
      <c r="B190" s="34"/>
      <c r="C190" s="34"/>
      <c r="D190" s="34"/>
      <c r="E190" s="34"/>
      <c r="F190" s="34"/>
      <c r="G190" s="34"/>
      <c r="H190" s="34"/>
      <c r="I190" s="34"/>
      <c r="J190" s="34"/>
      <c r="K190" s="87">
        <f>'Group 2 Questions'!B205</f>
        <v>185</v>
      </c>
      <c r="L190" s="88">
        <f>'Group 2 Questions'!D205</f>
        <v>0</v>
      </c>
      <c r="M190" s="88">
        <f>'Group 2 Questions'!E205</f>
        <v>1</v>
      </c>
      <c r="N190" s="88">
        <f>'Group 2 Questions'!F205</f>
        <v>0</v>
      </c>
      <c r="O190" s="88">
        <f>'Group 2 Questions'!G205</f>
        <v>0</v>
      </c>
      <c r="P190" s="88">
        <f>'Group 2 Questions'!H205</f>
        <v>0</v>
      </c>
      <c r="Q190" s="88">
        <f>'Group 2 Questions'!K205</f>
        <v>4</v>
      </c>
      <c r="R190" s="88">
        <f>'Group 2 Questions'!L205</f>
        <v>4</v>
      </c>
      <c r="S190" s="89" t="str">
        <f>'Group 2 Questions'!M205</f>
        <v>MIP</v>
      </c>
    </row>
    <row r="191" spans="1:19" x14ac:dyDescent="0.25">
      <c r="A191" s="34"/>
      <c r="B191" s="34"/>
      <c r="C191" s="34"/>
      <c r="D191" s="34"/>
      <c r="E191" s="34"/>
      <c r="F191" s="34"/>
      <c r="G191" s="34"/>
      <c r="H191" s="34"/>
      <c r="I191" s="34"/>
      <c r="J191" s="34"/>
      <c r="K191" s="87">
        <f>'Group 2 Questions'!B206</f>
        <v>186</v>
      </c>
      <c r="L191" s="88">
        <f>'Group 2 Questions'!D206</f>
        <v>1</v>
      </c>
      <c r="M191" s="88">
        <f>'Group 2 Questions'!E206</f>
        <v>0</v>
      </c>
      <c r="N191" s="88">
        <f>'Group 2 Questions'!F206</f>
        <v>0</v>
      </c>
      <c r="O191" s="88">
        <f>'Group 2 Questions'!G206</f>
        <v>0</v>
      </c>
      <c r="P191" s="88">
        <f>'Group 2 Questions'!H206</f>
        <v>0</v>
      </c>
      <c r="Q191" s="88">
        <f>'Group 2 Questions'!K206</f>
        <v>0</v>
      </c>
      <c r="R191" s="88">
        <f>'Group 2 Questions'!L206</f>
        <v>0</v>
      </c>
      <c r="S191" s="89" t="str">
        <f>'Group 2 Questions'!M206</f>
        <v>MIP</v>
      </c>
    </row>
    <row r="192" spans="1:19" x14ac:dyDescent="0.25">
      <c r="A192" s="34"/>
      <c r="B192" s="34"/>
      <c r="C192" s="34"/>
      <c r="D192" s="34"/>
      <c r="E192" s="34"/>
      <c r="F192" s="34"/>
      <c r="G192" s="34"/>
      <c r="H192" s="34"/>
      <c r="I192" s="34"/>
      <c r="J192" s="34"/>
      <c r="K192" s="87">
        <f>'Group 2 Questions'!B208</f>
        <v>187</v>
      </c>
      <c r="L192" s="88">
        <f>'Group 2 Questions'!D208</f>
        <v>0</v>
      </c>
      <c r="M192" s="88">
        <f>'Group 2 Questions'!E208</f>
        <v>1</v>
      </c>
      <c r="N192" s="88">
        <f>'Group 2 Questions'!F208</f>
        <v>0</v>
      </c>
      <c r="O192" s="88">
        <f>'Group 2 Questions'!G208</f>
        <v>0</v>
      </c>
      <c r="P192" s="88">
        <f>'Group 2 Questions'!H208</f>
        <v>0</v>
      </c>
      <c r="Q192" s="88">
        <f>'Group 2 Questions'!K208</f>
        <v>4</v>
      </c>
      <c r="R192" s="88">
        <f>'Group 2 Questions'!L208</f>
        <v>4</v>
      </c>
      <c r="S192" s="89" t="str">
        <f>'Group 2 Questions'!M208</f>
        <v>MEE</v>
      </c>
    </row>
    <row r="193" spans="1:19" x14ac:dyDescent="0.25">
      <c r="A193" s="34"/>
      <c r="B193" s="34"/>
      <c r="C193" s="34"/>
      <c r="D193" s="34"/>
      <c r="E193" s="34"/>
      <c r="F193" s="34"/>
      <c r="G193" s="34"/>
      <c r="H193" s="34"/>
      <c r="I193" s="34"/>
      <c r="J193" s="34"/>
      <c r="K193" s="87">
        <f>'Group 2 Questions'!B209</f>
        <v>188</v>
      </c>
      <c r="L193" s="88">
        <f>'Group 2 Questions'!D209</f>
        <v>0</v>
      </c>
      <c r="M193" s="88">
        <f>'Group 2 Questions'!E209</f>
        <v>1</v>
      </c>
      <c r="N193" s="88">
        <f>'Group 2 Questions'!F209</f>
        <v>0</v>
      </c>
      <c r="O193" s="88">
        <f>'Group 2 Questions'!G209</f>
        <v>0</v>
      </c>
      <c r="P193" s="88">
        <f>'Group 2 Questions'!H209</f>
        <v>0</v>
      </c>
      <c r="Q193" s="88">
        <f>'Group 2 Questions'!K209</f>
        <v>4</v>
      </c>
      <c r="R193" s="88">
        <f>'Group 2 Questions'!L209</f>
        <v>4</v>
      </c>
      <c r="S193" s="89" t="str">
        <f>'Group 2 Questions'!M209</f>
        <v>MEE</v>
      </c>
    </row>
    <row r="194" spans="1:19" x14ac:dyDescent="0.25">
      <c r="A194" s="34"/>
      <c r="B194" s="34"/>
      <c r="C194" s="34"/>
      <c r="D194" s="34"/>
      <c r="E194" s="34"/>
      <c r="F194" s="34"/>
      <c r="G194" s="34"/>
      <c r="H194" s="34"/>
      <c r="I194" s="34"/>
      <c r="J194" s="34"/>
      <c r="K194" s="87">
        <f>'Group 2 Questions'!B210</f>
        <v>189</v>
      </c>
      <c r="L194" s="88">
        <f>'Group 2 Questions'!D210</f>
        <v>1</v>
      </c>
      <c r="M194" s="88">
        <f>'Group 2 Questions'!E210</f>
        <v>0</v>
      </c>
      <c r="N194" s="88">
        <f>'Group 2 Questions'!F210</f>
        <v>0</v>
      </c>
      <c r="O194" s="88">
        <f>'Group 2 Questions'!G210</f>
        <v>0</v>
      </c>
      <c r="P194" s="88">
        <f>'Group 2 Questions'!H210</f>
        <v>0</v>
      </c>
      <c r="Q194" s="88">
        <f>'Group 2 Questions'!K210</f>
        <v>0</v>
      </c>
      <c r="R194" s="88">
        <f>'Group 2 Questions'!L210</f>
        <v>0</v>
      </c>
      <c r="S194" s="89" t="str">
        <f>'Group 2 Questions'!M210</f>
        <v>MEE</v>
      </c>
    </row>
    <row r="195" spans="1:19" x14ac:dyDescent="0.25">
      <c r="A195" s="34"/>
      <c r="B195" s="34"/>
      <c r="C195" s="34"/>
      <c r="D195" s="34"/>
      <c r="E195" s="34"/>
      <c r="F195" s="34"/>
      <c r="G195" s="34"/>
      <c r="H195" s="34"/>
      <c r="I195" s="34"/>
      <c r="J195" s="34"/>
      <c r="K195" s="87">
        <f>'Group 2 Questions'!B211</f>
        <v>190</v>
      </c>
      <c r="L195" s="88">
        <f>'Group 2 Questions'!D211</f>
        <v>0</v>
      </c>
      <c r="M195" s="88">
        <f>'Group 2 Questions'!E211</f>
        <v>1</v>
      </c>
      <c r="N195" s="88">
        <f>'Group 2 Questions'!F211</f>
        <v>0</v>
      </c>
      <c r="O195" s="88">
        <f>'Group 2 Questions'!G211</f>
        <v>0</v>
      </c>
      <c r="P195" s="88">
        <f>'Group 2 Questions'!H211</f>
        <v>0</v>
      </c>
      <c r="Q195" s="88">
        <f>'Group 2 Questions'!K211</f>
        <v>4</v>
      </c>
      <c r="R195" s="88">
        <f>'Group 2 Questions'!L211</f>
        <v>4</v>
      </c>
      <c r="S195" s="89" t="str">
        <f>'Group 2 Questions'!M211</f>
        <v>MEE</v>
      </c>
    </row>
    <row r="196" spans="1:19" x14ac:dyDescent="0.25">
      <c r="A196" s="34"/>
      <c r="B196" s="34"/>
      <c r="C196" s="34"/>
      <c r="D196" s="34"/>
      <c r="E196" s="34"/>
      <c r="F196" s="34"/>
      <c r="G196" s="34"/>
      <c r="H196" s="34"/>
      <c r="I196" s="34"/>
      <c r="J196" s="34"/>
      <c r="K196" s="87">
        <f>'Group 2 Questions'!B212</f>
        <v>191</v>
      </c>
      <c r="L196" s="88">
        <f>'Group 2 Questions'!D212</f>
        <v>0</v>
      </c>
      <c r="M196" s="88">
        <f>'Group 2 Questions'!E212</f>
        <v>1</v>
      </c>
      <c r="N196" s="88">
        <f>'Group 2 Questions'!F212</f>
        <v>0</v>
      </c>
      <c r="O196" s="88">
        <f>'Group 2 Questions'!G212</f>
        <v>0</v>
      </c>
      <c r="P196" s="88">
        <f>'Group 2 Questions'!H212</f>
        <v>0</v>
      </c>
      <c r="Q196" s="88">
        <f>'Group 2 Questions'!K212</f>
        <v>4</v>
      </c>
      <c r="R196" s="88">
        <f>'Group 2 Questions'!L212</f>
        <v>4</v>
      </c>
      <c r="S196" s="89" t="str">
        <f>'Group 2 Questions'!M212</f>
        <v>MEE</v>
      </c>
    </row>
    <row r="197" spans="1:19" x14ac:dyDescent="0.25">
      <c r="A197" s="34"/>
      <c r="B197" s="34"/>
      <c r="C197" s="34"/>
      <c r="D197" s="34"/>
      <c r="E197" s="34"/>
      <c r="F197" s="34"/>
      <c r="G197" s="34"/>
      <c r="H197" s="34"/>
      <c r="I197" s="34"/>
      <c r="J197" s="34"/>
      <c r="K197" s="87">
        <f>'Group 2 Questions'!B213</f>
        <v>192</v>
      </c>
      <c r="L197" s="88">
        <f>'Group 2 Questions'!D213</f>
        <v>0</v>
      </c>
      <c r="M197" s="88">
        <f>'Group 2 Questions'!E213</f>
        <v>1</v>
      </c>
      <c r="N197" s="88">
        <f>'Group 2 Questions'!F213</f>
        <v>0</v>
      </c>
      <c r="O197" s="88">
        <f>'Group 2 Questions'!G213</f>
        <v>0</v>
      </c>
      <c r="P197" s="88">
        <f>'Group 2 Questions'!H213</f>
        <v>0</v>
      </c>
      <c r="Q197" s="88">
        <f>'Group 2 Questions'!K213</f>
        <v>8</v>
      </c>
      <c r="R197" s="88">
        <f>'Group 2 Questions'!L213</f>
        <v>8</v>
      </c>
      <c r="S197" s="89" t="str">
        <f>'Group 2 Questions'!M213</f>
        <v>MEE</v>
      </c>
    </row>
    <row r="198" spans="1:19" x14ac:dyDescent="0.25">
      <c r="A198" s="34"/>
      <c r="B198" s="34"/>
      <c r="C198" s="34"/>
      <c r="D198" s="34"/>
      <c r="E198" s="34"/>
      <c r="F198" s="34"/>
      <c r="G198" s="34"/>
      <c r="H198" s="34"/>
      <c r="I198" s="34"/>
      <c r="J198" s="34"/>
      <c r="K198" s="87">
        <f>'Group 2 Questions'!B214</f>
        <v>193</v>
      </c>
      <c r="L198" s="88">
        <f>'Group 2 Questions'!D214</f>
        <v>0</v>
      </c>
      <c r="M198" s="88">
        <f>'Group 2 Questions'!E214</f>
        <v>1</v>
      </c>
      <c r="N198" s="88">
        <f>'Group 2 Questions'!F214</f>
        <v>0</v>
      </c>
      <c r="O198" s="88">
        <f>'Group 2 Questions'!G214</f>
        <v>0</v>
      </c>
      <c r="P198" s="88">
        <f>'Group 2 Questions'!H214</f>
        <v>0</v>
      </c>
      <c r="Q198" s="88">
        <f>'Group 2 Questions'!K214</f>
        <v>4</v>
      </c>
      <c r="R198" s="88">
        <f>'Group 2 Questions'!L214</f>
        <v>4</v>
      </c>
      <c r="S198" s="89" t="str">
        <f>'Group 2 Questions'!M214</f>
        <v>MEE</v>
      </c>
    </row>
    <row r="199" spans="1:19" x14ac:dyDescent="0.25">
      <c r="A199" s="34"/>
      <c r="B199" s="34"/>
      <c r="C199" s="34"/>
      <c r="D199" s="34"/>
      <c r="E199" s="34"/>
      <c r="F199" s="34"/>
      <c r="G199" s="34"/>
      <c r="H199" s="34"/>
      <c r="I199" s="34"/>
      <c r="J199" s="34"/>
      <c r="K199" s="87">
        <f>'Group 2 Questions'!B215</f>
        <v>194</v>
      </c>
      <c r="L199" s="88">
        <f>'Group 2 Questions'!D215</f>
        <v>0</v>
      </c>
      <c r="M199" s="88">
        <f>'Group 2 Questions'!E215</f>
        <v>0</v>
      </c>
      <c r="N199" s="88">
        <f>'Group 2 Questions'!F215</f>
        <v>0</v>
      </c>
      <c r="O199" s="88">
        <f>'Group 2 Questions'!G215</f>
        <v>0</v>
      </c>
      <c r="P199" s="88">
        <f>'Group 2 Questions'!H215</f>
        <v>1</v>
      </c>
      <c r="Q199" s="88">
        <f>'Group 2 Questions'!K215</f>
        <v>1</v>
      </c>
      <c r="R199" s="88">
        <f>'Group 2 Questions'!L215</f>
        <v>4</v>
      </c>
      <c r="S199" s="89" t="str">
        <f>'Group 2 Questions'!M215</f>
        <v>MEE</v>
      </c>
    </row>
    <row r="200" spans="1:19" x14ac:dyDescent="0.25">
      <c r="A200" s="34"/>
      <c r="B200" s="34"/>
      <c r="C200" s="34"/>
      <c r="D200" s="34"/>
      <c r="E200" s="34"/>
      <c r="F200" s="34"/>
      <c r="G200" s="34"/>
      <c r="H200" s="34"/>
      <c r="I200" s="34"/>
      <c r="J200" s="34"/>
      <c r="K200" s="87">
        <f>'Group 2 Questions'!B216</f>
        <v>195</v>
      </c>
      <c r="L200" s="88">
        <f>'Group 2 Questions'!D216</f>
        <v>0</v>
      </c>
      <c r="M200" s="88">
        <f>'Group 2 Questions'!E216</f>
        <v>0</v>
      </c>
      <c r="N200" s="88">
        <f>'Group 2 Questions'!F216</f>
        <v>0</v>
      </c>
      <c r="O200" s="88">
        <f>'Group 2 Questions'!G216</f>
        <v>0</v>
      </c>
      <c r="P200" s="88">
        <f>'Group 2 Questions'!H216</f>
        <v>1</v>
      </c>
      <c r="Q200" s="88">
        <f>'Group 2 Questions'!K216</f>
        <v>1</v>
      </c>
      <c r="R200" s="88">
        <f>'Group 2 Questions'!L216</f>
        <v>4</v>
      </c>
      <c r="S200" s="89" t="str">
        <f>'Group 2 Questions'!M216</f>
        <v>MEE</v>
      </c>
    </row>
    <row r="201" spans="1:19" x14ac:dyDescent="0.25">
      <c r="A201" s="34"/>
      <c r="B201" s="34"/>
      <c r="C201" s="34"/>
      <c r="D201" s="34"/>
      <c r="E201" s="34"/>
      <c r="F201" s="34"/>
      <c r="G201" s="34"/>
      <c r="H201" s="34"/>
      <c r="I201" s="34"/>
      <c r="J201" s="34"/>
      <c r="K201" s="87">
        <f>'Group 2 Questions'!B217</f>
        <v>196</v>
      </c>
      <c r="L201" s="88">
        <f>'Group 2 Questions'!D217</f>
        <v>0</v>
      </c>
      <c r="M201" s="88">
        <f>'Group 2 Questions'!E217</f>
        <v>1</v>
      </c>
      <c r="N201" s="88">
        <f>'Group 2 Questions'!F217</f>
        <v>0</v>
      </c>
      <c r="O201" s="88">
        <f>'Group 2 Questions'!G217</f>
        <v>0</v>
      </c>
      <c r="P201" s="88">
        <f>'Group 2 Questions'!H217</f>
        <v>0</v>
      </c>
      <c r="Q201" s="88">
        <f>'Group 2 Questions'!K217</f>
        <v>4</v>
      </c>
      <c r="R201" s="88">
        <f>'Group 2 Questions'!L217</f>
        <v>4</v>
      </c>
      <c r="S201" s="89" t="str">
        <f>'Group 2 Questions'!M217</f>
        <v>MEE</v>
      </c>
    </row>
    <row r="202" spans="1:19" x14ac:dyDescent="0.25">
      <c r="A202" s="34"/>
      <c r="B202" s="34"/>
      <c r="C202" s="34"/>
      <c r="D202" s="34"/>
      <c r="E202" s="34"/>
      <c r="F202" s="34"/>
      <c r="G202" s="34"/>
      <c r="H202" s="34"/>
      <c r="I202" s="34"/>
      <c r="J202" s="34"/>
      <c r="K202" s="87">
        <f>'Group 2 Questions'!B218</f>
        <v>197</v>
      </c>
      <c r="L202" s="88">
        <f>'Group 2 Questions'!D218</f>
        <v>1</v>
      </c>
      <c r="M202" s="88">
        <f>'Group 2 Questions'!E218</f>
        <v>0</v>
      </c>
      <c r="N202" s="88">
        <f>'Group 2 Questions'!F218</f>
        <v>0</v>
      </c>
      <c r="O202" s="88">
        <f>'Group 2 Questions'!G218</f>
        <v>0</v>
      </c>
      <c r="P202" s="88">
        <f>'Group 2 Questions'!H218</f>
        <v>0</v>
      </c>
      <c r="Q202" s="88">
        <f>'Group 2 Questions'!K218</f>
        <v>0</v>
      </c>
      <c r="R202" s="88">
        <f>'Group 2 Questions'!L218</f>
        <v>0</v>
      </c>
      <c r="S202" s="89" t="str">
        <f>'Group 2 Questions'!M218</f>
        <v>MEE</v>
      </c>
    </row>
    <row r="203" spans="1:19" x14ac:dyDescent="0.25">
      <c r="A203" s="34"/>
      <c r="B203" s="34"/>
      <c r="C203" s="34"/>
      <c r="D203" s="34"/>
      <c r="E203" s="34"/>
      <c r="F203" s="34"/>
      <c r="G203" s="34"/>
      <c r="H203" s="34"/>
      <c r="I203" s="34"/>
      <c r="J203" s="34"/>
      <c r="K203" s="87">
        <f>'Group 2 Questions'!B219</f>
        <v>198</v>
      </c>
      <c r="L203" s="88">
        <f>'Group 2 Questions'!D219</f>
        <v>0</v>
      </c>
      <c r="M203" s="88">
        <f>'Group 2 Questions'!E219</f>
        <v>1</v>
      </c>
      <c r="N203" s="88">
        <f>'Group 2 Questions'!F219</f>
        <v>0</v>
      </c>
      <c r="O203" s="88">
        <f>'Group 2 Questions'!G219</f>
        <v>0</v>
      </c>
      <c r="P203" s="88">
        <f>'Group 2 Questions'!H219</f>
        <v>0</v>
      </c>
      <c r="Q203" s="88">
        <f>'Group 2 Questions'!K219</f>
        <v>4</v>
      </c>
      <c r="R203" s="88">
        <f>'Group 2 Questions'!L219</f>
        <v>4</v>
      </c>
      <c r="S203" s="89" t="str">
        <f>'Group 2 Questions'!M219</f>
        <v>MEE</v>
      </c>
    </row>
    <row r="204" spans="1:19" x14ac:dyDescent="0.25">
      <c r="A204" s="34"/>
      <c r="B204" s="34"/>
      <c r="C204" s="34"/>
      <c r="D204" s="34"/>
      <c r="E204" s="34"/>
      <c r="F204" s="34"/>
      <c r="G204" s="34"/>
      <c r="H204" s="34"/>
      <c r="I204" s="34"/>
      <c r="J204" s="34"/>
      <c r="K204" s="87">
        <f>'Group 2 Questions'!B220</f>
        <v>199</v>
      </c>
      <c r="L204" s="88">
        <f>'Group 2 Questions'!D220</f>
        <v>1</v>
      </c>
      <c r="M204" s="88">
        <f>'Group 2 Questions'!E220</f>
        <v>0</v>
      </c>
      <c r="N204" s="88">
        <f>'Group 2 Questions'!F220</f>
        <v>0</v>
      </c>
      <c r="O204" s="88">
        <f>'Group 2 Questions'!G220</f>
        <v>0</v>
      </c>
      <c r="P204" s="88">
        <f>'Group 2 Questions'!H220</f>
        <v>0</v>
      </c>
      <c r="Q204" s="88">
        <f>'Group 2 Questions'!K220</f>
        <v>0</v>
      </c>
      <c r="R204" s="88">
        <f>'Group 2 Questions'!L220</f>
        <v>0</v>
      </c>
      <c r="S204" s="89" t="str">
        <f>'Group 2 Questions'!M220</f>
        <v>MEE</v>
      </c>
    </row>
    <row r="205" spans="1:19" x14ac:dyDescent="0.25">
      <c r="A205" s="34"/>
      <c r="B205" s="34"/>
      <c r="C205" s="34"/>
      <c r="D205" s="34"/>
      <c r="E205" s="34"/>
      <c r="F205" s="34"/>
      <c r="G205" s="34"/>
      <c r="H205" s="34"/>
      <c r="I205" s="34"/>
      <c r="J205" s="34"/>
      <c r="K205" s="87">
        <f>'Group 2 Questions'!B223</f>
        <v>200</v>
      </c>
      <c r="L205" s="88">
        <f>'Group 2 Questions'!D223</f>
        <v>0</v>
      </c>
      <c r="M205" s="88">
        <f>'Group 2 Questions'!E223</f>
        <v>1</v>
      </c>
      <c r="N205" s="88">
        <f>'Group 2 Questions'!F223</f>
        <v>0</v>
      </c>
      <c r="O205" s="88">
        <f>'Group 2 Questions'!G223</f>
        <v>0</v>
      </c>
      <c r="P205" s="88">
        <f>'Group 2 Questions'!H223</f>
        <v>0</v>
      </c>
      <c r="Q205" s="88">
        <f>'Group 2 Questions'!K223</f>
        <v>4</v>
      </c>
      <c r="R205" s="88">
        <f>'Group 2 Questions'!L223</f>
        <v>4</v>
      </c>
      <c r="S205" s="89" t="str">
        <f>'Group 2 Questions'!M223</f>
        <v>CRP</v>
      </c>
    </row>
    <row r="206" spans="1:19" x14ac:dyDescent="0.25">
      <c r="A206" s="34"/>
      <c r="B206" s="34"/>
      <c r="C206" s="34"/>
      <c r="D206" s="34"/>
      <c r="E206" s="34"/>
      <c r="F206" s="34"/>
      <c r="G206" s="34"/>
      <c r="H206" s="34"/>
      <c r="I206" s="34"/>
      <c r="J206" s="34"/>
      <c r="K206" s="87">
        <f>'Group 2 Questions'!B224</f>
        <v>201</v>
      </c>
      <c r="L206" s="88">
        <f>'Group 2 Questions'!D224</f>
        <v>0</v>
      </c>
      <c r="M206" s="88">
        <f>'Group 2 Questions'!E224</f>
        <v>1</v>
      </c>
      <c r="N206" s="88">
        <f>'Group 2 Questions'!F224</f>
        <v>0</v>
      </c>
      <c r="O206" s="88">
        <f>'Group 2 Questions'!G224</f>
        <v>0</v>
      </c>
      <c r="P206" s="88">
        <f>'Group 2 Questions'!H224</f>
        <v>0</v>
      </c>
      <c r="Q206" s="88">
        <f>'Group 2 Questions'!K224</f>
        <v>4</v>
      </c>
      <c r="R206" s="88">
        <f>'Group 2 Questions'!L224</f>
        <v>4</v>
      </c>
      <c r="S206" s="89" t="str">
        <f>'Group 2 Questions'!M224</f>
        <v>CRP</v>
      </c>
    </row>
    <row r="207" spans="1:19" x14ac:dyDescent="0.25">
      <c r="A207" s="34"/>
      <c r="B207" s="34"/>
      <c r="C207" s="34"/>
      <c r="D207" s="34"/>
      <c r="E207" s="34"/>
      <c r="F207" s="34"/>
      <c r="G207" s="34"/>
      <c r="H207" s="34"/>
      <c r="I207" s="34"/>
      <c r="J207" s="34"/>
      <c r="K207" s="87">
        <f>'Group 2 Questions'!B225</f>
        <v>202</v>
      </c>
      <c r="L207" s="88">
        <f>'Group 2 Questions'!D225</f>
        <v>0</v>
      </c>
      <c r="M207" s="88">
        <f>'Group 2 Questions'!E225</f>
        <v>1</v>
      </c>
      <c r="N207" s="88">
        <f>'Group 2 Questions'!F225</f>
        <v>0</v>
      </c>
      <c r="O207" s="88">
        <f>'Group 2 Questions'!G225</f>
        <v>0</v>
      </c>
      <c r="P207" s="88">
        <f>'Group 2 Questions'!H225</f>
        <v>0</v>
      </c>
      <c r="Q207" s="88">
        <f>'Group 2 Questions'!K225</f>
        <v>4</v>
      </c>
      <c r="R207" s="88">
        <f>'Group 2 Questions'!L225</f>
        <v>4</v>
      </c>
      <c r="S207" s="89" t="str">
        <f>'Group 2 Questions'!M225</f>
        <v>CRP</v>
      </c>
    </row>
    <row r="208" spans="1:19" x14ac:dyDescent="0.25">
      <c r="A208" s="34"/>
      <c r="B208" s="34"/>
      <c r="C208" s="34"/>
      <c r="D208" s="34"/>
      <c r="E208" s="34"/>
      <c r="F208" s="34"/>
      <c r="G208" s="34"/>
      <c r="H208" s="34"/>
      <c r="I208" s="34"/>
      <c r="J208" s="34"/>
      <c r="K208" s="87">
        <f>'Group 2 Questions'!B226</f>
        <v>203</v>
      </c>
      <c r="L208" s="88">
        <f>'Group 2 Questions'!D226</f>
        <v>0</v>
      </c>
      <c r="M208" s="88">
        <f>'Group 2 Questions'!E226</f>
        <v>1</v>
      </c>
      <c r="N208" s="88">
        <f>'Group 2 Questions'!F226</f>
        <v>0</v>
      </c>
      <c r="O208" s="88">
        <f>'Group 2 Questions'!G226</f>
        <v>0</v>
      </c>
      <c r="P208" s="88">
        <f>'Group 2 Questions'!H226</f>
        <v>0</v>
      </c>
      <c r="Q208" s="88">
        <f>'Group 2 Questions'!K226</f>
        <v>4</v>
      </c>
      <c r="R208" s="88">
        <f>'Group 2 Questions'!L226</f>
        <v>4</v>
      </c>
      <c r="S208" s="89" t="str">
        <f>'Group 2 Questions'!M226</f>
        <v>CRP</v>
      </c>
    </row>
    <row r="209" spans="1:19" x14ac:dyDescent="0.25">
      <c r="A209" s="34"/>
      <c r="B209" s="34"/>
      <c r="C209" s="34"/>
      <c r="D209" s="34"/>
      <c r="E209" s="34"/>
      <c r="F209" s="34"/>
      <c r="G209" s="34"/>
      <c r="H209" s="34"/>
      <c r="I209" s="34"/>
      <c r="J209" s="34"/>
      <c r="K209" s="87">
        <f>'Group 2 Questions'!B227</f>
        <v>204</v>
      </c>
      <c r="L209" s="88">
        <f>'Group 2 Questions'!D227</f>
        <v>0</v>
      </c>
      <c r="M209" s="88">
        <f>'Group 2 Questions'!E227</f>
        <v>1</v>
      </c>
      <c r="N209" s="88">
        <f>'Group 2 Questions'!F227</f>
        <v>0</v>
      </c>
      <c r="O209" s="88">
        <f>'Group 2 Questions'!G227</f>
        <v>0</v>
      </c>
      <c r="P209" s="88">
        <f>'Group 2 Questions'!H227</f>
        <v>0</v>
      </c>
      <c r="Q209" s="88">
        <f>'Group 2 Questions'!K227</f>
        <v>4</v>
      </c>
      <c r="R209" s="88">
        <f>'Group 2 Questions'!L227</f>
        <v>4</v>
      </c>
      <c r="S209" s="89" t="str">
        <f>'Group 2 Questions'!M227</f>
        <v>CRP</v>
      </c>
    </row>
    <row r="210" spans="1:19" x14ac:dyDescent="0.25">
      <c r="A210" s="34"/>
      <c r="B210" s="34"/>
      <c r="C210" s="34"/>
      <c r="D210" s="34"/>
      <c r="E210" s="34"/>
      <c r="F210" s="34"/>
      <c r="G210" s="34"/>
      <c r="H210" s="34"/>
      <c r="I210" s="34"/>
      <c r="J210" s="34"/>
      <c r="K210" s="87">
        <f>'Group 2 Questions'!B228</f>
        <v>205</v>
      </c>
      <c r="L210" s="88">
        <f>'Group 2 Questions'!D228</f>
        <v>0</v>
      </c>
      <c r="M210" s="88">
        <f>'Group 2 Questions'!E228</f>
        <v>1</v>
      </c>
      <c r="N210" s="88">
        <f>'Group 2 Questions'!F228</f>
        <v>0</v>
      </c>
      <c r="O210" s="88">
        <f>'Group 2 Questions'!G228</f>
        <v>0</v>
      </c>
      <c r="P210" s="88">
        <f>'Group 2 Questions'!H228</f>
        <v>0</v>
      </c>
      <c r="Q210" s="88">
        <f>'Group 2 Questions'!K228</f>
        <v>4</v>
      </c>
      <c r="R210" s="88">
        <f>'Group 2 Questions'!L228</f>
        <v>4</v>
      </c>
      <c r="S210" s="89" t="str">
        <f>'Group 2 Questions'!M228</f>
        <v>CRP</v>
      </c>
    </row>
    <row r="211" spans="1:19" x14ac:dyDescent="0.25">
      <c r="A211" s="34"/>
      <c r="B211" s="34"/>
      <c r="C211" s="34"/>
      <c r="D211" s="34"/>
      <c r="E211" s="34"/>
      <c r="F211" s="34"/>
      <c r="G211" s="34"/>
      <c r="H211" s="34"/>
      <c r="I211" s="34"/>
      <c r="J211" s="34"/>
      <c r="K211" s="87">
        <f>'Group 2 Questions'!B229</f>
        <v>206</v>
      </c>
      <c r="L211" s="88">
        <f>'Group 2 Questions'!D229</f>
        <v>0</v>
      </c>
      <c r="M211" s="88">
        <f>'Group 2 Questions'!E229</f>
        <v>1</v>
      </c>
      <c r="N211" s="88">
        <f>'Group 2 Questions'!F229</f>
        <v>0</v>
      </c>
      <c r="O211" s="88">
        <f>'Group 2 Questions'!G229</f>
        <v>0</v>
      </c>
      <c r="P211" s="88">
        <f>'Group 2 Questions'!H229</f>
        <v>0</v>
      </c>
      <c r="Q211" s="88">
        <f>'Group 2 Questions'!K229</f>
        <v>4</v>
      </c>
      <c r="R211" s="88">
        <f>'Group 2 Questions'!L229</f>
        <v>4</v>
      </c>
      <c r="S211" s="89" t="str">
        <f>'Group 2 Questions'!M229</f>
        <v>CRP</v>
      </c>
    </row>
    <row r="212" spans="1:19" x14ac:dyDescent="0.25">
      <c r="A212" s="34"/>
      <c r="B212" s="34"/>
      <c r="C212" s="34"/>
      <c r="D212" s="34"/>
      <c r="E212" s="34"/>
      <c r="F212" s="34"/>
      <c r="G212" s="34"/>
      <c r="H212" s="34"/>
      <c r="I212" s="34"/>
      <c r="J212" s="34"/>
      <c r="K212" s="87">
        <f>'Group 2 Questions'!B230</f>
        <v>207</v>
      </c>
      <c r="L212" s="88">
        <f>'Group 2 Questions'!D230</f>
        <v>1</v>
      </c>
      <c r="M212" s="88">
        <f>'Group 2 Questions'!E230</f>
        <v>0</v>
      </c>
      <c r="N212" s="88">
        <f>'Group 2 Questions'!F230</f>
        <v>0</v>
      </c>
      <c r="O212" s="88">
        <f>'Group 2 Questions'!G230</f>
        <v>0</v>
      </c>
      <c r="P212" s="88">
        <f>'Group 2 Questions'!H230</f>
        <v>0</v>
      </c>
      <c r="Q212" s="88">
        <f>'Group 2 Questions'!K230</f>
        <v>0</v>
      </c>
      <c r="R212" s="88">
        <f>'Group 2 Questions'!L230</f>
        <v>0</v>
      </c>
      <c r="S212" s="89" t="str">
        <f>'Group 2 Questions'!M230</f>
        <v>CRP</v>
      </c>
    </row>
    <row r="213" spans="1:19" x14ac:dyDescent="0.25">
      <c r="A213" s="34"/>
      <c r="B213" s="34"/>
      <c r="C213" s="34"/>
      <c r="D213" s="34"/>
      <c r="E213" s="34"/>
      <c r="F213" s="34"/>
      <c r="G213" s="34"/>
      <c r="H213" s="34"/>
      <c r="I213" s="34"/>
      <c r="J213" s="34"/>
      <c r="K213" s="87">
        <f>'Group 2 Questions'!B231</f>
        <v>208</v>
      </c>
      <c r="L213" s="88">
        <f>'Group 2 Questions'!D231</f>
        <v>0</v>
      </c>
      <c r="M213" s="88">
        <f>'Group 2 Questions'!E231</f>
        <v>1</v>
      </c>
      <c r="N213" s="88">
        <f>'Group 2 Questions'!F231</f>
        <v>0</v>
      </c>
      <c r="O213" s="88">
        <f>'Group 2 Questions'!G231</f>
        <v>0</v>
      </c>
      <c r="P213" s="88">
        <f>'Group 2 Questions'!H231</f>
        <v>0</v>
      </c>
      <c r="Q213" s="88">
        <f>'Group 2 Questions'!K231</f>
        <v>4</v>
      </c>
      <c r="R213" s="88">
        <f>'Group 2 Questions'!L231</f>
        <v>4</v>
      </c>
      <c r="S213" s="89" t="str">
        <f>'Group 2 Questions'!M231</f>
        <v>CRP</v>
      </c>
    </row>
    <row r="214" spans="1:19" x14ac:dyDescent="0.25">
      <c r="A214" s="34"/>
      <c r="B214" s="34"/>
      <c r="C214" s="34"/>
      <c r="D214" s="34"/>
      <c r="E214" s="34"/>
      <c r="F214" s="34"/>
      <c r="G214" s="34"/>
      <c r="H214" s="34"/>
      <c r="I214" s="34"/>
      <c r="J214" s="34"/>
      <c r="K214" s="87">
        <f>'Group 2 Questions'!B232</f>
        <v>209</v>
      </c>
      <c r="L214" s="88">
        <f>'Group 2 Questions'!D232</f>
        <v>1</v>
      </c>
      <c r="M214" s="88">
        <f>'Group 2 Questions'!E232</f>
        <v>0</v>
      </c>
      <c r="N214" s="88">
        <f>'Group 2 Questions'!F232</f>
        <v>0</v>
      </c>
      <c r="O214" s="88">
        <f>'Group 2 Questions'!G232</f>
        <v>0</v>
      </c>
      <c r="P214" s="88">
        <f>'Group 2 Questions'!H232</f>
        <v>0</v>
      </c>
      <c r="Q214" s="88">
        <f>'Group 2 Questions'!K232</f>
        <v>0</v>
      </c>
      <c r="R214" s="88">
        <f>'Group 2 Questions'!L232</f>
        <v>0</v>
      </c>
      <c r="S214" s="89" t="str">
        <f>'Group 2 Questions'!M232</f>
        <v>CRP</v>
      </c>
    </row>
    <row r="215" spans="1:19" x14ac:dyDescent="0.25">
      <c r="A215" s="34"/>
      <c r="B215" s="34"/>
      <c r="C215" s="34"/>
      <c r="D215" s="34"/>
      <c r="E215" s="34"/>
      <c r="F215" s="34"/>
      <c r="G215" s="34"/>
      <c r="H215" s="34"/>
      <c r="I215" s="34"/>
      <c r="J215" s="34"/>
      <c r="K215" s="87">
        <f>'Group 2 Questions'!B233</f>
        <v>210</v>
      </c>
      <c r="L215" s="88">
        <f>'Group 2 Questions'!D233</f>
        <v>0</v>
      </c>
      <c r="M215" s="88">
        <f>'Group 2 Questions'!E233</f>
        <v>1</v>
      </c>
      <c r="N215" s="88">
        <f>'Group 2 Questions'!F233</f>
        <v>0</v>
      </c>
      <c r="O215" s="88">
        <f>'Group 2 Questions'!G233</f>
        <v>0</v>
      </c>
      <c r="P215" s="88">
        <f>'Group 2 Questions'!H233</f>
        <v>0</v>
      </c>
      <c r="Q215" s="88">
        <f>'Group 2 Questions'!K233</f>
        <v>4</v>
      </c>
      <c r="R215" s="88">
        <f>'Group 2 Questions'!L233</f>
        <v>4</v>
      </c>
      <c r="S215" s="89" t="str">
        <f>'Group 2 Questions'!M233</f>
        <v>CRP</v>
      </c>
    </row>
    <row r="216" spans="1:19" x14ac:dyDescent="0.25">
      <c r="A216" s="34"/>
      <c r="B216" s="34"/>
      <c r="C216" s="34"/>
      <c r="D216" s="34"/>
      <c r="E216" s="34"/>
      <c r="F216" s="34"/>
      <c r="G216" s="34"/>
      <c r="H216" s="34"/>
      <c r="I216" s="34"/>
      <c r="J216" s="34"/>
      <c r="K216" s="87">
        <f>'Group 2 Questions'!B234</f>
        <v>211</v>
      </c>
      <c r="L216" s="88">
        <f>'Group 2 Questions'!D234</f>
        <v>1</v>
      </c>
      <c r="M216" s="88">
        <f>'Group 2 Questions'!E234</f>
        <v>0</v>
      </c>
      <c r="N216" s="88">
        <f>'Group 2 Questions'!F234</f>
        <v>0</v>
      </c>
      <c r="O216" s="88">
        <f>'Group 2 Questions'!G234</f>
        <v>0</v>
      </c>
      <c r="P216" s="88">
        <f>'Group 2 Questions'!H234</f>
        <v>0</v>
      </c>
      <c r="Q216" s="88">
        <f>'Group 2 Questions'!K234</f>
        <v>0</v>
      </c>
      <c r="R216" s="88">
        <f>'Group 2 Questions'!L234</f>
        <v>0</v>
      </c>
      <c r="S216" s="89" t="str">
        <f>'Group 2 Questions'!M234</f>
        <v>CRP</v>
      </c>
    </row>
    <row r="217" spans="1:19" x14ac:dyDescent="0.25">
      <c r="A217" s="34"/>
      <c r="B217" s="34"/>
      <c r="C217" s="34"/>
      <c r="D217" s="34"/>
      <c r="E217" s="34"/>
      <c r="F217" s="34"/>
      <c r="G217" s="34"/>
      <c r="H217" s="34"/>
      <c r="I217" s="34"/>
      <c r="J217" s="34"/>
      <c r="K217" s="87">
        <f>'Group 2 Questions'!B237</f>
        <v>212</v>
      </c>
      <c r="L217" s="88">
        <f>'Group 2 Questions'!D237</f>
        <v>0</v>
      </c>
      <c r="M217" s="88">
        <f>'Group 2 Questions'!E237</f>
        <v>1</v>
      </c>
      <c r="N217" s="88">
        <f>'Group 2 Questions'!F237</f>
        <v>0</v>
      </c>
      <c r="O217" s="88">
        <f>'Group 2 Questions'!G237</f>
        <v>0</v>
      </c>
      <c r="P217" s="88">
        <f>'Group 2 Questions'!H237</f>
        <v>0</v>
      </c>
      <c r="Q217" s="88">
        <f>'Group 2 Questions'!K237</f>
        <v>4</v>
      </c>
      <c r="R217" s="88">
        <f>'Group 2 Questions'!L237</f>
        <v>4</v>
      </c>
      <c r="S217" s="89" t="str">
        <f>'Group 2 Questions'!M237</f>
        <v>OCM</v>
      </c>
    </row>
    <row r="218" spans="1:19" x14ac:dyDescent="0.25">
      <c r="A218" s="34"/>
      <c r="B218" s="34"/>
      <c r="C218" s="34"/>
      <c r="D218" s="34"/>
      <c r="E218" s="34"/>
      <c r="F218" s="34"/>
      <c r="G218" s="34"/>
      <c r="H218" s="34"/>
      <c r="I218" s="34"/>
      <c r="J218" s="34"/>
      <c r="K218" s="87">
        <f>'Group 2 Questions'!B238</f>
        <v>213</v>
      </c>
      <c r="L218" s="88">
        <f>'Group 2 Questions'!D238</f>
        <v>1</v>
      </c>
      <c r="M218" s="88">
        <f>'Group 2 Questions'!E238</f>
        <v>0</v>
      </c>
      <c r="N218" s="88">
        <f>'Group 2 Questions'!F238</f>
        <v>0</v>
      </c>
      <c r="O218" s="88">
        <f>'Group 2 Questions'!G238</f>
        <v>0</v>
      </c>
      <c r="P218" s="88">
        <f>'Group 2 Questions'!H238</f>
        <v>0</v>
      </c>
      <c r="Q218" s="88">
        <f>'Group 2 Questions'!K238</f>
        <v>0</v>
      </c>
      <c r="R218" s="88">
        <f>'Group 2 Questions'!L238</f>
        <v>0</v>
      </c>
      <c r="S218" s="89" t="str">
        <f>'Group 2 Questions'!M238</f>
        <v>OCM</v>
      </c>
    </row>
    <row r="219" spans="1:19" x14ac:dyDescent="0.25">
      <c r="A219" s="34"/>
      <c r="B219" s="34"/>
      <c r="C219" s="34"/>
      <c r="D219" s="34"/>
      <c r="E219" s="34"/>
      <c r="F219" s="34"/>
      <c r="G219" s="34"/>
      <c r="H219" s="34"/>
      <c r="I219" s="34"/>
      <c r="J219" s="34"/>
      <c r="K219" s="87">
        <f>'Group 2 Questions'!B239</f>
        <v>214</v>
      </c>
      <c r="L219" s="88">
        <f>'Group 2 Questions'!D239</f>
        <v>1</v>
      </c>
      <c r="M219" s="88">
        <f>'Group 2 Questions'!E239</f>
        <v>0</v>
      </c>
      <c r="N219" s="88">
        <f>'Group 2 Questions'!F239</f>
        <v>0</v>
      </c>
      <c r="O219" s="88">
        <f>'Group 2 Questions'!G239</f>
        <v>0</v>
      </c>
      <c r="P219" s="88">
        <f>'Group 2 Questions'!H239</f>
        <v>0</v>
      </c>
      <c r="Q219" s="88">
        <f>'Group 2 Questions'!K239</f>
        <v>0</v>
      </c>
      <c r="R219" s="88">
        <f>'Group 2 Questions'!L239</f>
        <v>0</v>
      </c>
      <c r="S219" s="89" t="str">
        <f>'Group 2 Questions'!M239</f>
        <v>OCM</v>
      </c>
    </row>
    <row r="220" spans="1:19" x14ac:dyDescent="0.25">
      <c r="A220" s="34"/>
      <c r="B220" s="34"/>
      <c r="C220" s="34"/>
      <c r="D220" s="34"/>
      <c r="E220" s="34"/>
      <c r="F220" s="34"/>
      <c r="G220" s="34"/>
      <c r="H220" s="34"/>
      <c r="I220" s="34"/>
      <c r="J220" s="34"/>
      <c r="K220" s="87">
        <f>'Group 2 Questions'!B240</f>
        <v>215</v>
      </c>
      <c r="L220" s="88">
        <f>'Group 2 Questions'!D240</f>
        <v>0</v>
      </c>
      <c r="M220" s="88">
        <f>'Group 2 Questions'!E240</f>
        <v>1</v>
      </c>
      <c r="N220" s="88">
        <f>'Group 2 Questions'!F240</f>
        <v>0</v>
      </c>
      <c r="O220" s="88">
        <f>'Group 2 Questions'!G240</f>
        <v>0</v>
      </c>
      <c r="P220" s="88">
        <f>'Group 2 Questions'!H240</f>
        <v>0</v>
      </c>
      <c r="Q220" s="88">
        <f>'Group 2 Questions'!K240</f>
        <v>4</v>
      </c>
      <c r="R220" s="88">
        <f>'Group 2 Questions'!L240</f>
        <v>4</v>
      </c>
      <c r="S220" s="89" t="str">
        <f>'Group 2 Questions'!M240</f>
        <v>OCM</v>
      </c>
    </row>
    <row r="221" spans="1:19" x14ac:dyDescent="0.25">
      <c r="A221" s="34"/>
      <c r="B221" s="34"/>
      <c r="C221" s="34"/>
      <c r="D221" s="34"/>
      <c r="E221" s="34"/>
      <c r="F221" s="34"/>
      <c r="G221" s="34"/>
      <c r="H221" s="34"/>
      <c r="I221" s="34"/>
      <c r="J221" s="34"/>
      <c r="K221" s="87">
        <f>'Group 2 Questions'!B243</f>
        <v>216</v>
      </c>
      <c r="L221" s="88">
        <f>'Group 2 Questions'!D243</f>
        <v>0</v>
      </c>
      <c r="M221" s="88">
        <f>'Group 2 Questions'!E243</f>
        <v>1</v>
      </c>
      <c r="N221" s="88">
        <f>'Group 2 Questions'!F243</f>
        <v>0</v>
      </c>
      <c r="O221" s="88">
        <f>'Group 2 Questions'!G243</f>
        <v>0</v>
      </c>
      <c r="P221" s="88">
        <f>'Group 2 Questions'!H243</f>
        <v>0</v>
      </c>
      <c r="Q221" s="88">
        <f>'Group 2 Questions'!K243</f>
        <v>4</v>
      </c>
      <c r="R221" s="88">
        <f>'Group 2 Questions'!L243</f>
        <v>4</v>
      </c>
      <c r="S221" s="89" t="str">
        <f>'Group 2 Questions'!M243</f>
        <v>MIP</v>
      </c>
    </row>
    <row r="222" spans="1:19" x14ac:dyDescent="0.25">
      <c r="A222" s="34"/>
      <c r="B222" s="34"/>
      <c r="C222" s="34"/>
      <c r="D222" s="34"/>
      <c r="E222" s="34"/>
      <c r="F222" s="34"/>
      <c r="G222" s="34"/>
      <c r="H222" s="34"/>
      <c r="I222" s="34"/>
      <c r="J222" s="34"/>
      <c r="K222" s="87">
        <f>'Group 2 Questions'!B244</f>
        <v>217</v>
      </c>
      <c r="L222" s="88">
        <f>'Group 2 Questions'!D244</f>
        <v>1</v>
      </c>
      <c r="M222" s="88">
        <f>'Group 2 Questions'!E244</f>
        <v>0</v>
      </c>
      <c r="N222" s="88">
        <f>'Group 2 Questions'!F244</f>
        <v>0</v>
      </c>
      <c r="O222" s="88">
        <f>'Group 2 Questions'!G244</f>
        <v>0</v>
      </c>
      <c r="P222" s="88">
        <f>'Group 2 Questions'!H244</f>
        <v>0</v>
      </c>
      <c r="Q222" s="88">
        <f>'Group 2 Questions'!K244</f>
        <v>0</v>
      </c>
      <c r="R222" s="88">
        <f>'Group 2 Questions'!L244</f>
        <v>0</v>
      </c>
      <c r="S222" s="89" t="str">
        <f>'Group 2 Questions'!M244</f>
        <v>MIP</v>
      </c>
    </row>
    <row r="223" spans="1:19" x14ac:dyDescent="0.25">
      <c r="A223" s="34"/>
      <c r="B223" s="34"/>
      <c r="C223" s="34"/>
      <c r="D223" s="34"/>
      <c r="E223" s="34"/>
      <c r="F223" s="34"/>
      <c r="G223" s="34"/>
      <c r="H223" s="34"/>
      <c r="I223" s="34"/>
      <c r="J223" s="34"/>
      <c r="K223" s="87">
        <f>'Group 2 Questions'!B246</f>
        <v>218</v>
      </c>
      <c r="L223" s="88">
        <f>'Group 2 Questions'!D246</f>
        <v>1</v>
      </c>
      <c r="M223" s="88">
        <f>'Group 2 Questions'!E246</f>
        <v>0</v>
      </c>
      <c r="N223" s="88">
        <f>'Group 2 Questions'!F246</f>
        <v>0</v>
      </c>
      <c r="O223" s="88">
        <f>'Group 2 Questions'!G246</f>
        <v>0</v>
      </c>
      <c r="P223" s="88">
        <f>'Group 2 Questions'!H246</f>
        <v>0</v>
      </c>
      <c r="Q223" s="88">
        <f>'Group 2 Questions'!K246</f>
        <v>0</v>
      </c>
      <c r="R223" s="88">
        <f>'Group 2 Questions'!L246</f>
        <v>0</v>
      </c>
      <c r="S223" s="89" t="str">
        <f>'Group 2 Questions'!M246</f>
        <v>MEE</v>
      </c>
    </row>
    <row r="224" spans="1:19" x14ac:dyDescent="0.25">
      <c r="A224" s="34"/>
      <c r="B224" s="34"/>
      <c r="C224" s="34"/>
      <c r="D224" s="34"/>
      <c r="E224" s="34"/>
      <c r="F224" s="34"/>
      <c r="G224" s="34"/>
      <c r="H224" s="34"/>
      <c r="I224" s="34"/>
      <c r="J224" s="34"/>
      <c r="K224" s="87">
        <f>'Group 2 Questions'!B247</f>
        <v>219</v>
      </c>
      <c r="L224" s="88">
        <f>'Group 2 Questions'!D247</f>
        <v>1</v>
      </c>
      <c r="M224" s="88">
        <f>'Group 2 Questions'!E247</f>
        <v>0</v>
      </c>
      <c r="N224" s="88">
        <f>'Group 2 Questions'!F247</f>
        <v>0</v>
      </c>
      <c r="O224" s="88">
        <f>'Group 2 Questions'!G247</f>
        <v>0</v>
      </c>
      <c r="P224" s="88">
        <f>'Group 2 Questions'!H247</f>
        <v>0</v>
      </c>
      <c r="Q224" s="88">
        <f>'Group 2 Questions'!K247</f>
        <v>0</v>
      </c>
      <c r="R224" s="88">
        <f>'Group 2 Questions'!L247</f>
        <v>0</v>
      </c>
      <c r="S224" s="89" t="str">
        <f>'Group 2 Questions'!M247</f>
        <v>MEE</v>
      </c>
    </row>
    <row r="225" spans="1:19" x14ac:dyDescent="0.25">
      <c r="A225" s="34"/>
      <c r="B225" s="34"/>
      <c r="C225" s="34"/>
      <c r="D225" s="34"/>
      <c r="E225" s="34"/>
      <c r="F225" s="34"/>
      <c r="G225" s="34"/>
      <c r="H225" s="34"/>
      <c r="I225" s="34"/>
      <c r="J225" s="34"/>
      <c r="K225" s="87">
        <f>'Group 2 Questions'!B249</f>
        <v>220</v>
      </c>
      <c r="L225" s="88">
        <f>'Group 2 Questions'!D249</f>
        <v>0</v>
      </c>
      <c r="M225" s="88">
        <f>'Group 2 Questions'!E249</f>
        <v>1</v>
      </c>
      <c r="N225" s="88">
        <f>'Group 2 Questions'!F249</f>
        <v>0</v>
      </c>
      <c r="O225" s="88">
        <f>'Group 2 Questions'!G249</f>
        <v>0</v>
      </c>
      <c r="P225" s="88">
        <f>'Group 2 Questions'!H249</f>
        <v>0</v>
      </c>
      <c r="Q225" s="88">
        <f>'Group 2 Questions'!K249</f>
        <v>4</v>
      </c>
      <c r="R225" s="88">
        <f>'Group 2 Questions'!L249</f>
        <v>4</v>
      </c>
      <c r="S225" s="89" t="str">
        <f>'Group 2 Questions'!M249</f>
        <v>OCM</v>
      </c>
    </row>
    <row r="226" spans="1:19" x14ac:dyDescent="0.25">
      <c r="A226" s="34"/>
      <c r="B226" s="34"/>
      <c r="C226" s="34"/>
      <c r="D226" s="34"/>
      <c r="E226" s="34"/>
      <c r="F226" s="34"/>
      <c r="G226" s="34"/>
      <c r="H226" s="34"/>
      <c r="I226" s="34"/>
      <c r="J226" s="34"/>
      <c r="K226" s="87">
        <f>'Group 2 Questions'!B250</f>
        <v>221</v>
      </c>
      <c r="L226" s="88">
        <f>'Group 2 Questions'!D250</f>
        <v>0</v>
      </c>
      <c r="M226" s="88">
        <f>'Group 2 Questions'!E250</f>
        <v>1</v>
      </c>
      <c r="N226" s="88">
        <f>'Group 2 Questions'!F250</f>
        <v>0</v>
      </c>
      <c r="O226" s="88">
        <f>'Group 2 Questions'!G250</f>
        <v>0</v>
      </c>
      <c r="P226" s="88">
        <f>'Group 2 Questions'!H250</f>
        <v>0</v>
      </c>
      <c r="Q226" s="88">
        <f>'Group 2 Questions'!K250</f>
        <v>4</v>
      </c>
      <c r="R226" s="88">
        <f>'Group 2 Questions'!L250</f>
        <v>4</v>
      </c>
      <c r="S226" s="89" t="str">
        <f>'Group 2 Questions'!M250</f>
        <v>OCM</v>
      </c>
    </row>
    <row r="227" spans="1:19" x14ac:dyDescent="0.25">
      <c r="A227" s="34"/>
      <c r="B227" s="34"/>
      <c r="C227" s="34"/>
      <c r="D227" s="34"/>
      <c r="E227" s="34"/>
      <c r="F227" s="34"/>
      <c r="G227" s="34"/>
      <c r="H227" s="34"/>
      <c r="I227" s="34"/>
      <c r="J227" s="34"/>
      <c r="K227" s="87">
        <f>'Group 2 Questions'!B251</f>
        <v>222</v>
      </c>
      <c r="L227" s="88">
        <f>'Group 2 Questions'!D251</f>
        <v>0</v>
      </c>
      <c r="M227" s="88">
        <f>'Group 2 Questions'!E251</f>
        <v>1</v>
      </c>
      <c r="N227" s="88">
        <f>'Group 2 Questions'!F251</f>
        <v>0</v>
      </c>
      <c r="O227" s="88">
        <f>'Group 2 Questions'!G251</f>
        <v>0</v>
      </c>
      <c r="P227" s="88">
        <f>'Group 2 Questions'!H251</f>
        <v>0</v>
      </c>
      <c r="Q227" s="88">
        <f>'Group 2 Questions'!K251</f>
        <v>4</v>
      </c>
      <c r="R227" s="88">
        <f>'Group 2 Questions'!L251</f>
        <v>4</v>
      </c>
      <c r="S227" s="89" t="str">
        <f>'Group 2 Questions'!M251</f>
        <v>OCM</v>
      </c>
    </row>
    <row r="228" spans="1:19" ht="15.75" thickBot="1" x14ac:dyDescent="0.3">
      <c r="A228" s="34"/>
      <c r="B228" s="34"/>
      <c r="C228" s="34"/>
      <c r="D228" s="34"/>
      <c r="E228" s="34"/>
      <c r="F228" s="34"/>
      <c r="G228" s="34"/>
      <c r="H228" s="34"/>
      <c r="I228" s="34"/>
      <c r="J228" s="34"/>
      <c r="K228" s="90">
        <f>'Group 2 Questions'!B252</f>
        <v>223</v>
      </c>
      <c r="L228" s="91">
        <f>'Group 2 Questions'!D252</f>
        <v>1</v>
      </c>
      <c r="M228" s="91">
        <f>'Group 2 Questions'!E252</f>
        <v>0</v>
      </c>
      <c r="N228" s="91">
        <f>'Group 2 Questions'!F252</f>
        <v>0</v>
      </c>
      <c r="O228" s="91">
        <f>'Group 2 Questions'!G252</f>
        <v>0</v>
      </c>
      <c r="P228" s="91">
        <f>'Group 2 Questions'!H252</f>
        <v>0</v>
      </c>
      <c r="Q228" s="91">
        <f>'Group 2 Questions'!K252</f>
        <v>0</v>
      </c>
      <c r="R228" s="91">
        <f>'Group 2 Questions'!L252</f>
        <v>0</v>
      </c>
      <c r="S228" s="92" t="str">
        <f>'Group 2 Questions'!M252</f>
        <v>OCM</v>
      </c>
    </row>
    <row r="229" spans="1:19" x14ac:dyDescent="0.25">
      <c r="A229" s="34"/>
      <c r="B229" s="34"/>
      <c r="C229" s="34"/>
      <c r="D229" s="34"/>
      <c r="E229" s="34"/>
      <c r="F229" s="34"/>
      <c r="G229" s="34"/>
      <c r="H229" s="34"/>
      <c r="I229" s="34"/>
      <c r="J229" s="34"/>
    </row>
  </sheetData>
  <mergeCells count="3">
    <mergeCell ref="A18:I18"/>
    <mergeCell ref="A1:J1"/>
    <mergeCell ref="A2:J2"/>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1"/>
  <sheetViews>
    <sheetView zoomScale="70" zoomScaleNormal="70" workbookViewId="0">
      <selection sqref="A1:T1"/>
    </sheetView>
  </sheetViews>
  <sheetFormatPr defaultRowHeight="15" x14ac:dyDescent="0.25"/>
  <cols>
    <col min="1" max="1" width="52.85546875" bestFit="1" customWidth="1"/>
    <col min="2" max="2" width="15.7109375" bestFit="1" customWidth="1"/>
    <col min="3" max="3" width="11.140625" customWidth="1"/>
  </cols>
  <sheetData>
    <row r="1" spans="1:20" ht="48.75" customHeight="1" x14ac:dyDescent="0.25">
      <c r="A1" s="275" t="s">
        <v>271</v>
      </c>
      <c r="B1" s="275"/>
      <c r="C1" s="275"/>
      <c r="D1" s="275"/>
      <c r="E1" s="275"/>
      <c r="F1" s="275"/>
      <c r="G1" s="275"/>
      <c r="H1" s="275"/>
      <c r="I1" s="275"/>
      <c r="J1" s="275"/>
      <c r="K1" s="275"/>
      <c r="L1" s="275"/>
      <c r="M1" s="275"/>
      <c r="N1" s="275"/>
      <c r="O1" s="275"/>
      <c r="P1" s="275"/>
      <c r="Q1" s="275"/>
      <c r="R1" s="275"/>
      <c r="S1" s="275"/>
      <c r="T1" s="275"/>
    </row>
    <row r="2" spans="1:20" ht="48.75" customHeight="1" x14ac:dyDescent="0.25">
      <c r="A2" s="259" t="s">
        <v>1169</v>
      </c>
      <c r="B2" s="259"/>
      <c r="C2" s="259"/>
      <c r="D2" s="259"/>
      <c r="E2" s="259"/>
      <c r="F2" s="259"/>
      <c r="G2" s="259"/>
      <c r="H2" s="259"/>
      <c r="I2" s="259"/>
      <c r="J2" s="259"/>
      <c r="K2" s="259"/>
      <c r="L2" s="259"/>
      <c r="M2" s="259"/>
      <c r="N2" s="259"/>
      <c r="O2" s="259"/>
      <c r="P2" s="259"/>
      <c r="Q2" s="259"/>
      <c r="R2" s="259"/>
      <c r="S2" s="259"/>
      <c r="T2" s="259"/>
    </row>
    <row r="3" spans="1:20" ht="21" thickBot="1" x14ac:dyDescent="0.3">
      <c r="A3" s="236" t="s">
        <v>542</v>
      </c>
      <c r="B3" s="210"/>
      <c r="C3" s="211"/>
      <c r="D3" s="85"/>
      <c r="E3" s="85"/>
      <c r="F3" s="85"/>
      <c r="G3" s="85"/>
      <c r="H3" s="85"/>
      <c r="I3" s="85"/>
      <c r="J3" s="85"/>
      <c r="K3" s="85"/>
      <c r="L3" s="85"/>
      <c r="M3" s="85"/>
      <c r="N3" s="85"/>
      <c r="O3" s="85"/>
      <c r="P3" s="85"/>
      <c r="Q3" s="85"/>
      <c r="R3" s="85"/>
      <c r="S3" s="85"/>
      <c r="T3" s="85"/>
    </row>
    <row r="4" spans="1:20" x14ac:dyDescent="0.25">
      <c r="A4" s="78" t="s">
        <v>545</v>
      </c>
      <c r="B4" s="79" t="s">
        <v>1170</v>
      </c>
      <c r="C4" s="85"/>
      <c r="D4" s="85"/>
      <c r="E4" s="85"/>
      <c r="F4" s="85"/>
      <c r="G4" s="85"/>
      <c r="H4" s="85"/>
      <c r="I4" s="85"/>
      <c r="J4" s="85"/>
      <c r="K4" s="85"/>
      <c r="L4" s="85"/>
      <c r="M4" s="85"/>
      <c r="N4" s="85"/>
      <c r="O4" s="85"/>
      <c r="P4" s="85"/>
      <c r="Q4" s="85"/>
      <c r="R4" s="85"/>
      <c r="S4" s="85"/>
      <c r="T4" s="85"/>
    </row>
    <row r="5" spans="1:20" x14ac:dyDescent="0.25">
      <c r="A5" s="73" t="s">
        <v>366</v>
      </c>
      <c r="B5" s="74">
        <f>'Group 2 Evaluation'!B17/'Group 2 Evaluation'!I17*100</f>
        <v>16.143497757847534</v>
      </c>
      <c r="C5" s="85"/>
      <c r="D5" s="85"/>
      <c r="E5" s="85"/>
      <c r="F5" s="85"/>
      <c r="G5" s="85"/>
      <c r="H5" s="85"/>
      <c r="I5" s="85"/>
      <c r="J5" s="85"/>
      <c r="K5" s="85"/>
      <c r="L5" s="85"/>
      <c r="M5" s="85"/>
      <c r="N5" s="85"/>
      <c r="O5" s="85"/>
      <c r="P5" s="85"/>
      <c r="Q5" s="85"/>
      <c r="R5" s="85"/>
      <c r="S5" s="85"/>
      <c r="T5" s="85"/>
    </row>
    <row r="6" spans="1:20" x14ac:dyDescent="0.25">
      <c r="A6" s="73" t="s">
        <v>367</v>
      </c>
      <c r="B6" s="74">
        <f>'Group 2 Evaluation'!C17/'Group 2 Evaluation'!I17*100</f>
        <v>56.950672645739907</v>
      </c>
      <c r="C6" s="85"/>
      <c r="D6" s="85"/>
      <c r="E6" s="85"/>
      <c r="F6" s="85"/>
      <c r="G6" s="85"/>
      <c r="H6" s="85"/>
      <c r="I6" s="85"/>
      <c r="J6" s="85"/>
      <c r="K6" s="85"/>
      <c r="L6" s="85"/>
      <c r="M6" s="85"/>
      <c r="N6" s="85"/>
      <c r="O6" s="85"/>
      <c r="P6" s="85"/>
      <c r="Q6" s="85"/>
      <c r="R6" s="85"/>
      <c r="S6" s="85"/>
      <c r="T6" s="85"/>
    </row>
    <row r="7" spans="1:20" x14ac:dyDescent="0.25">
      <c r="A7" s="73" t="s">
        <v>368</v>
      </c>
      <c r="B7" s="74">
        <f>'Group 2 Evaluation'!D17/'Group 2 Evaluation'!I17*100</f>
        <v>9.8654708520179373</v>
      </c>
      <c r="C7" s="85"/>
      <c r="D7" s="85"/>
      <c r="E7" s="85"/>
      <c r="F7" s="85"/>
      <c r="G7" s="85"/>
      <c r="H7" s="85"/>
      <c r="I7" s="85"/>
      <c r="J7" s="85"/>
      <c r="K7" s="85"/>
      <c r="L7" s="85"/>
      <c r="M7" s="85"/>
      <c r="N7" s="85"/>
      <c r="O7" s="85"/>
      <c r="P7" s="85"/>
      <c r="Q7" s="85"/>
      <c r="R7" s="85"/>
      <c r="S7" s="85"/>
      <c r="T7" s="85"/>
    </row>
    <row r="8" spans="1:20" x14ac:dyDescent="0.25">
      <c r="A8" s="73" t="s">
        <v>369</v>
      </c>
      <c r="B8" s="74">
        <f>'Group 2 Evaluation'!E17/'Group 2 Evaluation'!I17*100</f>
        <v>8.071748878923767</v>
      </c>
      <c r="C8" s="106"/>
      <c r="D8" s="85"/>
      <c r="E8" s="85"/>
      <c r="F8" s="85"/>
      <c r="G8" s="85"/>
      <c r="H8" s="85"/>
      <c r="I8" s="85"/>
      <c r="J8" s="85"/>
      <c r="K8" s="85"/>
      <c r="L8" s="85"/>
      <c r="M8" s="85"/>
      <c r="N8" s="85"/>
      <c r="O8" s="85"/>
      <c r="P8" s="85"/>
      <c r="Q8" s="85"/>
      <c r="R8" s="85"/>
      <c r="S8" s="85"/>
      <c r="T8" s="85"/>
    </row>
    <row r="9" spans="1:20" x14ac:dyDescent="0.25">
      <c r="A9" s="73" t="s">
        <v>370</v>
      </c>
      <c r="B9" s="74">
        <f>'Group 2 Evaluation'!F17/'Group 2 Evaluation'!I17*100</f>
        <v>8.9686098654708513</v>
      </c>
      <c r="C9" s="85"/>
      <c r="D9" s="85"/>
      <c r="E9" s="85"/>
      <c r="F9" s="85"/>
      <c r="G9" s="85"/>
      <c r="H9" s="85"/>
      <c r="I9" s="85"/>
      <c r="J9" s="85"/>
      <c r="K9" s="85"/>
      <c r="L9" s="85"/>
      <c r="M9" s="85"/>
      <c r="N9" s="85"/>
      <c r="O9" s="85"/>
      <c r="P9" s="85"/>
      <c r="Q9" s="85"/>
      <c r="R9" s="85"/>
      <c r="S9" s="85"/>
      <c r="T9" s="85"/>
    </row>
    <row r="10" spans="1:20" x14ac:dyDescent="0.25">
      <c r="A10" s="99" t="s">
        <v>362</v>
      </c>
      <c r="B10" s="100">
        <f>IF('Group 2 Evaluation'!H17=0,"-",'Group 2 Evaluation'!G17/'Group 2 Evaluation'!H17*100)</f>
        <v>83.685446009389679</v>
      </c>
      <c r="C10" s="85"/>
      <c r="D10" s="85"/>
      <c r="E10" s="85"/>
      <c r="F10" s="85"/>
      <c r="G10" s="85"/>
      <c r="H10" s="85"/>
      <c r="I10" s="85"/>
      <c r="J10" s="85"/>
      <c r="K10" s="85"/>
      <c r="L10" s="85"/>
      <c r="M10" s="85"/>
      <c r="N10" s="85"/>
      <c r="O10" s="85"/>
      <c r="P10" s="85"/>
      <c r="Q10" s="85"/>
      <c r="R10" s="85"/>
      <c r="S10" s="85"/>
      <c r="T10" s="85"/>
    </row>
    <row r="11" spans="1:20" x14ac:dyDescent="0.25">
      <c r="A11" s="99" t="s">
        <v>0</v>
      </c>
      <c r="B11" s="100">
        <f>IF(('Group 2 Evaluation'!I17-'Group 2 Evaluation'!B17)=0,"-",('Group 2 Evaluation'!C17+'Group 2 Evaluation'!F17)/('Group 2 Evaluation'!I17-'Group 2 Evaluation'!B17)*100)</f>
        <v>78.609625668449198</v>
      </c>
      <c r="C11" s="85"/>
      <c r="D11" s="85"/>
      <c r="E11" s="85"/>
      <c r="F11" s="85"/>
      <c r="G11" s="85"/>
      <c r="H11" s="85"/>
      <c r="I11" s="85"/>
      <c r="J11" s="85"/>
      <c r="K11" s="85"/>
      <c r="L11" s="85"/>
      <c r="M11" s="85"/>
      <c r="N11" s="85"/>
      <c r="O11" s="85"/>
      <c r="P11" s="85"/>
      <c r="Q11" s="85"/>
      <c r="R11" s="85"/>
      <c r="S11" s="85"/>
      <c r="T11" s="85"/>
    </row>
    <row r="12" spans="1:20" ht="15.75" thickBot="1" x14ac:dyDescent="0.3">
      <c r="A12" s="103" t="s">
        <v>574</v>
      </c>
      <c r="B12" s="177" t="str">
        <f>IF(B10="-","Not applicable",IF(B10=100,"Acceptable",IF(AND(B10&lt;100,(B5+B6+B7)=100),"Acceptable with conditions","Unacceptable")))</f>
        <v>Unacceptable</v>
      </c>
      <c r="C12" s="85"/>
      <c r="D12" s="85"/>
      <c r="E12" s="85"/>
      <c r="F12" s="85"/>
      <c r="G12" s="85"/>
      <c r="H12" s="85"/>
      <c r="I12" s="85"/>
      <c r="J12" s="85"/>
      <c r="K12" s="85"/>
      <c r="L12" s="85"/>
      <c r="M12" s="85"/>
      <c r="N12" s="85"/>
      <c r="O12" s="85"/>
      <c r="P12" s="85"/>
      <c r="Q12" s="85"/>
      <c r="R12" s="85"/>
      <c r="S12" s="85"/>
      <c r="T12" s="85"/>
    </row>
    <row r="13" spans="1:20" x14ac:dyDescent="0.25">
      <c r="A13" s="85"/>
      <c r="B13" s="85"/>
      <c r="C13" s="85"/>
      <c r="D13" s="85"/>
      <c r="E13" s="85"/>
      <c r="F13" s="85"/>
      <c r="G13" s="85"/>
      <c r="H13" s="85"/>
      <c r="I13" s="85"/>
      <c r="J13" s="85"/>
      <c r="K13" s="85"/>
      <c r="L13" s="85"/>
      <c r="M13" s="85"/>
      <c r="N13" s="85"/>
      <c r="O13" s="85"/>
      <c r="P13" s="85"/>
      <c r="Q13" s="85"/>
      <c r="R13" s="85"/>
      <c r="S13" s="85"/>
      <c r="T13" s="85"/>
    </row>
    <row r="14" spans="1:20" ht="21" thickBot="1" x14ac:dyDescent="0.3">
      <c r="A14" s="237" t="s">
        <v>543</v>
      </c>
      <c r="B14" s="105"/>
      <c r="C14" s="105"/>
      <c r="D14" s="85"/>
      <c r="E14" s="85"/>
      <c r="F14" s="85"/>
      <c r="G14" s="85"/>
      <c r="H14" s="85"/>
      <c r="I14" s="85"/>
      <c r="J14" s="85"/>
      <c r="K14" s="85"/>
      <c r="L14" s="85"/>
      <c r="M14" s="85"/>
      <c r="N14" s="85"/>
      <c r="O14" s="85"/>
      <c r="P14" s="85"/>
      <c r="Q14" s="85"/>
      <c r="R14" s="85"/>
      <c r="S14" s="85"/>
      <c r="T14" s="85"/>
    </row>
    <row r="15" spans="1:20" x14ac:dyDescent="0.25">
      <c r="A15" s="107" t="s">
        <v>532</v>
      </c>
      <c r="B15" s="108" t="s">
        <v>531</v>
      </c>
      <c r="C15" s="109" t="s">
        <v>362</v>
      </c>
      <c r="D15" s="85"/>
      <c r="E15" s="85"/>
      <c r="F15" s="85"/>
      <c r="G15" s="85"/>
      <c r="H15" s="85"/>
      <c r="I15" s="85"/>
      <c r="J15" s="85"/>
      <c r="K15" s="85"/>
      <c r="L15" s="85"/>
      <c r="M15" s="85"/>
      <c r="N15" s="85"/>
      <c r="O15" s="85"/>
      <c r="P15" s="85"/>
      <c r="Q15" s="85"/>
      <c r="R15" s="85"/>
      <c r="S15" s="85"/>
      <c r="T15" s="85"/>
    </row>
    <row r="16" spans="1:20" x14ac:dyDescent="0.25">
      <c r="A16" s="75" t="s">
        <v>1189</v>
      </c>
      <c r="B16" s="110" t="s">
        <v>722</v>
      </c>
      <c r="C16" s="101">
        <f>IF('Group 2 Evaluation'!H5=0,"-",'Group 2 Evaluation'!G5/'Group 2 Evaluation'!H5*100)</f>
        <v>83.035714285714292</v>
      </c>
      <c r="D16" s="85"/>
      <c r="E16" s="85"/>
      <c r="F16" s="85"/>
      <c r="G16" s="85"/>
      <c r="H16" s="85"/>
      <c r="I16" s="85"/>
      <c r="J16" s="85"/>
      <c r="K16" s="85"/>
      <c r="L16" s="85"/>
      <c r="M16" s="85"/>
      <c r="N16" s="85"/>
      <c r="O16" s="85"/>
      <c r="P16" s="85"/>
      <c r="Q16" s="85"/>
      <c r="R16" s="85"/>
      <c r="S16" s="85"/>
      <c r="T16" s="85"/>
    </row>
    <row r="17" spans="1:20" x14ac:dyDescent="0.25">
      <c r="A17" s="76" t="s">
        <v>647</v>
      </c>
      <c r="B17" s="111" t="s">
        <v>581</v>
      </c>
      <c r="C17" s="101">
        <f>IF('Group 2 Evaluation'!H6=0,"-",'Group 2 Evaluation'!G6/'Group 2 Evaluation'!H6*100)</f>
        <v>78</v>
      </c>
      <c r="D17" s="85"/>
      <c r="E17" s="85"/>
      <c r="F17" s="85"/>
      <c r="G17" s="85"/>
      <c r="H17" s="85"/>
      <c r="I17" s="85"/>
      <c r="J17" s="85"/>
      <c r="K17" s="85"/>
      <c r="L17" s="85"/>
      <c r="M17" s="85"/>
      <c r="N17" s="85"/>
      <c r="O17" s="85"/>
      <c r="P17" s="85"/>
      <c r="Q17" s="85"/>
      <c r="R17" s="85"/>
      <c r="S17" s="85"/>
      <c r="T17" s="85"/>
    </row>
    <row r="18" spans="1:20" x14ac:dyDescent="0.25">
      <c r="A18" s="76" t="s">
        <v>1185</v>
      </c>
      <c r="B18" s="111" t="s">
        <v>13</v>
      </c>
      <c r="C18" s="101">
        <f>IF('Group 2 Evaluation'!H7=0,"-",'Group 2 Evaluation'!G7/'Group 2 Evaluation'!H7*100)</f>
        <v>97.65625</v>
      </c>
      <c r="D18" s="85"/>
      <c r="E18" s="85"/>
      <c r="F18" s="85"/>
      <c r="G18" s="85"/>
      <c r="H18" s="85"/>
      <c r="I18" s="85"/>
      <c r="J18" s="85"/>
      <c r="K18" s="85"/>
      <c r="L18" s="85"/>
      <c r="M18" s="85"/>
      <c r="N18" s="85"/>
      <c r="O18" s="85"/>
      <c r="P18" s="85"/>
      <c r="Q18" s="85"/>
      <c r="R18" s="85"/>
      <c r="S18" s="85"/>
      <c r="T18" s="85"/>
    </row>
    <row r="19" spans="1:20" x14ac:dyDescent="0.25">
      <c r="A19" s="76" t="s">
        <v>646</v>
      </c>
      <c r="B19" s="111" t="s">
        <v>583</v>
      </c>
      <c r="C19" s="101">
        <f>IF('Group 2 Evaluation'!H8=0,"-",'Group 2 Evaluation'!G8/'Group 2 Evaluation'!H8*100)</f>
        <v>72.794117647058826</v>
      </c>
      <c r="D19" s="85"/>
      <c r="E19" s="85"/>
      <c r="F19" s="85"/>
      <c r="G19" s="85"/>
      <c r="H19" s="85"/>
      <c r="I19" s="85"/>
      <c r="J19" s="85"/>
      <c r="K19" s="85"/>
      <c r="L19" s="85"/>
      <c r="M19" s="85"/>
      <c r="N19" s="85"/>
      <c r="O19" s="85"/>
      <c r="P19" s="85"/>
      <c r="Q19" s="85"/>
      <c r="R19" s="85"/>
      <c r="S19" s="85"/>
      <c r="T19" s="85"/>
    </row>
    <row r="20" spans="1:20" x14ac:dyDescent="0.25">
      <c r="A20" s="76" t="s">
        <v>1192</v>
      </c>
      <c r="B20" s="111" t="s">
        <v>723</v>
      </c>
      <c r="C20" s="101">
        <f>IF('Group 2 Evaluation'!H9=0,"-",'Group 2 Evaluation'!G9/'Group 2 Evaluation'!H9*100)</f>
        <v>82.5</v>
      </c>
      <c r="D20" s="85"/>
      <c r="E20" s="85"/>
      <c r="F20" s="85"/>
      <c r="G20" s="85"/>
      <c r="H20" s="85"/>
      <c r="I20" s="85"/>
      <c r="J20" s="85"/>
      <c r="K20" s="85"/>
      <c r="L20" s="85"/>
      <c r="M20" s="85"/>
      <c r="N20" s="85"/>
      <c r="O20" s="85"/>
      <c r="P20" s="85"/>
      <c r="Q20" s="85"/>
      <c r="R20" s="85"/>
      <c r="S20" s="85"/>
      <c r="T20" s="85"/>
    </row>
    <row r="21" spans="1:20" x14ac:dyDescent="0.25">
      <c r="A21" s="76" t="s">
        <v>1184</v>
      </c>
      <c r="B21" s="111" t="s">
        <v>584</v>
      </c>
      <c r="C21" s="101">
        <f>IF('Group 2 Evaluation'!H10=0,"-",'Group 2 Evaluation'!G10/'Group 2 Evaluation'!H10*100)</f>
        <v>65</v>
      </c>
      <c r="D21" s="85"/>
      <c r="E21" s="85"/>
      <c r="F21" s="85"/>
      <c r="G21" s="85"/>
      <c r="H21" s="85"/>
      <c r="I21" s="85"/>
      <c r="J21" s="85"/>
      <c r="K21" s="85"/>
      <c r="L21" s="85"/>
      <c r="M21" s="85"/>
      <c r="N21" s="85"/>
      <c r="O21" s="85"/>
      <c r="P21" s="85"/>
      <c r="Q21" s="85"/>
      <c r="R21" s="85"/>
      <c r="S21" s="85"/>
      <c r="T21" s="85"/>
    </row>
    <row r="22" spans="1:20" x14ac:dyDescent="0.25">
      <c r="A22" s="76" t="s">
        <v>1194</v>
      </c>
      <c r="B22" s="111" t="s">
        <v>20</v>
      </c>
      <c r="C22" s="101">
        <f>IF('Group 2 Evaluation'!H11=0,"-",'Group 2 Evaluation'!G11/'Group 2 Evaluation'!H11*100)</f>
        <v>87.5</v>
      </c>
      <c r="D22" s="85"/>
      <c r="E22" s="85"/>
      <c r="F22" s="85"/>
      <c r="G22" s="85"/>
      <c r="H22" s="85"/>
      <c r="I22" s="85"/>
      <c r="J22" s="85"/>
      <c r="K22" s="85"/>
      <c r="L22" s="85"/>
      <c r="M22" s="85"/>
      <c r="N22" s="85"/>
      <c r="O22" s="85"/>
      <c r="P22" s="85"/>
      <c r="Q22" s="85"/>
      <c r="R22" s="85"/>
      <c r="S22" s="85"/>
      <c r="T22" s="85"/>
    </row>
    <row r="23" spans="1:20" x14ac:dyDescent="0.25">
      <c r="A23" s="76" t="s">
        <v>1195</v>
      </c>
      <c r="B23" s="111" t="s">
        <v>10</v>
      </c>
      <c r="C23" s="101">
        <f>IF('Group 2 Evaluation'!H12=0,"-",'Group 2 Evaluation'!G12/'Group 2 Evaluation'!H12*100)</f>
        <v>54.166666666666664</v>
      </c>
      <c r="D23" s="85"/>
      <c r="E23" s="85"/>
      <c r="F23" s="85"/>
      <c r="G23" s="85"/>
      <c r="H23" s="85"/>
      <c r="I23" s="85"/>
      <c r="J23" s="85"/>
      <c r="K23" s="85"/>
      <c r="L23" s="85"/>
      <c r="M23" s="85"/>
      <c r="N23" s="85"/>
      <c r="O23" s="85"/>
      <c r="P23" s="85"/>
      <c r="Q23" s="85"/>
      <c r="R23" s="85"/>
      <c r="S23" s="85"/>
      <c r="T23" s="85"/>
    </row>
    <row r="24" spans="1:20" x14ac:dyDescent="0.25">
      <c r="A24" s="76" t="s">
        <v>1196</v>
      </c>
      <c r="B24" s="111" t="s">
        <v>724</v>
      </c>
      <c r="C24" s="101">
        <f>IF('Group 2 Evaluation'!H13=0,"-",'Group 2 Evaluation'!G13/'Group 2 Evaluation'!H13*100)</f>
        <v>100</v>
      </c>
      <c r="D24" s="85"/>
      <c r="E24" s="85"/>
      <c r="F24" s="85"/>
      <c r="G24" s="85"/>
      <c r="H24" s="85"/>
      <c r="I24" s="85"/>
      <c r="J24" s="85"/>
      <c r="K24" s="85"/>
      <c r="L24" s="85"/>
      <c r="M24" s="85"/>
      <c r="N24" s="85"/>
      <c r="O24" s="85"/>
      <c r="P24" s="85"/>
      <c r="Q24" s="85"/>
      <c r="R24" s="85"/>
      <c r="S24" s="85"/>
      <c r="T24" s="85"/>
    </row>
    <row r="25" spans="1:20" x14ac:dyDescent="0.25">
      <c r="A25" s="76" t="s">
        <v>1187</v>
      </c>
      <c r="B25" s="111" t="s">
        <v>725</v>
      </c>
      <c r="C25" s="101">
        <f>IF('Group 2 Evaluation'!H14=0,"-",'Group 2 Evaluation'!G14/'Group 2 Evaluation'!H14*100)</f>
        <v>84.615384615384613</v>
      </c>
      <c r="D25" s="85"/>
      <c r="E25" s="85"/>
      <c r="F25" s="85"/>
      <c r="G25" s="85"/>
      <c r="H25" s="85"/>
      <c r="I25" s="85"/>
      <c r="J25" s="85"/>
      <c r="K25" s="85"/>
      <c r="L25" s="85"/>
      <c r="M25" s="85"/>
      <c r="N25" s="85"/>
      <c r="O25" s="85"/>
      <c r="P25" s="85"/>
      <c r="Q25" s="85"/>
      <c r="R25" s="85"/>
      <c r="S25" s="85"/>
      <c r="T25" s="85"/>
    </row>
    <row r="26" spans="1:20" x14ac:dyDescent="0.25">
      <c r="A26" s="76" t="s">
        <v>1199</v>
      </c>
      <c r="B26" s="111" t="s">
        <v>726</v>
      </c>
      <c r="C26" s="101">
        <f>IF('Group 2 Evaluation'!H15=0,"-",'Group 2 Evaluation'!G15/'Group 2 Evaluation'!H15*100)</f>
        <v>86.36363636363636</v>
      </c>
      <c r="D26" s="85"/>
      <c r="E26" s="85"/>
      <c r="F26" s="85"/>
      <c r="G26" s="85"/>
      <c r="H26" s="85"/>
      <c r="I26" s="85"/>
      <c r="J26" s="85"/>
      <c r="K26" s="85"/>
      <c r="L26" s="85"/>
      <c r="M26" s="85"/>
      <c r="N26" s="85"/>
      <c r="O26" s="85"/>
      <c r="P26" s="85"/>
      <c r="Q26" s="85"/>
      <c r="R26" s="85"/>
      <c r="S26" s="85"/>
      <c r="T26" s="85"/>
    </row>
    <row r="27" spans="1:20" ht="15.75" thickBot="1" x14ac:dyDescent="0.3">
      <c r="A27" s="77" t="s">
        <v>1201</v>
      </c>
      <c r="B27" s="112" t="s">
        <v>727</v>
      </c>
      <c r="C27" s="102">
        <f>IF('Group 2 Evaluation'!H16=0,"-",'Group 2 Evaluation'!G16/'Group 2 Evaluation'!H16*100)</f>
        <v>100</v>
      </c>
      <c r="D27" s="85"/>
      <c r="E27" s="85"/>
      <c r="F27" s="85"/>
      <c r="G27" s="85"/>
      <c r="H27" s="85"/>
      <c r="I27" s="85"/>
      <c r="J27" s="85"/>
      <c r="K27" s="85"/>
      <c r="L27" s="85"/>
      <c r="M27" s="85"/>
      <c r="N27" s="85"/>
      <c r="O27" s="85"/>
      <c r="P27" s="85"/>
      <c r="Q27" s="85"/>
      <c r="R27" s="85"/>
      <c r="S27" s="85"/>
      <c r="T27" s="85"/>
    </row>
    <row r="28" spans="1:20" x14ac:dyDescent="0.25">
      <c r="A28" s="85"/>
      <c r="B28" s="85"/>
      <c r="C28" s="85"/>
      <c r="D28" s="85"/>
      <c r="E28" s="85"/>
      <c r="F28" s="85"/>
      <c r="G28" s="85"/>
      <c r="H28" s="85"/>
      <c r="I28" s="85"/>
      <c r="J28" s="85"/>
      <c r="K28" s="85"/>
      <c r="L28" s="85"/>
      <c r="M28" s="85"/>
      <c r="N28" s="85"/>
      <c r="O28" s="85"/>
      <c r="P28" s="85"/>
      <c r="Q28" s="85"/>
      <c r="R28" s="85"/>
      <c r="S28" s="85"/>
      <c r="T28" s="85"/>
    </row>
    <row r="29" spans="1:20" x14ac:dyDescent="0.25">
      <c r="A29" s="85"/>
      <c r="B29" s="85"/>
      <c r="C29" s="85"/>
      <c r="D29" s="85"/>
      <c r="E29" s="85"/>
      <c r="F29" s="85"/>
      <c r="G29" s="85"/>
      <c r="H29" s="85"/>
      <c r="I29" s="85"/>
      <c r="J29" s="85"/>
      <c r="K29" s="85"/>
      <c r="L29" s="85"/>
      <c r="M29" s="85"/>
      <c r="N29" s="85"/>
      <c r="O29" s="85"/>
      <c r="P29" s="85"/>
      <c r="Q29" s="85"/>
      <c r="R29" s="85"/>
      <c r="S29" s="85"/>
      <c r="T29" s="85"/>
    </row>
    <row r="30" spans="1:20" x14ac:dyDescent="0.25">
      <c r="A30" s="85"/>
      <c r="B30" s="85"/>
      <c r="C30" s="85"/>
      <c r="D30" s="85"/>
      <c r="E30" s="85"/>
      <c r="F30" s="85"/>
      <c r="G30" s="85"/>
      <c r="H30" s="85"/>
      <c r="I30" s="85"/>
      <c r="J30" s="85"/>
      <c r="K30" s="85"/>
      <c r="L30" s="85"/>
      <c r="M30" s="85"/>
      <c r="N30" s="85"/>
      <c r="O30" s="85"/>
      <c r="P30" s="85"/>
      <c r="Q30" s="85"/>
      <c r="R30" s="85"/>
      <c r="S30" s="85"/>
      <c r="T30" s="85"/>
    </row>
    <row r="31" spans="1:20" x14ac:dyDescent="0.25">
      <c r="A31" s="85"/>
      <c r="B31" s="85"/>
      <c r="C31" s="85"/>
      <c r="D31" s="85"/>
      <c r="E31" s="85"/>
      <c r="F31" s="85"/>
      <c r="G31" s="85"/>
      <c r="H31" s="85"/>
      <c r="I31" s="85"/>
      <c r="J31" s="85"/>
      <c r="K31" s="85"/>
      <c r="L31" s="85"/>
      <c r="M31" s="85"/>
      <c r="N31" s="85"/>
      <c r="O31" s="85"/>
      <c r="P31" s="85"/>
      <c r="Q31" s="85"/>
      <c r="R31" s="85"/>
      <c r="S31" s="85"/>
      <c r="T31" s="85"/>
    </row>
    <row r="32" spans="1:20" x14ac:dyDescent="0.25">
      <c r="A32" s="85"/>
      <c r="B32" s="85"/>
      <c r="C32" s="85"/>
      <c r="D32" s="85"/>
      <c r="E32" s="85"/>
      <c r="F32" s="85"/>
      <c r="G32" s="85"/>
      <c r="H32" s="85"/>
      <c r="I32" s="85"/>
      <c r="J32" s="85"/>
      <c r="K32" s="85"/>
      <c r="L32" s="85"/>
      <c r="M32" s="85"/>
      <c r="N32" s="85"/>
      <c r="O32" s="85"/>
      <c r="P32" s="85"/>
      <c r="Q32" s="85"/>
      <c r="R32" s="85"/>
      <c r="S32" s="85"/>
      <c r="T32" s="85"/>
    </row>
    <row r="33" spans="1:20" x14ac:dyDescent="0.25">
      <c r="A33" s="85"/>
      <c r="B33" s="85"/>
      <c r="C33" s="85"/>
      <c r="D33" s="85"/>
      <c r="E33" s="85"/>
      <c r="F33" s="85"/>
      <c r="G33" s="85"/>
      <c r="H33" s="85"/>
      <c r="I33" s="85"/>
      <c r="J33" s="85"/>
      <c r="K33" s="85"/>
      <c r="L33" s="85"/>
      <c r="M33" s="85"/>
      <c r="N33" s="85"/>
      <c r="O33" s="85"/>
      <c r="P33" s="85"/>
      <c r="Q33" s="85"/>
      <c r="R33" s="85"/>
      <c r="S33" s="85"/>
      <c r="T33" s="85"/>
    </row>
    <row r="34" spans="1:20" x14ac:dyDescent="0.25">
      <c r="A34" s="85"/>
      <c r="B34" s="85"/>
      <c r="C34" s="85"/>
      <c r="D34" s="85"/>
      <c r="E34" s="85"/>
      <c r="F34" s="85"/>
      <c r="G34" s="85"/>
      <c r="H34" s="85"/>
      <c r="I34" s="85"/>
      <c r="J34" s="85"/>
      <c r="K34" s="85"/>
      <c r="L34" s="85"/>
      <c r="M34" s="85"/>
      <c r="N34" s="85"/>
      <c r="O34" s="85"/>
      <c r="P34" s="85"/>
      <c r="Q34" s="85"/>
      <c r="R34" s="85"/>
      <c r="S34" s="85"/>
      <c r="T34" s="85"/>
    </row>
    <row r="35" spans="1:20" x14ac:dyDescent="0.25">
      <c r="A35" s="85"/>
      <c r="B35" s="85"/>
      <c r="C35" s="85"/>
      <c r="D35" s="85"/>
      <c r="E35" s="85"/>
      <c r="F35" s="85"/>
      <c r="G35" s="85"/>
      <c r="H35" s="85"/>
      <c r="I35" s="85"/>
      <c r="J35" s="85"/>
      <c r="K35" s="85"/>
      <c r="L35" s="85"/>
      <c r="M35" s="85"/>
      <c r="N35" s="85"/>
      <c r="O35" s="85"/>
      <c r="P35" s="85"/>
      <c r="Q35" s="85"/>
      <c r="R35" s="85"/>
      <c r="S35" s="85"/>
      <c r="T35" s="85"/>
    </row>
    <row r="36" spans="1:20" x14ac:dyDescent="0.25">
      <c r="A36" s="85"/>
      <c r="B36" s="85"/>
      <c r="C36" s="85"/>
      <c r="D36" s="85"/>
      <c r="E36" s="85"/>
      <c r="F36" s="85"/>
      <c r="G36" s="85"/>
      <c r="H36" s="85"/>
      <c r="I36" s="85"/>
      <c r="J36" s="85"/>
      <c r="K36" s="85"/>
      <c r="L36" s="85"/>
      <c r="M36" s="85"/>
      <c r="N36" s="85"/>
      <c r="O36" s="85"/>
      <c r="P36" s="85"/>
      <c r="Q36" s="85"/>
      <c r="R36" s="85"/>
      <c r="S36" s="85"/>
      <c r="T36" s="85"/>
    </row>
    <row r="37" spans="1:20" x14ac:dyDescent="0.25">
      <c r="A37" s="85"/>
      <c r="B37" s="85"/>
      <c r="C37" s="85"/>
      <c r="D37" s="85"/>
      <c r="E37" s="85"/>
      <c r="F37" s="85"/>
      <c r="G37" s="85"/>
      <c r="H37" s="85"/>
      <c r="I37" s="85"/>
      <c r="J37" s="85"/>
      <c r="K37" s="85"/>
      <c r="L37" s="85"/>
      <c r="M37" s="85"/>
      <c r="N37" s="85"/>
      <c r="O37" s="85"/>
      <c r="P37" s="85"/>
      <c r="Q37" s="85"/>
      <c r="R37" s="85"/>
      <c r="S37" s="85"/>
      <c r="T37" s="85"/>
    </row>
    <row r="38" spans="1:20" x14ac:dyDescent="0.25">
      <c r="A38" s="85"/>
      <c r="B38" s="85"/>
      <c r="C38" s="85"/>
      <c r="D38" s="85"/>
      <c r="E38" s="85"/>
      <c r="F38" s="85"/>
      <c r="G38" s="85"/>
      <c r="H38" s="85"/>
      <c r="I38" s="85"/>
      <c r="J38" s="85"/>
      <c r="K38" s="85"/>
      <c r="L38" s="85"/>
      <c r="M38" s="85"/>
      <c r="N38" s="85"/>
      <c r="O38" s="85"/>
      <c r="P38" s="85"/>
      <c r="Q38" s="85"/>
      <c r="R38" s="85"/>
      <c r="S38" s="85"/>
      <c r="T38" s="85"/>
    </row>
    <row r="39" spans="1:20" x14ac:dyDescent="0.25">
      <c r="A39" s="85"/>
      <c r="B39" s="85"/>
      <c r="C39" s="85"/>
      <c r="D39" s="85"/>
      <c r="E39" s="85"/>
      <c r="F39" s="85"/>
      <c r="G39" s="85"/>
      <c r="H39" s="85"/>
      <c r="I39" s="85"/>
      <c r="J39" s="85"/>
      <c r="K39" s="85"/>
      <c r="L39" s="85"/>
      <c r="M39" s="85"/>
      <c r="N39" s="85"/>
      <c r="O39" s="85"/>
      <c r="P39" s="85"/>
      <c r="Q39" s="85"/>
      <c r="R39" s="85"/>
      <c r="S39" s="85"/>
      <c r="T39" s="85"/>
    </row>
    <row r="40" spans="1:20" x14ac:dyDescent="0.25">
      <c r="A40" s="85"/>
      <c r="B40" s="85"/>
      <c r="C40" s="85"/>
      <c r="D40" s="85"/>
      <c r="E40" s="85"/>
      <c r="F40" s="85"/>
      <c r="G40" s="85"/>
      <c r="H40" s="85"/>
      <c r="I40" s="85"/>
      <c r="J40" s="85"/>
      <c r="K40" s="85"/>
      <c r="L40" s="85"/>
      <c r="M40" s="85"/>
      <c r="N40" s="85"/>
      <c r="O40" s="85"/>
      <c r="P40" s="85"/>
      <c r="Q40" s="85"/>
      <c r="R40" s="85"/>
      <c r="S40" s="85"/>
      <c r="T40" s="85"/>
    </row>
    <row r="41" spans="1:20" x14ac:dyDescent="0.25">
      <c r="E41" s="34"/>
      <c r="F41" s="34"/>
      <c r="G41" s="34"/>
      <c r="H41" s="34"/>
      <c r="I41" s="34"/>
      <c r="J41" s="34"/>
      <c r="K41" s="34"/>
      <c r="L41" s="34"/>
      <c r="M41" s="34"/>
      <c r="N41" s="34"/>
      <c r="O41" s="34"/>
      <c r="P41" s="34"/>
      <c r="Q41" s="34"/>
      <c r="R41" s="34"/>
      <c r="S41" s="34"/>
      <c r="T41" s="34"/>
    </row>
  </sheetData>
  <sheetProtection algorithmName="SHA-512" hashValue="vcWL5Qe2Na9O8SSTeLBujI4odojrvdDrzRsDsMnG4wm0UAy6M4bzxp0F9N+4VkcsQPfVO4dJwcbJ9PlZ6rYFxA==" saltValue="5NTQ5ZNxThc+4+/YU2AbNg==" spinCount="100000" sheet="1" objects="1" scenarios="1"/>
  <mergeCells count="2">
    <mergeCell ref="A1:T1"/>
    <mergeCell ref="A2:T2"/>
  </mergeCells>
  <conditionalFormatting sqref="A12:B12">
    <cfRule type="expression" dxfId="96" priority="1218">
      <formula>#REF!="Acceptable"</formula>
    </cfRule>
    <cfRule type="expression" dxfId="95" priority="1219">
      <formula>#REF!="Unacceptable"</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1"/>
  <sheetViews>
    <sheetView zoomScale="70" zoomScaleNormal="70" workbookViewId="0">
      <selection sqref="A1:T1"/>
    </sheetView>
  </sheetViews>
  <sheetFormatPr defaultRowHeight="15" x14ac:dyDescent="0.25"/>
  <cols>
    <col min="1" max="1" width="52.85546875" bestFit="1" customWidth="1"/>
    <col min="2" max="2" width="15.7109375" bestFit="1" customWidth="1"/>
    <col min="3" max="3" width="10.5703125" customWidth="1"/>
  </cols>
  <sheetData>
    <row r="1" spans="1:20" ht="48.75" customHeight="1" x14ac:dyDescent="0.25">
      <c r="A1" s="274" t="s">
        <v>271</v>
      </c>
      <c r="B1" s="275"/>
      <c r="C1" s="275"/>
      <c r="D1" s="275"/>
      <c r="E1" s="275"/>
      <c r="F1" s="275"/>
      <c r="G1" s="275"/>
      <c r="H1" s="275"/>
      <c r="I1" s="275"/>
      <c r="J1" s="275"/>
      <c r="K1" s="275"/>
      <c r="L1" s="275"/>
      <c r="M1" s="275"/>
      <c r="N1" s="275"/>
      <c r="O1" s="275"/>
      <c r="P1" s="275"/>
      <c r="Q1" s="275"/>
      <c r="R1" s="275"/>
      <c r="S1" s="275"/>
      <c r="T1" s="275"/>
    </row>
    <row r="2" spans="1:20" ht="48.75" customHeight="1" x14ac:dyDescent="0.25">
      <c r="A2" s="258" t="s">
        <v>1171</v>
      </c>
      <c r="B2" s="259"/>
      <c r="C2" s="259"/>
      <c r="D2" s="259"/>
      <c r="E2" s="259"/>
      <c r="F2" s="259"/>
      <c r="G2" s="259"/>
      <c r="H2" s="259"/>
      <c r="I2" s="259"/>
      <c r="J2" s="259"/>
      <c r="K2" s="259"/>
      <c r="L2" s="259"/>
      <c r="M2" s="259"/>
      <c r="N2" s="259"/>
      <c r="O2" s="259"/>
      <c r="P2" s="259"/>
      <c r="Q2" s="259"/>
      <c r="R2" s="259"/>
      <c r="S2" s="259"/>
      <c r="T2" s="259"/>
    </row>
    <row r="3" spans="1:20" ht="21" thickBot="1" x14ac:dyDescent="0.3">
      <c r="A3" s="237" t="s">
        <v>542</v>
      </c>
      <c r="B3" s="218"/>
      <c r="C3" s="219"/>
      <c r="D3" s="220"/>
      <c r="E3" s="85"/>
      <c r="F3" s="85"/>
      <c r="G3" s="85"/>
      <c r="H3" s="85"/>
      <c r="I3" s="85"/>
      <c r="J3" s="85"/>
      <c r="K3" s="85"/>
      <c r="L3" s="85"/>
      <c r="M3" s="85"/>
      <c r="N3" s="85"/>
      <c r="O3" s="85"/>
      <c r="P3" s="85"/>
      <c r="Q3" s="85"/>
      <c r="R3" s="85"/>
      <c r="S3" s="85"/>
      <c r="T3" s="85"/>
    </row>
    <row r="4" spans="1:20" x14ac:dyDescent="0.25">
      <c r="A4" s="78" t="s">
        <v>545</v>
      </c>
      <c r="B4" s="79" t="s">
        <v>1172</v>
      </c>
      <c r="C4" s="85"/>
      <c r="D4" s="85"/>
      <c r="E4" s="85"/>
      <c r="F4" s="85"/>
      <c r="G4" s="85"/>
      <c r="H4" s="85"/>
      <c r="I4" s="85"/>
      <c r="J4" s="85"/>
      <c r="K4" s="85"/>
      <c r="L4" s="85"/>
      <c r="M4" s="85"/>
      <c r="N4" s="85"/>
      <c r="O4" s="85"/>
      <c r="P4" s="85"/>
      <c r="Q4" s="85"/>
      <c r="R4" s="85"/>
      <c r="S4" s="85"/>
      <c r="T4" s="85"/>
    </row>
    <row r="5" spans="1:20" x14ac:dyDescent="0.25">
      <c r="A5" s="73" t="s">
        <v>366</v>
      </c>
      <c r="B5" s="74">
        <f>('Group 1 Evaluation'!B13+'Group 2 Evaluation'!B17)/('Group 1 Evaluation'!I13+'Group 2 Evaluation'!I17)*100</f>
        <v>14.17624521072797</v>
      </c>
      <c r="C5" s="85"/>
      <c r="D5" s="85"/>
      <c r="E5" s="85"/>
      <c r="F5" s="85"/>
      <c r="G5" s="85"/>
      <c r="H5" s="85"/>
      <c r="I5" s="85"/>
      <c r="J5" s="85"/>
      <c r="K5" s="85"/>
      <c r="L5" s="85"/>
      <c r="M5" s="85"/>
      <c r="N5" s="85"/>
      <c r="O5" s="85"/>
      <c r="P5" s="85"/>
      <c r="Q5" s="85"/>
      <c r="R5" s="85"/>
      <c r="S5" s="85"/>
      <c r="T5" s="85"/>
    </row>
    <row r="6" spans="1:20" x14ac:dyDescent="0.25">
      <c r="A6" s="73" t="s">
        <v>367</v>
      </c>
      <c r="B6" s="74">
        <f>('Group 1 Evaluation'!C13+'Group 2 Evaluation'!C17)/('Group 1 Evaluation'!I13+'Group 2 Evaluation'!I17)*100</f>
        <v>53.256704980842919</v>
      </c>
      <c r="C6" s="85"/>
      <c r="D6" s="85"/>
      <c r="E6" s="85"/>
      <c r="F6" s="85"/>
      <c r="G6" s="85"/>
      <c r="H6" s="85"/>
      <c r="I6" s="85"/>
      <c r="J6" s="85"/>
      <c r="K6" s="85"/>
      <c r="L6" s="85"/>
      <c r="M6" s="85"/>
      <c r="N6" s="85"/>
      <c r="O6" s="85"/>
      <c r="P6" s="85"/>
      <c r="Q6" s="85"/>
      <c r="R6" s="85"/>
      <c r="S6" s="85"/>
      <c r="T6" s="85"/>
    </row>
    <row r="7" spans="1:20" x14ac:dyDescent="0.25">
      <c r="A7" s="73" t="s">
        <v>368</v>
      </c>
      <c r="B7" s="74">
        <f>('Group 1 Evaluation'!D13+'Group 2 Evaluation'!D17)/('Group 1 Evaluation'!I13+'Group 2 Evaluation'!I17)*100</f>
        <v>11.877394636015326</v>
      </c>
      <c r="C7" s="85"/>
      <c r="D7" s="85"/>
      <c r="E7" s="85"/>
      <c r="F7" s="85"/>
      <c r="G7" s="85"/>
      <c r="H7" s="85"/>
      <c r="I7" s="85"/>
      <c r="J7" s="85"/>
      <c r="K7" s="85"/>
      <c r="L7" s="85"/>
      <c r="M7" s="85"/>
      <c r="N7" s="85"/>
      <c r="O7" s="85"/>
      <c r="P7" s="85"/>
      <c r="Q7" s="85"/>
      <c r="R7" s="85"/>
      <c r="S7" s="85"/>
      <c r="T7" s="85"/>
    </row>
    <row r="8" spans="1:20" x14ac:dyDescent="0.25">
      <c r="A8" s="73" t="s">
        <v>369</v>
      </c>
      <c r="B8" s="74">
        <f>('Group 1 Evaluation'!E13+'Group 2 Evaluation'!E17)/('Group 1 Evaluation'!I13+'Group 2 Evaluation'!I17)*100</f>
        <v>9.1954022988505741</v>
      </c>
      <c r="C8" s="106"/>
      <c r="D8" s="106"/>
      <c r="E8" s="85"/>
      <c r="F8" s="85"/>
      <c r="G8" s="85"/>
      <c r="H8" s="85"/>
      <c r="I8" s="85"/>
      <c r="J8" s="85"/>
      <c r="K8" s="85"/>
      <c r="L8" s="85"/>
      <c r="M8" s="85"/>
      <c r="N8" s="85"/>
      <c r="O8" s="85"/>
      <c r="P8" s="85"/>
      <c r="Q8" s="85"/>
      <c r="R8" s="85"/>
      <c r="S8" s="85"/>
      <c r="T8" s="85"/>
    </row>
    <row r="9" spans="1:20" x14ac:dyDescent="0.25">
      <c r="A9" s="73" t="s">
        <v>370</v>
      </c>
      <c r="B9" s="74">
        <f>('Group 1 Evaluation'!F13+'Group 2 Evaluation'!F17)/('Group 1 Evaluation'!I13+'Group 2 Evaluation'!I17)*100</f>
        <v>11.494252873563218</v>
      </c>
      <c r="C9" s="85"/>
      <c r="D9" s="106"/>
      <c r="E9" s="85"/>
      <c r="F9" s="85"/>
      <c r="G9" s="85"/>
      <c r="H9" s="85"/>
      <c r="I9" s="85"/>
      <c r="J9" s="85"/>
      <c r="K9" s="85"/>
      <c r="L9" s="85"/>
      <c r="M9" s="85"/>
      <c r="N9" s="85"/>
      <c r="O9" s="85"/>
      <c r="P9" s="85"/>
      <c r="Q9" s="85"/>
      <c r="R9" s="85"/>
      <c r="S9" s="85"/>
      <c r="T9" s="85"/>
    </row>
    <row r="10" spans="1:20" x14ac:dyDescent="0.25">
      <c r="A10" s="99" t="s">
        <v>362</v>
      </c>
      <c r="B10" s="100">
        <f>IF(AND('Group 1 Results'!B10="-",'Group 2 Results'!B10="-"),"-",IF('Group 1 Results'!B10="-",'Group 2 Results'!B10,IF('Group 2 Results'!B10="-",'Group 1 Results'!B10,('Group 1 Results'!B10+'Group 2 Results'!B10)/2)))</f>
        <v>73.460370063518369</v>
      </c>
      <c r="C10" s="85"/>
      <c r="D10" s="86"/>
      <c r="E10" s="85"/>
      <c r="F10" s="85"/>
      <c r="G10" s="85"/>
      <c r="H10" s="85"/>
      <c r="I10" s="85"/>
      <c r="J10" s="85"/>
      <c r="K10" s="85"/>
      <c r="L10" s="85"/>
      <c r="M10" s="85"/>
      <c r="N10" s="85"/>
      <c r="O10" s="85"/>
      <c r="P10" s="85"/>
      <c r="Q10" s="85"/>
      <c r="R10" s="85"/>
      <c r="S10" s="85"/>
      <c r="T10" s="85"/>
    </row>
    <row r="11" spans="1:20" x14ac:dyDescent="0.25">
      <c r="A11" s="99" t="s">
        <v>0</v>
      </c>
      <c r="B11" s="100">
        <f>IF(AND('Group 1 Results'!B11="-",'Group 2 Results'!B11="-"),"-",IF('Group 1 Results'!B11="-",'Group 2 Results'!B11,IF('Group 2 Results'!B11="-",'Group 1 Results'!B11,('Group 1 Results'!B11+'Group 2 Results'!B11)/2)))</f>
        <v>69.034542563954332</v>
      </c>
      <c r="C11" s="85"/>
      <c r="D11" s="86"/>
      <c r="E11" s="85"/>
      <c r="F11" s="85"/>
      <c r="G11" s="85"/>
      <c r="H11" s="85"/>
      <c r="I11" s="85"/>
      <c r="J11" s="85"/>
      <c r="K11" s="85"/>
      <c r="L11" s="85"/>
      <c r="M11" s="85"/>
      <c r="N11" s="85"/>
      <c r="O11" s="85"/>
      <c r="P11" s="85"/>
      <c r="Q11" s="85"/>
      <c r="R11" s="85"/>
      <c r="S11" s="85"/>
      <c r="T11" s="85"/>
    </row>
    <row r="12" spans="1:20" ht="15.75" thickBot="1" x14ac:dyDescent="0.3">
      <c r="A12" s="103" t="s">
        <v>574</v>
      </c>
      <c r="B12" s="104" t="str">
        <f>IF(B10=100,"Acceptable",IF(AND(B10&lt;100,(B6+B7)=100),"Acceptable with conditions","Unacceptable"))</f>
        <v>Unacceptable</v>
      </c>
      <c r="C12" s="85"/>
      <c r="D12" s="86"/>
      <c r="E12" s="85"/>
      <c r="F12" s="85"/>
      <c r="G12" s="85"/>
      <c r="H12" s="85"/>
      <c r="I12" s="85"/>
      <c r="J12" s="85"/>
      <c r="K12" s="85"/>
      <c r="L12" s="85"/>
      <c r="M12" s="85"/>
      <c r="N12" s="85"/>
      <c r="O12" s="85"/>
      <c r="P12" s="85"/>
      <c r="Q12" s="85"/>
      <c r="R12" s="85"/>
      <c r="S12" s="85"/>
      <c r="T12" s="85"/>
    </row>
    <row r="13" spans="1:20" x14ac:dyDescent="0.25">
      <c r="A13" s="85"/>
      <c r="B13" s="85"/>
      <c r="C13" s="85"/>
      <c r="D13" s="86"/>
      <c r="E13" s="85"/>
      <c r="F13" s="85"/>
      <c r="G13" s="85"/>
      <c r="H13" s="85"/>
      <c r="I13" s="85"/>
      <c r="J13" s="85"/>
      <c r="K13" s="85"/>
      <c r="L13" s="85"/>
      <c r="M13" s="85"/>
      <c r="N13" s="85"/>
      <c r="O13" s="85"/>
      <c r="P13" s="85"/>
      <c r="Q13" s="85"/>
      <c r="R13" s="85"/>
      <c r="S13" s="85"/>
      <c r="T13" s="85"/>
    </row>
    <row r="14" spans="1:20" ht="21" thickBot="1" x14ac:dyDescent="0.3">
      <c r="A14" s="237" t="s">
        <v>543</v>
      </c>
      <c r="B14" s="105"/>
      <c r="C14" s="105"/>
      <c r="D14" s="86"/>
      <c r="E14" s="85"/>
      <c r="F14" s="85"/>
      <c r="G14" s="85"/>
      <c r="H14" s="85"/>
      <c r="I14" s="85"/>
      <c r="J14" s="85"/>
      <c r="K14" s="85"/>
      <c r="L14" s="85"/>
      <c r="M14" s="85"/>
      <c r="N14" s="85"/>
      <c r="O14" s="85"/>
      <c r="P14" s="85"/>
      <c r="Q14" s="85"/>
      <c r="R14" s="85"/>
      <c r="S14" s="85"/>
      <c r="T14" s="85"/>
    </row>
    <row r="15" spans="1:20" x14ac:dyDescent="0.25">
      <c r="A15" s="107" t="s">
        <v>532</v>
      </c>
      <c r="B15" s="108" t="s">
        <v>531</v>
      </c>
      <c r="C15" s="109" t="s">
        <v>362</v>
      </c>
      <c r="D15" s="86"/>
      <c r="E15" s="85"/>
      <c r="F15" s="85"/>
      <c r="G15" s="85"/>
      <c r="H15" s="85"/>
      <c r="I15" s="85"/>
      <c r="J15" s="85"/>
      <c r="K15" s="85"/>
      <c r="L15" s="85"/>
      <c r="M15" s="85"/>
      <c r="N15" s="85"/>
      <c r="O15" s="85"/>
      <c r="P15" s="85"/>
      <c r="Q15" s="85"/>
      <c r="R15" s="85"/>
      <c r="S15" s="85"/>
      <c r="T15" s="85"/>
    </row>
    <row r="16" spans="1:20" x14ac:dyDescent="0.25">
      <c r="A16" s="75" t="s">
        <v>1189</v>
      </c>
      <c r="B16" s="110" t="s">
        <v>722</v>
      </c>
      <c r="C16" s="100">
        <f>'Group 2 Results'!C16</f>
        <v>83.035714285714292</v>
      </c>
      <c r="D16" s="86"/>
      <c r="E16" s="85"/>
      <c r="F16" s="85"/>
      <c r="G16" s="85"/>
      <c r="H16" s="85"/>
      <c r="I16" s="85"/>
      <c r="J16" s="85"/>
      <c r="K16" s="85"/>
      <c r="L16" s="85"/>
      <c r="M16" s="85"/>
      <c r="N16" s="85"/>
      <c r="O16" s="85"/>
      <c r="P16" s="85"/>
      <c r="Q16" s="85"/>
      <c r="R16" s="85"/>
      <c r="S16" s="85"/>
      <c r="T16" s="85"/>
    </row>
    <row r="17" spans="1:20" x14ac:dyDescent="0.25">
      <c r="A17" s="76" t="s">
        <v>647</v>
      </c>
      <c r="B17" s="111" t="s">
        <v>581</v>
      </c>
      <c r="C17" s="100">
        <f>IF(AND('Group 1 Results'!C16="-",'Group 2 Results'!C17="-"),"-",IF('Group 1 Results'!C16="-",'Group 2 Results'!C17,IF('Group 2 Results'!C17="-",'Group 1 Results'!C16,('Group 1 Results'!C16+'Group 2 Results'!C17)/2)))</f>
        <v>64</v>
      </c>
      <c r="D17" s="86"/>
      <c r="E17" s="85"/>
      <c r="F17" s="85"/>
      <c r="G17" s="85"/>
      <c r="H17" s="85"/>
      <c r="I17" s="85"/>
      <c r="J17" s="85"/>
      <c r="K17" s="85"/>
      <c r="L17" s="85"/>
      <c r="M17" s="85"/>
      <c r="N17" s="85"/>
      <c r="O17" s="85"/>
      <c r="P17" s="85"/>
      <c r="Q17" s="85"/>
      <c r="R17" s="85"/>
      <c r="S17" s="85"/>
      <c r="T17" s="85"/>
    </row>
    <row r="18" spans="1:20" x14ac:dyDescent="0.25">
      <c r="A18" s="76" t="s">
        <v>1185</v>
      </c>
      <c r="B18" s="111" t="s">
        <v>13</v>
      </c>
      <c r="C18" s="100">
        <f>IF(AND('Group 1 Results'!C17="-",'Group 2 Results'!C18="-"),"-",IF('Group 1 Results'!C17="-",'Group 2 Results'!C18,IF('Group 2 Results'!C18="-",'Group 1 Results'!C17,('Group 1 Results'!C17+'Group 2 Results'!C18)/2)))</f>
        <v>98.828125</v>
      </c>
      <c r="D18" s="86"/>
      <c r="E18" s="85"/>
      <c r="F18" s="85"/>
      <c r="G18" s="85"/>
      <c r="H18" s="85"/>
      <c r="I18" s="85"/>
      <c r="J18" s="85"/>
      <c r="K18" s="85"/>
      <c r="L18" s="85"/>
      <c r="M18" s="85"/>
      <c r="N18" s="85"/>
      <c r="O18" s="85"/>
      <c r="P18" s="85"/>
      <c r="Q18" s="85"/>
      <c r="R18" s="85"/>
      <c r="S18" s="85"/>
      <c r="T18" s="85"/>
    </row>
    <row r="19" spans="1:20" x14ac:dyDescent="0.25">
      <c r="A19" s="76" t="s">
        <v>646</v>
      </c>
      <c r="B19" s="111" t="s">
        <v>583</v>
      </c>
      <c r="C19" s="100">
        <f>IF(AND('Group 1 Results'!C18="-",'Group 2 Results'!C19="-"),"-",IF('Group 1 Results'!C18="-",'Group 2 Results'!C19,IF('Group 2 Results'!C19="-",'Group 1 Results'!C18,('Group 1 Results'!C18+'Group 2 Results'!C19)/2)))</f>
        <v>71.39705882352942</v>
      </c>
      <c r="D19" s="86"/>
      <c r="E19" s="85"/>
      <c r="F19" s="85"/>
      <c r="G19" s="85"/>
      <c r="H19" s="85"/>
      <c r="I19" s="85"/>
      <c r="J19" s="85"/>
      <c r="K19" s="85"/>
      <c r="L19" s="85"/>
      <c r="M19" s="85"/>
      <c r="N19" s="85"/>
      <c r="O19" s="85"/>
      <c r="P19" s="85"/>
      <c r="Q19" s="85"/>
      <c r="R19" s="85"/>
      <c r="S19" s="85"/>
      <c r="T19" s="85"/>
    </row>
    <row r="20" spans="1:20" x14ac:dyDescent="0.25">
      <c r="A20" s="76" t="s">
        <v>1192</v>
      </c>
      <c r="B20" s="111" t="s">
        <v>723</v>
      </c>
      <c r="C20" s="100">
        <f>('Group 2 Results'!C20)</f>
        <v>82.5</v>
      </c>
      <c r="D20" s="85"/>
      <c r="E20" s="85"/>
      <c r="F20" s="85"/>
      <c r="G20" s="85"/>
      <c r="H20" s="85"/>
      <c r="I20" s="85"/>
      <c r="J20" s="85"/>
      <c r="K20" s="85"/>
      <c r="L20" s="85"/>
      <c r="M20" s="85"/>
      <c r="N20" s="85"/>
      <c r="O20" s="85"/>
      <c r="P20" s="85"/>
      <c r="Q20" s="85"/>
      <c r="R20" s="85"/>
      <c r="S20" s="85"/>
      <c r="T20" s="85"/>
    </row>
    <row r="21" spans="1:20" x14ac:dyDescent="0.25">
      <c r="A21" s="76" t="s">
        <v>1184</v>
      </c>
      <c r="B21" s="111" t="s">
        <v>584</v>
      </c>
      <c r="C21" s="100">
        <f>IF(AND('Group 1 Results'!C19="-",'Group 2 Results'!C21="-"),"-",IF('Group 1 Results'!C19="-",'Group 2 Results'!C21,IF('Group 2 Results'!C21="-",'Group 1 Results'!C19,('Group 1 Results'!C19+'Group 2 Results'!C21)/2)))</f>
        <v>58.392857142857146</v>
      </c>
      <c r="D21" s="192"/>
      <c r="E21" s="85"/>
      <c r="F21" s="85"/>
      <c r="G21" s="85"/>
      <c r="H21" s="85"/>
      <c r="I21" s="85"/>
      <c r="J21" s="85"/>
      <c r="K21" s="85"/>
      <c r="L21" s="85"/>
      <c r="M21" s="85"/>
      <c r="N21" s="85"/>
      <c r="O21" s="85"/>
      <c r="P21" s="85"/>
      <c r="Q21" s="85"/>
      <c r="R21" s="85"/>
      <c r="S21" s="85"/>
      <c r="T21" s="85"/>
    </row>
    <row r="22" spans="1:20" x14ac:dyDescent="0.25">
      <c r="A22" s="76" t="s">
        <v>1194</v>
      </c>
      <c r="B22" s="111" t="s">
        <v>20</v>
      </c>
      <c r="C22" s="100">
        <f>IF(AND('Group 1 Results'!C20="-",'Group 2 Results'!C22="-"),"-",IF('Group 1 Results'!C20="-",'Group 2 Results'!C22,IF('Group 2 Results'!C22="-",'Group 1 Results'!C20,('Group 1 Results'!C20+'Group 2 Results'!C22)/2)))</f>
        <v>83.333333333333329</v>
      </c>
      <c r="D22" s="85"/>
      <c r="E22" s="85"/>
      <c r="F22" s="85"/>
      <c r="G22" s="85"/>
      <c r="H22" s="85"/>
      <c r="I22" s="85"/>
      <c r="J22" s="85"/>
      <c r="K22" s="85"/>
      <c r="L22" s="85"/>
      <c r="M22" s="85"/>
      <c r="N22" s="85"/>
      <c r="O22" s="85"/>
      <c r="P22" s="85"/>
      <c r="Q22" s="85"/>
      <c r="R22" s="85"/>
      <c r="S22" s="85"/>
      <c r="T22" s="85"/>
    </row>
    <row r="23" spans="1:20" x14ac:dyDescent="0.25">
      <c r="A23" s="76" t="s">
        <v>1195</v>
      </c>
      <c r="B23" s="111" t="s">
        <v>10</v>
      </c>
      <c r="C23" s="100">
        <f>IF(AND('Group 1 Results'!C21="-",'Group 2 Results'!C23="-"),"-",IF('Group 1 Results'!C21="-",'Group 2 Results'!C23,IF('Group 2 Results'!C23="-",'Group 1 Results'!C21,('Group 1 Results'!C21+'Group 2 Results'!C23)/2)))</f>
        <v>58.333333333333329</v>
      </c>
      <c r="D23" s="85"/>
      <c r="E23" s="85"/>
      <c r="F23" s="85"/>
      <c r="G23" s="85"/>
      <c r="H23" s="85"/>
      <c r="I23" s="85"/>
      <c r="J23" s="85"/>
      <c r="K23" s="85"/>
      <c r="L23" s="85"/>
      <c r="M23" s="85"/>
      <c r="N23" s="85"/>
      <c r="O23" s="85"/>
      <c r="P23" s="85"/>
      <c r="Q23" s="85"/>
      <c r="R23" s="85"/>
      <c r="S23" s="85"/>
      <c r="T23" s="85"/>
    </row>
    <row r="24" spans="1:20" x14ac:dyDescent="0.25">
      <c r="A24" s="76" t="s">
        <v>1196</v>
      </c>
      <c r="B24" s="111" t="s">
        <v>724</v>
      </c>
      <c r="C24" s="100">
        <f>'Group 2 Results'!C24</f>
        <v>100</v>
      </c>
      <c r="D24" s="85"/>
      <c r="E24" s="85"/>
      <c r="F24" s="85"/>
      <c r="G24" s="85"/>
      <c r="H24" s="85"/>
      <c r="I24" s="85"/>
      <c r="J24" s="85"/>
      <c r="K24" s="85"/>
      <c r="L24" s="85"/>
      <c r="M24" s="85"/>
      <c r="N24" s="85"/>
      <c r="O24" s="85"/>
      <c r="P24" s="85"/>
      <c r="Q24" s="85"/>
      <c r="R24" s="85"/>
      <c r="S24" s="85"/>
      <c r="T24" s="85"/>
    </row>
    <row r="25" spans="1:20" x14ac:dyDescent="0.25">
      <c r="A25" s="76" t="s">
        <v>1187</v>
      </c>
      <c r="B25" s="111" t="s">
        <v>725</v>
      </c>
      <c r="C25" s="100">
        <f>IF(AND('Group 1 Results'!C22="-",'Group 2 Results'!C25="-"),"-",IF('Group 1 Results'!C22="-",'Group 2 Results'!C25,IF('Group 2 Results'!C25="-",'Group 1 Results'!C22,('Group 1 Results'!C22+'Group 2 Results'!C25)/2)))</f>
        <v>63.141025641025642</v>
      </c>
      <c r="D25" s="85"/>
      <c r="E25" s="85"/>
      <c r="F25" s="85"/>
      <c r="G25" s="85"/>
      <c r="H25" s="85"/>
      <c r="I25" s="85"/>
      <c r="J25" s="85"/>
      <c r="K25" s="85"/>
      <c r="L25" s="85"/>
      <c r="M25" s="85"/>
      <c r="N25" s="85"/>
      <c r="O25" s="85"/>
      <c r="P25" s="85"/>
      <c r="Q25" s="85"/>
      <c r="R25" s="85"/>
      <c r="S25" s="85"/>
      <c r="T25" s="85"/>
    </row>
    <row r="26" spans="1:20" x14ac:dyDescent="0.25">
      <c r="A26" s="76" t="s">
        <v>1199</v>
      </c>
      <c r="B26" s="111" t="s">
        <v>726</v>
      </c>
      <c r="C26" s="100">
        <f>IF(AND('Group 1 Results'!C23="-",'Group 2 Results'!C26="-"),"-",IF('Group 1 Results'!C23="-",'Group 2 Results'!C26,IF('Group 2 Results'!C26="-",'Group 1 Results'!C23,('Group 1 Results'!C23+'Group 2 Results'!C26)/2)))</f>
        <v>74.431818181818187</v>
      </c>
      <c r="D26" s="85"/>
      <c r="E26" s="85"/>
      <c r="F26" s="85"/>
      <c r="G26" s="85"/>
      <c r="H26" s="85"/>
      <c r="I26" s="85"/>
      <c r="J26" s="85"/>
      <c r="K26" s="85"/>
      <c r="L26" s="85"/>
      <c r="M26" s="85"/>
      <c r="N26" s="85"/>
      <c r="O26" s="85"/>
      <c r="P26" s="85"/>
      <c r="Q26" s="85"/>
      <c r="R26" s="85"/>
      <c r="S26" s="85"/>
      <c r="T26" s="85"/>
    </row>
    <row r="27" spans="1:20" ht="15.75" thickBot="1" x14ac:dyDescent="0.3">
      <c r="A27" s="77" t="s">
        <v>1201</v>
      </c>
      <c r="B27" s="112" t="s">
        <v>727</v>
      </c>
      <c r="C27" s="165">
        <f>'Group 2 Results'!C27</f>
        <v>100</v>
      </c>
      <c r="D27" s="85"/>
      <c r="E27" s="85"/>
      <c r="F27" s="85"/>
      <c r="G27" s="85"/>
      <c r="H27" s="85"/>
      <c r="I27" s="85"/>
      <c r="J27" s="85"/>
      <c r="K27" s="85"/>
      <c r="L27" s="85"/>
      <c r="M27" s="85"/>
      <c r="N27" s="85"/>
      <c r="O27" s="85"/>
      <c r="P27" s="85"/>
      <c r="Q27" s="85"/>
      <c r="R27" s="85"/>
      <c r="S27" s="85"/>
      <c r="T27" s="85"/>
    </row>
    <row r="28" spans="1:20" x14ac:dyDescent="0.25">
      <c r="A28" s="85"/>
      <c r="B28" s="85"/>
      <c r="C28" s="85"/>
      <c r="D28" s="85"/>
      <c r="E28" s="85"/>
      <c r="F28" s="85"/>
      <c r="G28" s="85"/>
      <c r="H28" s="85"/>
      <c r="I28" s="85"/>
      <c r="J28" s="85"/>
      <c r="K28" s="85"/>
      <c r="L28" s="85"/>
      <c r="M28" s="85"/>
      <c r="N28" s="85"/>
      <c r="O28" s="85"/>
      <c r="P28" s="85"/>
      <c r="Q28" s="85"/>
      <c r="R28" s="85"/>
      <c r="S28" s="85"/>
      <c r="T28" s="85"/>
    </row>
    <row r="29" spans="1:20" x14ac:dyDescent="0.25">
      <c r="A29" s="85"/>
      <c r="B29" s="85"/>
      <c r="C29" s="85"/>
      <c r="D29" s="85"/>
      <c r="E29" s="85"/>
      <c r="F29" s="85"/>
      <c r="G29" s="85"/>
      <c r="H29" s="85"/>
      <c r="I29" s="85"/>
      <c r="J29" s="85"/>
      <c r="K29" s="85"/>
      <c r="L29" s="85"/>
      <c r="M29" s="85"/>
      <c r="N29" s="85"/>
      <c r="O29" s="85"/>
      <c r="P29" s="85"/>
      <c r="Q29" s="85"/>
      <c r="R29" s="85"/>
      <c r="S29" s="85"/>
      <c r="T29" s="85"/>
    </row>
    <row r="30" spans="1:20" x14ac:dyDescent="0.25">
      <c r="A30" s="85"/>
      <c r="B30" s="85"/>
      <c r="C30" s="85"/>
      <c r="D30" s="85"/>
      <c r="E30" s="85"/>
      <c r="F30" s="85"/>
      <c r="G30" s="85"/>
      <c r="H30" s="85"/>
      <c r="I30" s="85"/>
      <c r="J30" s="85"/>
      <c r="K30" s="85"/>
      <c r="L30" s="85"/>
      <c r="M30" s="85"/>
      <c r="N30" s="85"/>
      <c r="O30" s="85"/>
      <c r="P30" s="85"/>
      <c r="Q30" s="85"/>
      <c r="R30" s="85"/>
      <c r="S30" s="85"/>
      <c r="T30" s="85"/>
    </row>
    <row r="31" spans="1:20" x14ac:dyDescent="0.25">
      <c r="A31" s="85"/>
      <c r="B31" s="85"/>
      <c r="C31" s="85"/>
      <c r="D31" s="85"/>
      <c r="E31" s="85"/>
      <c r="F31" s="85"/>
      <c r="G31" s="85"/>
      <c r="H31" s="85"/>
      <c r="I31" s="85"/>
      <c r="J31" s="85"/>
      <c r="K31" s="85"/>
      <c r="L31" s="85"/>
      <c r="M31" s="85"/>
      <c r="N31" s="85"/>
      <c r="O31" s="85"/>
      <c r="P31" s="85"/>
      <c r="Q31" s="85"/>
      <c r="R31" s="85"/>
      <c r="S31" s="85"/>
      <c r="T31" s="85"/>
    </row>
    <row r="32" spans="1:20" x14ac:dyDescent="0.25">
      <c r="A32" s="85"/>
      <c r="B32" s="85"/>
      <c r="C32" s="85"/>
      <c r="D32" s="85"/>
      <c r="E32" s="85"/>
      <c r="F32" s="85"/>
      <c r="G32" s="85"/>
      <c r="H32" s="85"/>
      <c r="I32" s="85"/>
      <c r="J32" s="85"/>
      <c r="K32" s="85"/>
      <c r="L32" s="85"/>
      <c r="M32" s="85"/>
      <c r="N32" s="85"/>
      <c r="O32" s="85"/>
      <c r="P32" s="85"/>
      <c r="Q32" s="85"/>
      <c r="R32" s="85"/>
      <c r="S32" s="85"/>
      <c r="T32" s="85"/>
    </row>
    <row r="33" spans="1:20" x14ac:dyDescent="0.25">
      <c r="A33" s="85"/>
      <c r="B33" s="85"/>
      <c r="C33" s="85"/>
      <c r="D33" s="85"/>
      <c r="E33" s="85"/>
      <c r="F33" s="85"/>
      <c r="G33" s="85"/>
      <c r="H33" s="85"/>
      <c r="I33" s="85"/>
      <c r="J33" s="85"/>
      <c r="K33" s="85"/>
      <c r="L33" s="85"/>
      <c r="M33" s="85"/>
      <c r="N33" s="85"/>
      <c r="O33" s="85"/>
      <c r="P33" s="85"/>
      <c r="Q33" s="85"/>
      <c r="R33" s="85"/>
      <c r="S33" s="85"/>
      <c r="T33" s="85"/>
    </row>
    <row r="34" spans="1:20" x14ac:dyDescent="0.25">
      <c r="A34" s="85"/>
      <c r="B34" s="85"/>
      <c r="C34" s="85"/>
      <c r="D34" s="85"/>
      <c r="E34" s="85"/>
      <c r="F34" s="85"/>
      <c r="G34" s="85"/>
      <c r="H34" s="85"/>
      <c r="I34" s="85"/>
      <c r="J34" s="85"/>
      <c r="K34" s="85"/>
      <c r="L34" s="85"/>
      <c r="M34" s="85"/>
      <c r="N34" s="85"/>
      <c r="O34" s="85"/>
      <c r="P34" s="85"/>
      <c r="Q34" s="85"/>
      <c r="R34" s="85"/>
      <c r="S34" s="85"/>
      <c r="T34" s="85"/>
    </row>
    <row r="35" spans="1:20" x14ac:dyDescent="0.25">
      <c r="A35" s="85"/>
      <c r="B35" s="85"/>
      <c r="C35" s="85"/>
      <c r="D35" s="85"/>
      <c r="E35" s="85"/>
      <c r="F35" s="85"/>
      <c r="G35" s="85"/>
      <c r="H35" s="85"/>
      <c r="I35" s="85"/>
      <c r="J35" s="85"/>
      <c r="K35" s="85"/>
      <c r="L35" s="85"/>
      <c r="M35" s="85"/>
      <c r="N35" s="85"/>
      <c r="O35" s="85"/>
      <c r="P35" s="85"/>
      <c r="Q35" s="85"/>
      <c r="R35" s="85"/>
      <c r="S35" s="85"/>
      <c r="T35" s="85"/>
    </row>
    <row r="36" spans="1:20" x14ac:dyDescent="0.25">
      <c r="A36" s="85"/>
      <c r="B36" s="85"/>
      <c r="C36" s="85"/>
      <c r="D36" s="85"/>
      <c r="E36" s="85"/>
      <c r="F36" s="85"/>
      <c r="G36" s="85"/>
      <c r="H36" s="85"/>
      <c r="I36" s="85"/>
      <c r="J36" s="85"/>
      <c r="K36" s="85"/>
      <c r="L36" s="85"/>
      <c r="M36" s="85"/>
      <c r="N36" s="85"/>
      <c r="O36" s="85"/>
      <c r="P36" s="85"/>
      <c r="Q36" s="85"/>
      <c r="R36" s="85"/>
      <c r="S36" s="85"/>
      <c r="T36" s="85"/>
    </row>
    <row r="37" spans="1:20" x14ac:dyDescent="0.25">
      <c r="A37" s="85"/>
      <c r="B37" s="85"/>
      <c r="C37" s="85"/>
      <c r="D37" s="85"/>
      <c r="E37" s="85"/>
      <c r="F37" s="85"/>
      <c r="G37" s="85"/>
      <c r="H37" s="85"/>
      <c r="I37" s="85"/>
      <c r="J37" s="85"/>
      <c r="K37" s="85"/>
      <c r="L37" s="85"/>
      <c r="M37" s="85"/>
      <c r="N37" s="85"/>
      <c r="O37" s="85"/>
      <c r="P37" s="85"/>
      <c r="Q37" s="85"/>
      <c r="R37" s="85"/>
      <c r="S37" s="85"/>
      <c r="T37" s="85"/>
    </row>
    <row r="38" spans="1:20" x14ac:dyDescent="0.25">
      <c r="A38" s="85"/>
      <c r="B38" s="85"/>
      <c r="C38" s="85"/>
      <c r="D38" s="85"/>
      <c r="E38" s="85"/>
      <c r="F38" s="85"/>
      <c r="G38" s="85"/>
      <c r="H38" s="85"/>
      <c r="I38" s="85"/>
      <c r="J38" s="85"/>
      <c r="K38" s="85"/>
      <c r="L38" s="85"/>
      <c r="M38" s="85"/>
      <c r="N38" s="85"/>
      <c r="O38" s="85"/>
      <c r="P38" s="85"/>
      <c r="Q38" s="85"/>
      <c r="R38" s="85"/>
      <c r="S38" s="85"/>
      <c r="T38" s="85"/>
    </row>
    <row r="39" spans="1:20" x14ac:dyDescent="0.25">
      <c r="A39" s="85"/>
      <c r="B39" s="85"/>
      <c r="C39" s="85"/>
      <c r="D39" s="85"/>
      <c r="E39" s="85"/>
      <c r="F39" s="85"/>
      <c r="G39" s="85"/>
      <c r="H39" s="85"/>
      <c r="I39" s="85"/>
      <c r="J39" s="85"/>
      <c r="K39" s="85"/>
      <c r="L39" s="85"/>
      <c r="M39" s="85"/>
      <c r="N39" s="85"/>
      <c r="O39" s="85"/>
      <c r="P39" s="85"/>
      <c r="Q39" s="85"/>
      <c r="R39" s="85"/>
      <c r="S39" s="85"/>
      <c r="T39" s="85"/>
    </row>
    <row r="40" spans="1:20" x14ac:dyDescent="0.25">
      <c r="A40" s="85"/>
      <c r="B40" s="85"/>
      <c r="C40" s="85"/>
      <c r="D40" s="85"/>
      <c r="E40" s="85"/>
      <c r="F40" s="85"/>
      <c r="G40" s="85"/>
      <c r="H40" s="85"/>
      <c r="I40" s="85"/>
      <c r="J40" s="85"/>
      <c r="K40" s="85"/>
      <c r="L40" s="85"/>
      <c r="M40" s="85"/>
      <c r="N40" s="85"/>
      <c r="O40" s="85"/>
      <c r="P40" s="85"/>
      <c r="Q40" s="85"/>
      <c r="R40" s="85"/>
      <c r="S40" s="85"/>
      <c r="T40" s="85"/>
    </row>
    <row r="41" spans="1:20" x14ac:dyDescent="0.25">
      <c r="A41" s="85"/>
      <c r="B41" s="85"/>
      <c r="C41" s="85"/>
      <c r="D41" s="85"/>
      <c r="E41" s="85"/>
      <c r="F41" s="85"/>
      <c r="G41" s="85"/>
      <c r="H41" s="85"/>
      <c r="I41" s="85"/>
      <c r="J41" s="85"/>
      <c r="K41" s="85"/>
      <c r="L41" s="85"/>
      <c r="M41" s="85"/>
      <c r="N41" s="85"/>
      <c r="O41" s="85"/>
      <c r="P41" s="85"/>
      <c r="Q41" s="85"/>
      <c r="R41" s="85"/>
      <c r="S41" s="85"/>
      <c r="T41" s="85"/>
    </row>
  </sheetData>
  <sheetProtection algorithmName="SHA-512" hashValue="P6UpcuwL90udczqEqX4NVKhbciNlP6SpG9c/43k+ZBkLFI7DsEPCIGtnVvRTm4/4kDadQRmc736adYGA8xpmrA==" saltValue="QRg/CkPBVcmqTIoWFmtasg==" spinCount="100000" sheet="1" objects="1" scenarios="1"/>
  <mergeCells count="2">
    <mergeCell ref="A1:T1"/>
    <mergeCell ref="A2:T2"/>
  </mergeCells>
  <conditionalFormatting sqref="A12">
    <cfRule type="expression" dxfId="94" priority="3">
      <formula>$D$69="Acceptable"</formula>
    </cfRule>
    <cfRule type="expression" dxfId="93" priority="4">
      <formula>$D$69="Unacceptable"</formula>
    </cfRule>
  </conditionalFormatting>
  <conditionalFormatting sqref="B12">
    <cfRule type="expression" dxfId="92" priority="1">
      <formula>$D$69="Acceptable"</formula>
    </cfRule>
    <cfRule type="expression" dxfId="91" priority="2">
      <formula>$D$69="Unacceptable"</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About this Template</vt:lpstr>
      <vt:lpstr>Group 1 Questions</vt:lpstr>
      <vt:lpstr>Group 1 Explanations</vt:lpstr>
      <vt:lpstr>Group 1 Evaluation</vt:lpstr>
      <vt:lpstr>Group 1 Results</vt:lpstr>
      <vt:lpstr>Group 2 Questions</vt:lpstr>
      <vt:lpstr>Group 2 Evaluation</vt:lpstr>
      <vt:lpstr>Group 2 Results</vt:lpstr>
      <vt:lpstr>Overall Results</vt:lpstr>
      <vt:lpstr>Measure catalogue</vt:lpstr>
      <vt:lpstr>'Group 1 Questions'!_ftn1</vt:lpstr>
      <vt:lpstr>'Group 1 Questions'!_ftnref1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Adam Kovacs</cp:lastModifiedBy>
  <cp:lastPrinted>2019-11-04T13:23:42Z</cp:lastPrinted>
  <dcterms:created xsi:type="dcterms:W3CDTF">2013-12-06T14:13:07Z</dcterms:created>
  <dcterms:modified xsi:type="dcterms:W3CDTF">2020-10-30T12:55:04Z</dcterms:modified>
</cp:coreProperties>
</file>