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0" yWindow="15" windowWidth="14550" windowHeight="9420" tabRatio="599" activeTab="0"/>
  </bookViews>
  <sheets>
    <sheet name="Impressum" sheetId="1" r:id="rId1"/>
    <sheet name="Erläuterungen" sheetId="2" r:id="rId2"/>
    <sheet name="Dateneingabe_Ergebnisse" sheetId="3" r:id="rId3"/>
    <sheet name="Abb_Kapitalwerte" sheetId="4" r:id="rId4"/>
    <sheet name="Abb_Annuitäten" sheetId="5" r:id="rId5"/>
    <sheet name="Glossar" sheetId="6" r:id="rId6"/>
    <sheet name="Referenzen" sheetId="7" r:id="rId7"/>
    <sheet name="Berechnungen" sheetId="8" r:id="rId8"/>
    <sheet name="Hilfsrechnungen" sheetId="9" r:id="rId9"/>
  </sheets>
  <definedNames>
    <definedName name="_xlnm.Print_Area" localSheetId="2">'Dateneingabe_Ergebnisse'!$A$1:$P$184</definedName>
    <definedName name="_xlnm.Print_Area" localSheetId="6">'Referenzen'!$A$1:$B$13</definedName>
  </definedNames>
  <calcPr fullCalcOnLoad="1"/>
</workbook>
</file>

<file path=xl/comments2.xml><?xml version="1.0" encoding="utf-8"?>
<comments xmlns="http://schemas.openxmlformats.org/spreadsheetml/2006/main">
  <authors>
    <author>Ina R?denauer</author>
  </authors>
  <commentList>
    <comment ref="A44" authorId="0">
      <text>
        <r>
          <rPr>
            <sz val="8"/>
            <rFont val="Tahoma"/>
            <family val="0"/>
          </rPr>
          <t>Dies ist ein Kommentar, der die Inhalte der Zelle kommentiert.</t>
        </r>
      </text>
    </comment>
  </commentList>
</comments>
</file>

<file path=xl/comments3.xml><?xml version="1.0" encoding="utf-8"?>
<comments xmlns="http://schemas.openxmlformats.org/spreadsheetml/2006/main">
  <authors>
    <author>Ina R?denauer</author>
  </authors>
  <commentList>
    <comment ref="A16" authorId="0">
      <text>
        <r>
          <rPr>
            <sz val="8"/>
            <rFont val="Tahoma"/>
            <family val="0"/>
          </rPr>
          <t>Nicht zutreffende Betriebsmittel bitte ignorieren und keine Werte eintragen.</t>
        </r>
      </text>
    </comment>
    <comment ref="A48" authorId="0">
      <text>
        <r>
          <rPr>
            <sz val="8"/>
            <rFont val="Tahoma"/>
            <family val="0"/>
          </rPr>
          <t>Falls bestimmte Parameter für die zu vergleichenden Alternativen nicht anwendbar sind, bitte ignorieren und keine Werte eintragen.</t>
        </r>
      </text>
    </comment>
    <comment ref="A34" authorId="0">
      <text>
        <r>
          <rPr>
            <sz val="8"/>
            <rFont val="Tahoma"/>
            <family val="0"/>
          </rPr>
          <t>Falls Personalkosten nicht relevant sind, bitte ignorieren und keine Werte eintragen.</t>
        </r>
      </text>
    </comment>
    <comment ref="C22" authorId="0">
      <text>
        <r>
          <rPr>
            <sz val="8"/>
            <rFont val="Tahoma"/>
            <family val="0"/>
          </rPr>
          <t>Vorgabe: 2402,-Euro pro 200.000 Blatt 
(durchschnittlicher Wert für nicht Recyclingpapier in Deutschland, erhoben im Mai 2007. Aus: Rüdenauer et al. 2007)</t>
        </r>
      </text>
    </comment>
    <comment ref="A6" authorId="0">
      <text>
        <r>
          <rPr>
            <sz val="8"/>
            <rFont val="Tahoma"/>
            <family val="0"/>
          </rPr>
          <t>Nicht zutreffende Folgekosten bitte ignorieren und keine Werte eintragen.</t>
        </r>
      </text>
    </comment>
    <comment ref="C43" authorId="0">
      <text>
        <r>
          <rPr>
            <sz val="8"/>
            <rFont val="Tahoma"/>
            <family val="2"/>
          </rPr>
          <t>Vorgegebener Wert: 4,3% 
12-Monats-Prognose für die Zinserwartung bei internationalen Staatsanleihen (Quelle: Dekabank 2007)</t>
        </r>
      </text>
    </comment>
    <comment ref="F7" authorId="0">
      <text>
        <r>
          <rPr>
            <sz val="8"/>
            <rFont val="Tahoma"/>
            <family val="0"/>
          </rPr>
          <t>Vorgabe: 1,7%
Entspricht dem durchschnittlichen jährlichen Verbraucherpreisindex für Deutschland (2002 bis 2007; 2007: vorläufiger Wert)</t>
        </r>
      </text>
    </comment>
    <comment ref="F17" authorId="0">
      <text>
        <r>
          <rPr>
            <sz val="8"/>
            <rFont val="Tahoma"/>
            <family val="0"/>
          </rPr>
          <t xml:space="preserve">Vorgaben: 
2,2 % bei Strom und Wasser
(entspricht der durchschnittlichen Inflationsrate für Deutschland (2003 bis 2006) für die Abteilung "Wohnungsmiete, Wasser, Strom, Gas und andere Brennstoffe".)
1,7% für alle anderen Betriebsstoffe
(Entspricht dem durchschnittlichen jährlichen Verbraucherpreisindex für Deutschland (2002 bis 2007; 2007: vorläufiger Wert))
Quelle: Stat. BA 2007; Verbraucherpreisindex.
</t>
        </r>
      </text>
    </comment>
    <comment ref="C17" authorId="0">
      <text>
        <r>
          <rPr>
            <sz val="8"/>
            <rFont val="Tahoma"/>
            <family val="0"/>
          </rPr>
          <t>inklusive MWSt.</t>
        </r>
      </text>
    </comment>
    <comment ref="F35" authorId="0">
      <text>
        <r>
          <rPr>
            <sz val="8"/>
            <rFont val="Tahoma"/>
            <family val="0"/>
          </rPr>
          <t>Vorgabe: 1,7%
Entspricht dem durchschnittlichen jährlichen Verbraucherpreisindex für Deutschland (2002 bis 2007; 2007: vorläufiger Wert).</t>
        </r>
      </text>
    </comment>
    <comment ref="A36" authorId="0">
      <text>
        <r>
          <rPr>
            <sz val="8"/>
            <rFont val="Tahoma"/>
            <family val="0"/>
          </rPr>
          <t>ggf. spezifizieren</t>
        </r>
      </text>
    </comment>
    <comment ref="A37" authorId="0">
      <text>
        <r>
          <rPr>
            <b/>
            <sz val="8"/>
            <rFont val="Tahoma"/>
            <family val="0"/>
          </rPr>
          <t>Ina Rüdenauer:</t>
        </r>
        <r>
          <rPr>
            <sz val="8"/>
            <rFont val="Tahoma"/>
            <family val="0"/>
          </rPr>
          <t xml:space="preserve">
ggf. spezifizieren</t>
        </r>
      </text>
    </comment>
    <comment ref="A38" authorId="0">
      <text>
        <r>
          <rPr>
            <b/>
            <sz val="8"/>
            <rFont val="Tahoma"/>
            <family val="0"/>
          </rPr>
          <t>Ina Rüdenauer:</t>
        </r>
        <r>
          <rPr>
            <sz val="8"/>
            <rFont val="Tahoma"/>
            <family val="0"/>
          </rPr>
          <t xml:space="preserve">
ggf. spezifizieren</t>
        </r>
      </text>
    </comment>
    <comment ref="C20" authorId="0">
      <text>
        <r>
          <rPr>
            <sz val="8"/>
            <rFont val="Tahoma"/>
            <family val="2"/>
          </rPr>
          <t xml:space="preserve">Vorgabe: 
* Trinkwasserpreis 1,85 Euro/m3
* Abwassergebühren 1, 81 Euro/m3
= 3,66 Euro / m3 
Bei Bewässerungsanlagen fällt nur die Trinkwassergebühr an.
Quellen: BGW 2007, ATV/BGW, 1999 DWA/BGW 2005 </t>
        </r>
      </text>
    </comment>
    <comment ref="C18" authorId="0">
      <text>
        <r>
          <rPr>
            <sz val="8"/>
            <rFont val="Tahoma"/>
            <family val="0"/>
          </rPr>
          <t>Vorgabe:118,6 Euro /MWh.
Durchschnittlicher Strompreis in Deutschland für Kommunen (vgl. Rüdenauer et al. 2007)</t>
        </r>
      </text>
    </comment>
    <comment ref="F28" authorId="0">
      <text>
        <r>
          <rPr>
            <sz val="8"/>
            <rFont val="Tahoma"/>
            <family val="0"/>
          </rPr>
          <t>Vorgabe: 1,7%
Entspricht dem durchschnittlichen jährlichen Verbraucherpreisindex für Deutschland (2002 bis 2007; 2007: vorläufiger Wert).</t>
        </r>
      </text>
    </comment>
    <comment ref="C21" authorId="0">
      <text>
        <r>
          <rPr>
            <sz val="8"/>
            <rFont val="Tahoma"/>
            <family val="0"/>
          </rPr>
          <t xml:space="preserve">Vorgabe: es fallen weder Trinkwasser- noch Abwassergebühren an. Bei Oberflächenwasser fällt eine Entnahmegebühr an, die jedoch extrem gering ist und daher vernachlässigt wird.
</t>
        </r>
      </text>
    </comment>
    <comment ref="C19" authorId="0">
      <text>
        <r>
          <rPr>
            <sz val="8"/>
            <rFont val="Tahoma"/>
            <family val="0"/>
          </rPr>
          <t>Vorgabe:118,6 Euro /MWh.
Durchschnittlicher Strompreis in Deutschland für Kommunen (vgl. Rüdenauer et al. 2007)</t>
        </r>
      </text>
    </comment>
    <comment ref="A104" authorId="0">
      <text>
        <r>
          <rPr>
            <sz val="8"/>
            <rFont val="Tahoma"/>
            <family val="2"/>
          </rPr>
          <t xml:space="preserve">bei der Entsorgung entstehen manchmal nicht (nur) Kosten sondern es können auch Restwerte, z.B. bei Wiederverkauf, auftreten aus denen Erlöse resultieren. Diese sollten hier ebenfalls eingetragen werden, allerdings mit einem NEGATIVEN Vorzeichen. </t>
        </r>
      </text>
    </comment>
  </commentList>
</comments>
</file>

<file path=xl/comments9.xml><?xml version="1.0" encoding="utf-8"?>
<comments xmlns="http://schemas.openxmlformats.org/spreadsheetml/2006/main">
  <authors>
    <author>Ina R?denauer</author>
    <author>dq</author>
  </authors>
  <commentList>
    <comment ref="A8" authorId="0">
      <text>
        <r>
          <rPr>
            <sz val="8"/>
            <rFont val="Tahoma"/>
            <family val="2"/>
          </rPr>
          <t>Vorgegebene Werte entsprechend Grenzwerten für Desktop-Computer (Kategorie B) des Umweltzeichens "Energy Star": 
* on mode = 65 W
* sleep mode = 4 W
* off mode = 2 W.</t>
        </r>
      </text>
    </comment>
    <comment ref="A30" authorId="1">
      <text>
        <r>
          <rPr>
            <sz val="8"/>
            <rFont val="Tahoma"/>
            <family val="2"/>
          </rPr>
          <t>Die Leistungsaufnahme im On Mode wird bei tintenstrahlbasierten Geräten aufgrund seiner geringen Relevanz nicht angegeben.</t>
        </r>
      </text>
    </comment>
  </commentList>
</comments>
</file>

<file path=xl/sharedStrings.xml><?xml version="1.0" encoding="utf-8"?>
<sst xmlns="http://schemas.openxmlformats.org/spreadsheetml/2006/main" count="587" uniqueCount="211">
  <si>
    <t>BGW 2007</t>
  </si>
  <si>
    <r>
      <t>Bei beiden Methoden ist diejenige Alternative vorteilhaft, die den geringsten Wert</t>
    </r>
    <r>
      <rPr>
        <vertAlign val="superscript"/>
        <sz val="10"/>
        <rFont val="Arial"/>
        <family val="2"/>
      </rPr>
      <t>2</t>
    </r>
    <r>
      <rPr>
        <sz val="10"/>
        <rFont val="Arial"/>
        <family val="0"/>
      </rPr>
      <t xml:space="preserve"> aufweist, die also entweder den geringsten Kapitalwert oder die geringste Annuität hat. 
* Haben alle Alternativen die gleiche Nutzungsdauer, so erhält man mit beiden Methoden das gleiche Ergebnis, d.h. die gleiche Alternative weist bei beiden Methoden den geringsten Wert auf.
* Haben die Alternativen (teilweise) eine unterschiedliche Nutzungsdauer, so liefert die Annuitätenmethode die aussagekräftigeren Ergebnisse, wenn gleichzeitig davon ausgegangen wird, dass nach Ende der Nutzungsdauer eine Reinvestition erfolgt (dies ist bei den meisten Beschaffungen der Fall). 
* Handelt es sich um eine einmalige Beschaffung, so sollte auch im Falle unterschiedlicher Nutzungdauern die Ergebnisse der Kapitalwertmethode zur Entscheidung herangezogen werden.</t>
    </r>
  </si>
  <si>
    <t>Wie entscheide ich, welches die unter Kostengesichtspunkten die beste Alternative ist?</t>
  </si>
  <si>
    <t>Allgemeine Erläuterungen</t>
  </si>
  <si>
    <t>Grün hinterlegte Zellen zeigen die Ergebnisse der Lebenszykluskostenrechnung an. Diese Zellen sollten NICHT VERÄNDERT werden!</t>
  </si>
  <si>
    <r>
      <t>1</t>
    </r>
    <r>
      <rPr>
        <sz val="10"/>
        <rFont val="Arial"/>
        <family val="0"/>
      </rPr>
      <t xml:space="preserve"> </t>
    </r>
    <r>
      <rPr>
        <i/>
        <sz val="10"/>
        <rFont val="Arial"/>
        <family val="0"/>
      </rPr>
      <t xml:space="preserve">kursiv </t>
    </r>
    <r>
      <rPr>
        <sz val="10"/>
        <rFont val="Arial"/>
        <family val="0"/>
      </rPr>
      <t>gekennzeichnete Begriffe sind auf dem Blatt "Glossar" näher erläutert.</t>
    </r>
  </si>
  <si>
    <t>Mit Kostenelement wird die kleinste Unterkategorie der Kosten bezeichnet, die im vorliegenden Tool differenziert wird (z.B. Kaufpreis, Stromkosten, etc.)</t>
  </si>
  <si>
    <t>Mit Kostenkategorie werden die einzelnen Kostenelemente zu sinnvollen Einheiten zusammengefasst (z.B. Anschaffungskosten, Betriebskosten, etc.). Die Ergebnisse werden entsprechend der Kostenkategorien aufgegliedert.</t>
  </si>
  <si>
    <t>Dynamische Verfahren der Invesitionskostenrechnung</t>
  </si>
  <si>
    <t>Für welche Produkte kann man die Lebenszykluskosten berechnen?</t>
  </si>
  <si>
    <t>Fußnoten</t>
  </si>
  <si>
    <t>Toner</t>
  </si>
  <si>
    <r>
      <t xml:space="preserve">Investitionen können mit Hilfe verschiedener Verfahren hinsichtlich ihrer ökonomischen Vorteilhaftigkeit bewertet werden. Dabei können </t>
    </r>
    <r>
      <rPr>
        <u val="single"/>
        <sz val="10"/>
        <rFont val="Arial"/>
        <family val="2"/>
      </rPr>
      <t>statische</t>
    </r>
    <r>
      <rPr>
        <sz val="10"/>
        <rFont val="Arial"/>
        <family val="0"/>
      </rPr>
      <t xml:space="preserve"> und </t>
    </r>
    <r>
      <rPr>
        <u val="single"/>
        <sz val="10"/>
        <rFont val="Arial"/>
        <family val="2"/>
      </rPr>
      <t>dynamische</t>
    </r>
    <r>
      <rPr>
        <sz val="10"/>
        <rFont val="Arial"/>
        <family val="0"/>
      </rPr>
      <t xml:space="preserve"> Verfahren unterschieden werden. Dynamische Verfahren zeichnen sich gegenüber statischen Verfahren u.a. durch folgende Merkmale aus:
* Die Geldflüsse (Kosten und Erlöse, im vorliegenden Tool nur die Kosten) werden während der gesamten Nutzungsdauer exakt erfasst.
* Die zu unterschiedlichen Zeitpunkten anfallenden Geldflüsse werden mit Hilfe eines bestimmten Zinsfaktors (Diskontsatz) auf einen einheitlichen Vergleichszeitpunkt ab- oder aufgezinst (diskontiert).</t>
    </r>
  </si>
  <si>
    <t>Stat. BA 2007</t>
  </si>
  <si>
    <t>Welche Methode wird für die Berechnung verwendet?</t>
  </si>
  <si>
    <t>Wird die zukünftige Preisentwicklung berücksichtigt?</t>
  </si>
  <si>
    <t>Diskontsatz</t>
  </si>
  <si>
    <t>Abzinsungsfaktor</t>
  </si>
  <si>
    <t>Aktueller Preis</t>
  </si>
  <si>
    <t>Strom (Tarif 1)</t>
  </si>
  <si>
    <t>Strom (Tarif 2)</t>
  </si>
  <si>
    <t>Glossar</t>
  </si>
  <si>
    <t>Lebenszykluskosten</t>
  </si>
  <si>
    <t>Diskontierung</t>
  </si>
  <si>
    <t>Was können Sie mit diesem Tool berechnen?</t>
  </si>
  <si>
    <t>Preis-steigerung</t>
  </si>
  <si>
    <t>Kaufpreis</t>
  </si>
  <si>
    <t>Installationskosten</t>
  </si>
  <si>
    <t>Versicherung</t>
  </si>
  <si>
    <t>€/kWh</t>
  </si>
  <si>
    <t>€/m3</t>
  </si>
  <si>
    <t>Entsorgung</t>
  </si>
  <si>
    <t>Anschaffung</t>
  </si>
  <si>
    <t>Bezeichnung der Alternativen</t>
  </si>
  <si>
    <t>### ggf. weitere Folgekosten ergänzen</t>
  </si>
  <si>
    <t>Ersatzteile</t>
  </si>
  <si>
    <t>Lebenszykluskostenrechnung mit der Kapitalwertmethode</t>
  </si>
  <si>
    <t>Anschaffungskosten</t>
  </si>
  <si>
    <t>### ggf. weitere Anschaffungskosten ergänzen</t>
  </si>
  <si>
    <t>Lebens-/Nutzungsdauer</t>
  </si>
  <si>
    <t>Gebühr</t>
  </si>
  <si>
    <t>Folgekosten</t>
  </si>
  <si>
    <t>### ggf. weitere Kosten für die Entsorgung ergänzen</t>
  </si>
  <si>
    <t>Kostenelement</t>
  </si>
  <si>
    <t xml:space="preserve"> Periode</t>
  </si>
  <si>
    <t>€ / Std.</t>
  </si>
  <si>
    <t>Papier</t>
  </si>
  <si>
    <t>€/Blatt</t>
  </si>
  <si>
    <t>Preissteigerung der Folgekosten</t>
  </si>
  <si>
    <t>Personalkosten</t>
  </si>
  <si>
    <t>Referenzen</t>
  </si>
  <si>
    <t>Rüdenauer et al. 2007</t>
  </si>
  <si>
    <t>Jährliche Geldflüsse</t>
  </si>
  <si>
    <t>Jahre</t>
  </si>
  <si>
    <t>Std. p.a.</t>
  </si>
  <si>
    <t>kWh p.a.</t>
  </si>
  <si>
    <t>m3 p.a.</t>
  </si>
  <si>
    <t>Euro</t>
  </si>
  <si>
    <t>Euro p.a.</t>
  </si>
  <si>
    <t>Blatt p.a.</t>
  </si>
  <si>
    <t>Zeitpunkt Entsorgung</t>
  </si>
  <si>
    <t>Trinkwasser (Ver- und Entsorgung)</t>
  </si>
  <si>
    <t>Regen-/Brauchwasser</t>
  </si>
  <si>
    <t>Erläuterungen zum vorliegenden Berechnungstool</t>
  </si>
  <si>
    <t>Wie ist das Tool aufgebaut?</t>
  </si>
  <si>
    <t>Was bedeuten die Farben der Zellen?</t>
  </si>
  <si>
    <t>Das Tool besteht aus folgenden Arbeitsblättern:</t>
  </si>
  <si>
    <t>Orange hinterlegte Zellen müssen ausgefüllt werden. Werden sie nicht ausgefüllt, erfolgt keine korrekte Berechnung der Lebenszykluskosten.</t>
  </si>
  <si>
    <t>Gelb hinterlegte Zellen können von Ihnen direkt ausgefüllt werden. Falls bestimmte Parameter für die konkrete Berechnung nicht relevant sind, so können die Felder einfach leer bleiben. Die Berechnung ist dennoch vollständig.</t>
  </si>
  <si>
    <t xml:space="preserve">Rote Ecken an der rechten oberen Ecke von Zellen zeigen an, dass hier ein Kommentar hinterlegt ist, der die Inhalte der Zelle erläutert. Wenn sie mit dem Mauszeiger über die Zelle fahren, erscheint der Kommentar, ansonsten ist nur die rote Ecke sichtbar. </t>
  </si>
  <si>
    <t>In manchen Zellen sind schon Zahlen - was bedeutet das?</t>
  </si>
  <si>
    <t>Einstellung Lebensdauer</t>
  </si>
  <si>
    <t>"Schalter"</t>
  </si>
  <si>
    <t>Wartung (Materialkosten, beschaffte Dienstleistung)</t>
  </si>
  <si>
    <t>Alternative 1</t>
  </si>
  <si>
    <t>Alternative 2</t>
  </si>
  <si>
    <t>Alternative 3</t>
  </si>
  <si>
    <t>Alternative 4</t>
  </si>
  <si>
    <t>Alternative 5</t>
  </si>
  <si>
    <t>Summe</t>
  </si>
  <si>
    <t>Entsorgungskosten</t>
  </si>
  <si>
    <t>Annuitäten</t>
  </si>
  <si>
    <t>Quelle</t>
  </si>
  <si>
    <t>Walther (2004)</t>
  </si>
  <si>
    <t>Erläuterung</t>
  </si>
  <si>
    <t>Stichwort</t>
  </si>
  <si>
    <t>siehe Abzinsung</t>
  </si>
  <si>
    <t>Abzinsung</t>
  </si>
  <si>
    <t>Kapitalwertmethode</t>
  </si>
  <si>
    <t>Kapitalwert</t>
  </si>
  <si>
    <t>siehe Kapitalwertmethode</t>
  </si>
  <si>
    <t>Kürzel</t>
  </si>
  <si>
    <t>Vollständige Bezeichnung</t>
  </si>
  <si>
    <r>
      <t xml:space="preserve">Die Annuitätenmethode ist eine Variante der Kapitalwertmethode. Sie rechnet den Kapitalwert in
* äquivalente (d.h. der Barwert der kumulierten Zahlungen ist gleich dem Kapitalwert),
* äquidistante (d.h….) und
* uniforme (d.h….)
jährliche Zahlungen um. Dies jährlichen Zahlungen heißen Annuität (lat. annus = Jahr).
D.h. der </t>
    </r>
    <r>
      <rPr>
        <i/>
        <sz val="10"/>
        <rFont val="Arial"/>
        <family val="2"/>
      </rPr>
      <t>Kapitalwert</t>
    </r>
    <r>
      <rPr>
        <sz val="10"/>
        <rFont val="Arial"/>
        <family val="0"/>
      </rPr>
      <t xml:space="preserve"> einer Investition wird unter Berücksichtigung von Zinsen und Zinsenzinsen gleichmäßig auf die Perioden der Nutzungsdauer verteilt. 
Haben die betrachteten Alternativen eine identische Nutzungsdauer, so ist das Ergebnis von </t>
    </r>
    <r>
      <rPr>
        <i/>
        <sz val="10"/>
        <rFont val="Arial"/>
        <family val="2"/>
      </rPr>
      <t>Kapitalwert-</t>
    </r>
    <r>
      <rPr>
        <sz val="10"/>
        <rFont val="Arial"/>
        <family val="0"/>
      </rPr>
      <t xml:space="preserve"> und </t>
    </r>
    <r>
      <rPr>
        <i/>
        <sz val="10"/>
        <rFont val="Arial"/>
        <family val="2"/>
      </rPr>
      <t xml:space="preserve">Annuitätenmethode </t>
    </r>
    <r>
      <rPr>
        <sz val="10"/>
        <rFont val="Arial"/>
        <family val="0"/>
      </rPr>
      <t>gleich. Bei unterschiedlicher Nutzungsdauer kann sich das Ergebnis ändern, da der Kapitalwert auf unterschiedlich lange Nutzungsdauern verteilt wird, d.h. es wird implizit davon ausgegangen, dass auf die Beschaffung mit der kürzeren Nutzungsdauer eine erneute Beschaffung mit gleicher Annuität (also eine identische Reinvestition) erfolgt.</t>
    </r>
  </si>
  <si>
    <t>Kapitalwerte</t>
  </si>
  <si>
    <t>Annuitätenfaktor</t>
  </si>
  <si>
    <t>ArbeitnehmerInnengruppe 1</t>
  </si>
  <si>
    <t>ArbeitnehmerInnengruppe 2</t>
  </si>
  <si>
    <t>Stundensatz</t>
  </si>
  <si>
    <t>Lohn-steigerung</t>
  </si>
  <si>
    <t>ArbeitnehmerInnengruppe 3</t>
  </si>
  <si>
    <t>Personalkosten - Stundenlöhne</t>
  </si>
  <si>
    <t>Personalkosten - Arbeitszeit</t>
  </si>
  <si>
    <t>Inflationsrate</t>
  </si>
  <si>
    <t>Verbraucherpreisindex (VPI)</t>
  </si>
  <si>
    <t xml:space="preserve">Der VPI ist ein Indikator für die Beurteilung der Geldwertstabilität und wird als Inflationsmaßstab verwendet. Aus diesem Grund wird die Veränderungsrate häufig als „Inflationsrate“ bezeichnet. </t>
  </si>
  <si>
    <t>siehe Verbraucherpreisindex</t>
  </si>
  <si>
    <t>Kostenkategorien</t>
  </si>
  <si>
    <t>Computer</t>
  </si>
  <si>
    <t>Betriebszustände</t>
  </si>
  <si>
    <t>Leistungsaufnahme je Betriebszustand</t>
  </si>
  <si>
    <t>on mode</t>
  </si>
  <si>
    <t>sleep mode</t>
  </si>
  <si>
    <t>off mode</t>
  </si>
  <si>
    <t>Berechnung des jährlichen Stromverbrauchs eines Computers</t>
  </si>
  <si>
    <t>Anzahl gedruckte Seiten p.a.</t>
  </si>
  <si>
    <t>Duplex? Ja / Nein</t>
  </si>
  <si>
    <t>Jährlicher Papierverbrauch</t>
  </si>
  <si>
    <t>Ja</t>
  </si>
  <si>
    <t>Nein</t>
  </si>
  <si>
    <t>Berechnung des jährlichen Papierbrauchs eines Druckers</t>
  </si>
  <si>
    <t>Multifunktionsgeräte</t>
  </si>
  <si>
    <r>
      <t xml:space="preserve">*   </t>
    </r>
    <r>
      <rPr>
        <u val="single"/>
        <sz val="10"/>
        <rFont val="Arial"/>
        <family val="2"/>
      </rPr>
      <t>Erläuterungen</t>
    </r>
    <r>
      <rPr>
        <sz val="10"/>
        <rFont val="Arial"/>
        <family val="0"/>
      </rPr>
      <t>: Beschreibt den Inhalt und die Nutzung des Tools</t>
    </r>
  </si>
  <si>
    <r>
      <t xml:space="preserve">*   </t>
    </r>
    <r>
      <rPr>
        <u val="single"/>
        <sz val="10"/>
        <rFont val="Arial"/>
        <family val="2"/>
      </rPr>
      <t>Abb_Kapitalwerte</t>
    </r>
    <r>
      <rPr>
        <sz val="10"/>
        <rFont val="Arial"/>
        <family val="0"/>
      </rPr>
      <t>: Hier werden die nach Kostenkategorien differenzierten Kapitalwerte der betrachteten Alternativen abgebildet.</t>
    </r>
  </si>
  <si>
    <r>
      <t xml:space="preserve">*   </t>
    </r>
    <r>
      <rPr>
        <u val="single"/>
        <sz val="10"/>
        <rFont val="Arial"/>
        <family val="2"/>
      </rPr>
      <t>Abb_Annuitäten</t>
    </r>
    <r>
      <rPr>
        <sz val="10"/>
        <rFont val="Arial"/>
        <family val="0"/>
      </rPr>
      <t>: Hier werden die nach Kostenkategorien differenzierten Annuitäten der betrachteten Alternativen abgebildet.</t>
    </r>
  </si>
  <si>
    <r>
      <t xml:space="preserve">*   </t>
    </r>
    <r>
      <rPr>
        <u val="single"/>
        <sz val="10"/>
        <rFont val="Arial"/>
        <family val="2"/>
      </rPr>
      <t>Berechnungen</t>
    </r>
    <r>
      <rPr>
        <sz val="10"/>
        <rFont val="Arial"/>
        <family val="0"/>
      </rPr>
      <t>: Hier erfolgt die Berechnung der Ergebnisse. Die Eingaben in den Zellen dieses Blatts sollten NICHT VERÄNDERT werden.</t>
    </r>
  </si>
  <si>
    <r>
      <t xml:space="preserve">*   </t>
    </r>
    <r>
      <rPr>
        <u val="single"/>
        <sz val="10"/>
        <rFont val="Arial"/>
        <family val="2"/>
      </rPr>
      <t>Glossar</t>
    </r>
    <r>
      <rPr>
        <sz val="10"/>
        <rFont val="Arial"/>
        <family val="0"/>
      </rPr>
      <t>: Hier werden verschiedene Begriffe kurz erläutert.</t>
    </r>
  </si>
  <si>
    <r>
      <t xml:space="preserve">*   </t>
    </r>
    <r>
      <rPr>
        <u val="single"/>
        <sz val="10"/>
        <rFont val="Arial"/>
        <family val="2"/>
      </rPr>
      <t>Referenzen</t>
    </r>
    <r>
      <rPr>
        <sz val="10"/>
        <rFont val="Arial"/>
        <family val="0"/>
      </rPr>
      <t>: Hier werden die verwendeten Quellen aufgeführt.</t>
    </r>
  </si>
  <si>
    <t>Vebrauch pro Jahr</t>
  </si>
  <si>
    <t>Preis pro Einheit</t>
  </si>
  <si>
    <t>Euro/Einheit</t>
  </si>
  <si>
    <t>1. ALLGEMEINE ANGABEN (Angaben, die für alle Alternativen gültig sind)</t>
  </si>
  <si>
    <t>2. ALTERNATIVENSPEZIFISCHE ANGABEN</t>
  </si>
  <si>
    <t>3. ERGEBNISSE: Lebenszykluskosten der betrachteten Alternativen</t>
  </si>
  <si>
    <t>Stromkosten</t>
  </si>
  <si>
    <t>Wasserkosten</t>
  </si>
  <si>
    <t>Tonerkosten</t>
  </si>
  <si>
    <t>Kosten für Papier</t>
  </si>
  <si>
    <t>Personal</t>
  </si>
  <si>
    <t>Arbeitstägliche Betriebsdauer je Betriebszustand</t>
  </si>
  <si>
    <t>Jährliche Betriebsdauer je Betriebszustand</t>
  </si>
  <si>
    <t>Jährlicher Stromverbrauch</t>
  </si>
  <si>
    <t>Blau markierte Zellen sind für die Berechnung relevante Zwischenergebnisse. Diese Zellen sollten NICHT VERÄNDERT werden!</t>
  </si>
  <si>
    <t>Einheiten p.a.</t>
  </si>
  <si>
    <t>Walther, Anne: Investitionsrechnung: mit Übungsaufgaben und Lösungen. Köln,: WRW-Verlag, 2004.</t>
  </si>
  <si>
    <t>Statistisches Bundesamt 2007, Wiesbaden. www.destatis.de; zuletzt besucht im Dezember 2007.</t>
  </si>
  <si>
    <t>BDEW 2007</t>
  </si>
  <si>
    <t>Durch Abzinsung (Diskontierung) wird ermittelt, wieviel ein Geldbetrag unter Berücksichtigung von Zinsen und Zinseszinsen zu einem bestimmten früheren Zeitpunkt wert ist. Meist wird der Wert zum Zeitpunkt der Investition/Beschaffung (t0) ermittelt.</t>
  </si>
  <si>
    <r>
      <t xml:space="preserve">Die Kapitalwertmethode ermittelt den Kapitalwert C0 einer Investition / Beschaffung durch Abzinsung aller Ein- und Auszahlungen der </t>
    </r>
    <r>
      <rPr>
        <i/>
        <sz val="10"/>
        <rFont val="Arial"/>
        <family val="2"/>
      </rPr>
      <t>Zahlungsreihe</t>
    </r>
    <r>
      <rPr>
        <sz val="10"/>
        <rFont val="Arial"/>
        <family val="0"/>
      </rPr>
      <t xml:space="preserve"> auf den Bezugszeitpunkt t = 0.</t>
    </r>
  </si>
  <si>
    <t>Zahlungsreihe</t>
  </si>
  <si>
    <r>
      <t xml:space="preserve">Unter Zahlungsreihe versteht man alle Geldflüsse (Ein- und Auszahlungen), die bei einer Investition/Beschaffung über einen bestimmten Zeitraum anfallen. Die Geldflüsse werden dabei gleich weit auseinanderliegenden Zeitpunkten (t = 0, 1, 2, etc.) zugeordnet, wobei t = 0 der Zeitpunkt der Investition ist. Meist fasst man bei den Zeitpunkten t = 1 bis t = n alle Zahlungen jeweils des vorangegangenen Jahres zusammen (d.h. die Zeitpunkte liegen jeweils ein Jahr auseinander).
Wichtig ist dabei, dass definitionsgemäß die Investition zu </t>
    </r>
    <r>
      <rPr>
        <u val="single"/>
        <sz val="10"/>
        <rFont val="Arial"/>
        <family val="2"/>
      </rPr>
      <t>Beginn</t>
    </r>
    <r>
      <rPr>
        <sz val="10"/>
        <rFont val="Arial"/>
        <family val="0"/>
      </rPr>
      <t xml:space="preserve"> der ersten Periode erfolgt (zum Zeitpunkt t = 0), alle Geldflüsse während der folgenden Perioden hingegen jeweils dem </t>
    </r>
    <r>
      <rPr>
        <u val="single"/>
        <sz val="10"/>
        <rFont val="Arial"/>
        <family val="2"/>
      </rPr>
      <t>Ende</t>
    </r>
    <r>
      <rPr>
        <sz val="10"/>
        <rFont val="Arial"/>
        <family val="0"/>
      </rPr>
      <t xml:space="preserve"> der jeweiligen Periode zugeordnet werden. Alle Kosten während des ersten Jahres werden somit dem Ende der ersten Periode (t = 1) zugeordnet.</t>
    </r>
  </si>
  <si>
    <t>u.a. Walther (2004)</t>
  </si>
  <si>
    <t>Dekabank 2007</t>
  </si>
  <si>
    <t>Volkswirtschaftliche Prognosen. 7. Dezember 2007. download unter  
http://www.dekabank.de/globaldownload/de/economics/vowi_prognosen/Volkswirtschaft_Prognosen_Dezember07.pdf, zuletzt besucht am 19.12.2007.</t>
  </si>
  <si>
    <r>
      <t xml:space="preserve">*   </t>
    </r>
    <r>
      <rPr>
        <u val="single"/>
        <sz val="10"/>
        <rFont val="Arial"/>
        <family val="2"/>
      </rPr>
      <t>Hilfsrechnungen</t>
    </r>
    <r>
      <rPr>
        <sz val="10"/>
        <rFont val="Arial"/>
        <family val="0"/>
      </rPr>
      <t>: Hier können Sie bestimmte Verbrauchswerte, die für die Eingabemaske benötigt werden, berechnen.</t>
    </r>
  </si>
  <si>
    <t>DWA/BGW 2005</t>
  </si>
  <si>
    <t xml:space="preserve">ATV/BGW 1999 </t>
  </si>
  <si>
    <t xml:space="preserve">ATV/BGW-Umfrage 1999
Bäumer, K.A., R.C. Coburg, S. Asmussen, R. Stadtfeld: „Kosten und
Finanzierung der Abwasserentsorgung in Deutschland – Ergebnisse
der ATV/BGW-Umfrage 1999“, aus: KA-Wasserwirtschaft, Abwasser,
Abfall, Mai 2000, S. 722-731
</t>
  </si>
  <si>
    <t>DWA/BGW 2005: Bellefontaine, K.; Holtkamp, O.; Thaler, S.; Leptien, C.; Herkner, T.; Sieler, A.; Wirtschaftsdaten der Abwasserentsorgung 2005.</t>
  </si>
  <si>
    <t>Rüdenauer und Grießhammer 2004</t>
  </si>
  <si>
    <t>Rüdenauer, I.; Gießhammer, R.; PROSA Waschmaschinen - Produkt-Nachhaltigkeitsanalyse von Waschmaschinen und Waschprozessen. Öko-Institut e.V., Freiburg 2004.</t>
  </si>
  <si>
    <t>Bundesverband der Energie- und Wasserwirtschaft (BDEW). Informationen auf www.bdew.de; zuletzt besucht im Dezember 2007.</t>
  </si>
  <si>
    <t>Bundesverband der Gas- und Wasserwirtschaft e.V. (Hg): Der BGW informiert. Wasserpreise – Fragen &amp; Antworten. Download unter http://bgw-archiv.bdew.de/files/1_wasserfakten-im-ueberblick-juli-2007.pdf, Stand: Juli 2007. Zuletzt besucht am 19.12.2007.</t>
  </si>
  <si>
    <t>€/Einheit</t>
  </si>
  <si>
    <t>Relative Anteile - Kapitalwerte</t>
  </si>
  <si>
    <r>
      <t xml:space="preserve">Bei allen Kosten, die nicht zum Zeitpunkt der Investition, sondern erst während der Nutzungsdauer anfallen (z.B. Stromkosten, Wasserkosten, Entsorgungskosten etc.), kann für die Preise eine zukünftige Preissteigerung eingegeben werden. Die Abschätzung der zukünftigen Preisentwicklung ist natürlich mit einer gewissen Unsicherheit behaftet, die sich allerdings nicht vermeiden lässt. Als Voreinstellung ist für Strom und Wasser die durchschnittliche </t>
    </r>
    <r>
      <rPr>
        <i/>
        <sz val="10"/>
        <rFont val="Arial"/>
        <family val="2"/>
      </rPr>
      <t>Inflationsrate</t>
    </r>
    <r>
      <rPr>
        <sz val="10"/>
        <rFont val="Arial"/>
        <family val="0"/>
      </rPr>
      <t xml:space="preserve"> (vgl. auch </t>
    </r>
    <r>
      <rPr>
        <i/>
        <sz val="10"/>
        <rFont val="Arial"/>
        <family val="2"/>
      </rPr>
      <t>Verbraucherpreisindex</t>
    </r>
    <r>
      <rPr>
        <sz val="10"/>
        <rFont val="Arial"/>
        <family val="0"/>
      </rPr>
      <t>) der Abteilung 5 der amtlichen Statistik („Wohnungsmiete, Wasser, Strom, Gas und andere Brennstoffe“) zugrunde gelegt (2,2%; Durchschnitt aus den letzten 5 Jahren, d.h. 2003 bis einschließlich 2007). Für alle anderen Folge- und Betriebsmittel wurde eine Preisentwicklung voreingestellt, die der durchschnittlichen Gesamt-</t>
    </r>
    <r>
      <rPr>
        <i/>
        <sz val="10"/>
        <rFont val="Arial"/>
        <family val="2"/>
      </rPr>
      <t>Inflationsrate</t>
    </r>
    <r>
      <rPr>
        <sz val="10"/>
        <rFont val="Arial"/>
        <family val="2"/>
      </rPr>
      <t xml:space="preserve"> der letzten 5 Jahre </t>
    </r>
    <r>
      <rPr>
        <sz val="10"/>
        <rFont val="Arial"/>
        <family val="0"/>
      </rPr>
      <t>entspricht (1,7%).
Da davon ausgegangen wird, dass eine Lebenszykluskostenrechnung VOR der eigentlichen Beschaffung durchgeführt wird, werden in diesem Tool bereits für die erste Periode der angenommenen Lebensdauer die angegebenen Preise für Betriebsmittel und Folgekosten mit den angenommenen Inflationsraten gesteigert.</t>
    </r>
  </si>
  <si>
    <t xml:space="preserve">Sowohl für die Ergebnisse der Lebenszykluskostenrechnung mit der Kapitalwert- als auch mit der Annuitätenmethode wurden bereits Abbildungen angelegt. Diese sind in der gleichen Differenzierungstiefe aufgegliedert wie die Ergebnisse im Tabellenblatt "Dateneingabe_Ergebnisse" (Punkt 3) und beinhalten alle 5 angelegten Alternativen. Manchmal sind jedoch nicht alle Kostenelemente für eine Berechnung relevant, oder es werden weniger als 5 Alternativen betrachtet. In diesem Fall können Sie nach Eingabe aller Daten die nicht relevanten Kostenelemente bzw. Alternativen aus den Abbildungen löschen. Dies geschieht über das Markieren und anschließende Entfernen nicht relevanter Kostenelemente bzw. über die Funktion "Datenquelle" im Kontextmenü (rechte Maustaste) der Gesamtabbildung. </t>
  </si>
  <si>
    <t>Wie kann ich die Ergebnisse am besten darstellen?</t>
  </si>
  <si>
    <t>*</t>
  </si>
  <si>
    <t>* p.a. = per annum = pro Jahr</t>
  </si>
  <si>
    <t>Von wem und für wen wurde dieses Tool entwickelt?</t>
  </si>
  <si>
    <t>Dieses Tool wurde im Auftrag des Umweltbundesamtes durch das Öko-Institut e.V. im Rahmen des Projektes "Nationale Umsetzung der neuen EU-Beschaffungs-Richtlinien" (FKZ 206 95 300) entwickelt. Es kann von BeschafferInnen im öffentlichen Dienst für die Wirtschaftlichkeitsanalysen von Beschaffungs- und Investitionsprojekten eingesetzt werden.</t>
  </si>
  <si>
    <t>Relative Anteile - Annuitäten</t>
  </si>
  <si>
    <t>Preise und jährliche Preissteigerung der benötigten Betriebsstoffe</t>
  </si>
  <si>
    <t>Preissteigerung der zusätzlichen spezifischen Betriebsstoffe oder Anschaffungen während der Nutzungsphase</t>
  </si>
  <si>
    <t>Jährlicher Verbrauch an Betriebsstoffe</t>
  </si>
  <si>
    <t>Zusätzliche spezifische Betriebsstoffe oder Anschaffungen während der Nutzungsphase</t>
  </si>
  <si>
    <t>Allgemeine und alternativenspezifische Angaben und Ergebnisse der Lebenszykluskostenrechnung</t>
  </si>
  <si>
    <t>Sonstige Betriebsstoffe</t>
  </si>
  <si>
    <t>Kosten für Betriebsstoffe</t>
  </si>
  <si>
    <t>Spezifische Betriebsstoffe</t>
  </si>
  <si>
    <t>Jährliche Folgekosten (ohne Betriebsstoffe)</t>
  </si>
  <si>
    <t>### ggf. weitere Betriebsstoffe ergänzen</t>
  </si>
  <si>
    <r>
      <t xml:space="preserve">Die Berechnung der </t>
    </r>
    <r>
      <rPr>
        <i/>
        <sz val="10"/>
        <rFont val="Arial"/>
        <family val="2"/>
      </rPr>
      <t>Lebenszykluskosten</t>
    </r>
    <r>
      <rPr>
        <sz val="10"/>
        <rFont val="Arial"/>
        <family val="0"/>
      </rPr>
      <t xml:space="preserve"> erfolgt mit Hilfe der </t>
    </r>
    <r>
      <rPr>
        <i/>
        <sz val="10"/>
        <rFont val="Arial"/>
        <family val="2"/>
      </rPr>
      <t xml:space="preserve">Kapitalwert- </t>
    </r>
    <r>
      <rPr>
        <sz val="10"/>
        <rFont val="Arial"/>
        <family val="2"/>
      </rPr>
      <t xml:space="preserve">bzw. der </t>
    </r>
    <r>
      <rPr>
        <i/>
        <sz val="10"/>
        <rFont val="Arial"/>
        <family val="2"/>
      </rPr>
      <t>Annuitätenmethode.</t>
    </r>
    <r>
      <rPr>
        <sz val="10"/>
        <rFont val="Arial"/>
        <family val="2"/>
      </rPr>
      <t xml:space="preserve"> Beide Methoden sind </t>
    </r>
    <r>
      <rPr>
        <i/>
        <sz val="10"/>
        <rFont val="Arial"/>
        <family val="2"/>
      </rPr>
      <t>dynamische Verfahren der Investitionsrechnung</t>
    </r>
    <r>
      <rPr>
        <sz val="10"/>
        <rFont val="Arial"/>
        <family val="2"/>
      </rPr>
      <t xml:space="preserve">, d.h. alle Geldflüsse (hier: Aus- und ggf. auch Einzahlungen) werden dem Zeitpunkt ihres Anfalls zugeordnet, und mit Hilfe eines Zinsfaktors auf einen einheitlichen Zeitpunkt vergleichbar gemacht. 
* Mit der </t>
    </r>
    <r>
      <rPr>
        <i/>
        <sz val="10"/>
        <rFont val="Arial"/>
        <family val="2"/>
      </rPr>
      <t>Kapitalwertmethode</t>
    </r>
    <r>
      <rPr>
        <sz val="10"/>
        <rFont val="Arial"/>
        <family val="2"/>
      </rPr>
      <t xml:space="preserve"> ermittelt man dabei den gesamten, aktuellen Wert einer Investition (den </t>
    </r>
    <r>
      <rPr>
        <i/>
        <sz val="10"/>
        <rFont val="Arial"/>
        <family val="2"/>
      </rPr>
      <t>Kapitalwert</t>
    </r>
    <r>
      <rPr>
        <sz val="10"/>
        <rFont val="Arial"/>
        <family val="2"/>
      </rPr>
      <t xml:space="preserve">). Der </t>
    </r>
    <r>
      <rPr>
        <i/>
        <sz val="10"/>
        <rFont val="Arial"/>
        <family val="2"/>
      </rPr>
      <t>Kapitalwert</t>
    </r>
    <r>
      <rPr>
        <sz val="10"/>
        <rFont val="Arial"/>
        <family val="2"/>
      </rPr>
      <t xml:space="preserve"> wird dabei nach den wesentlichen Kostenkategorien oder sogar einzelnen Kostenelementen differenziert (s.o.).
* Mit der </t>
    </r>
    <r>
      <rPr>
        <i/>
        <sz val="10"/>
        <rFont val="Arial"/>
        <family val="2"/>
      </rPr>
      <t>Annuitätenmethode</t>
    </r>
    <r>
      <rPr>
        <sz val="10"/>
        <rFont val="Arial"/>
        <family val="2"/>
      </rPr>
      <t xml:space="preserve"> werden die Kapitalwerte in so genannten "Annuitäten", d.h. in jährliche Zahlungen umgerechnet, die in der Summe und unter Berücksichtigung von Zinsen und Zinseszinsen dem Kapitalwert entsprechen. Auch die Annuitäten werden dabei nach den oben genannten Kostenelementen differenziert.
</t>
    </r>
  </si>
  <si>
    <t>Bei beiden Methoden wird also der Zeitpunkt, zu dem die Aus- und Einzahlungen anfallen, berücksichtigt. Dies ist vor dem Hintergrund relevant, dass umweltfreundlichere Alternativen oft höhere Anschaffungskosten, dafür aber geringere Betriebskosten haben. Muss aber zu Beginn einer Investition mehr Geld ausgegeben werden, so müssen ggf. auch mehr Zinsen gezahlt werden, oder es kann weniger Geld anderweitig (gewinnbringend) angelegt werden. Diese Umstände werden durch die Abzinsung (auch: Diskontierung) zukünftiger Geldflüsse auf einen einheitlichen Zeitpunkt berücksichtigt.</t>
  </si>
  <si>
    <t>Achtung: wenn die betrachteten Alternativen nicht die gleiche Lebensdauer aufweisen,</t>
  </si>
  <si>
    <t>dann müssen die Ergebnisse der Annuitätenrechnung zur Beurteilung verwendet werden.</t>
  </si>
  <si>
    <t>Berechnung des jährlichen Stromverbrauchs eines Multifunktionsgeräts</t>
  </si>
  <si>
    <t>Anzahl Wochen p.a.</t>
  </si>
  <si>
    <t>Jährlicher Energieverbrauch</t>
  </si>
  <si>
    <t>Wöchentlicher Energieverbrauch</t>
  </si>
  <si>
    <t>(1) Elektrophotographische Geräte</t>
  </si>
  <si>
    <t>(2) Tintenstrahlbasierte Geräte</t>
  </si>
  <si>
    <t>Spezifische Geräte-Daten zu den wöchentlichen Stromverbräuchen (EP-Technologie) bzw. der Leistungsaufnahme im Sleep Mode und Off Mode (Tintenstrahltechnologie) können der Energy Star Datenbank entnommen werden http://www.eu-energystar.org/script/fs_select_mfd.html</t>
  </si>
  <si>
    <t xml:space="preserve">Spezifische Geräte-Daten zur Leistungsaufnahme im On Mode, Sleep Mode und Off Mode von Desktop-Computern und Notebooks können der Energy Star Datenbank entnommen werden: 
Desktop-Computer http://www.eu-energystar.org/script/fs_select_ce_desktop.html; 
Notebook-Computer: http://www.eu-energystar.org/script/fs_select_ce_notebook.html </t>
  </si>
  <si>
    <t>Lebenszykluskosten werden definiert als die Berechnung und Bewertung aller Kosten die mit einem bestimmten Produkt oder einer bestimmten Dienstleistung verbunden sind, und die direkt durch einen oder mehrere Akteure im Lebenszyklus dieses Produkts getragen werden. Sie werden im vorliegenden Tool mit Hilfe der Kapitalwert- und der Annuitätenmethode bestimmt.</t>
  </si>
  <si>
    <t xml:space="preserve">Das vorliegende Tool wurde im Rahmen des UBA-Projekts "Nationale Umsetzung der neuen EU-Beschaffungs-Richtlinie" (FZK 206 95 300) entwickelt. Es lässt sich dementsprechend für Produkte aus dem Bereich Computer, Multifunktionsgeräte, Bewässerungsanlagen, sowie prinzipiell auch für Reinigungsdienstleistungen anwenden, wenn hierfür entsprechende spezifische Vergleichsdaten vorliegen.
Darüber hinaus können auch Produkte aus anderen Produktgruppen berechnet werden, hier können sich allerdings Einschränkungen ergeben. </t>
  </si>
  <si>
    <r>
      <t xml:space="preserve">Wesentliche </t>
    </r>
    <r>
      <rPr>
        <i/>
        <sz val="10"/>
        <rFont val="Arial"/>
        <family val="2"/>
      </rPr>
      <t>Kostenkategorien</t>
    </r>
    <r>
      <rPr>
        <sz val="10"/>
        <rFont val="Arial"/>
        <family val="0"/>
      </rPr>
      <t>, die berücksichtig werden können, sind:
* Anschaffungskosten (z.B. für den Kauf und die Inbetriebnahme)
* Folgekosten (z.B. Versicherung, Wartung etc.)
* Betriebskosten (z.B. Kosten für Strom, Wasser oder sonstige Betriebsmittel) 
* Personalkosten und
* Entsorgungskosten (hier können entweder Kosten entstehen, die vom Beschaffer zu tragen sind, oder Restwerte, die zu Erlösen führen, z.B. bei Wiederverkauf von Fahrzeugen nach einer bestimmten Nutzungsdauer. Die entstehenden Erlöse sind hier ebenfalls einzutragen, allerdings mit einem negativen Vorzeichen).</t>
    </r>
  </si>
  <si>
    <r>
      <t>2</t>
    </r>
    <r>
      <rPr>
        <sz val="10"/>
        <rFont val="Arial"/>
        <family val="0"/>
      </rPr>
      <t xml:space="preserve"> in der klassischen Investitionsrechnung werden Kosten (Auszahlungen) mit negativen Werten gekennzeichnet, Erlöse (Einzahlungen) mit positiven Werten. Damit ist eigentlich diejenige Alternative die vorteilhafteste, die den </t>
    </r>
    <r>
      <rPr>
        <u val="single"/>
        <sz val="10"/>
        <rFont val="Arial"/>
        <family val="2"/>
      </rPr>
      <t>größten</t>
    </r>
    <r>
      <rPr>
        <sz val="10"/>
        <rFont val="Arial"/>
        <family val="0"/>
      </rPr>
      <t xml:space="preserve"> Wert aufweist. Da in der vorliegenden Rechnung vor allem Kosten (Auszahlungen) betrachtet werden, wurde auf die Verwendung von negativen Werten für Kosten (Auszahlungen) verzichtet. Damit ist die Alternative mit den </t>
    </r>
    <r>
      <rPr>
        <u val="single"/>
        <sz val="10"/>
        <rFont val="Arial"/>
        <family val="2"/>
      </rPr>
      <t>geringsten</t>
    </r>
    <r>
      <rPr>
        <sz val="10"/>
        <rFont val="Arial"/>
        <family val="0"/>
      </rPr>
      <t xml:space="preserve"> Kosten, also dem </t>
    </r>
    <r>
      <rPr>
        <u val="single"/>
        <sz val="10"/>
        <rFont val="Arial"/>
        <family val="2"/>
      </rPr>
      <t>niedrigsten</t>
    </r>
    <r>
      <rPr>
        <sz val="10"/>
        <rFont val="Arial"/>
        <family val="2"/>
      </rPr>
      <t xml:space="preserve"> </t>
    </r>
    <r>
      <rPr>
        <sz val="10"/>
        <rFont val="Arial"/>
        <family val="0"/>
      </rPr>
      <t>Wert die vorteilhafteste. Falls Erlöse auftreten (z.B. Wiederverkaufswert bei der Entsorgung), müssen diese dagegen mit einem negativen Vorzeichen eingegeben werden.</t>
    </r>
  </si>
  <si>
    <r>
      <t xml:space="preserve">*   </t>
    </r>
    <r>
      <rPr>
        <u val="single"/>
        <sz val="10"/>
        <rFont val="Arial"/>
        <family val="2"/>
      </rPr>
      <t>Dateneingabe_Ergebnisse</t>
    </r>
    <r>
      <rPr>
        <sz val="10"/>
        <rFont val="Arial"/>
        <family val="0"/>
      </rPr>
      <t xml:space="preserve">: Hier erfolgt die Eingabe sowohl von allgemeinen, als auch der alternativenspezifischen Kosten- und Verbrauchsdaten. Außerdem werden die Ergebnisse angezeigt, so dass direkt nach der Eingabe die Ergebnisse sichtbar werden. So kann auch rasch überprüft werden, wie sich Veränderungen der Inputparameter auswirken. </t>
    </r>
  </si>
  <si>
    <t>In verschiedenen, gelb oder orange hinterlegten Zellen (also Zellen, in denen Sie selbst Werte eingeben können) sind bereits Werte vorgegeben. Dies sind i.d.R. allgemeine Durchschnittswerte, z.B. von Preisen für bestimmte Betriebsmittel oder Zinssätzen. Falls Sie keine Zahlen, die ihre Situation wiederspiegeln haben, können Sie diese Werte nutzen. Aussagekräftiger wird das Ergebnis jedoch, wenn Sie ihre eigenen Werte eingeben. Beispielsweise variieren die Kosten für die Trinkwasserbereitstellung und Abwasserentsorgung innerhalb Deutschlands sehr stark. Falls Sie einen sehr hohen Preis bezahlen, so werden sich wassersparende Alternativen trotz ggf. höherer Anschaffungskosten finanziell eher lohnen, als in einem Gebiet mit durchschnittlichem oder niedrigem Wasserpreis. Die Berechnung könnte bei Nutzung des Durchschnittspreises daher zu anderen Ergebnissen kommen, als bei Nutzung des tatsächlichen Preises.</t>
  </si>
  <si>
    <t>Hunkeler et al. 2008</t>
  </si>
  <si>
    <r>
      <t xml:space="preserve">Mit dem vorliegenden Berechnungstool können Sie bis zu fünf verschiedene Beschaffungsalternativen hinsichtlich der jeweils anfallenden </t>
    </r>
    <r>
      <rPr>
        <i/>
        <sz val="10"/>
        <rFont val="Arial"/>
        <family val="2"/>
      </rPr>
      <t>Lebenszykluskosten</t>
    </r>
    <r>
      <rPr>
        <vertAlign val="superscript"/>
        <sz val="10"/>
        <rFont val="Arial"/>
        <family val="2"/>
      </rPr>
      <t>1</t>
    </r>
    <r>
      <rPr>
        <sz val="10"/>
        <rFont val="Arial"/>
        <family val="0"/>
      </rPr>
      <t xml:space="preserve"> bewerten, d.h. hinsichtlich aller Kosten, die während des gesamten Lebenszyklus für die beschaffende Stelle anfallen.</t>
    </r>
  </si>
  <si>
    <t>Hunkeler et al. 2008: Hunkeler, D.; Lichtenvort K.; Rebitzer, G. (Hg): Andreas Ciroth, David Hunkeler, Gjalt Huppes, Kerstin Lichtenvort, Gerald Rebitzer, Ina Rüdenauer, Bengt Steen (Lead authors): Environmental Life Cycle Costing. SETAC Publications, im Druck, 2008.</t>
  </si>
  <si>
    <t>Impressum</t>
  </si>
  <si>
    <t>Fertigstellung: Mai 2008</t>
  </si>
  <si>
    <t>Rüdenauer, I.; Dross, M.; Eberle, U.; Gensch, C.-O.; Graulich, K.; Hünecke, K.; Koch, Y.; Möller, M.; Quack, D.; Seebach, D.; Zimmer, W.; Hidson, M.; Defranceschi, P.; Tepper, P.; Costs and Benefits of Green Public
Procurement in Europe - Final Report. Öko-Institut e.V., Freiburg 2007.</t>
  </si>
  <si>
    <t>Das vorliegende Werkzeug zur Berechnung der Lebenszykluskosten verschiedener Beschaffungsalternativen wurde im Auftrag des Umweltbundesamtes durch das Öko-Institut e.V. im Rahmen des Projektes "Nationale Umsetzung der neuen EU-Beschaffungs-Richtlinien" (FKZ 206 95 300) entwickelt.</t>
  </si>
  <si>
    <t>Das Werkzeug lässt sich für Produkte aus den im Forschungsvorhaben betrachteten Bereichen ‚Computer’, ‚Multifunktionsgeräte’, ‚Bewässerungsanlagen’ und ‚Reinigungsdienstleistungen’ anwenden. Darüber hinaus können auch Produkte aus anderen Produktgruppen berechnet werden, hier können sich allerdings Einschränkungen ergeben.</t>
  </si>
  <si>
    <t xml:space="preserve">Copyright Öko-Institut e.V. </t>
  </si>
  <si>
    <t>Welche Kostenkategorien können berücksichtigt werden?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</si>
</sst>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
    <numFmt numFmtId="166" formatCode="0.0%"/>
    <numFmt numFmtId="167" formatCode="0.0000"/>
    <numFmt numFmtId="168" formatCode="0.000"/>
    <numFmt numFmtId="169" formatCode="\+0"/>
    <numFmt numFmtId="170" formatCode="&quot;Ja&quot;;&quot;Ja&quot;;&quot;Nein&quot;"/>
    <numFmt numFmtId="171" formatCode="&quot;Wahr&quot;;&quot;Wahr&quot;;&quot;Falsch&quot;"/>
    <numFmt numFmtId="172" formatCode="&quot;Ein&quot;;&quot;Ein&quot;;&quot;Aus&quot;"/>
    <numFmt numFmtId="173" formatCode="[$€-2]\ #,##0.00_);[Red]\([$€-2]\ #,##0.00\)"/>
    <numFmt numFmtId="174" formatCode="#,##0\ &quot;€&quot;"/>
    <numFmt numFmtId="175" formatCode="#,##0\ _€"/>
    <numFmt numFmtId="176" formatCode="0.000000"/>
    <numFmt numFmtId="177" formatCode="0.00%\ &quot;p.a.&quot;"/>
    <numFmt numFmtId="178" formatCode="0\ &quot;W&quot;"/>
    <numFmt numFmtId="179" formatCode="0\ &quot;h&quot;"/>
    <numFmt numFmtId="180" formatCode="0\ &quot;kWh&quot;"/>
    <numFmt numFmtId="181" formatCode="#,##0\ &quot;W&quot;"/>
  </numFmts>
  <fonts count="31">
    <font>
      <sz val="10"/>
      <name val="Arial"/>
      <family val="0"/>
    </font>
    <font>
      <sz val="8"/>
      <name val="Arial"/>
      <family val="0"/>
    </font>
    <font>
      <b/>
      <sz val="10"/>
      <name val="Arial"/>
      <family val="2"/>
    </font>
    <font>
      <b/>
      <u val="single"/>
      <sz val="12"/>
      <name val="Arial"/>
      <family val="2"/>
    </font>
    <font>
      <b/>
      <sz val="11"/>
      <name val="Arial"/>
      <family val="2"/>
    </font>
    <font>
      <sz val="11"/>
      <name val="Arial"/>
      <family val="2"/>
    </font>
    <font>
      <sz val="11"/>
      <name val="Wingdings"/>
      <family val="0"/>
    </font>
    <font>
      <i/>
      <u val="single"/>
      <sz val="11"/>
      <name val="Arial"/>
      <family val="2"/>
    </font>
    <font>
      <u val="single"/>
      <sz val="10"/>
      <color indexed="12"/>
      <name val="Arial"/>
      <family val="0"/>
    </font>
    <font>
      <u val="single"/>
      <sz val="10"/>
      <color indexed="36"/>
      <name val="Arial"/>
      <family val="0"/>
    </font>
    <font>
      <b/>
      <sz val="10"/>
      <color indexed="10"/>
      <name val="Arial"/>
      <family val="2"/>
    </font>
    <font>
      <b/>
      <sz val="12"/>
      <name val="Arial"/>
      <family val="2"/>
    </font>
    <font>
      <b/>
      <u val="single"/>
      <sz val="14"/>
      <name val="Arial"/>
      <family val="2"/>
    </font>
    <font>
      <i/>
      <sz val="10"/>
      <name val="Arial"/>
      <family val="2"/>
    </font>
    <font>
      <b/>
      <i/>
      <sz val="12"/>
      <name val="Arial"/>
      <family val="2"/>
    </font>
    <font>
      <sz val="8"/>
      <name val="Tahoma"/>
      <family val="0"/>
    </font>
    <font>
      <b/>
      <u val="single"/>
      <sz val="11"/>
      <name val="Arial"/>
      <family val="2"/>
    </font>
    <font>
      <b/>
      <u val="double"/>
      <sz val="14"/>
      <name val="Arial"/>
      <family val="2"/>
    </font>
    <font>
      <b/>
      <i/>
      <sz val="10"/>
      <name val="Arial"/>
      <family val="2"/>
    </font>
    <font>
      <b/>
      <sz val="8"/>
      <name val="Tahoma"/>
      <family val="0"/>
    </font>
    <font>
      <u val="single"/>
      <sz val="10"/>
      <name val="Arial"/>
      <family val="2"/>
    </font>
    <font>
      <b/>
      <sz val="18"/>
      <name val="Arial"/>
      <family val="2"/>
    </font>
    <font>
      <b/>
      <sz val="14"/>
      <name val="Arial"/>
      <family val="2"/>
    </font>
    <font>
      <sz val="14"/>
      <name val="Arial"/>
      <family val="2"/>
    </font>
    <font>
      <sz val="16"/>
      <name val="Arial"/>
      <family val="2"/>
    </font>
    <font>
      <vertAlign val="superscript"/>
      <sz val="10"/>
      <name val="Arial"/>
      <family val="2"/>
    </font>
    <font>
      <sz val="13.75"/>
      <name val="Arial"/>
      <family val="2"/>
    </font>
    <font>
      <sz val="10"/>
      <color indexed="10"/>
      <name val="Arial"/>
      <family val="2"/>
    </font>
    <font>
      <b/>
      <sz val="11"/>
      <color indexed="10"/>
      <name val="Arial"/>
      <family val="2"/>
    </font>
    <font>
      <sz val="13.75"/>
      <color indexed="9"/>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0" fillId="0" borderId="1" xfId="0" applyBorder="1" applyAlignment="1">
      <alignment/>
    </xf>
    <xf numFmtId="0" fontId="2" fillId="0" borderId="1" xfId="0" applyFont="1" applyBorder="1" applyAlignment="1">
      <alignment/>
    </xf>
    <xf numFmtId="0" fontId="0" fillId="2" borderId="0" xfId="0" applyFill="1" applyAlignment="1">
      <alignment/>
    </xf>
    <xf numFmtId="0" fontId="0" fillId="2" borderId="1" xfId="0" applyFill="1" applyBorder="1" applyAlignment="1">
      <alignment/>
    </xf>
    <xf numFmtId="0" fontId="0" fillId="2" borderId="0" xfId="0" applyFill="1" applyBorder="1" applyAlignment="1">
      <alignment/>
    </xf>
    <xf numFmtId="0" fontId="12" fillId="2" borderId="0" xfId="0" applyFont="1" applyFill="1" applyAlignment="1">
      <alignment/>
    </xf>
    <xf numFmtId="0" fontId="0" fillId="2" borderId="0" xfId="0" applyFill="1" applyAlignment="1">
      <alignment vertical="top"/>
    </xf>
    <xf numFmtId="0" fontId="0" fillId="2" borderId="0" xfId="0" applyFont="1" applyFill="1" applyAlignment="1">
      <alignment vertical="top"/>
    </xf>
    <xf numFmtId="0" fontId="4" fillId="2" borderId="0" xfId="0" applyFont="1" applyFill="1" applyAlignment="1">
      <alignment/>
    </xf>
    <xf numFmtId="0" fontId="2" fillId="2" borderId="1" xfId="0" applyFont="1" applyFill="1" applyBorder="1" applyAlignment="1">
      <alignment horizontal="left"/>
    </xf>
    <xf numFmtId="0" fontId="2" fillId="2" borderId="1" xfId="0" applyFont="1" applyFill="1" applyBorder="1" applyAlignment="1">
      <alignment/>
    </xf>
    <xf numFmtId="3" fontId="0" fillId="2" borderId="1" xfId="0" applyNumberFormat="1" applyFill="1" applyBorder="1" applyAlignment="1">
      <alignment/>
    </xf>
    <xf numFmtId="3" fontId="0" fillId="2" borderId="1" xfId="0" applyNumberFormat="1" applyFont="1" applyFill="1" applyBorder="1" applyAlignment="1">
      <alignment/>
    </xf>
    <xf numFmtId="0" fontId="4" fillId="2" borderId="0" xfId="0" applyFont="1" applyFill="1" applyBorder="1" applyAlignment="1">
      <alignment/>
    </xf>
    <xf numFmtId="0" fontId="6" fillId="2" borderId="0" xfId="0" applyFont="1" applyFill="1" applyAlignment="1">
      <alignment horizontal="justify"/>
    </xf>
    <xf numFmtId="0" fontId="5" fillId="2" borderId="0" xfId="0" applyFont="1" applyFill="1" applyAlignment="1">
      <alignment horizontal="justify"/>
    </xf>
    <xf numFmtId="0" fontId="7" fillId="2" borderId="0" xfId="0" applyFont="1" applyFill="1" applyAlignment="1">
      <alignment horizontal="left"/>
    </xf>
    <xf numFmtId="0" fontId="10" fillId="2" borderId="0" xfId="0" applyFont="1" applyFill="1" applyAlignment="1">
      <alignment/>
    </xf>
    <xf numFmtId="0" fontId="2" fillId="2" borderId="1" xfId="0" applyFont="1" applyFill="1" applyBorder="1" applyAlignment="1">
      <alignment horizontal="right"/>
    </xf>
    <xf numFmtId="0" fontId="16" fillId="2" borderId="0" xfId="0" applyFont="1" applyFill="1" applyAlignment="1">
      <alignment/>
    </xf>
    <xf numFmtId="0" fontId="17" fillId="2" borderId="0" xfId="0" applyFont="1" applyFill="1" applyAlignment="1">
      <alignment/>
    </xf>
    <xf numFmtId="0" fontId="14" fillId="2" borderId="0" xfId="0" applyFont="1" applyFill="1" applyBorder="1" applyAlignment="1">
      <alignment/>
    </xf>
    <xf numFmtId="0" fontId="17" fillId="2" borderId="0" xfId="0" applyFont="1" applyFill="1" applyAlignment="1">
      <alignment vertical="top"/>
    </xf>
    <xf numFmtId="0" fontId="0" fillId="2" borderId="2" xfId="0" applyFill="1" applyBorder="1" applyAlignment="1">
      <alignment vertical="top" wrapText="1"/>
    </xf>
    <xf numFmtId="0" fontId="0" fillId="2" borderId="2" xfId="0" applyFill="1" applyBorder="1" applyAlignment="1">
      <alignment vertical="top"/>
    </xf>
    <xf numFmtId="0" fontId="0" fillId="2" borderId="3" xfId="0" applyFill="1" applyBorder="1" applyAlignment="1">
      <alignment vertical="top" wrapText="1"/>
    </xf>
    <xf numFmtId="0" fontId="3" fillId="2" borderId="4" xfId="0" applyFont="1" applyFill="1" applyBorder="1" applyAlignment="1">
      <alignment vertical="top"/>
    </xf>
    <xf numFmtId="0" fontId="13" fillId="3" borderId="1" xfId="0" applyFont="1" applyFill="1" applyBorder="1" applyAlignment="1">
      <alignment horizontal="right"/>
    </xf>
    <xf numFmtId="0" fontId="13" fillId="3" borderId="1" xfId="0" applyFont="1" applyFill="1" applyBorder="1" applyAlignment="1">
      <alignment/>
    </xf>
    <xf numFmtId="3" fontId="13" fillId="3" borderId="1" xfId="0" applyNumberFormat="1" applyFont="1" applyFill="1" applyBorder="1" applyAlignment="1">
      <alignment/>
    </xf>
    <xf numFmtId="0" fontId="18" fillId="3" borderId="1" xfId="0" applyFont="1" applyFill="1" applyBorder="1" applyAlignment="1">
      <alignment horizontal="left"/>
    </xf>
    <xf numFmtId="0" fontId="18" fillId="3" borderId="1" xfId="0" applyFont="1" applyFill="1" applyBorder="1" applyAlignment="1">
      <alignment horizontal="right"/>
    </xf>
    <xf numFmtId="2" fontId="18" fillId="3" borderId="1" xfId="0" applyNumberFormat="1" applyFont="1" applyFill="1" applyBorder="1" applyAlignment="1">
      <alignment/>
    </xf>
    <xf numFmtId="3" fontId="0" fillId="4" borderId="1" xfId="0" applyNumberFormat="1" applyFill="1" applyBorder="1" applyAlignment="1">
      <alignment/>
    </xf>
    <xf numFmtId="3" fontId="0" fillId="4" borderId="4" xfId="0" applyNumberFormat="1" applyFill="1" applyBorder="1" applyAlignment="1">
      <alignment/>
    </xf>
    <xf numFmtId="0" fontId="18" fillId="2" borderId="1" xfId="0" applyFont="1" applyFill="1" applyBorder="1" applyAlignment="1">
      <alignment/>
    </xf>
    <xf numFmtId="3" fontId="18" fillId="4" borderId="1" xfId="0" applyNumberFormat="1" applyFont="1" applyFill="1" applyBorder="1" applyAlignment="1">
      <alignment/>
    </xf>
    <xf numFmtId="0" fontId="13" fillId="2" borderId="1" xfId="0" applyFont="1" applyFill="1" applyBorder="1" applyAlignment="1">
      <alignment/>
    </xf>
    <xf numFmtId="3" fontId="0" fillId="3" borderId="1" xfId="0" applyNumberFormat="1" applyFont="1" applyFill="1" applyBorder="1" applyAlignment="1">
      <alignment/>
    </xf>
    <xf numFmtId="3" fontId="0" fillId="3" borderId="1" xfId="0" applyNumberFormat="1" applyFill="1" applyBorder="1" applyAlignment="1">
      <alignment/>
    </xf>
    <xf numFmtId="0" fontId="0" fillId="2" borderId="4" xfId="0" applyFill="1" applyBorder="1" applyAlignment="1">
      <alignment/>
    </xf>
    <xf numFmtId="3" fontId="0" fillId="2" borderId="4" xfId="0" applyNumberFormat="1" applyFill="1" applyBorder="1" applyAlignment="1">
      <alignment/>
    </xf>
    <xf numFmtId="3" fontId="0" fillId="3" borderId="4" xfId="0" applyNumberFormat="1" applyFill="1" applyBorder="1" applyAlignment="1">
      <alignment/>
    </xf>
    <xf numFmtId="0" fontId="2" fillId="2" borderId="0" xfId="0" applyFont="1" applyFill="1" applyBorder="1" applyAlignment="1">
      <alignment/>
    </xf>
    <xf numFmtId="0" fontId="0" fillId="2" borderId="1" xfId="0" applyFill="1" applyBorder="1" applyAlignment="1">
      <alignment vertical="top" wrapText="1"/>
    </xf>
    <xf numFmtId="0" fontId="2" fillId="2" borderId="4" xfId="0" applyFont="1" applyFill="1" applyBorder="1" applyAlignment="1">
      <alignment vertical="top"/>
    </xf>
    <xf numFmtId="0" fontId="3" fillId="2" borderId="0" xfId="0" applyFont="1" applyFill="1" applyAlignment="1">
      <alignment vertical="top"/>
    </xf>
    <xf numFmtId="0" fontId="2" fillId="2" borderId="4" xfId="0" applyFont="1" applyFill="1" applyBorder="1" applyAlignment="1">
      <alignment vertical="top" wrapText="1"/>
    </xf>
    <xf numFmtId="0" fontId="25" fillId="2" borderId="2" xfId="0" applyFont="1" applyFill="1" applyBorder="1" applyAlignment="1">
      <alignment vertical="top" wrapText="1"/>
    </xf>
    <xf numFmtId="0" fontId="25" fillId="2" borderId="3" xfId="0" applyFont="1" applyFill="1" applyBorder="1" applyAlignment="1">
      <alignment vertical="top" wrapText="1"/>
    </xf>
    <xf numFmtId="0" fontId="14" fillId="2" borderId="0" xfId="0" applyFont="1" applyFill="1" applyAlignment="1">
      <alignment/>
    </xf>
    <xf numFmtId="0" fontId="13" fillId="2" borderId="1" xfId="0" applyFont="1" applyFill="1" applyBorder="1" applyAlignment="1">
      <alignment vertical="top"/>
    </xf>
    <xf numFmtId="180" fontId="0" fillId="3" borderId="1" xfId="0" applyNumberFormat="1" applyFill="1" applyBorder="1" applyAlignment="1">
      <alignment/>
    </xf>
    <xf numFmtId="180" fontId="0" fillId="3" borderId="5" xfId="0" applyNumberFormat="1" applyFill="1" applyBorder="1" applyAlignment="1">
      <alignment/>
    </xf>
    <xf numFmtId="0" fontId="0" fillId="0" borderId="4" xfId="0" applyBorder="1" applyAlignment="1">
      <alignment/>
    </xf>
    <xf numFmtId="179" fontId="0" fillId="3" borderId="1" xfId="0" applyNumberFormat="1" applyFill="1" applyBorder="1" applyAlignment="1">
      <alignment/>
    </xf>
    <xf numFmtId="180" fontId="2" fillId="4" borderId="6" xfId="0" applyNumberFormat="1" applyFont="1" applyFill="1" applyBorder="1" applyAlignment="1">
      <alignment/>
    </xf>
    <xf numFmtId="3" fontId="2" fillId="4" borderId="6" xfId="0" applyNumberFormat="1" applyFont="1" applyFill="1" applyBorder="1" applyAlignment="1">
      <alignment/>
    </xf>
    <xf numFmtId="0" fontId="2" fillId="5" borderId="0" xfId="0" applyFont="1" applyFill="1" applyBorder="1" applyAlignment="1">
      <alignment wrapText="1"/>
    </xf>
    <xf numFmtId="0" fontId="0" fillId="5" borderId="0" xfId="0" applyFont="1" applyFill="1" applyBorder="1" applyAlignment="1">
      <alignment/>
    </xf>
    <xf numFmtId="0" fontId="2" fillId="5" borderId="0" xfId="0" applyFont="1" applyFill="1" applyBorder="1" applyAlignment="1">
      <alignment horizontal="center" wrapText="1"/>
    </xf>
    <xf numFmtId="0" fontId="0" fillId="5" borderId="0" xfId="0" applyFill="1" applyBorder="1" applyAlignment="1">
      <alignment/>
    </xf>
    <xf numFmtId="2" fontId="0" fillId="5" borderId="0" xfId="19" applyNumberFormat="1" applyFill="1" applyBorder="1" applyAlignment="1">
      <alignment/>
    </xf>
    <xf numFmtId="0" fontId="2" fillId="5" borderId="0" xfId="0" applyFont="1" applyFill="1" applyBorder="1" applyAlignment="1">
      <alignment/>
    </xf>
    <xf numFmtId="0" fontId="13" fillId="5" borderId="0" xfId="0" applyFont="1" applyFill="1" applyBorder="1" applyAlignment="1">
      <alignment/>
    </xf>
    <xf numFmtId="0" fontId="2" fillId="5" borderId="0" xfId="0" applyFont="1" applyFill="1" applyBorder="1" applyAlignment="1">
      <alignment horizontal="center" vertical="center" wrapText="1"/>
    </xf>
    <xf numFmtId="168" fontId="13" fillId="5" borderId="0" xfId="0" applyNumberFormat="1" applyFont="1" applyFill="1" applyBorder="1" applyAlignment="1">
      <alignment/>
    </xf>
    <xf numFmtId="0" fontId="0" fillId="5" borderId="0" xfId="0" applyFill="1" applyAlignment="1">
      <alignment/>
    </xf>
    <xf numFmtId="0" fontId="2" fillId="5" borderId="0" xfId="0" applyFont="1" applyFill="1" applyAlignment="1">
      <alignment/>
    </xf>
    <xf numFmtId="0" fontId="14" fillId="5" borderId="0" xfId="0" applyFont="1" applyFill="1" applyBorder="1" applyAlignment="1">
      <alignment/>
    </xf>
    <xf numFmtId="0" fontId="0" fillId="2" borderId="0" xfId="0" applyFill="1" applyAlignment="1">
      <alignment/>
    </xf>
    <xf numFmtId="0" fontId="14" fillId="5" borderId="0" xfId="0" applyFont="1" applyFill="1" applyBorder="1" applyAlignment="1">
      <alignment/>
    </xf>
    <xf numFmtId="0" fontId="14" fillId="5" borderId="0" xfId="0" applyFont="1" applyFill="1" applyBorder="1" applyAlignment="1">
      <alignment horizontal="right" vertical="center"/>
    </xf>
    <xf numFmtId="0" fontId="10" fillId="5" borderId="0" xfId="0" applyFont="1" applyFill="1" applyAlignment="1">
      <alignment/>
    </xf>
    <xf numFmtId="0" fontId="0" fillId="5" borderId="0" xfId="0" applyNumberFormat="1" applyFill="1" applyBorder="1" applyAlignment="1">
      <alignment/>
    </xf>
    <xf numFmtId="3" fontId="0" fillId="5" borderId="0" xfId="0" applyNumberFormat="1" applyFill="1" applyBorder="1" applyAlignment="1">
      <alignment/>
    </xf>
    <xf numFmtId="168" fontId="13" fillId="3" borderId="1" xfId="0" applyNumberFormat="1" applyFont="1" applyFill="1" applyBorder="1" applyAlignment="1">
      <alignment/>
    </xf>
    <xf numFmtId="0" fontId="18" fillId="5" borderId="0" xfId="0" applyFont="1" applyFill="1" applyBorder="1" applyAlignment="1">
      <alignment/>
    </xf>
    <xf numFmtId="0" fontId="0" fillId="2" borderId="0" xfId="0" applyFill="1" applyAlignment="1" quotePrefix="1">
      <alignment/>
    </xf>
    <xf numFmtId="0" fontId="27" fillId="2" borderId="0" xfId="0" applyFont="1" applyFill="1" applyAlignment="1" quotePrefix="1">
      <alignment/>
    </xf>
    <xf numFmtId="9" fontId="0" fillId="4" borderId="1" xfId="19" applyFill="1" applyBorder="1" applyAlignment="1">
      <alignment/>
    </xf>
    <xf numFmtId="9" fontId="18" fillId="4" borderId="1" xfId="19" applyFont="1" applyFill="1" applyBorder="1" applyAlignment="1">
      <alignment/>
    </xf>
    <xf numFmtId="0" fontId="28" fillId="2" borderId="0" xfId="0" applyFont="1" applyFill="1" applyAlignment="1">
      <alignment/>
    </xf>
    <xf numFmtId="0" fontId="0" fillId="0" borderId="1" xfId="0" applyFill="1" applyBorder="1" applyAlignment="1">
      <alignment vertical="center" wrapText="1"/>
    </xf>
    <xf numFmtId="0" fontId="0" fillId="0" borderId="1" xfId="0" applyFill="1" applyBorder="1" applyAlignment="1">
      <alignment vertical="center"/>
    </xf>
    <xf numFmtId="0" fontId="0" fillId="6" borderId="1" xfId="0" applyFill="1" applyBorder="1" applyAlignment="1">
      <alignment vertical="center" wrapText="1"/>
    </xf>
    <xf numFmtId="0" fontId="0" fillId="7" borderId="1" xfId="0" applyFont="1" applyFill="1" applyBorder="1" applyAlignment="1">
      <alignment vertical="center" wrapText="1"/>
    </xf>
    <xf numFmtId="0" fontId="0" fillId="4" borderId="1" xfId="0" applyFill="1" applyBorder="1" applyAlignment="1">
      <alignment vertical="center" wrapText="1"/>
    </xf>
    <xf numFmtId="0" fontId="0" fillId="3" borderId="3" xfId="0" applyFill="1" applyBorder="1" applyAlignment="1">
      <alignment vertical="center" wrapText="1"/>
    </xf>
    <xf numFmtId="0" fontId="0" fillId="2" borderId="3" xfId="0" applyFill="1" applyBorder="1" applyAlignment="1">
      <alignment vertical="center" wrapText="1"/>
    </xf>
    <xf numFmtId="0" fontId="11" fillId="2" borderId="0" xfId="0" applyFont="1" applyFill="1" applyAlignment="1">
      <alignment/>
    </xf>
    <xf numFmtId="0" fontId="0" fillId="2" borderId="5" xfId="0" applyFill="1" applyBorder="1" applyAlignment="1">
      <alignment/>
    </xf>
    <xf numFmtId="179" fontId="0" fillId="2" borderId="1" xfId="0" applyNumberFormat="1" applyFill="1" applyBorder="1" applyAlignment="1">
      <alignment/>
    </xf>
    <xf numFmtId="177" fontId="0" fillId="7" borderId="1" xfId="19" applyNumberFormat="1" applyFill="1" applyBorder="1" applyAlignment="1" applyProtection="1">
      <alignment/>
      <protection locked="0"/>
    </xf>
    <xf numFmtId="0" fontId="0" fillId="7" borderId="0" xfId="0" applyFill="1" applyBorder="1" applyAlignment="1" applyProtection="1">
      <alignment/>
      <protection locked="0"/>
    </xf>
    <xf numFmtId="2" fontId="0" fillId="7" borderId="1" xfId="19" applyNumberFormat="1" applyFill="1" applyBorder="1" applyAlignment="1" applyProtection="1">
      <alignment/>
      <protection locked="0"/>
    </xf>
    <xf numFmtId="168" fontId="0" fillId="7" borderId="1" xfId="19" applyNumberFormat="1" applyFill="1" applyBorder="1" applyAlignment="1" applyProtection="1">
      <alignment/>
      <protection locked="0"/>
    </xf>
    <xf numFmtId="10" fontId="0" fillId="7" borderId="1" xfId="19" applyNumberFormat="1" applyFill="1" applyBorder="1" applyAlignment="1" applyProtection="1">
      <alignment/>
      <protection locked="0"/>
    </xf>
    <xf numFmtId="0" fontId="2" fillId="7" borderId="1" xfId="0" applyFont="1" applyFill="1" applyBorder="1" applyAlignment="1" applyProtection="1">
      <alignment horizontal="center" vertical="center" wrapText="1"/>
      <protection locked="0"/>
    </xf>
    <xf numFmtId="3" fontId="0" fillId="7" borderId="1" xfId="0" applyNumberFormat="1" applyFill="1" applyBorder="1" applyAlignment="1" applyProtection="1">
      <alignment/>
      <protection locked="0"/>
    </xf>
    <xf numFmtId="0" fontId="0" fillId="7" borderId="1" xfId="0" applyNumberFormat="1" applyFill="1" applyBorder="1" applyAlignment="1" applyProtection="1">
      <alignment/>
      <protection locked="0"/>
    </xf>
    <xf numFmtId="0" fontId="0" fillId="7" borderId="1" xfId="0" applyFill="1" applyBorder="1" applyAlignment="1" applyProtection="1">
      <alignment/>
      <protection locked="0"/>
    </xf>
    <xf numFmtId="178" fontId="0" fillId="7" borderId="1" xfId="0" applyNumberFormat="1" applyFill="1" applyBorder="1" applyAlignment="1" applyProtection="1">
      <alignment/>
      <protection locked="0"/>
    </xf>
    <xf numFmtId="180" fontId="0" fillId="7" borderId="1" xfId="0" applyNumberFormat="1" applyFill="1" applyBorder="1" applyAlignment="1" applyProtection="1">
      <alignment/>
      <protection locked="0"/>
    </xf>
    <xf numFmtId="0" fontId="0" fillId="6" borderId="1" xfId="0" applyFill="1" applyBorder="1" applyAlignment="1" applyProtection="1">
      <alignment/>
      <protection locked="0"/>
    </xf>
    <xf numFmtId="0" fontId="14" fillId="2" borderId="0" xfId="0" applyFont="1" applyFill="1" applyBorder="1" applyAlignment="1">
      <alignment wrapText="1"/>
    </xf>
    <xf numFmtId="0" fontId="14" fillId="2" borderId="0" xfId="0" applyFont="1" applyFill="1" applyBorder="1" applyAlignment="1">
      <alignment/>
    </xf>
    <xf numFmtId="0" fontId="0" fillId="2" borderId="0" xfId="0" applyFont="1" applyFill="1" applyAlignment="1">
      <alignment horizontal="lef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Lebenszykluskosten der betrachteten Alternativen</a:t>
            </a:r>
          </a:p>
        </c:rich>
      </c:tx>
      <c:layout/>
      <c:spPr>
        <a:noFill/>
        <a:ln>
          <a:noFill/>
        </a:ln>
      </c:spPr>
    </c:title>
    <c:plotArea>
      <c:layout>
        <c:manualLayout>
          <c:xMode val="edge"/>
          <c:yMode val="edge"/>
          <c:x val="0.0305"/>
          <c:y val="0.1095"/>
          <c:w val="0.721"/>
          <c:h val="0.8745"/>
        </c:manualLayout>
      </c:layout>
      <c:barChart>
        <c:barDir val="col"/>
        <c:grouping val="stacked"/>
        <c:varyColors val="0"/>
        <c:ser>
          <c:idx val="0"/>
          <c:order val="0"/>
          <c:tx>
            <c:strRef>
              <c:f>Dateneingabe_Ergebnisse!$A$121</c:f>
              <c:strCache>
                <c:ptCount val="1"/>
                <c:pt idx="0">
                  <c:v>Anschaffung</c:v>
                </c:pt>
              </c:strCache>
            </c:strRef>
          </c:tx>
          <c:spPr>
            <a:pattFill prst="pct80">
              <a:fgClr>
                <a:srgbClr val="9999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375" b="0" i="0" u="none" baseline="0">
                      <a:latin typeface="Arial"/>
                      <a:ea typeface="Arial"/>
                      <a:cs typeface="Arial"/>
                    </a:defRPr>
                  </a:pPr>
                </a:p>
              </c:txPr>
              <c:numFmt formatCode="General" sourceLinked="1"/>
              <c:spPr>
                <a:pattFill prst="pct80">
                  <a:fgClr>
                    <a:srgbClr val="9999FF"/>
                  </a:fgClr>
                  <a:bgClr>
                    <a:srgbClr val="000000"/>
                  </a:bgClr>
                </a:pattFill>
                <a:ln w="3175">
                  <a:noFill/>
                </a:ln>
              </c:spPr>
              <c:showLegendKey val="0"/>
              <c:showVal val="1"/>
              <c:showBubbleSize val="0"/>
              <c:showCatName val="0"/>
              <c:showSerName val="0"/>
              <c:showPercent val="0"/>
            </c:dLbl>
            <c:numFmt formatCode="General" sourceLinked="1"/>
            <c:spPr>
              <a:pattFill prst="pct80">
                <a:fgClr>
                  <a:srgbClr val="9999FF"/>
                </a:fgClr>
                <a:bgClr>
                  <a:srgbClr val="000000"/>
                </a:bgClr>
              </a:pattFill>
              <a:ln w="3175">
                <a:noFill/>
              </a:ln>
            </c:spPr>
            <c:txPr>
              <a:bodyPr vert="horz" rot="0" anchor="ctr"/>
              <a:lstStyle/>
              <a:p>
                <a:pPr algn="ctr">
                  <a:defRPr lang="en-US" cap="none" sz="1375" b="0" i="0" u="none" baseline="0">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(Dateneingabe_Ergebnisse!$C$121,Dateneingabe_Ergebnisse!$F$121,Dateneingabe_Ergebnisse!$I$121,Dateneingabe_Ergebnisse!$L$121,Dateneingabe_Ergebnisse!$O$121)</c:f>
              <c:numCache>
                <c:ptCount val="5"/>
                <c:pt idx="0">
                  <c:v>0</c:v>
                </c:pt>
                <c:pt idx="1">
                  <c:v>0</c:v>
                </c:pt>
                <c:pt idx="2">
                  <c:v>0</c:v>
                </c:pt>
                <c:pt idx="3">
                  <c:v>0</c:v>
                </c:pt>
                <c:pt idx="4">
                  <c:v>0</c:v>
                </c:pt>
              </c:numCache>
            </c:numRef>
          </c:val>
        </c:ser>
        <c:ser>
          <c:idx val="1"/>
          <c:order val="1"/>
          <c:tx>
            <c:strRef>
              <c:f>Dateneingabe_Ergebnisse!$A$122</c:f>
              <c:strCache>
                <c:ptCount val="1"/>
                <c:pt idx="0">
                  <c:v>Folgekosten</c:v>
                </c:pt>
              </c:strCache>
            </c:strRef>
          </c:tx>
          <c:spPr>
            <a:pattFill prst="wd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375" b="0"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375"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(Dateneingabe_Ergebnisse!$C$122,Dateneingabe_Ergebnisse!$F$122,Dateneingabe_Ergebnisse!$I$122,Dateneingabe_Ergebnisse!$L$122,Dateneingabe_Ergebnisse!$O$122)</c:f>
              <c:numCache>
                <c:ptCount val="5"/>
                <c:pt idx="0">
                  <c:v>0</c:v>
                </c:pt>
                <c:pt idx="1">
                  <c:v>0</c:v>
                </c:pt>
                <c:pt idx="2">
                  <c:v>0</c:v>
                </c:pt>
                <c:pt idx="3">
                  <c:v>0</c:v>
                </c:pt>
                <c:pt idx="4">
                  <c:v>0</c:v>
                </c:pt>
              </c:numCache>
            </c:numRef>
          </c:val>
        </c:ser>
        <c:ser>
          <c:idx val="2"/>
          <c:order val="2"/>
          <c:tx>
            <c:strRef>
              <c:f>Dateneingabe_Ergebnisse!$A$123</c:f>
              <c:strCache>
                <c:ptCount val="1"/>
                <c:pt idx="0">
                  <c:v>Stromkosten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375" b="0" i="0" u="none" baseline="0">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(Dateneingabe_Ergebnisse!$C$123,Dateneingabe_Ergebnisse!$F$123,Dateneingabe_Ergebnisse!$I$123,Dateneingabe_Ergebnisse!$L$123,Dateneingabe_Ergebnisse!$O$123)</c:f>
              <c:numCache>
                <c:ptCount val="5"/>
                <c:pt idx="0">
                  <c:v>0</c:v>
                </c:pt>
                <c:pt idx="1">
                  <c:v>0</c:v>
                </c:pt>
                <c:pt idx="2">
                  <c:v>0</c:v>
                </c:pt>
                <c:pt idx="3">
                  <c:v>0</c:v>
                </c:pt>
                <c:pt idx="4">
                  <c:v>0</c:v>
                </c:pt>
              </c:numCache>
            </c:numRef>
          </c:val>
        </c:ser>
        <c:ser>
          <c:idx val="3"/>
          <c:order val="3"/>
          <c:tx>
            <c:strRef>
              <c:f>Dateneingabe_Ergebnisse!$A$124</c:f>
              <c:strCache>
                <c:ptCount val="1"/>
                <c:pt idx="0">
                  <c:v>Wasserkosten</c:v>
                </c:pt>
              </c:strCache>
            </c:strRef>
          </c:tx>
          <c:spPr>
            <a:pattFill prst="dkDn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375" b="0" i="0" u="none" baseline="0">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(Dateneingabe_Ergebnisse!$C$124,Dateneingabe_Ergebnisse!$F$124,Dateneingabe_Ergebnisse!$I$124,Dateneingabe_Ergebnisse!$L$124,Dateneingabe_Ergebnisse!$O$124)</c:f>
              <c:numCache>
                <c:ptCount val="5"/>
                <c:pt idx="0">
                  <c:v>0</c:v>
                </c:pt>
                <c:pt idx="1">
                  <c:v>0</c:v>
                </c:pt>
                <c:pt idx="2">
                  <c:v>0</c:v>
                </c:pt>
                <c:pt idx="3">
                  <c:v>0</c:v>
                </c:pt>
                <c:pt idx="4">
                  <c:v>0</c:v>
                </c:pt>
              </c:numCache>
            </c:numRef>
          </c:val>
        </c:ser>
        <c:ser>
          <c:idx val="4"/>
          <c:order val="4"/>
          <c:tx>
            <c:strRef>
              <c:f>Dateneingabe_Ergebnisse!$A$125</c:f>
              <c:strCache>
                <c:ptCount val="1"/>
                <c:pt idx="0">
                  <c:v>Kosten für Papier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375"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(Dateneingabe_Ergebnisse!$C$125,Dateneingabe_Ergebnisse!$F$125,Dateneingabe_Ergebnisse!$I$125,Dateneingabe_Ergebnisse!$L$125,Dateneingabe_Ergebnisse!$O$125)</c:f>
              <c:numCache>
                <c:ptCount val="5"/>
                <c:pt idx="0">
                  <c:v>0</c:v>
                </c:pt>
                <c:pt idx="1">
                  <c:v>0</c:v>
                </c:pt>
                <c:pt idx="2">
                  <c:v>0</c:v>
                </c:pt>
                <c:pt idx="3">
                  <c:v>0</c:v>
                </c:pt>
                <c:pt idx="4">
                  <c:v>0</c:v>
                </c:pt>
              </c:numCache>
            </c:numRef>
          </c:val>
        </c:ser>
        <c:ser>
          <c:idx val="5"/>
          <c:order val="5"/>
          <c:tx>
            <c:strRef>
              <c:f>Dateneingabe_Ergebnisse!$A$126</c:f>
              <c:strCache>
                <c:ptCount val="1"/>
                <c:pt idx="0">
                  <c:v>Tonerkosten</c:v>
                </c:pt>
              </c:strCache>
            </c:strRef>
          </c:tx>
          <c:spPr>
            <a:pattFill prst="dkHorz">
              <a:fgClr>
                <a:srgbClr val="FF808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375" b="0" i="0" u="none" baseline="0">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(Dateneingabe_Ergebnisse!$C$126,Dateneingabe_Ergebnisse!$F$126,Dateneingabe_Ergebnisse!$I$126,Dateneingabe_Ergebnisse!$L$126,Dateneingabe_Ergebnisse!$O$126)</c:f>
              <c:numCache>
                <c:ptCount val="5"/>
                <c:pt idx="0">
                  <c:v>0</c:v>
                </c:pt>
                <c:pt idx="1">
                  <c:v>0</c:v>
                </c:pt>
                <c:pt idx="2">
                  <c:v>0</c:v>
                </c:pt>
                <c:pt idx="3">
                  <c:v>0</c:v>
                </c:pt>
                <c:pt idx="4">
                  <c:v>0</c:v>
                </c:pt>
              </c:numCache>
            </c:numRef>
          </c:val>
        </c:ser>
        <c:ser>
          <c:idx val="6"/>
          <c:order val="6"/>
          <c:tx>
            <c:strRef>
              <c:f>Dateneingabe_Ergebnisse!$A$127</c:f>
              <c:strCache>
                <c:ptCount val="1"/>
                <c:pt idx="0">
                  <c:v>Sonstige Betriebsstoffe</c:v>
                </c:pt>
              </c:strCache>
            </c:strRef>
          </c:tx>
          <c:spPr>
            <a:pattFill prst="dkVert">
              <a:fgClr>
                <a:srgbClr val="0066CC"/>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375"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(Dateneingabe_Ergebnisse!$C$127,Dateneingabe_Ergebnisse!$F$127,Dateneingabe_Ergebnisse!$I$127,Dateneingabe_Ergebnisse!$L$127,Dateneingabe_Ergebnisse!$O$127)</c:f>
              <c:numCache>
                <c:ptCount val="5"/>
                <c:pt idx="0">
                  <c:v>0</c:v>
                </c:pt>
                <c:pt idx="1">
                  <c:v>0</c:v>
                </c:pt>
                <c:pt idx="2">
                  <c:v>0</c:v>
                </c:pt>
                <c:pt idx="3">
                  <c:v>0</c:v>
                </c:pt>
                <c:pt idx="4">
                  <c:v>0</c:v>
                </c:pt>
              </c:numCache>
            </c:numRef>
          </c:val>
        </c:ser>
        <c:ser>
          <c:idx val="7"/>
          <c:order val="7"/>
          <c:tx>
            <c:strRef>
              <c:f>Dateneingabe_Ergebnisse!$A$128</c:f>
              <c:strCache>
                <c:ptCount val="1"/>
                <c:pt idx="0">
                  <c:v>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375" b="0" i="0" u="none" baseline="0">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(Dateneingabe_Ergebnisse!$C$128,Dateneingabe_Ergebnisse!$F$128,Dateneingabe_Ergebnisse!$I$128,Dateneingabe_Ergebnisse!$L$128,Dateneingabe_Ergebnisse!$O$128)</c:f>
              <c:numCache>
                <c:ptCount val="5"/>
                <c:pt idx="0">
                  <c:v>0</c:v>
                </c:pt>
                <c:pt idx="1">
                  <c:v>0</c:v>
                </c:pt>
                <c:pt idx="2">
                  <c:v>0</c:v>
                </c:pt>
                <c:pt idx="3">
                  <c:v>0</c:v>
                </c:pt>
                <c:pt idx="4">
                  <c:v>0</c:v>
                </c:pt>
              </c:numCache>
            </c:numRef>
          </c:val>
        </c:ser>
        <c:ser>
          <c:idx val="8"/>
          <c:order val="8"/>
          <c:tx>
            <c:strRef>
              <c:f>Dateneingabe_Ergebnisse!$A$129</c:f>
              <c:strCache>
                <c:ptCount val="1"/>
                <c:pt idx="0">
                  <c:v>Entsorgung</c:v>
                </c:pt>
              </c:strCache>
            </c:strRef>
          </c:tx>
          <c:spPr>
            <a:pattFill prst="pct75">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375"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(Dateneingabe_Ergebnisse!$C$120,Dateneingabe_Ergebnisse!$F$120,Dateneingabe_Ergebnisse!$I$120,Dateneingabe_Ergebnisse!$L$120,Dateneingabe_Ergebnisse!$O$120)</c:f>
              <c:strCache>
                <c:ptCount val="5"/>
                <c:pt idx="0">
                  <c:v>Alternative 1</c:v>
                </c:pt>
                <c:pt idx="1">
                  <c:v>Alternative 2</c:v>
                </c:pt>
                <c:pt idx="2">
                  <c:v>Alternative 3</c:v>
                </c:pt>
                <c:pt idx="3">
                  <c:v>Alternative 4</c:v>
                </c:pt>
                <c:pt idx="4">
                  <c:v>Alternative 5</c:v>
                </c:pt>
              </c:strCache>
            </c:strRef>
          </c:cat>
          <c:val>
            <c:numRef>
              <c:f>(Dateneingabe_Ergebnisse!$C$129,Dateneingabe_Ergebnisse!$F$129,Dateneingabe_Ergebnisse!$I$129,Dateneingabe_Ergebnisse!$L$129,Dateneingabe_Ergebnisse!$O$129)</c:f>
              <c:numCache>
                <c:ptCount val="5"/>
                <c:pt idx="0">
                  <c:v>0</c:v>
                </c:pt>
                <c:pt idx="1">
                  <c:v>0</c:v>
                </c:pt>
                <c:pt idx="2">
                  <c:v>0</c:v>
                </c:pt>
                <c:pt idx="3">
                  <c:v>0</c:v>
                </c:pt>
                <c:pt idx="4">
                  <c:v>0</c:v>
                </c:pt>
              </c:numCache>
            </c:numRef>
          </c:val>
        </c:ser>
        <c:overlap val="100"/>
        <c:axId val="39035347"/>
        <c:axId val="15773804"/>
      </c:barChart>
      <c:catAx>
        <c:axId val="39035347"/>
        <c:scaling>
          <c:orientation val="minMax"/>
        </c:scaling>
        <c:axPos val="b"/>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15773804"/>
        <c:crosses val="autoZero"/>
        <c:auto val="1"/>
        <c:lblOffset val="100"/>
        <c:noMultiLvlLbl val="0"/>
      </c:catAx>
      <c:valAx>
        <c:axId val="15773804"/>
        <c:scaling>
          <c:orientation val="minMax"/>
        </c:scaling>
        <c:axPos val="l"/>
        <c:title>
          <c:tx>
            <c:rich>
              <a:bodyPr vert="horz" rot="-5400000" anchor="ctr"/>
              <a:lstStyle/>
              <a:p>
                <a:pPr algn="ctr">
                  <a:defRPr/>
                </a:pPr>
                <a:r>
                  <a:rPr lang="en-US" cap="none" sz="1400" b="1" i="0" u="none" baseline="0">
                    <a:latin typeface="Arial"/>
                    <a:ea typeface="Arial"/>
                    <a:cs typeface="Arial"/>
                  </a:rPr>
                  <a:t>Euro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39035347"/>
        <c:crossesAt val="1"/>
        <c:crossBetween val="between"/>
        <c:dispUnits/>
      </c:valAx>
      <c:spPr>
        <a:noFill/>
        <a:ln w="12700">
          <a:solidFill>
            <a:srgbClr val="808080"/>
          </a:solidFill>
        </a:ln>
      </c:spPr>
    </c:plotArea>
    <c:legend>
      <c:legendPos val="r"/>
      <c:layout>
        <c:manualLayout>
          <c:xMode val="edge"/>
          <c:yMode val="edge"/>
          <c:x val="0.7685"/>
          <c:y val="0.1465"/>
          <c:w val="0.22675"/>
          <c:h val="0.514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Annuitäten der betrachteten Alternativen</a:t>
            </a:r>
          </a:p>
        </c:rich>
      </c:tx>
      <c:layout/>
      <c:spPr>
        <a:noFill/>
        <a:ln>
          <a:noFill/>
        </a:ln>
      </c:spPr>
    </c:title>
    <c:plotArea>
      <c:layout>
        <c:manualLayout>
          <c:xMode val="edge"/>
          <c:yMode val="edge"/>
          <c:x val="0.0425"/>
          <c:y val="0.1095"/>
          <c:w val="0.709"/>
          <c:h val="0.87525"/>
        </c:manualLayout>
      </c:layout>
      <c:barChart>
        <c:barDir val="col"/>
        <c:grouping val="stacked"/>
        <c:varyColors val="0"/>
        <c:ser>
          <c:idx val="0"/>
          <c:order val="0"/>
          <c:tx>
            <c:strRef>
              <c:f>Dateneingabe_Ergebnisse!$A$136</c:f>
              <c:strCache>
                <c:ptCount val="1"/>
                <c:pt idx="0">
                  <c:v>Anschaffung</c:v>
                </c:pt>
              </c:strCache>
            </c:strRef>
          </c:tx>
          <c:spPr>
            <a:pattFill prst="pct80">
              <a:fgClr>
                <a:srgbClr val="9999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(Dateneingabe_Ergebnisse!$C$136,Dateneingabe_Ergebnisse!$F$136,Dateneingabe_Ergebnisse!$I$136,Dateneingabe_Ergebnisse!$L$136,Dateneingabe_Ergebnisse!$O$136)</c:f>
              <c:numCache>
                <c:ptCount val="5"/>
                <c:pt idx="0">
                  <c:v>0</c:v>
                </c:pt>
                <c:pt idx="1">
                  <c:v>0</c:v>
                </c:pt>
                <c:pt idx="2">
                  <c:v>0</c:v>
                </c:pt>
                <c:pt idx="3">
                  <c:v>0</c:v>
                </c:pt>
                <c:pt idx="4">
                  <c:v>0</c:v>
                </c:pt>
              </c:numCache>
            </c:numRef>
          </c:val>
        </c:ser>
        <c:ser>
          <c:idx val="1"/>
          <c:order val="1"/>
          <c:tx>
            <c:strRef>
              <c:f>Dateneingabe_Ergebnisse!$A$137</c:f>
              <c:strCache>
                <c:ptCount val="1"/>
                <c:pt idx="0">
                  <c:v>Folgekosten</c:v>
                </c:pt>
              </c:strCache>
            </c:strRef>
          </c:tx>
          <c:spPr>
            <a:pattFill prst="wd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(Dateneingabe_Ergebnisse!$C$137,Dateneingabe_Ergebnisse!$F$137,Dateneingabe_Ergebnisse!$I$137,Dateneingabe_Ergebnisse!$L$137,Dateneingabe_Ergebnisse!$O$137)</c:f>
              <c:numCache>
                <c:ptCount val="5"/>
                <c:pt idx="0">
                  <c:v>0</c:v>
                </c:pt>
                <c:pt idx="1">
                  <c:v>0</c:v>
                </c:pt>
                <c:pt idx="2">
                  <c:v>0</c:v>
                </c:pt>
                <c:pt idx="3">
                  <c:v>0</c:v>
                </c:pt>
                <c:pt idx="4">
                  <c:v>0</c:v>
                </c:pt>
              </c:numCache>
            </c:numRef>
          </c:val>
        </c:ser>
        <c:ser>
          <c:idx val="2"/>
          <c:order val="2"/>
          <c:tx>
            <c:strRef>
              <c:f>Dateneingabe_Ergebnisse!$A$138</c:f>
              <c:strCache>
                <c:ptCount val="1"/>
                <c:pt idx="0">
                  <c:v>Stromkosten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(Dateneingabe_Ergebnisse!$C$138,Dateneingabe_Ergebnisse!$F$138,Dateneingabe_Ergebnisse!$I$138,Dateneingabe_Ergebnisse!$L$138,Dateneingabe_Ergebnisse!$O$138)</c:f>
              <c:numCache>
                <c:ptCount val="5"/>
                <c:pt idx="0">
                  <c:v>0</c:v>
                </c:pt>
                <c:pt idx="1">
                  <c:v>0</c:v>
                </c:pt>
                <c:pt idx="2">
                  <c:v>0</c:v>
                </c:pt>
                <c:pt idx="3">
                  <c:v>0</c:v>
                </c:pt>
                <c:pt idx="4">
                  <c:v>0</c:v>
                </c:pt>
              </c:numCache>
            </c:numRef>
          </c:val>
        </c:ser>
        <c:ser>
          <c:idx val="3"/>
          <c:order val="3"/>
          <c:tx>
            <c:strRef>
              <c:f>Dateneingabe_Ergebnisse!$A$139</c:f>
              <c:strCache>
                <c:ptCount val="1"/>
                <c:pt idx="0">
                  <c:v>Wasserkosten</c:v>
                </c:pt>
              </c:strCache>
            </c:strRef>
          </c:tx>
          <c:spPr>
            <a:pattFill prst="dkDn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(Dateneingabe_Ergebnisse!$C$139,Dateneingabe_Ergebnisse!$F$139,Dateneingabe_Ergebnisse!$I$139,Dateneingabe_Ergebnisse!$L$139,Dateneingabe_Ergebnisse!$O$139)</c:f>
              <c:numCache>
                <c:ptCount val="5"/>
                <c:pt idx="0">
                  <c:v>0</c:v>
                </c:pt>
                <c:pt idx="1">
                  <c:v>0</c:v>
                </c:pt>
                <c:pt idx="2">
                  <c:v>0</c:v>
                </c:pt>
                <c:pt idx="3">
                  <c:v>0</c:v>
                </c:pt>
                <c:pt idx="4">
                  <c:v>0</c:v>
                </c:pt>
              </c:numCache>
            </c:numRef>
          </c:val>
        </c:ser>
        <c:ser>
          <c:idx val="4"/>
          <c:order val="4"/>
          <c:tx>
            <c:strRef>
              <c:f>Dateneingabe_Ergebnisse!$A$140</c:f>
              <c:strCache>
                <c:ptCount val="1"/>
                <c:pt idx="0">
                  <c:v>Kosten für Papier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(Dateneingabe_Ergebnisse!$C$140,Dateneingabe_Ergebnisse!$F$140,Dateneingabe_Ergebnisse!$I$140,Dateneingabe_Ergebnisse!$L$140,Dateneingabe_Ergebnisse!$O$140)</c:f>
              <c:numCache>
                <c:ptCount val="5"/>
                <c:pt idx="0">
                  <c:v>0</c:v>
                </c:pt>
                <c:pt idx="1">
                  <c:v>0</c:v>
                </c:pt>
                <c:pt idx="2">
                  <c:v>0</c:v>
                </c:pt>
                <c:pt idx="3">
                  <c:v>0</c:v>
                </c:pt>
                <c:pt idx="4">
                  <c:v>0</c:v>
                </c:pt>
              </c:numCache>
            </c:numRef>
          </c:val>
        </c:ser>
        <c:ser>
          <c:idx val="5"/>
          <c:order val="5"/>
          <c:tx>
            <c:strRef>
              <c:f>Dateneingabe_Ergebnisse!$A$141</c:f>
              <c:strCache>
                <c:ptCount val="1"/>
                <c:pt idx="0">
                  <c:v>Tonerkosten</c:v>
                </c:pt>
              </c:strCache>
            </c:strRef>
          </c:tx>
          <c:spPr>
            <a:pattFill prst="dkHorz">
              <a:fgClr>
                <a:srgbClr val="FF8080"/>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(Dateneingabe_Ergebnisse!$C$141,Dateneingabe_Ergebnisse!$F$141,Dateneingabe_Ergebnisse!$I$141,Dateneingabe_Ergebnisse!$L$141,Dateneingabe_Ergebnisse!$O$141)</c:f>
              <c:numCache>
                <c:ptCount val="5"/>
                <c:pt idx="0">
                  <c:v>0</c:v>
                </c:pt>
                <c:pt idx="1">
                  <c:v>0</c:v>
                </c:pt>
                <c:pt idx="2">
                  <c:v>0</c:v>
                </c:pt>
                <c:pt idx="3">
                  <c:v>0</c:v>
                </c:pt>
                <c:pt idx="4">
                  <c:v>0</c:v>
                </c:pt>
              </c:numCache>
            </c:numRef>
          </c:val>
        </c:ser>
        <c:ser>
          <c:idx val="6"/>
          <c:order val="6"/>
          <c:tx>
            <c:strRef>
              <c:f>Dateneingabe_Ergebnisse!$A$142</c:f>
              <c:strCache>
                <c:ptCount val="1"/>
                <c:pt idx="0">
                  <c:v>Sonstige Betriebsstoffe</c:v>
                </c:pt>
              </c:strCache>
            </c:strRef>
          </c:tx>
          <c:spPr>
            <a:pattFill prst="dkVert">
              <a:fgClr>
                <a:srgbClr val="0066CC"/>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(Dateneingabe_Ergebnisse!$C$142,Dateneingabe_Ergebnisse!$F$142,Dateneingabe_Ergebnisse!$I$142,Dateneingabe_Ergebnisse!$L$142,Dateneingabe_Ergebnisse!$O$142)</c:f>
              <c:numCache>
                <c:ptCount val="5"/>
                <c:pt idx="0">
                  <c:v>0</c:v>
                </c:pt>
                <c:pt idx="1">
                  <c:v>0</c:v>
                </c:pt>
                <c:pt idx="2">
                  <c:v>0</c:v>
                </c:pt>
                <c:pt idx="3">
                  <c:v>0</c:v>
                </c:pt>
                <c:pt idx="4">
                  <c:v>0</c:v>
                </c:pt>
              </c:numCache>
            </c:numRef>
          </c:val>
        </c:ser>
        <c:ser>
          <c:idx val="7"/>
          <c:order val="7"/>
          <c:tx>
            <c:strRef>
              <c:f>Dateneingabe_Ergebnisse!$A$143</c:f>
              <c:strCache>
                <c:ptCount val="1"/>
                <c:pt idx="0">
                  <c:v>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0" i="0" u="none" baseline="0">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(Dateneingabe_Ergebnisse!$C$143,Dateneingabe_Ergebnisse!$F$143,Dateneingabe_Ergebnisse!$I$143,Dateneingabe_Ergebnisse!$L$143,Dateneingabe_Ergebnisse!$O$143)</c:f>
              <c:numCache>
                <c:ptCount val="5"/>
                <c:pt idx="0">
                  <c:v>0</c:v>
                </c:pt>
                <c:pt idx="1">
                  <c:v>0</c:v>
                </c:pt>
                <c:pt idx="2">
                  <c:v>0</c:v>
                </c:pt>
                <c:pt idx="3">
                  <c:v>0</c:v>
                </c:pt>
                <c:pt idx="4">
                  <c:v>0</c:v>
                </c:pt>
              </c:numCache>
            </c:numRef>
          </c:val>
        </c:ser>
        <c:ser>
          <c:idx val="8"/>
          <c:order val="8"/>
          <c:tx>
            <c:strRef>
              <c:f>Dateneingabe_Ergebnisse!$A$144</c:f>
              <c:strCache>
                <c:ptCount val="1"/>
                <c:pt idx="0">
                  <c:v>Entsorgung</c:v>
                </c:pt>
              </c:strCache>
            </c:strRef>
          </c:tx>
          <c:spPr>
            <a:pattFill prst="pct75">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0" i="0" u="none" baseline="0">
                    <a:solidFill>
                      <a:srgbClr val="FFFFFF"/>
                    </a:solidFill>
                    <a:latin typeface="Arial"/>
                    <a:ea typeface="Arial"/>
                    <a:cs typeface="Arial"/>
                  </a:defRPr>
                </a:pPr>
              </a:p>
            </c:txPr>
            <c:showLegendKey val="0"/>
            <c:showVal val="1"/>
            <c:showBubbleSize val="0"/>
            <c:showCatName val="0"/>
            <c:showSerName val="0"/>
            <c:showPercent val="0"/>
          </c:dLbls>
          <c:cat>
            <c:strRef>
              <c:f>(Dateneingabe_Ergebnisse!$C$135,Dateneingabe_Ergebnisse!$F$135,Dateneingabe_Ergebnisse!$I$135,Dateneingabe_Ergebnisse!$L$135,Dateneingabe_Ergebnisse!$O$135)</c:f>
              <c:strCache>
                <c:ptCount val="5"/>
                <c:pt idx="0">
                  <c:v>Alternative 1</c:v>
                </c:pt>
                <c:pt idx="1">
                  <c:v>Alternative 2</c:v>
                </c:pt>
                <c:pt idx="2">
                  <c:v>Alternative 3</c:v>
                </c:pt>
                <c:pt idx="3">
                  <c:v>Alternative 4</c:v>
                </c:pt>
                <c:pt idx="4">
                  <c:v>Alternative 5</c:v>
                </c:pt>
              </c:strCache>
            </c:strRef>
          </c:cat>
          <c:val>
            <c:numRef>
              <c:f>(Dateneingabe_Ergebnisse!$C$144,Dateneingabe_Ergebnisse!$F$144,Dateneingabe_Ergebnisse!$I$144,Dateneingabe_Ergebnisse!$L$144,Dateneingabe_Ergebnisse!$O$144)</c:f>
              <c:numCache>
                <c:ptCount val="5"/>
                <c:pt idx="0">
                  <c:v>0</c:v>
                </c:pt>
                <c:pt idx="1">
                  <c:v>0</c:v>
                </c:pt>
                <c:pt idx="2">
                  <c:v>0</c:v>
                </c:pt>
                <c:pt idx="3">
                  <c:v>0</c:v>
                </c:pt>
                <c:pt idx="4">
                  <c:v>0</c:v>
                </c:pt>
              </c:numCache>
            </c:numRef>
          </c:val>
        </c:ser>
        <c:overlap val="100"/>
        <c:axId val="7746509"/>
        <c:axId val="2609718"/>
      </c:barChart>
      <c:catAx>
        <c:axId val="7746509"/>
        <c:scaling>
          <c:orientation val="minMax"/>
        </c:scaling>
        <c:axPos val="b"/>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609718"/>
        <c:crosses val="autoZero"/>
        <c:auto val="1"/>
        <c:lblOffset val="100"/>
        <c:noMultiLvlLbl val="0"/>
      </c:catAx>
      <c:valAx>
        <c:axId val="2609718"/>
        <c:scaling>
          <c:orientation val="minMax"/>
        </c:scaling>
        <c:axPos val="l"/>
        <c:title>
          <c:tx>
            <c:rich>
              <a:bodyPr vert="horz" rot="-5400000" anchor="ctr"/>
              <a:lstStyle/>
              <a:p>
                <a:pPr algn="ctr">
                  <a:defRPr/>
                </a:pPr>
                <a:r>
                  <a:rPr lang="en-US" cap="none" sz="1400" b="1" i="0" u="none" baseline="0">
                    <a:latin typeface="Arial"/>
                    <a:ea typeface="Arial"/>
                    <a:cs typeface="Arial"/>
                  </a:rPr>
                  <a:t>Euro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7746509"/>
        <c:crossesAt val="1"/>
        <c:crossBetween val="between"/>
        <c:dispUnits/>
      </c:valAx>
      <c:spPr>
        <a:noFill/>
        <a:ln w="12700">
          <a:solidFill>
            <a:srgbClr val="808080"/>
          </a:solidFill>
        </a:ln>
      </c:spPr>
    </c:plotArea>
    <c:legend>
      <c:legendPos val="r"/>
      <c:layout>
        <c:manualLayout>
          <c:xMode val="edge"/>
          <c:yMode val="edge"/>
          <c:x val="0.7635"/>
          <c:y val="0.1465"/>
          <c:w val="0.23275"/>
          <c:h val="0.499"/>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6"/>
  <sheetViews>
    <sheetView tabSelected="1" zoomScale="85" zoomScaleNormal="85" workbookViewId="0" topLeftCell="A1">
      <selection activeCell="A1" sqref="A1"/>
    </sheetView>
  </sheetViews>
  <sheetFormatPr defaultColWidth="11.421875" defaultRowHeight="12.75"/>
  <cols>
    <col min="1" max="1" width="81.00390625" style="3" customWidth="1"/>
    <col min="2" max="16384" width="11.57421875" style="3" customWidth="1"/>
  </cols>
  <sheetData>
    <row r="1" ht="18">
      <c r="A1" s="23" t="s">
        <v>204</v>
      </c>
    </row>
    <row r="3" ht="63" customHeight="1">
      <c r="A3" s="84" t="s">
        <v>207</v>
      </c>
    </row>
    <row r="4" ht="63" customHeight="1">
      <c r="A4" s="84" t="s">
        <v>208</v>
      </c>
    </row>
    <row r="5" ht="18" customHeight="1">
      <c r="A5" s="85" t="s">
        <v>205</v>
      </c>
    </row>
    <row r="6" ht="18" customHeight="1">
      <c r="A6" s="85" t="s">
        <v>209</v>
      </c>
    </row>
  </sheetData>
  <sheetProtection password="9ABB" sheet="1" objects="1" scenarios="1"/>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A1:A48"/>
  <sheetViews>
    <sheetView zoomScale="85" zoomScaleNormal="85" workbookViewId="0" topLeftCell="A1">
      <selection activeCell="A1" sqref="A1"/>
    </sheetView>
  </sheetViews>
  <sheetFormatPr defaultColWidth="11.421875" defaultRowHeight="12.75"/>
  <cols>
    <col min="1" max="1" width="109.8515625" style="3" customWidth="1"/>
    <col min="2" max="16384" width="11.57421875" style="3" customWidth="1"/>
  </cols>
  <sheetData>
    <row r="1" ht="18">
      <c r="A1" s="23" t="s">
        <v>63</v>
      </c>
    </row>
    <row r="2" ht="12.75">
      <c r="A2" s="7"/>
    </row>
    <row r="3" ht="23.25" customHeight="1">
      <c r="A3" s="47" t="s">
        <v>3</v>
      </c>
    </row>
    <row r="4" ht="15" customHeight="1">
      <c r="A4" s="46" t="s">
        <v>170</v>
      </c>
    </row>
    <row r="5" ht="52.5" customHeight="1">
      <c r="A5" s="26" t="s">
        <v>171</v>
      </c>
    </row>
    <row r="6" ht="12.75">
      <c r="A6" s="46" t="s">
        <v>24</v>
      </c>
    </row>
    <row r="7" ht="54" customHeight="1">
      <c r="A7" s="26" t="s">
        <v>202</v>
      </c>
    </row>
    <row r="8" ht="12.75">
      <c r="A8" s="46" t="s">
        <v>9</v>
      </c>
    </row>
    <row r="9" ht="87.75" customHeight="1">
      <c r="A9" s="26" t="s">
        <v>196</v>
      </c>
    </row>
    <row r="10" ht="12.75">
      <c r="A10" s="46" t="s">
        <v>210</v>
      </c>
    </row>
    <row r="11" ht="114.75" customHeight="1">
      <c r="A11" s="26" t="s">
        <v>197</v>
      </c>
    </row>
    <row r="12" ht="12.75">
      <c r="A12" s="46" t="s">
        <v>14</v>
      </c>
    </row>
    <row r="13" ht="126" customHeight="1">
      <c r="A13" s="24" t="s">
        <v>183</v>
      </c>
    </row>
    <row r="14" ht="75.75" customHeight="1">
      <c r="A14" s="26" t="s">
        <v>184</v>
      </c>
    </row>
    <row r="15" ht="12.75">
      <c r="A15" s="46" t="s">
        <v>15</v>
      </c>
    </row>
    <row r="16" ht="141.75" customHeight="1">
      <c r="A16" s="26" t="s">
        <v>165</v>
      </c>
    </row>
    <row r="17" ht="12.75">
      <c r="A17" s="46" t="s">
        <v>2</v>
      </c>
    </row>
    <row r="18" ht="131.25" customHeight="1">
      <c r="A18" s="26" t="s">
        <v>1</v>
      </c>
    </row>
    <row r="19" ht="12.75">
      <c r="A19" s="46" t="s">
        <v>167</v>
      </c>
    </row>
    <row r="20" ht="105" customHeight="1">
      <c r="A20" s="26" t="s">
        <v>166</v>
      </c>
    </row>
    <row r="21" ht="12.75">
      <c r="A21" s="24"/>
    </row>
    <row r="22" ht="12.75">
      <c r="A22" s="48" t="s">
        <v>10</v>
      </c>
    </row>
    <row r="23" ht="14.25">
      <c r="A23" s="49" t="s">
        <v>5</v>
      </c>
    </row>
    <row r="24" ht="99.75">
      <c r="A24" s="50" t="s">
        <v>198</v>
      </c>
    </row>
    <row r="25" ht="12.75"/>
    <row r="26" ht="12.75"/>
    <row r="27" ht="15.75">
      <c r="A27" s="27" t="s">
        <v>64</v>
      </c>
    </row>
    <row r="28" ht="12.75">
      <c r="A28" s="25" t="s">
        <v>66</v>
      </c>
    </row>
    <row r="29" ht="12.75">
      <c r="A29" s="24" t="s">
        <v>122</v>
      </c>
    </row>
    <row r="30" ht="51">
      <c r="A30" s="24" t="s">
        <v>199</v>
      </c>
    </row>
    <row r="31" ht="25.5">
      <c r="A31" s="24" t="s">
        <v>123</v>
      </c>
    </row>
    <row r="32" ht="12.75">
      <c r="A32" s="24" t="s">
        <v>124</v>
      </c>
    </row>
    <row r="33" ht="12.75">
      <c r="A33" s="24" t="s">
        <v>126</v>
      </c>
    </row>
    <row r="34" ht="12.75">
      <c r="A34" s="24" t="s">
        <v>127</v>
      </c>
    </row>
    <row r="35" ht="25.5">
      <c r="A35" s="24" t="s">
        <v>125</v>
      </c>
    </row>
    <row r="36" ht="17.25" customHeight="1">
      <c r="A36" s="26" t="s">
        <v>154</v>
      </c>
    </row>
    <row r="37" ht="12.75">
      <c r="A37" s="8"/>
    </row>
    <row r="38" ht="12.75">
      <c r="A38" s="8"/>
    </row>
    <row r="39" ht="27.75" customHeight="1">
      <c r="A39" s="27" t="s">
        <v>65</v>
      </c>
    </row>
    <row r="40" ht="30" customHeight="1">
      <c r="A40" s="86" t="s">
        <v>67</v>
      </c>
    </row>
    <row r="41" ht="30" customHeight="1">
      <c r="A41" s="87" t="s">
        <v>68</v>
      </c>
    </row>
    <row r="42" ht="25.5">
      <c r="A42" s="88" t="s">
        <v>4</v>
      </c>
    </row>
    <row r="43" ht="18.75" customHeight="1">
      <c r="A43" s="89" t="s">
        <v>142</v>
      </c>
    </row>
    <row r="44" ht="38.25">
      <c r="A44" s="90" t="s">
        <v>69</v>
      </c>
    </row>
    <row r="46" ht="12.75">
      <c r="A46" s="7"/>
    </row>
    <row r="47" ht="24.75" customHeight="1">
      <c r="A47" s="27" t="s">
        <v>70</v>
      </c>
    </row>
    <row r="48" ht="108.75" customHeight="1">
      <c r="A48" s="26" t="s">
        <v>200</v>
      </c>
    </row>
  </sheetData>
  <sheetProtection password="9ABB" sheet="1" objects="1" scenarios="1"/>
  <printOptions/>
  <pageMargins left="0.75" right="0.75" top="1" bottom="1" header="0.4921259845" footer="0.4921259845"/>
  <pageSetup horizontalDpi="600" verticalDpi="600" orientation="portrait" paperSize="9" scale="83" r:id="rId3"/>
  <rowBreaks count="1" manualBreakCount="1">
    <brk id="26" max="255" man="1"/>
  </rowBreaks>
  <colBreaks count="1" manualBreakCount="1">
    <brk id="1" max="40" man="1"/>
  </colBreaks>
  <legacyDrawing r:id="rId2"/>
</worksheet>
</file>

<file path=xl/worksheets/sheet3.xml><?xml version="1.0" encoding="utf-8"?>
<worksheet xmlns="http://schemas.openxmlformats.org/spreadsheetml/2006/main" xmlns:r="http://schemas.openxmlformats.org/officeDocument/2006/relationships">
  <sheetPr codeName="Tabelle2"/>
  <dimension ref="A1:Q184"/>
  <sheetViews>
    <sheetView zoomScale="70" zoomScaleNormal="70" zoomScaleSheetLayoutView="70" workbookViewId="0" topLeftCell="A1">
      <selection activeCell="A1" sqref="A1"/>
    </sheetView>
  </sheetViews>
  <sheetFormatPr defaultColWidth="11.421875" defaultRowHeight="12.75"/>
  <cols>
    <col min="1" max="1" width="41.140625" style="3" customWidth="1"/>
    <col min="2" max="2" width="3.28125" style="3" customWidth="1"/>
    <col min="3" max="3" width="12.140625" style="3" customWidth="1"/>
    <col min="4" max="4" width="10.140625" style="3" customWidth="1"/>
    <col min="5" max="5" width="2.28125" style="3" customWidth="1"/>
    <col min="6" max="6" width="13.28125" style="3" customWidth="1"/>
    <col min="7" max="7" width="2.57421875" style="3" customWidth="1"/>
    <col min="8" max="8" width="10.28125" style="3" customWidth="1"/>
    <col min="9" max="9" width="12.57421875" style="3" customWidth="1"/>
    <col min="10" max="10" width="9.28125" style="3" bestFit="1" customWidth="1"/>
    <col min="11" max="11" width="3.28125" style="3" customWidth="1"/>
    <col min="12" max="12" width="11.28125" style="3" customWidth="1"/>
    <col min="13" max="13" width="9.28125" style="3" bestFit="1" customWidth="1"/>
    <col min="14" max="14" width="2.57421875" style="3" customWidth="1"/>
    <col min="15" max="15" width="12.00390625" style="3" customWidth="1"/>
    <col min="16" max="16384" width="11.57421875" style="3" customWidth="1"/>
  </cols>
  <sheetData>
    <row r="1" ht="18">
      <c r="A1" s="21" t="s">
        <v>177</v>
      </c>
    </row>
    <row r="2" ht="12.75"/>
    <row r="3" ht="12.75"/>
    <row r="4" ht="18">
      <c r="A4" s="6" t="s">
        <v>131</v>
      </c>
    </row>
    <row r="5" ht="12.75">
      <c r="C5" s="71"/>
    </row>
    <row r="6" spans="1:7" ht="15">
      <c r="A6" s="106" t="s">
        <v>48</v>
      </c>
      <c r="B6" s="106"/>
      <c r="C6" s="106"/>
      <c r="D6" s="106"/>
      <c r="E6" s="106"/>
      <c r="F6" s="106"/>
      <c r="G6" s="106"/>
    </row>
    <row r="7" spans="1:7" ht="25.5">
      <c r="A7" s="59"/>
      <c r="B7" s="60"/>
      <c r="C7" s="61"/>
      <c r="D7" s="59"/>
      <c r="E7" s="59"/>
      <c r="F7" s="61" t="s">
        <v>25</v>
      </c>
      <c r="G7" s="68"/>
    </row>
    <row r="8" spans="1:7" ht="12.75">
      <c r="A8" s="62" t="s">
        <v>28</v>
      </c>
      <c r="B8" s="62"/>
      <c r="C8" s="63"/>
      <c r="D8" s="62"/>
      <c r="E8" s="62"/>
      <c r="F8" s="94">
        <v>0.017</v>
      </c>
      <c r="G8" s="68" t="s">
        <v>168</v>
      </c>
    </row>
    <row r="9" spans="1:7" ht="12.75">
      <c r="A9" s="62" t="s">
        <v>73</v>
      </c>
      <c r="B9" s="62"/>
      <c r="C9" s="63"/>
      <c r="D9" s="62"/>
      <c r="E9" s="62"/>
      <c r="F9" s="94">
        <v>0.017</v>
      </c>
      <c r="G9" s="68"/>
    </row>
    <row r="10" spans="1:7" ht="12.75">
      <c r="A10" s="62" t="s">
        <v>35</v>
      </c>
      <c r="B10" s="62"/>
      <c r="C10" s="63"/>
      <c r="D10" s="62"/>
      <c r="E10" s="62"/>
      <c r="F10" s="94">
        <v>0.017</v>
      </c>
      <c r="G10" s="68"/>
    </row>
    <row r="11" spans="1:7" ht="12.75">
      <c r="A11" s="95" t="s">
        <v>34</v>
      </c>
      <c r="B11" s="62"/>
      <c r="C11" s="63"/>
      <c r="D11" s="62"/>
      <c r="E11" s="62"/>
      <c r="F11" s="94">
        <v>0.017</v>
      </c>
      <c r="G11" s="68"/>
    </row>
    <row r="12" spans="1:7" ht="12.75">
      <c r="A12" s="95" t="s">
        <v>34</v>
      </c>
      <c r="B12" s="62"/>
      <c r="C12" s="63"/>
      <c r="D12" s="62"/>
      <c r="E12" s="62"/>
      <c r="F12" s="94">
        <v>0.017</v>
      </c>
      <c r="G12" s="68"/>
    </row>
    <row r="13" spans="1:7" ht="6" customHeight="1">
      <c r="A13" s="62"/>
      <c r="B13" s="62"/>
      <c r="C13" s="62"/>
      <c r="D13" s="62"/>
      <c r="E13" s="62"/>
      <c r="F13" s="62"/>
      <c r="G13" s="68"/>
    </row>
    <row r="14" ht="12.75">
      <c r="A14" s="3" t="s">
        <v>169</v>
      </c>
    </row>
    <row r="15" ht="12.75"/>
    <row r="16" spans="1:7" ht="15">
      <c r="A16" s="107" t="s">
        <v>173</v>
      </c>
      <c r="B16" s="107"/>
      <c r="C16" s="107"/>
      <c r="D16" s="107"/>
      <c r="E16" s="107"/>
      <c r="F16" s="107"/>
      <c r="G16" s="107"/>
    </row>
    <row r="17" spans="1:7" ht="25.5">
      <c r="A17" s="59"/>
      <c r="B17" s="60"/>
      <c r="C17" s="61" t="s">
        <v>18</v>
      </c>
      <c r="D17" s="59"/>
      <c r="E17" s="59"/>
      <c r="F17" s="61" t="s">
        <v>25</v>
      </c>
      <c r="G17" s="69"/>
    </row>
    <row r="18" spans="1:7" ht="12.75">
      <c r="A18" s="62" t="s">
        <v>19</v>
      </c>
      <c r="B18" s="62"/>
      <c r="C18" s="96">
        <v>0.1186</v>
      </c>
      <c r="D18" s="62" t="s">
        <v>29</v>
      </c>
      <c r="E18" s="62"/>
      <c r="F18" s="94">
        <v>0.022</v>
      </c>
      <c r="G18" s="68"/>
    </row>
    <row r="19" spans="1:7" ht="12.75">
      <c r="A19" s="62" t="s">
        <v>20</v>
      </c>
      <c r="B19" s="62"/>
      <c r="C19" s="96">
        <v>0.1186</v>
      </c>
      <c r="D19" s="62" t="s">
        <v>29</v>
      </c>
      <c r="E19" s="62"/>
      <c r="F19" s="94">
        <v>0.022</v>
      </c>
      <c r="G19" s="68"/>
    </row>
    <row r="20" spans="1:7" ht="12.75">
      <c r="A20" s="62" t="s">
        <v>61</v>
      </c>
      <c r="B20" s="62"/>
      <c r="C20" s="96">
        <v>1.85</v>
      </c>
      <c r="D20" s="62" t="s">
        <v>30</v>
      </c>
      <c r="E20" s="62"/>
      <c r="F20" s="94">
        <v>0.022</v>
      </c>
      <c r="G20" s="68"/>
    </row>
    <row r="21" spans="1:7" ht="12.75">
      <c r="A21" s="62" t="s">
        <v>62</v>
      </c>
      <c r="B21" s="62"/>
      <c r="C21" s="96">
        <v>0.88</v>
      </c>
      <c r="D21" s="62" t="s">
        <v>30</v>
      </c>
      <c r="E21" s="62"/>
      <c r="F21" s="94">
        <v>0.022</v>
      </c>
      <c r="G21" s="68"/>
    </row>
    <row r="22" spans="1:7" ht="12.75">
      <c r="A22" s="62" t="s">
        <v>46</v>
      </c>
      <c r="B22" s="62"/>
      <c r="C22" s="97">
        <f>2402/400/500</f>
        <v>0.01201</v>
      </c>
      <c r="D22" s="62" t="s">
        <v>47</v>
      </c>
      <c r="E22" s="62"/>
      <c r="F22" s="94">
        <v>0.017</v>
      </c>
      <c r="G22" s="68"/>
    </row>
    <row r="23" spans="1:7" ht="12.75">
      <c r="A23" s="95" t="s">
        <v>182</v>
      </c>
      <c r="B23" s="62"/>
      <c r="C23" s="96"/>
      <c r="D23" s="62" t="s">
        <v>163</v>
      </c>
      <c r="E23" s="62"/>
      <c r="F23" s="94">
        <v>0.017</v>
      </c>
      <c r="G23" s="68"/>
    </row>
    <row r="24" spans="1:7" ht="12.75">
      <c r="A24" s="95" t="s">
        <v>182</v>
      </c>
      <c r="B24" s="62"/>
      <c r="C24" s="96"/>
      <c r="D24" s="62" t="s">
        <v>163</v>
      </c>
      <c r="E24" s="62"/>
      <c r="F24" s="94">
        <v>0.017</v>
      </c>
      <c r="G24" s="68"/>
    </row>
    <row r="25" spans="1:7" ht="6" customHeight="1">
      <c r="A25" s="62"/>
      <c r="B25" s="62"/>
      <c r="C25" s="62"/>
      <c r="D25" s="62"/>
      <c r="E25" s="62"/>
      <c r="F25" s="62"/>
      <c r="G25" s="68"/>
    </row>
    <row r="26" ht="12.75"/>
    <row r="27" spans="1:17" s="5" customFormat="1" ht="15">
      <c r="A27" s="22" t="s">
        <v>174</v>
      </c>
      <c r="C27" s="44"/>
      <c r="F27" s="44"/>
      <c r="I27" s="44"/>
      <c r="L27" s="44"/>
      <c r="O27" s="44"/>
      <c r="Q27" s="3"/>
    </row>
    <row r="28" spans="1:17" s="5" customFormat="1" ht="25.5">
      <c r="A28" s="59"/>
      <c r="B28" s="60"/>
      <c r="C28" s="61"/>
      <c r="D28" s="59"/>
      <c r="E28" s="59"/>
      <c r="F28" s="61" t="s">
        <v>25</v>
      </c>
      <c r="G28" s="68"/>
      <c r="H28" s="3"/>
      <c r="I28" s="3"/>
      <c r="J28" s="3"/>
      <c r="K28" s="3"/>
      <c r="L28" s="3"/>
      <c r="M28" s="3"/>
      <c r="N28" s="3"/>
      <c r="O28" s="3"/>
      <c r="P28" s="3"/>
      <c r="Q28" s="3"/>
    </row>
    <row r="29" spans="1:17" s="5" customFormat="1" ht="12.75">
      <c r="A29" s="62" t="s">
        <v>11</v>
      </c>
      <c r="B29" s="62"/>
      <c r="C29" s="63"/>
      <c r="D29" s="62"/>
      <c r="E29" s="62"/>
      <c r="F29" s="94">
        <v>0.017</v>
      </c>
      <c r="G29" s="68"/>
      <c r="H29" s="3"/>
      <c r="I29" s="3"/>
      <c r="J29" s="3"/>
      <c r="K29" s="3"/>
      <c r="L29" s="3"/>
      <c r="M29" s="3"/>
      <c r="N29" s="3"/>
      <c r="O29" s="3"/>
      <c r="P29" s="3"/>
      <c r="Q29" s="3"/>
    </row>
    <row r="30" spans="1:7" ht="12.75">
      <c r="A30" s="95" t="s">
        <v>182</v>
      </c>
      <c r="B30" s="62"/>
      <c r="C30" s="63"/>
      <c r="D30" s="62"/>
      <c r="E30" s="62"/>
      <c r="F30" s="94">
        <v>0.017</v>
      </c>
      <c r="G30" s="68"/>
    </row>
    <row r="31" spans="1:7" ht="12.75">
      <c r="A31" s="95" t="s">
        <v>182</v>
      </c>
      <c r="B31" s="62"/>
      <c r="C31" s="63"/>
      <c r="D31" s="62"/>
      <c r="E31" s="62"/>
      <c r="F31" s="94">
        <v>0.017</v>
      </c>
      <c r="G31" s="68"/>
    </row>
    <row r="32" spans="1:17" s="5" customFormat="1" ht="6.75" customHeight="1">
      <c r="A32" s="68"/>
      <c r="B32" s="68"/>
      <c r="C32" s="68"/>
      <c r="D32" s="68"/>
      <c r="E32" s="68"/>
      <c r="F32" s="68"/>
      <c r="G32" s="68"/>
      <c r="H32" s="3"/>
      <c r="I32" s="3"/>
      <c r="J32" s="3"/>
      <c r="K32" s="3"/>
      <c r="L32" s="3"/>
      <c r="M32" s="3"/>
      <c r="N32" s="3"/>
      <c r="O32" s="3"/>
      <c r="P32" s="3"/>
      <c r="Q32" s="3"/>
    </row>
    <row r="33" spans="1:6" ht="12.75">
      <c r="A33" s="5"/>
      <c r="B33" s="5"/>
      <c r="C33" s="5"/>
      <c r="D33" s="5"/>
      <c r="E33" s="5"/>
      <c r="F33" s="5"/>
    </row>
    <row r="34" spans="1:7" ht="20.25" customHeight="1">
      <c r="A34" s="107" t="s">
        <v>101</v>
      </c>
      <c r="B34" s="107"/>
      <c r="C34" s="107"/>
      <c r="D34" s="107"/>
      <c r="E34" s="107"/>
      <c r="F34" s="107"/>
      <c r="G34" s="107"/>
    </row>
    <row r="35" spans="1:7" ht="25.5">
      <c r="A35" s="64"/>
      <c r="B35" s="60"/>
      <c r="C35" s="61" t="s">
        <v>98</v>
      </c>
      <c r="D35" s="60"/>
      <c r="E35" s="60"/>
      <c r="F35" s="61" t="s">
        <v>99</v>
      </c>
      <c r="G35" s="68"/>
    </row>
    <row r="36" spans="1:7" ht="12.75">
      <c r="A36" s="62" t="s">
        <v>96</v>
      </c>
      <c r="B36" s="62"/>
      <c r="C36" s="96">
        <v>21</v>
      </c>
      <c r="D36" s="62" t="s">
        <v>45</v>
      </c>
      <c r="E36" s="62"/>
      <c r="F36" s="94">
        <v>0.017</v>
      </c>
      <c r="G36" s="68"/>
    </row>
    <row r="37" spans="1:7" ht="12.75">
      <c r="A37" s="62" t="s">
        <v>97</v>
      </c>
      <c r="B37" s="62"/>
      <c r="C37" s="96">
        <v>20</v>
      </c>
      <c r="D37" s="62" t="s">
        <v>45</v>
      </c>
      <c r="E37" s="62"/>
      <c r="F37" s="94">
        <v>0.017</v>
      </c>
      <c r="G37" s="68"/>
    </row>
    <row r="38" spans="1:7" ht="12.75">
      <c r="A38" s="62" t="s">
        <v>100</v>
      </c>
      <c r="B38" s="62"/>
      <c r="C38" s="96">
        <v>20</v>
      </c>
      <c r="D38" s="62" t="s">
        <v>45</v>
      </c>
      <c r="E38" s="62"/>
      <c r="F38" s="94">
        <v>0.017</v>
      </c>
      <c r="G38" s="68"/>
    </row>
    <row r="39" spans="1:7" ht="6" customHeight="1">
      <c r="A39" s="62"/>
      <c r="B39" s="62"/>
      <c r="C39" s="62"/>
      <c r="D39" s="62"/>
      <c r="E39" s="62"/>
      <c r="F39" s="62"/>
      <c r="G39" s="68"/>
    </row>
    <row r="40" spans="1:6" ht="12.75">
      <c r="A40" s="5"/>
      <c r="B40" s="5"/>
      <c r="C40" s="5"/>
      <c r="D40" s="5"/>
      <c r="E40" s="5"/>
      <c r="F40" s="5"/>
    </row>
    <row r="41" spans="1:6" ht="15">
      <c r="A41" s="107" t="s">
        <v>16</v>
      </c>
      <c r="B41" s="107"/>
      <c r="C41" s="107"/>
      <c r="D41" s="107"/>
      <c r="E41" s="5"/>
      <c r="F41" s="5"/>
    </row>
    <row r="42" spans="1:6" ht="7.5" customHeight="1">
      <c r="A42" s="70"/>
      <c r="B42" s="70"/>
      <c r="C42" s="70"/>
      <c r="D42" s="62"/>
      <c r="E42" s="5"/>
      <c r="F42" s="5"/>
    </row>
    <row r="43" spans="1:6" ht="12.75">
      <c r="A43" s="62" t="s">
        <v>16</v>
      </c>
      <c r="B43" s="62"/>
      <c r="C43" s="98">
        <v>0.043</v>
      </c>
      <c r="D43" s="62"/>
      <c r="E43" s="5"/>
      <c r="F43" s="5"/>
    </row>
    <row r="44" spans="1:4" ht="6.75" customHeight="1">
      <c r="A44" s="68"/>
      <c r="B44" s="68"/>
      <c r="C44" s="68"/>
      <c r="D44" s="68"/>
    </row>
    <row r="45" ht="12.75"/>
    <row r="46" ht="12.75"/>
    <row r="47" ht="12.75"/>
    <row r="48" spans="1:3" ht="18">
      <c r="A48" s="6" t="s">
        <v>132</v>
      </c>
      <c r="C48" s="18"/>
    </row>
    <row r="49" ht="12.75">
      <c r="C49" s="18"/>
    </row>
    <row r="50" spans="1:16" ht="6" customHeight="1">
      <c r="A50" s="68"/>
      <c r="B50" s="68"/>
      <c r="C50" s="74"/>
      <c r="D50" s="68"/>
      <c r="E50" s="68"/>
      <c r="F50" s="68"/>
      <c r="G50" s="68"/>
      <c r="H50" s="68"/>
      <c r="I50" s="68"/>
      <c r="J50" s="68"/>
      <c r="K50" s="68"/>
      <c r="L50" s="68"/>
      <c r="M50" s="68"/>
      <c r="N50" s="68"/>
      <c r="O50" s="68"/>
      <c r="P50" s="68"/>
    </row>
    <row r="51" spans="1:16" ht="25.5">
      <c r="A51" s="73" t="s">
        <v>33</v>
      </c>
      <c r="B51" s="62"/>
      <c r="C51" s="99" t="s">
        <v>74</v>
      </c>
      <c r="D51" s="66"/>
      <c r="E51" s="66"/>
      <c r="F51" s="99" t="s">
        <v>75</v>
      </c>
      <c r="G51" s="66"/>
      <c r="H51" s="66"/>
      <c r="I51" s="99" t="s">
        <v>76</v>
      </c>
      <c r="J51" s="66"/>
      <c r="K51" s="66"/>
      <c r="L51" s="99" t="s">
        <v>77</v>
      </c>
      <c r="M51" s="66"/>
      <c r="N51" s="66"/>
      <c r="O51" s="99" t="s">
        <v>78</v>
      </c>
      <c r="P51" s="64"/>
    </row>
    <row r="52" spans="1:16" ht="12.75">
      <c r="A52" s="62" t="s">
        <v>39</v>
      </c>
      <c r="B52" s="62"/>
      <c r="C52" s="105"/>
      <c r="D52" s="62"/>
      <c r="E52" s="62"/>
      <c r="F52" s="105"/>
      <c r="G52" s="62"/>
      <c r="H52" s="62"/>
      <c r="I52" s="105"/>
      <c r="J52" s="62"/>
      <c r="K52" s="62"/>
      <c r="L52" s="105"/>
      <c r="M52" s="62"/>
      <c r="N52" s="62"/>
      <c r="O52" s="105"/>
      <c r="P52" s="62" t="s">
        <v>53</v>
      </c>
    </row>
    <row r="53" spans="1:16" ht="12.75">
      <c r="A53" s="65" t="s">
        <v>95</v>
      </c>
      <c r="B53" s="65"/>
      <c r="C53" s="77">
        <f>IF(C52&gt;0,((1+Dateneingabe_Ergebnisse!$C$43)^Dateneingabe_Ergebnisse!C$52*Dateneingabe_Ergebnisse!$C$43)/((1+Dateneingabe_Ergebnisse!$C$43)^Dateneingabe_Ergebnisse!C$52-1),0)</f>
        <v>0</v>
      </c>
      <c r="D53" s="67"/>
      <c r="E53" s="67"/>
      <c r="F53" s="77">
        <f>IF(F52&gt;0,((1+Dateneingabe_Ergebnisse!$C$43)^Dateneingabe_Ergebnisse!F$52*Dateneingabe_Ergebnisse!$C$43)/((1+Dateneingabe_Ergebnisse!$C$43)^Dateneingabe_Ergebnisse!F$52-1),0)</f>
        <v>0</v>
      </c>
      <c r="G53" s="67"/>
      <c r="H53" s="67"/>
      <c r="I53" s="77">
        <f>IF(I52&gt;0,((1+Dateneingabe_Ergebnisse!$C$43)^Dateneingabe_Ergebnisse!I$52*Dateneingabe_Ergebnisse!$C$43)/((1+Dateneingabe_Ergebnisse!$C$43)^Dateneingabe_Ergebnisse!I$52-1),0)</f>
        <v>0</v>
      </c>
      <c r="J53" s="67"/>
      <c r="K53" s="67"/>
      <c r="L53" s="77">
        <f>IF(L52&gt;0,((1+Dateneingabe_Ergebnisse!$C$43)^Dateneingabe_Ergebnisse!L$52*Dateneingabe_Ergebnisse!$C$43)/((1+Dateneingabe_Ergebnisse!$C$43)^Dateneingabe_Ergebnisse!L$52-1),0)</f>
        <v>0</v>
      </c>
      <c r="M53" s="67"/>
      <c r="N53" s="67"/>
      <c r="O53" s="77">
        <f>IF(O52&gt;0,((1+Dateneingabe_Ergebnisse!$C$43)^Dateneingabe_Ergebnisse!O$52*Dateneingabe_Ergebnisse!$C$43)/((1+Dateneingabe_Ergebnisse!$C$43)^Dateneingabe_Ergebnisse!O$52-1),0)</f>
        <v>0</v>
      </c>
      <c r="P53" s="62"/>
    </row>
    <row r="54" spans="1:17" s="5" customFormat="1" ht="9.75" customHeight="1">
      <c r="A54" s="72"/>
      <c r="B54" s="62"/>
      <c r="C54" s="62"/>
      <c r="D54" s="62"/>
      <c r="E54" s="62"/>
      <c r="F54" s="62"/>
      <c r="G54" s="62"/>
      <c r="H54" s="62"/>
      <c r="I54" s="62"/>
      <c r="J54" s="62"/>
      <c r="K54" s="62"/>
      <c r="L54" s="62"/>
      <c r="M54" s="62"/>
      <c r="N54" s="62"/>
      <c r="O54" s="62"/>
      <c r="P54" s="62"/>
      <c r="Q54" s="3"/>
    </row>
    <row r="55" spans="1:17" s="5" customFormat="1" ht="15">
      <c r="A55" s="22"/>
      <c r="Q55" s="3"/>
    </row>
    <row r="56" spans="1:17" s="5" customFormat="1" ht="15">
      <c r="A56" s="22" t="s">
        <v>32</v>
      </c>
      <c r="Q56" s="3"/>
    </row>
    <row r="57" spans="1:17" s="5" customFormat="1" ht="9" customHeight="1">
      <c r="A57" s="72"/>
      <c r="B57" s="62"/>
      <c r="C57" s="62"/>
      <c r="D57" s="62"/>
      <c r="E57" s="62"/>
      <c r="F57" s="62"/>
      <c r="G57" s="62"/>
      <c r="H57" s="62"/>
      <c r="I57" s="62"/>
      <c r="J57" s="62"/>
      <c r="K57" s="62"/>
      <c r="L57" s="62"/>
      <c r="M57" s="62"/>
      <c r="N57" s="62"/>
      <c r="O57" s="62"/>
      <c r="P57" s="62"/>
      <c r="Q57" s="3"/>
    </row>
    <row r="58" spans="1:16" ht="12.75">
      <c r="A58" s="62" t="s">
        <v>26</v>
      </c>
      <c r="B58" s="62"/>
      <c r="C58" s="100"/>
      <c r="D58" s="62" t="s">
        <v>57</v>
      </c>
      <c r="E58" s="62"/>
      <c r="F58" s="100"/>
      <c r="G58" s="62" t="s">
        <v>57</v>
      </c>
      <c r="H58" s="62"/>
      <c r="I58" s="100"/>
      <c r="J58" s="62" t="s">
        <v>57</v>
      </c>
      <c r="K58" s="62"/>
      <c r="L58" s="100"/>
      <c r="M58" s="62" t="s">
        <v>57</v>
      </c>
      <c r="N58" s="62"/>
      <c r="O58" s="100"/>
      <c r="P58" s="62" t="s">
        <v>57</v>
      </c>
    </row>
    <row r="59" spans="1:16" ht="12.75">
      <c r="A59" s="62" t="s">
        <v>27</v>
      </c>
      <c r="B59" s="62"/>
      <c r="C59" s="100"/>
      <c r="D59" s="62" t="s">
        <v>57</v>
      </c>
      <c r="E59" s="62"/>
      <c r="F59" s="100"/>
      <c r="G59" s="62" t="s">
        <v>57</v>
      </c>
      <c r="H59" s="62"/>
      <c r="I59" s="100"/>
      <c r="J59" s="62" t="s">
        <v>57</v>
      </c>
      <c r="K59" s="62"/>
      <c r="L59" s="100"/>
      <c r="M59" s="62" t="s">
        <v>57</v>
      </c>
      <c r="N59" s="62"/>
      <c r="O59" s="100"/>
      <c r="P59" s="62" t="s">
        <v>57</v>
      </c>
    </row>
    <row r="60" spans="1:16" ht="12.75">
      <c r="A60" s="95" t="s">
        <v>38</v>
      </c>
      <c r="B60" s="62"/>
      <c r="C60" s="100"/>
      <c r="D60" s="62" t="s">
        <v>57</v>
      </c>
      <c r="E60" s="62"/>
      <c r="F60" s="100"/>
      <c r="G60" s="62" t="s">
        <v>57</v>
      </c>
      <c r="H60" s="62"/>
      <c r="I60" s="100"/>
      <c r="J60" s="62" t="s">
        <v>57</v>
      </c>
      <c r="K60" s="62"/>
      <c r="L60" s="100"/>
      <c r="M60" s="62" t="s">
        <v>57</v>
      </c>
      <c r="N60" s="62"/>
      <c r="O60" s="100"/>
      <c r="P60" s="62" t="s">
        <v>57</v>
      </c>
    </row>
    <row r="61" spans="1:16" ht="12.75">
      <c r="A61" s="95" t="s">
        <v>38</v>
      </c>
      <c r="B61" s="62"/>
      <c r="C61" s="100"/>
      <c r="D61" s="62" t="s">
        <v>57</v>
      </c>
      <c r="E61" s="62"/>
      <c r="F61" s="100"/>
      <c r="G61" s="62" t="s">
        <v>57</v>
      </c>
      <c r="H61" s="62"/>
      <c r="I61" s="100"/>
      <c r="J61" s="62" t="s">
        <v>57</v>
      </c>
      <c r="K61" s="62"/>
      <c r="L61" s="100"/>
      <c r="M61" s="62" t="s">
        <v>57</v>
      </c>
      <c r="N61" s="62"/>
      <c r="O61" s="100"/>
      <c r="P61" s="62" t="s">
        <v>57</v>
      </c>
    </row>
    <row r="62" spans="1:16" ht="6.75" customHeight="1">
      <c r="A62" s="62"/>
      <c r="B62" s="62"/>
      <c r="C62" s="76"/>
      <c r="D62" s="62"/>
      <c r="E62" s="62"/>
      <c r="F62" s="76"/>
      <c r="G62" s="62"/>
      <c r="H62" s="62"/>
      <c r="I62" s="76"/>
      <c r="J62" s="62"/>
      <c r="K62" s="62"/>
      <c r="L62" s="76"/>
      <c r="M62" s="62"/>
      <c r="N62" s="62"/>
      <c r="O62" s="76"/>
      <c r="P62" s="62"/>
    </row>
    <row r="63" spans="1:17" s="5" customFormat="1" ht="15">
      <c r="A63" s="22"/>
      <c r="Q63" s="3"/>
    </row>
    <row r="64" spans="1:17" s="5" customFormat="1" ht="15">
      <c r="A64" s="22" t="s">
        <v>181</v>
      </c>
      <c r="Q64" s="3"/>
    </row>
    <row r="65" spans="1:17" s="5" customFormat="1" ht="9" customHeight="1">
      <c r="A65" s="72"/>
      <c r="B65" s="62"/>
      <c r="C65" s="62"/>
      <c r="D65" s="62"/>
      <c r="E65" s="62"/>
      <c r="F65" s="62"/>
      <c r="G65" s="62"/>
      <c r="H65" s="62"/>
      <c r="I65" s="62"/>
      <c r="J65" s="62"/>
      <c r="K65" s="62"/>
      <c r="L65" s="62"/>
      <c r="M65" s="62"/>
      <c r="N65" s="62"/>
      <c r="O65" s="62"/>
      <c r="P65" s="62"/>
      <c r="Q65" s="3"/>
    </row>
    <row r="66" spans="1:16" ht="12.75">
      <c r="A66" s="62" t="s">
        <v>28</v>
      </c>
      <c r="B66" s="62"/>
      <c r="C66" s="101"/>
      <c r="D66" s="62" t="s">
        <v>58</v>
      </c>
      <c r="E66" s="62"/>
      <c r="F66" s="101"/>
      <c r="G66" s="62" t="s">
        <v>58</v>
      </c>
      <c r="H66" s="62"/>
      <c r="I66" s="101"/>
      <c r="J66" s="62" t="s">
        <v>58</v>
      </c>
      <c r="K66" s="62"/>
      <c r="L66" s="101"/>
      <c r="M66" s="62" t="s">
        <v>58</v>
      </c>
      <c r="N66" s="62"/>
      <c r="O66" s="101"/>
      <c r="P66" s="62" t="s">
        <v>58</v>
      </c>
    </row>
    <row r="67" spans="1:16" ht="12.75">
      <c r="A67" s="62" t="s">
        <v>73</v>
      </c>
      <c r="B67" s="62"/>
      <c r="C67" s="101"/>
      <c r="D67" s="62" t="s">
        <v>58</v>
      </c>
      <c r="E67" s="62"/>
      <c r="F67" s="101"/>
      <c r="G67" s="62" t="s">
        <v>58</v>
      </c>
      <c r="H67" s="62"/>
      <c r="I67" s="101"/>
      <c r="J67" s="62" t="s">
        <v>58</v>
      </c>
      <c r="K67" s="62"/>
      <c r="L67" s="101"/>
      <c r="M67" s="62" t="s">
        <v>58</v>
      </c>
      <c r="N67" s="62"/>
      <c r="O67" s="101"/>
      <c r="P67" s="62" t="s">
        <v>58</v>
      </c>
    </row>
    <row r="68" spans="1:16" ht="12.75">
      <c r="A68" s="62" t="s">
        <v>35</v>
      </c>
      <c r="B68" s="62"/>
      <c r="C68" s="101"/>
      <c r="D68" s="62" t="s">
        <v>58</v>
      </c>
      <c r="E68" s="62"/>
      <c r="F68" s="101"/>
      <c r="G68" s="62" t="s">
        <v>58</v>
      </c>
      <c r="H68" s="62"/>
      <c r="I68" s="101"/>
      <c r="J68" s="62" t="s">
        <v>58</v>
      </c>
      <c r="K68" s="62"/>
      <c r="L68" s="101"/>
      <c r="M68" s="62" t="s">
        <v>58</v>
      </c>
      <c r="N68" s="62"/>
      <c r="O68" s="101"/>
      <c r="P68" s="62" t="s">
        <v>58</v>
      </c>
    </row>
    <row r="69" spans="1:16" ht="12.75">
      <c r="A69" s="62" t="str">
        <f>A11</f>
        <v>### ggf. weitere Folgekosten ergänzen</v>
      </c>
      <c r="B69" s="62"/>
      <c r="C69" s="101"/>
      <c r="D69" s="62" t="s">
        <v>58</v>
      </c>
      <c r="E69" s="62"/>
      <c r="F69" s="101"/>
      <c r="G69" s="62" t="s">
        <v>58</v>
      </c>
      <c r="H69" s="62"/>
      <c r="I69" s="101"/>
      <c r="J69" s="62" t="s">
        <v>58</v>
      </c>
      <c r="K69" s="62"/>
      <c r="L69" s="101"/>
      <c r="M69" s="62" t="s">
        <v>58</v>
      </c>
      <c r="N69" s="62"/>
      <c r="O69" s="101"/>
      <c r="P69" s="62" t="s">
        <v>58</v>
      </c>
    </row>
    <row r="70" spans="1:16" ht="12.75">
      <c r="A70" s="62" t="str">
        <f>A12</f>
        <v>### ggf. weitere Folgekosten ergänzen</v>
      </c>
      <c r="B70" s="62"/>
      <c r="C70" s="101"/>
      <c r="D70" s="62" t="s">
        <v>58</v>
      </c>
      <c r="E70" s="62"/>
      <c r="F70" s="101"/>
      <c r="G70" s="62" t="s">
        <v>58</v>
      </c>
      <c r="H70" s="62"/>
      <c r="I70" s="101"/>
      <c r="J70" s="62" t="s">
        <v>58</v>
      </c>
      <c r="K70" s="62"/>
      <c r="L70" s="101"/>
      <c r="M70" s="62" t="s">
        <v>58</v>
      </c>
      <c r="N70" s="62"/>
      <c r="O70" s="101"/>
      <c r="P70" s="62" t="s">
        <v>58</v>
      </c>
    </row>
    <row r="71" spans="1:16" ht="8.25" customHeight="1">
      <c r="A71" s="62"/>
      <c r="B71" s="62"/>
      <c r="C71" s="75"/>
      <c r="D71" s="62"/>
      <c r="E71" s="62"/>
      <c r="F71" s="75"/>
      <c r="G71" s="62"/>
      <c r="H71" s="62"/>
      <c r="I71" s="75"/>
      <c r="J71" s="62"/>
      <c r="K71" s="62"/>
      <c r="L71" s="75"/>
      <c r="M71" s="62"/>
      <c r="N71" s="62"/>
      <c r="O71" s="75"/>
      <c r="P71" s="62"/>
    </row>
    <row r="72" spans="1:17" s="5" customFormat="1" ht="15">
      <c r="A72" s="22"/>
      <c r="Q72" s="3"/>
    </row>
    <row r="73" spans="1:17" s="5" customFormat="1" ht="15" customHeight="1">
      <c r="A73" s="22" t="s">
        <v>175</v>
      </c>
      <c r="Q73" s="3"/>
    </row>
    <row r="74" spans="1:17" s="5" customFormat="1" ht="7.5" customHeight="1">
      <c r="A74" s="72"/>
      <c r="B74" s="62"/>
      <c r="C74" s="62"/>
      <c r="D74" s="62"/>
      <c r="E74" s="62"/>
      <c r="F74" s="62"/>
      <c r="G74" s="62"/>
      <c r="H74" s="62"/>
      <c r="I74" s="62"/>
      <c r="J74" s="62"/>
      <c r="K74" s="62"/>
      <c r="L74" s="62"/>
      <c r="M74" s="62"/>
      <c r="N74" s="62"/>
      <c r="O74" s="62"/>
      <c r="P74" s="62"/>
      <c r="Q74" s="3"/>
    </row>
    <row r="75" spans="1:16" ht="12.75">
      <c r="A75" s="62" t="str">
        <f aca="true" t="shared" si="0" ref="A75:A81">A18</f>
        <v>Strom (Tarif 1)</v>
      </c>
      <c r="B75" s="62"/>
      <c r="C75" s="100"/>
      <c r="D75" s="62" t="s">
        <v>55</v>
      </c>
      <c r="E75" s="62"/>
      <c r="F75" s="100"/>
      <c r="G75" s="62" t="s">
        <v>55</v>
      </c>
      <c r="H75" s="62"/>
      <c r="I75" s="100"/>
      <c r="J75" s="62" t="s">
        <v>55</v>
      </c>
      <c r="K75" s="62"/>
      <c r="L75" s="100"/>
      <c r="M75" s="62" t="s">
        <v>55</v>
      </c>
      <c r="N75" s="62"/>
      <c r="O75" s="100"/>
      <c r="P75" s="62" t="s">
        <v>55</v>
      </c>
    </row>
    <row r="76" spans="1:16" ht="12.75">
      <c r="A76" s="62" t="str">
        <f t="shared" si="0"/>
        <v>Strom (Tarif 2)</v>
      </c>
      <c r="B76" s="62"/>
      <c r="C76" s="100"/>
      <c r="D76" s="62" t="s">
        <v>55</v>
      </c>
      <c r="E76" s="62"/>
      <c r="F76" s="100"/>
      <c r="G76" s="62" t="s">
        <v>55</v>
      </c>
      <c r="H76" s="62"/>
      <c r="I76" s="100"/>
      <c r="J76" s="62" t="s">
        <v>55</v>
      </c>
      <c r="K76" s="62"/>
      <c r="L76" s="100"/>
      <c r="M76" s="62" t="s">
        <v>55</v>
      </c>
      <c r="N76" s="62"/>
      <c r="O76" s="100"/>
      <c r="P76" s="62" t="s">
        <v>55</v>
      </c>
    </row>
    <row r="77" spans="1:16" ht="12.75">
      <c r="A77" s="62" t="str">
        <f t="shared" si="0"/>
        <v>Trinkwasser (Ver- und Entsorgung)</v>
      </c>
      <c r="B77" s="62"/>
      <c r="C77" s="100"/>
      <c r="D77" s="62" t="s">
        <v>56</v>
      </c>
      <c r="E77" s="62"/>
      <c r="F77" s="100"/>
      <c r="G77" s="62" t="s">
        <v>56</v>
      </c>
      <c r="H77" s="62"/>
      <c r="I77" s="100"/>
      <c r="J77" s="62" t="s">
        <v>56</v>
      </c>
      <c r="K77" s="62"/>
      <c r="L77" s="100"/>
      <c r="M77" s="62" t="s">
        <v>56</v>
      </c>
      <c r="N77" s="62"/>
      <c r="O77" s="100"/>
      <c r="P77" s="62" t="s">
        <v>56</v>
      </c>
    </row>
    <row r="78" spans="1:16" ht="12.75">
      <c r="A78" s="62" t="str">
        <f t="shared" si="0"/>
        <v>Regen-/Brauchwasser</v>
      </c>
      <c r="B78" s="62"/>
      <c r="C78" s="100"/>
      <c r="D78" s="62" t="s">
        <v>56</v>
      </c>
      <c r="E78" s="62"/>
      <c r="F78" s="100"/>
      <c r="G78" s="62" t="s">
        <v>56</v>
      </c>
      <c r="H78" s="62"/>
      <c r="I78" s="100"/>
      <c r="J78" s="62" t="s">
        <v>56</v>
      </c>
      <c r="K78" s="62"/>
      <c r="L78" s="100"/>
      <c r="M78" s="62" t="s">
        <v>56</v>
      </c>
      <c r="N78" s="62"/>
      <c r="O78" s="100"/>
      <c r="P78" s="62" t="s">
        <v>56</v>
      </c>
    </row>
    <row r="79" spans="1:16" ht="12.75">
      <c r="A79" s="62" t="str">
        <f t="shared" si="0"/>
        <v>Papier</v>
      </c>
      <c r="B79" s="62"/>
      <c r="C79" s="100"/>
      <c r="D79" s="62" t="s">
        <v>59</v>
      </c>
      <c r="E79" s="62"/>
      <c r="F79" s="100"/>
      <c r="G79" s="62" t="s">
        <v>59</v>
      </c>
      <c r="H79" s="62"/>
      <c r="I79" s="100"/>
      <c r="J79" s="62" t="s">
        <v>59</v>
      </c>
      <c r="K79" s="62"/>
      <c r="L79" s="100"/>
      <c r="M79" s="62" t="s">
        <v>59</v>
      </c>
      <c r="N79" s="62"/>
      <c r="O79" s="100"/>
      <c r="P79" s="62" t="s">
        <v>59</v>
      </c>
    </row>
    <row r="80" spans="1:16" ht="12.75">
      <c r="A80" s="62" t="str">
        <f t="shared" si="0"/>
        <v>### ggf. weitere Betriebsstoffe ergänzen</v>
      </c>
      <c r="B80" s="62"/>
      <c r="C80" s="100"/>
      <c r="D80" s="62" t="s">
        <v>143</v>
      </c>
      <c r="E80" s="62"/>
      <c r="F80" s="100"/>
      <c r="G80" s="62" t="s">
        <v>143</v>
      </c>
      <c r="H80" s="62"/>
      <c r="I80" s="100"/>
      <c r="J80" s="62" t="s">
        <v>143</v>
      </c>
      <c r="K80" s="62"/>
      <c r="L80" s="100"/>
      <c r="M80" s="62" t="s">
        <v>143</v>
      </c>
      <c r="N80" s="62"/>
      <c r="O80" s="100"/>
      <c r="P80" s="62" t="s">
        <v>143</v>
      </c>
    </row>
    <row r="81" spans="1:16" ht="12.75">
      <c r="A81" s="62" t="str">
        <f t="shared" si="0"/>
        <v>### ggf. weitere Betriebsstoffe ergänzen</v>
      </c>
      <c r="B81" s="62"/>
      <c r="C81" s="100"/>
      <c r="D81" s="62" t="s">
        <v>143</v>
      </c>
      <c r="E81" s="62"/>
      <c r="F81" s="100"/>
      <c r="G81" s="62" t="s">
        <v>143</v>
      </c>
      <c r="H81" s="62"/>
      <c r="I81" s="100"/>
      <c r="J81" s="62" t="s">
        <v>143</v>
      </c>
      <c r="K81" s="62"/>
      <c r="L81" s="100"/>
      <c r="M81" s="62" t="s">
        <v>143</v>
      </c>
      <c r="N81" s="62"/>
      <c r="O81" s="100"/>
      <c r="P81" s="62" t="s">
        <v>143</v>
      </c>
    </row>
    <row r="82" spans="1:16" ht="6.75" customHeight="1">
      <c r="A82" s="62"/>
      <c r="B82" s="62"/>
      <c r="C82" s="76"/>
      <c r="D82" s="62"/>
      <c r="E82" s="62"/>
      <c r="F82" s="76"/>
      <c r="G82" s="62"/>
      <c r="H82" s="62"/>
      <c r="I82" s="76"/>
      <c r="J82" s="62"/>
      <c r="K82" s="62"/>
      <c r="L82" s="76"/>
      <c r="M82" s="62"/>
      <c r="N82" s="62"/>
      <c r="O82" s="76"/>
      <c r="P82" s="62"/>
    </row>
    <row r="83" spans="1:17" s="5" customFormat="1" ht="15">
      <c r="A83" s="22"/>
      <c r="Q83" s="3"/>
    </row>
    <row r="84" spans="1:17" s="5" customFormat="1" ht="15">
      <c r="A84" s="22" t="s">
        <v>176</v>
      </c>
      <c r="C84" s="44"/>
      <c r="F84" s="44"/>
      <c r="I84" s="44"/>
      <c r="L84" s="44"/>
      <c r="O84" s="44"/>
      <c r="Q84" s="3"/>
    </row>
    <row r="85" spans="1:17" s="5" customFormat="1" ht="9" customHeight="1">
      <c r="A85" s="72"/>
      <c r="B85" s="62"/>
      <c r="C85" s="64"/>
      <c r="D85" s="62"/>
      <c r="E85" s="62"/>
      <c r="F85" s="64"/>
      <c r="G85" s="62"/>
      <c r="H85" s="62"/>
      <c r="I85" s="64"/>
      <c r="J85" s="62"/>
      <c r="K85" s="62"/>
      <c r="L85" s="64"/>
      <c r="M85" s="62"/>
      <c r="N85" s="62"/>
      <c r="O85" s="64"/>
      <c r="P85" s="62"/>
      <c r="Q85" s="3"/>
    </row>
    <row r="86" spans="1:17" s="5" customFormat="1" ht="12.75">
      <c r="A86" s="64" t="str">
        <f>A29</f>
        <v>Toner</v>
      </c>
      <c r="B86" s="62"/>
      <c r="C86" s="64"/>
      <c r="D86" s="62"/>
      <c r="E86" s="62"/>
      <c r="F86" s="64"/>
      <c r="G86" s="62"/>
      <c r="H86" s="62"/>
      <c r="I86" s="64"/>
      <c r="J86" s="62"/>
      <c r="K86" s="62"/>
      <c r="L86" s="64"/>
      <c r="M86" s="62"/>
      <c r="N86" s="62"/>
      <c r="O86" s="64"/>
      <c r="P86" s="62"/>
      <c r="Q86" s="3"/>
    </row>
    <row r="87" spans="1:16" ht="12.75">
      <c r="A87" s="62" t="s">
        <v>128</v>
      </c>
      <c r="B87" s="62"/>
      <c r="C87" s="102"/>
      <c r="D87" s="62" t="s">
        <v>143</v>
      </c>
      <c r="E87" s="62"/>
      <c r="F87" s="102"/>
      <c r="G87" s="62" t="s">
        <v>143</v>
      </c>
      <c r="H87" s="62"/>
      <c r="I87" s="102"/>
      <c r="J87" s="62" t="s">
        <v>143</v>
      </c>
      <c r="K87" s="62"/>
      <c r="L87" s="102"/>
      <c r="M87" s="62" t="s">
        <v>143</v>
      </c>
      <c r="N87" s="62"/>
      <c r="O87" s="102"/>
      <c r="P87" s="62" t="s">
        <v>143</v>
      </c>
    </row>
    <row r="88" spans="1:16" ht="12.75">
      <c r="A88" s="62" t="s">
        <v>129</v>
      </c>
      <c r="B88" s="62"/>
      <c r="C88" s="102"/>
      <c r="D88" s="62" t="s">
        <v>130</v>
      </c>
      <c r="E88" s="62"/>
      <c r="F88" s="102"/>
      <c r="G88" s="62" t="s">
        <v>130</v>
      </c>
      <c r="H88" s="62"/>
      <c r="I88" s="102"/>
      <c r="J88" s="62" t="s">
        <v>130</v>
      </c>
      <c r="K88" s="62"/>
      <c r="L88" s="102"/>
      <c r="M88" s="62" t="s">
        <v>130</v>
      </c>
      <c r="N88" s="62"/>
      <c r="O88" s="102"/>
      <c r="P88" s="62" t="s">
        <v>130</v>
      </c>
    </row>
    <row r="89" spans="1:17" s="5" customFormat="1" ht="12.75">
      <c r="A89" s="64" t="str">
        <f>A30</f>
        <v>### ggf. weitere Betriebsstoffe ergänzen</v>
      </c>
      <c r="B89" s="62"/>
      <c r="C89" s="64"/>
      <c r="D89" s="62"/>
      <c r="E89" s="62"/>
      <c r="F89" s="64"/>
      <c r="G89" s="62"/>
      <c r="H89" s="62"/>
      <c r="I89" s="64"/>
      <c r="J89" s="62"/>
      <c r="K89" s="62"/>
      <c r="L89" s="64"/>
      <c r="M89" s="62"/>
      <c r="N89" s="62"/>
      <c r="O89" s="64"/>
      <c r="P89" s="62"/>
      <c r="Q89" s="3"/>
    </row>
    <row r="90" spans="1:16" ht="12.75">
      <c r="A90" s="62" t="s">
        <v>128</v>
      </c>
      <c r="B90" s="62"/>
      <c r="C90" s="102"/>
      <c r="D90" s="62" t="s">
        <v>143</v>
      </c>
      <c r="E90" s="62"/>
      <c r="F90" s="102"/>
      <c r="G90" s="62" t="s">
        <v>143</v>
      </c>
      <c r="H90" s="62"/>
      <c r="I90" s="102"/>
      <c r="J90" s="62" t="s">
        <v>143</v>
      </c>
      <c r="K90" s="62"/>
      <c r="L90" s="102"/>
      <c r="M90" s="62" t="s">
        <v>143</v>
      </c>
      <c r="N90" s="62"/>
      <c r="O90" s="102"/>
      <c r="P90" s="62" t="s">
        <v>143</v>
      </c>
    </row>
    <row r="91" spans="1:16" ht="12.75">
      <c r="A91" s="62" t="s">
        <v>129</v>
      </c>
      <c r="B91" s="62"/>
      <c r="C91" s="102"/>
      <c r="D91" s="62" t="s">
        <v>130</v>
      </c>
      <c r="E91" s="62"/>
      <c r="F91" s="102"/>
      <c r="G91" s="62" t="s">
        <v>130</v>
      </c>
      <c r="H91" s="62"/>
      <c r="I91" s="102"/>
      <c r="J91" s="62" t="s">
        <v>130</v>
      </c>
      <c r="K91" s="62"/>
      <c r="L91" s="102"/>
      <c r="M91" s="62" t="s">
        <v>130</v>
      </c>
      <c r="N91" s="62"/>
      <c r="O91" s="102"/>
      <c r="P91" s="62" t="s">
        <v>130</v>
      </c>
    </row>
    <row r="92" spans="1:17" s="5" customFormat="1" ht="12.75">
      <c r="A92" s="64" t="str">
        <f>A31</f>
        <v>### ggf. weitere Betriebsstoffe ergänzen</v>
      </c>
      <c r="B92" s="62"/>
      <c r="C92" s="64"/>
      <c r="D92" s="62"/>
      <c r="E92" s="62"/>
      <c r="F92" s="64"/>
      <c r="G92" s="62"/>
      <c r="H92" s="62"/>
      <c r="I92" s="64"/>
      <c r="J92" s="62"/>
      <c r="K92" s="62"/>
      <c r="L92" s="64"/>
      <c r="M92" s="62"/>
      <c r="N92" s="62"/>
      <c r="O92" s="64"/>
      <c r="P92" s="62"/>
      <c r="Q92" s="3"/>
    </row>
    <row r="93" spans="1:16" ht="12.75">
      <c r="A93" s="62" t="s">
        <v>128</v>
      </c>
      <c r="B93" s="62"/>
      <c r="C93" s="102"/>
      <c r="D93" s="62" t="s">
        <v>143</v>
      </c>
      <c r="E93" s="62"/>
      <c r="F93" s="102"/>
      <c r="G93" s="62" t="s">
        <v>143</v>
      </c>
      <c r="H93" s="62"/>
      <c r="I93" s="102"/>
      <c r="J93" s="62" t="s">
        <v>143</v>
      </c>
      <c r="K93" s="62"/>
      <c r="L93" s="102"/>
      <c r="M93" s="62" t="s">
        <v>143</v>
      </c>
      <c r="N93" s="62"/>
      <c r="O93" s="102"/>
      <c r="P93" s="62" t="s">
        <v>143</v>
      </c>
    </row>
    <row r="94" spans="1:16" ht="12.75">
      <c r="A94" s="62" t="s">
        <v>129</v>
      </c>
      <c r="B94" s="62"/>
      <c r="C94" s="102"/>
      <c r="D94" s="62" t="s">
        <v>130</v>
      </c>
      <c r="E94" s="62"/>
      <c r="F94" s="102"/>
      <c r="G94" s="62" t="s">
        <v>130</v>
      </c>
      <c r="H94" s="62"/>
      <c r="I94" s="102"/>
      <c r="J94" s="62" t="s">
        <v>130</v>
      </c>
      <c r="K94" s="62"/>
      <c r="L94" s="102"/>
      <c r="M94" s="62" t="s">
        <v>130</v>
      </c>
      <c r="N94" s="62"/>
      <c r="O94" s="102"/>
      <c r="P94" s="62" t="s">
        <v>130</v>
      </c>
    </row>
    <row r="95" spans="1:16" ht="8.25" customHeight="1">
      <c r="A95" s="62"/>
      <c r="B95" s="62"/>
      <c r="C95" s="76"/>
      <c r="D95" s="62"/>
      <c r="E95" s="62"/>
      <c r="F95" s="76"/>
      <c r="G95" s="62"/>
      <c r="H95" s="62"/>
      <c r="I95" s="76"/>
      <c r="J95" s="62"/>
      <c r="K95" s="62"/>
      <c r="L95" s="76"/>
      <c r="M95" s="62"/>
      <c r="N95" s="62"/>
      <c r="O95" s="76"/>
      <c r="P95" s="62"/>
    </row>
    <row r="96" spans="1:17" s="5" customFormat="1" ht="15">
      <c r="A96" s="22"/>
      <c r="Q96" s="3"/>
    </row>
    <row r="97" spans="1:17" s="5" customFormat="1" ht="15">
      <c r="A97" s="22" t="s">
        <v>102</v>
      </c>
      <c r="C97" s="44"/>
      <c r="F97" s="44"/>
      <c r="I97" s="44"/>
      <c r="L97" s="44"/>
      <c r="O97" s="44"/>
      <c r="Q97" s="3"/>
    </row>
    <row r="98" spans="1:17" s="5" customFormat="1" ht="9" customHeight="1">
      <c r="A98" s="72"/>
      <c r="B98" s="62"/>
      <c r="C98" s="64"/>
      <c r="D98" s="62"/>
      <c r="E98" s="62"/>
      <c r="F98" s="64"/>
      <c r="G98" s="62"/>
      <c r="H98" s="62"/>
      <c r="I98" s="64"/>
      <c r="J98" s="62"/>
      <c r="K98" s="62"/>
      <c r="L98" s="64"/>
      <c r="M98" s="62"/>
      <c r="N98" s="62"/>
      <c r="O98" s="64"/>
      <c r="P98" s="62"/>
      <c r="Q98" s="3"/>
    </row>
    <row r="99" spans="1:16" ht="12.75">
      <c r="A99" s="62" t="str">
        <f>A36</f>
        <v>ArbeitnehmerInnengruppe 1</v>
      </c>
      <c r="B99" s="62"/>
      <c r="C99" s="102"/>
      <c r="D99" s="62" t="s">
        <v>54</v>
      </c>
      <c r="E99" s="62"/>
      <c r="F99" s="102"/>
      <c r="G99" s="62" t="s">
        <v>54</v>
      </c>
      <c r="H99" s="62"/>
      <c r="I99" s="102"/>
      <c r="J99" s="62" t="s">
        <v>54</v>
      </c>
      <c r="K99" s="62"/>
      <c r="L99" s="102"/>
      <c r="M99" s="62" t="s">
        <v>54</v>
      </c>
      <c r="N99" s="62"/>
      <c r="O99" s="102"/>
      <c r="P99" s="62" t="s">
        <v>54</v>
      </c>
    </row>
    <row r="100" spans="1:16" ht="12.75">
      <c r="A100" s="62" t="str">
        <f>A37</f>
        <v>ArbeitnehmerInnengruppe 2</v>
      </c>
      <c r="B100" s="62"/>
      <c r="C100" s="102"/>
      <c r="D100" s="62" t="s">
        <v>54</v>
      </c>
      <c r="E100" s="62"/>
      <c r="F100" s="102"/>
      <c r="G100" s="62" t="s">
        <v>54</v>
      </c>
      <c r="H100" s="62"/>
      <c r="I100" s="102"/>
      <c r="J100" s="62" t="s">
        <v>54</v>
      </c>
      <c r="K100" s="62"/>
      <c r="L100" s="102"/>
      <c r="M100" s="62" t="s">
        <v>54</v>
      </c>
      <c r="N100" s="62"/>
      <c r="O100" s="102"/>
      <c r="P100" s="62" t="s">
        <v>54</v>
      </c>
    </row>
    <row r="101" spans="1:16" ht="12.75">
      <c r="A101" s="62" t="str">
        <f>A38</f>
        <v>ArbeitnehmerInnengruppe 3</v>
      </c>
      <c r="B101" s="62"/>
      <c r="C101" s="100"/>
      <c r="D101" s="62" t="s">
        <v>54</v>
      </c>
      <c r="E101" s="62"/>
      <c r="F101" s="100"/>
      <c r="G101" s="62" t="s">
        <v>54</v>
      </c>
      <c r="H101" s="62"/>
      <c r="I101" s="100"/>
      <c r="J101" s="62" t="s">
        <v>54</v>
      </c>
      <c r="K101" s="62"/>
      <c r="L101" s="100"/>
      <c r="M101" s="62" t="s">
        <v>54</v>
      </c>
      <c r="N101" s="62"/>
      <c r="O101" s="100"/>
      <c r="P101" s="62" t="s">
        <v>54</v>
      </c>
    </row>
    <row r="102" spans="1:16" ht="6" customHeight="1">
      <c r="A102" s="62"/>
      <c r="B102" s="62"/>
      <c r="C102" s="76"/>
      <c r="D102" s="62"/>
      <c r="E102" s="62"/>
      <c r="F102" s="76"/>
      <c r="G102" s="62"/>
      <c r="H102" s="62"/>
      <c r="I102" s="76"/>
      <c r="J102" s="62"/>
      <c r="K102" s="62"/>
      <c r="L102" s="76"/>
      <c r="M102" s="62"/>
      <c r="N102" s="62"/>
      <c r="O102" s="76"/>
      <c r="P102" s="62"/>
    </row>
    <row r="103" spans="1:17" s="5" customFormat="1" ht="15">
      <c r="A103" s="22"/>
      <c r="Q103" s="3"/>
    </row>
    <row r="104" spans="1:17" s="5" customFormat="1" ht="15">
      <c r="A104" s="22" t="s">
        <v>31</v>
      </c>
      <c r="Q104" s="3"/>
    </row>
    <row r="105" spans="1:17" s="5" customFormat="1" ht="9" customHeight="1">
      <c r="A105" s="72"/>
      <c r="B105" s="62"/>
      <c r="C105" s="62"/>
      <c r="D105" s="62"/>
      <c r="E105" s="62"/>
      <c r="F105" s="62"/>
      <c r="G105" s="62"/>
      <c r="H105" s="62"/>
      <c r="I105" s="62"/>
      <c r="J105" s="62"/>
      <c r="K105" s="62"/>
      <c r="L105" s="62"/>
      <c r="M105" s="62"/>
      <c r="N105" s="62"/>
      <c r="O105" s="62"/>
      <c r="P105" s="62"/>
      <c r="Q105" s="3"/>
    </row>
    <row r="106" spans="1:16" ht="12.75">
      <c r="A106" s="62" t="s">
        <v>40</v>
      </c>
      <c r="B106" s="62"/>
      <c r="C106" s="102"/>
      <c r="D106" s="62" t="s">
        <v>57</v>
      </c>
      <c r="E106" s="62"/>
      <c r="F106" s="102"/>
      <c r="G106" s="62" t="s">
        <v>57</v>
      </c>
      <c r="H106" s="62"/>
      <c r="I106" s="102"/>
      <c r="J106" s="62" t="s">
        <v>57</v>
      </c>
      <c r="K106" s="62"/>
      <c r="L106" s="102"/>
      <c r="M106" s="62" t="s">
        <v>57</v>
      </c>
      <c r="N106" s="62"/>
      <c r="O106" s="102"/>
      <c r="P106" s="62" t="s">
        <v>57</v>
      </c>
    </row>
    <row r="107" spans="1:16" ht="12.75">
      <c r="A107" s="95" t="s">
        <v>42</v>
      </c>
      <c r="B107" s="62"/>
      <c r="C107" s="102"/>
      <c r="D107" s="62" t="s">
        <v>57</v>
      </c>
      <c r="E107" s="62"/>
      <c r="F107" s="102"/>
      <c r="G107" s="62" t="s">
        <v>57</v>
      </c>
      <c r="H107" s="62"/>
      <c r="I107" s="102"/>
      <c r="J107" s="62" t="s">
        <v>57</v>
      </c>
      <c r="K107" s="62"/>
      <c r="L107" s="102"/>
      <c r="M107" s="62" t="s">
        <v>57</v>
      </c>
      <c r="N107" s="62"/>
      <c r="O107" s="102"/>
      <c r="P107" s="62" t="s">
        <v>57</v>
      </c>
    </row>
    <row r="108" spans="1:16" ht="12.75">
      <c r="A108" s="95" t="s">
        <v>42</v>
      </c>
      <c r="B108" s="62"/>
      <c r="C108" s="102"/>
      <c r="D108" s="62" t="s">
        <v>57</v>
      </c>
      <c r="E108" s="62"/>
      <c r="F108" s="102"/>
      <c r="G108" s="62" t="s">
        <v>57</v>
      </c>
      <c r="H108" s="62"/>
      <c r="I108" s="102"/>
      <c r="J108" s="62" t="s">
        <v>57</v>
      </c>
      <c r="K108" s="62"/>
      <c r="L108" s="102"/>
      <c r="M108" s="62" t="s">
        <v>57</v>
      </c>
      <c r="N108" s="62"/>
      <c r="O108" s="102"/>
      <c r="P108" s="62" t="s">
        <v>57</v>
      </c>
    </row>
    <row r="109" spans="1:16" ht="9" customHeight="1">
      <c r="A109" s="62"/>
      <c r="B109" s="62"/>
      <c r="C109" s="62"/>
      <c r="D109" s="62"/>
      <c r="E109" s="62"/>
      <c r="F109" s="62"/>
      <c r="G109" s="62"/>
      <c r="H109" s="62"/>
      <c r="I109" s="62"/>
      <c r="J109" s="62"/>
      <c r="K109" s="62"/>
      <c r="L109" s="62"/>
      <c r="M109" s="62"/>
      <c r="N109" s="62"/>
      <c r="O109" s="62"/>
      <c r="P109" s="62"/>
    </row>
    <row r="110" ht="12.75"/>
    <row r="111" ht="12.75"/>
    <row r="113" ht="18">
      <c r="A113" s="6" t="s">
        <v>133</v>
      </c>
    </row>
    <row r="115" ht="15">
      <c r="A115" s="83" t="s">
        <v>185</v>
      </c>
    </row>
    <row r="116" ht="15">
      <c r="A116" s="83" t="s">
        <v>186</v>
      </c>
    </row>
    <row r="118" ht="15">
      <c r="A118" s="51" t="s">
        <v>94</v>
      </c>
    </row>
    <row r="119" spans="1:16" ht="12.75">
      <c r="A119" s="68"/>
      <c r="B119" s="68"/>
      <c r="C119" s="68"/>
      <c r="D119" s="68"/>
      <c r="E119" s="68"/>
      <c r="F119" s="68"/>
      <c r="G119" s="68"/>
      <c r="H119" s="68"/>
      <c r="I119" s="68"/>
      <c r="J119" s="68"/>
      <c r="K119" s="68"/>
      <c r="L119" s="68"/>
      <c r="M119" s="68"/>
      <c r="N119" s="68"/>
      <c r="O119" s="68"/>
      <c r="P119" s="68"/>
    </row>
    <row r="120" spans="1:16" ht="39.75" customHeight="1">
      <c r="A120" s="62"/>
      <c r="B120" s="62"/>
      <c r="C120" s="66" t="str">
        <f>IF(C51=0," ",C51)</f>
        <v>Alternative 1</v>
      </c>
      <c r="D120" s="66"/>
      <c r="E120" s="66"/>
      <c r="F120" s="66" t="str">
        <f>IF(F51=0," ",F51)</f>
        <v>Alternative 2</v>
      </c>
      <c r="G120" s="66"/>
      <c r="H120" s="66"/>
      <c r="I120" s="66" t="str">
        <f>IF(I51=0," ",I51)</f>
        <v>Alternative 3</v>
      </c>
      <c r="J120" s="66"/>
      <c r="K120" s="66"/>
      <c r="L120" s="66" t="str">
        <f>IF(L51=0," ",L51)</f>
        <v>Alternative 4</v>
      </c>
      <c r="M120" s="66"/>
      <c r="N120" s="66"/>
      <c r="O120" s="66" t="str">
        <f>IF(O51=0," ",O51)</f>
        <v>Alternative 5</v>
      </c>
      <c r="P120" s="62"/>
    </row>
    <row r="121" spans="1:16" ht="12.75">
      <c r="A121" s="62" t="str">
        <f>Berechnungen!A49</f>
        <v>Anschaffung</v>
      </c>
      <c r="B121" s="62"/>
      <c r="C121" s="34">
        <f>Berechnungen!W49</f>
        <v>0</v>
      </c>
      <c r="D121" s="62" t="s">
        <v>57</v>
      </c>
      <c r="E121" s="62"/>
      <c r="F121" s="34">
        <f>Berechnungen!W107</f>
        <v>0</v>
      </c>
      <c r="G121" s="62" t="s">
        <v>57</v>
      </c>
      <c r="H121" s="62"/>
      <c r="I121" s="34">
        <f>Berechnungen!W165</f>
        <v>0</v>
      </c>
      <c r="J121" s="62" t="s">
        <v>57</v>
      </c>
      <c r="K121" s="62"/>
      <c r="L121" s="34">
        <f>Berechnungen!W223</f>
        <v>0</v>
      </c>
      <c r="M121" s="62" t="s">
        <v>57</v>
      </c>
      <c r="N121" s="62"/>
      <c r="O121" s="34">
        <f>Berechnungen!W281</f>
        <v>0</v>
      </c>
      <c r="P121" s="62" t="s">
        <v>57</v>
      </c>
    </row>
    <row r="122" spans="1:16" ht="12.75">
      <c r="A122" s="62" t="str">
        <f>Berechnungen!A50</f>
        <v>Folgekosten</v>
      </c>
      <c r="B122" s="62"/>
      <c r="C122" s="34">
        <f>Berechnungen!W50</f>
        <v>0</v>
      </c>
      <c r="D122" s="62" t="s">
        <v>57</v>
      </c>
      <c r="E122" s="62"/>
      <c r="F122" s="34">
        <f>Berechnungen!W108</f>
        <v>0</v>
      </c>
      <c r="G122" s="62" t="s">
        <v>57</v>
      </c>
      <c r="H122" s="62"/>
      <c r="I122" s="34">
        <f>Berechnungen!W166</f>
        <v>0</v>
      </c>
      <c r="J122" s="62" t="s">
        <v>57</v>
      </c>
      <c r="K122" s="62"/>
      <c r="L122" s="34">
        <f>Berechnungen!W224</f>
        <v>0</v>
      </c>
      <c r="M122" s="62" t="s">
        <v>57</v>
      </c>
      <c r="N122" s="62"/>
      <c r="O122" s="34">
        <f>Berechnungen!W282</f>
        <v>0</v>
      </c>
      <c r="P122" s="62" t="s">
        <v>57</v>
      </c>
    </row>
    <row r="123" spans="1:16" ht="12.75">
      <c r="A123" s="62" t="str">
        <f>Berechnungen!A51</f>
        <v>Stromkosten</v>
      </c>
      <c r="B123" s="62"/>
      <c r="C123" s="34">
        <f>Berechnungen!W51</f>
        <v>0</v>
      </c>
      <c r="D123" s="62" t="s">
        <v>57</v>
      </c>
      <c r="E123" s="62"/>
      <c r="F123" s="34">
        <f>Berechnungen!W109</f>
        <v>0</v>
      </c>
      <c r="G123" s="62" t="s">
        <v>57</v>
      </c>
      <c r="H123" s="62"/>
      <c r="I123" s="34">
        <f>Berechnungen!W167</f>
        <v>0</v>
      </c>
      <c r="J123" s="62" t="s">
        <v>57</v>
      </c>
      <c r="K123" s="62"/>
      <c r="L123" s="34">
        <f>Berechnungen!W225</f>
        <v>0</v>
      </c>
      <c r="M123" s="62" t="s">
        <v>57</v>
      </c>
      <c r="N123" s="62"/>
      <c r="O123" s="34">
        <f>Berechnungen!W283</f>
        <v>0</v>
      </c>
      <c r="P123" s="62" t="s">
        <v>57</v>
      </c>
    </row>
    <row r="124" spans="1:16" ht="12.75">
      <c r="A124" s="62" t="str">
        <f>Berechnungen!A52</f>
        <v>Wasserkosten</v>
      </c>
      <c r="B124" s="62"/>
      <c r="C124" s="34">
        <f>Berechnungen!W52</f>
        <v>0</v>
      </c>
      <c r="D124" s="62" t="s">
        <v>57</v>
      </c>
      <c r="E124" s="62"/>
      <c r="F124" s="34">
        <f>Berechnungen!W110</f>
        <v>0</v>
      </c>
      <c r="G124" s="62" t="s">
        <v>57</v>
      </c>
      <c r="H124" s="62"/>
      <c r="I124" s="34">
        <f>Berechnungen!W168</f>
        <v>0</v>
      </c>
      <c r="J124" s="62" t="s">
        <v>57</v>
      </c>
      <c r="K124" s="62"/>
      <c r="L124" s="34">
        <f>Berechnungen!W226</f>
        <v>0</v>
      </c>
      <c r="M124" s="62" t="s">
        <v>57</v>
      </c>
      <c r="N124" s="62"/>
      <c r="O124" s="34">
        <f>Berechnungen!W284</f>
        <v>0</v>
      </c>
      <c r="P124" s="62" t="s">
        <v>57</v>
      </c>
    </row>
    <row r="125" spans="1:16" ht="12.75">
      <c r="A125" s="62" t="str">
        <f>Berechnungen!A53</f>
        <v>Kosten für Papier</v>
      </c>
      <c r="B125" s="62"/>
      <c r="C125" s="34">
        <f>Berechnungen!W53</f>
        <v>0</v>
      </c>
      <c r="D125" s="62" t="s">
        <v>57</v>
      </c>
      <c r="E125" s="62"/>
      <c r="F125" s="34">
        <f>Berechnungen!W111</f>
        <v>0</v>
      </c>
      <c r="G125" s="62" t="s">
        <v>57</v>
      </c>
      <c r="H125" s="62"/>
      <c r="I125" s="34">
        <f>Berechnungen!W169</f>
        <v>0</v>
      </c>
      <c r="J125" s="62" t="s">
        <v>57</v>
      </c>
      <c r="K125" s="62"/>
      <c r="L125" s="34">
        <f>Berechnungen!W227</f>
        <v>0</v>
      </c>
      <c r="M125" s="62" t="s">
        <v>57</v>
      </c>
      <c r="N125" s="62"/>
      <c r="O125" s="34">
        <f>Berechnungen!W285</f>
        <v>0</v>
      </c>
      <c r="P125" s="62" t="s">
        <v>57</v>
      </c>
    </row>
    <row r="126" spans="1:16" ht="12.75">
      <c r="A126" s="62" t="str">
        <f>Berechnungen!A54</f>
        <v>Tonerkosten</v>
      </c>
      <c r="B126" s="62"/>
      <c r="C126" s="34">
        <f>Berechnungen!W54</f>
        <v>0</v>
      </c>
      <c r="D126" s="62" t="s">
        <v>57</v>
      </c>
      <c r="E126" s="62"/>
      <c r="F126" s="34">
        <f>Berechnungen!W112</f>
        <v>0</v>
      </c>
      <c r="G126" s="62" t="s">
        <v>57</v>
      </c>
      <c r="H126" s="62"/>
      <c r="I126" s="34">
        <f>Berechnungen!W170</f>
        <v>0</v>
      </c>
      <c r="J126" s="62" t="s">
        <v>57</v>
      </c>
      <c r="K126" s="62"/>
      <c r="L126" s="34">
        <f>Berechnungen!W228</f>
        <v>0</v>
      </c>
      <c r="M126" s="62" t="s">
        <v>57</v>
      </c>
      <c r="N126" s="62"/>
      <c r="O126" s="34">
        <f>Berechnungen!W286</f>
        <v>0</v>
      </c>
      <c r="P126" s="62" t="s">
        <v>57</v>
      </c>
    </row>
    <row r="127" spans="1:16" ht="12.75">
      <c r="A127" s="62" t="str">
        <f>Berechnungen!A55</f>
        <v>Sonstige Betriebsstoffe</v>
      </c>
      <c r="B127" s="62"/>
      <c r="C127" s="34">
        <f>Berechnungen!W55</f>
        <v>0</v>
      </c>
      <c r="D127" s="62" t="s">
        <v>57</v>
      </c>
      <c r="E127" s="62"/>
      <c r="F127" s="34">
        <f>Berechnungen!W113</f>
        <v>0</v>
      </c>
      <c r="G127" s="62" t="s">
        <v>57</v>
      </c>
      <c r="H127" s="62"/>
      <c r="I127" s="34">
        <f>Berechnungen!W171</f>
        <v>0</v>
      </c>
      <c r="J127" s="62" t="s">
        <v>57</v>
      </c>
      <c r="K127" s="62"/>
      <c r="L127" s="34">
        <f>Berechnungen!W229</f>
        <v>0</v>
      </c>
      <c r="M127" s="62" t="s">
        <v>57</v>
      </c>
      <c r="N127" s="62"/>
      <c r="O127" s="34">
        <f>Berechnungen!W287</f>
        <v>0</v>
      </c>
      <c r="P127" s="62" t="s">
        <v>57</v>
      </c>
    </row>
    <row r="128" spans="1:16" ht="12.75">
      <c r="A128" s="62" t="str">
        <f>Berechnungen!A56</f>
        <v>Personal</v>
      </c>
      <c r="B128" s="62"/>
      <c r="C128" s="34">
        <f>Berechnungen!W56</f>
        <v>0</v>
      </c>
      <c r="D128" s="62" t="s">
        <v>57</v>
      </c>
      <c r="E128" s="62"/>
      <c r="F128" s="34">
        <f>Berechnungen!W114</f>
        <v>0</v>
      </c>
      <c r="G128" s="62" t="s">
        <v>57</v>
      </c>
      <c r="H128" s="62"/>
      <c r="I128" s="34">
        <f>Berechnungen!W172</f>
        <v>0</v>
      </c>
      <c r="J128" s="62" t="s">
        <v>57</v>
      </c>
      <c r="K128" s="62"/>
      <c r="L128" s="34">
        <f>Berechnungen!W230</f>
        <v>0</v>
      </c>
      <c r="M128" s="62" t="s">
        <v>57</v>
      </c>
      <c r="N128" s="62"/>
      <c r="O128" s="34">
        <f>Berechnungen!W288</f>
        <v>0</v>
      </c>
      <c r="P128" s="62" t="s">
        <v>57</v>
      </c>
    </row>
    <row r="129" spans="1:16" ht="12.75">
      <c r="A129" s="62" t="str">
        <f>Berechnungen!A57</f>
        <v>Entsorgung</v>
      </c>
      <c r="B129" s="62"/>
      <c r="C129" s="34">
        <f>Berechnungen!W57</f>
        <v>0</v>
      </c>
      <c r="D129" s="62" t="s">
        <v>57</v>
      </c>
      <c r="E129" s="62"/>
      <c r="F129" s="34">
        <f>Berechnungen!W115</f>
        <v>0</v>
      </c>
      <c r="G129" s="62" t="s">
        <v>57</v>
      </c>
      <c r="H129" s="62"/>
      <c r="I129" s="34">
        <f>Berechnungen!W173</f>
        <v>0</v>
      </c>
      <c r="J129" s="62" t="s">
        <v>57</v>
      </c>
      <c r="K129" s="62"/>
      <c r="L129" s="34">
        <f>Berechnungen!W231</f>
        <v>0</v>
      </c>
      <c r="M129" s="62" t="s">
        <v>57</v>
      </c>
      <c r="N129" s="62"/>
      <c r="O129" s="34">
        <f>Berechnungen!W289</f>
        <v>0</v>
      </c>
      <c r="P129" s="62" t="s">
        <v>57</v>
      </c>
    </row>
    <row r="130" spans="1:16" ht="12.75">
      <c r="A130" s="78" t="str">
        <f>Berechnungen!A58</f>
        <v>Summe</v>
      </c>
      <c r="B130" s="78"/>
      <c r="C130" s="37">
        <f>Berechnungen!W58</f>
        <v>0</v>
      </c>
      <c r="D130" s="78" t="s">
        <v>57</v>
      </c>
      <c r="E130" s="78"/>
      <c r="F130" s="37">
        <f>Berechnungen!W116</f>
        <v>0</v>
      </c>
      <c r="G130" s="78" t="s">
        <v>57</v>
      </c>
      <c r="H130" s="78"/>
      <c r="I130" s="37">
        <f>Berechnungen!W174</f>
        <v>0</v>
      </c>
      <c r="J130" s="78" t="s">
        <v>57</v>
      </c>
      <c r="K130" s="78"/>
      <c r="L130" s="37">
        <f>Berechnungen!W232</f>
        <v>0</v>
      </c>
      <c r="M130" s="78" t="s">
        <v>57</v>
      </c>
      <c r="N130" s="78"/>
      <c r="O130" s="37">
        <f>Berechnungen!W290</f>
        <v>0</v>
      </c>
      <c r="P130" s="78" t="s">
        <v>57</v>
      </c>
    </row>
    <row r="131" spans="1:16" ht="12.75">
      <c r="A131" s="62"/>
      <c r="B131" s="62"/>
      <c r="C131" s="62"/>
      <c r="D131" s="62"/>
      <c r="E131" s="62"/>
      <c r="F131" s="62"/>
      <c r="G131" s="62"/>
      <c r="H131" s="62"/>
      <c r="I131" s="62"/>
      <c r="J131" s="62"/>
      <c r="K131" s="62"/>
      <c r="L131" s="62"/>
      <c r="M131" s="62"/>
      <c r="N131" s="62"/>
      <c r="O131" s="62"/>
      <c r="P131" s="62"/>
    </row>
    <row r="132" spans="1:16" ht="12.75">
      <c r="A132" s="5"/>
      <c r="B132" s="5"/>
      <c r="C132" s="5"/>
      <c r="D132" s="5"/>
      <c r="E132" s="5"/>
      <c r="F132" s="5"/>
      <c r="G132" s="5"/>
      <c r="H132" s="5"/>
      <c r="I132" s="5"/>
      <c r="J132" s="5"/>
      <c r="K132" s="5"/>
      <c r="L132" s="5"/>
      <c r="M132" s="5"/>
      <c r="N132" s="5"/>
      <c r="O132" s="5"/>
      <c r="P132" s="5"/>
    </row>
    <row r="133" spans="1:16" ht="15">
      <c r="A133" s="22" t="s">
        <v>81</v>
      </c>
      <c r="B133" s="5"/>
      <c r="C133" s="5"/>
      <c r="D133" s="5"/>
      <c r="E133" s="5"/>
      <c r="F133" s="5"/>
      <c r="G133" s="5"/>
      <c r="H133" s="5"/>
      <c r="I133" s="5"/>
      <c r="J133" s="5"/>
      <c r="K133" s="5"/>
      <c r="L133" s="5"/>
      <c r="M133" s="5"/>
      <c r="N133" s="5"/>
      <c r="O133" s="5"/>
      <c r="P133" s="5"/>
    </row>
    <row r="134" spans="1:16" ht="12.75">
      <c r="A134" s="68"/>
      <c r="B134" s="68"/>
      <c r="C134" s="68"/>
      <c r="D134" s="68"/>
      <c r="E134" s="68"/>
      <c r="F134" s="68"/>
      <c r="G134" s="68"/>
      <c r="H134" s="68"/>
      <c r="I134" s="68"/>
      <c r="J134" s="68"/>
      <c r="K134" s="68"/>
      <c r="L134" s="68"/>
      <c r="M134" s="68"/>
      <c r="N134" s="68"/>
      <c r="O134" s="68"/>
      <c r="P134" s="68"/>
    </row>
    <row r="135" spans="1:16" ht="39.75" customHeight="1">
      <c r="A135" s="62"/>
      <c r="B135" s="62"/>
      <c r="C135" s="66" t="str">
        <f>IF(C51=0," ",C51)</f>
        <v>Alternative 1</v>
      </c>
      <c r="D135" s="66"/>
      <c r="E135" s="66"/>
      <c r="F135" s="66" t="str">
        <f>IF(F51=0," ",F51)</f>
        <v>Alternative 2</v>
      </c>
      <c r="G135" s="66"/>
      <c r="H135" s="66"/>
      <c r="I135" s="66" t="str">
        <f>IF(I51=0," ",I51)</f>
        <v>Alternative 3</v>
      </c>
      <c r="J135" s="66"/>
      <c r="K135" s="66"/>
      <c r="L135" s="66" t="str">
        <f>IF(L51=0," ",L51)</f>
        <v>Alternative 4</v>
      </c>
      <c r="M135" s="66"/>
      <c r="N135" s="66"/>
      <c r="O135" s="66" t="str">
        <f>IF(O51=0," ",O51)</f>
        <v>Alternative 5</v>
      </c>
      <c r="P135" s="62"/>
    </row>
    <row r="136" spans="1:16" ht="12.75">
      <c r="A136" s="62" t="str">
        <f aca="true" t="shared" si="1" ref="A136:A145">A121</f>
        <v>Anschaffung</v>
      </c>
      <c r="B136" s="62"/>
      <c r="C136" s="34">
        <f>C121*C$53</f>
        <v>0</v>
      </c>
      <c r="D136" s="62" t="s">
        <v>57</v>
      </c>
      <c r="E136" s="62"/>
      <c r="F136" s="34">
        <f>F121*F$53</f>
        <v>0</v>
      </c>
      <c r="G136" s="62" t="s">
        <v>57</v>
      </c>
      <c r="H136" s="62"/>
      <c r="I136" s="34">
        <f aca="true" t="shared" si="2" ref="I136:I144">I121*I$53</f>
        <v>0</v>
      </c>
      <c r="J136" s="62" t="s">
        <v>57</v>
      </c>
      <c r="K136" s="62"/>
      <c r="L136" s="34">
        <f>L121*L$53</f>
        <v>0</v>
      </c>
      <c r="M136" s="62" t="s">
        <v>57</v>
      </c>
      <c r="N136" s="62"/>
      <c r="O136" s="34">
        <f>O121*O$53</f>
        <v>0</v>
      </c>
      <c r="P136" s="62" t="s">
        <v>57</v>
      </c>
    </row>
    <row r="137" spans="1:16" ht="12.75">
      <c r="A137" s="62" t="str">
        <f t="shared" si="1"/>
        <v>Folgekosten</v>
      </c>
      <c r="B137" s="62"/>
      <c r="C137" s="34">
        <f>C122*C$53</f>
        <v>0</v>
      </c>
      <c r="D137" s="62" t="s">
        <v>57</v>
      </c>
      <c r="E137" s="62"/>
      <c r="F137" s="34">
        <f aca="true" t="shared" si="3" ref="F137:F144">F122*F$53</f>
        <v>0</v>
      </c>
      <c r="G137" s="62" t="s">
        <v>57</v>
      </c>
      <c r="H137" s="62"/>
      <c r="I137" s="34">
        <f t="shared" si="2"/>
        <v>0</v>
      </c>
      <c r="J137" s="62" t="s">
        <v>57</v>
      </c>
      <c r="K137" s="62"/>
      <c r="L137" s="34">
        <f>L122*L$53</f>
        <v>0</v>
      </c>
      <c r="M137" s="62" t="s">
        <v>57</v>
      </c>
      <c r="N137" s="62"/>
      <c r="O137" s="34">
        <f aca="true" t="shared" si="4" ref="O137:O144">O122*O$53</f>
        <v>0</v>
      </c>
      <c r="P137" s="62" t="s">
        <v>57</v>
      </c>
    </row>
    <row r="138" spans="1:16" ht="12.75">
      <c r="A138" s="62" t="str">
        <f t="shared" si="1"/>
        <v>Stromkosten</v>
      </c>
      <c r="B138" s="62"/>
      <c r="C138" s="34">
        <f>C123*C$53</f>
        <v>0</v>
      </c>
      <c r="D138" s="62" t="s">
        <v>57</v>
      </c>
      <c r="E138" s="62"/>
      <c r="F138" s="34">
        <f t="shared" si="3"/>
        <v>0</v>
      </c>
      <c r="G138" s="62" t="s">
        <v>57</v>
      </c>
      <c r="H138" s="62"/>
      <c r="I138" s="34">
        <f t="shared" si="2"/>
        <v>0</v>
      </c>
      <c r="J138" s="62" t="s">
        <v>57</v>
      </c>
      <c r="K138" s="62"/>
      <c r="L138" s="34">
        <f aca="true" t="shared" si="5" ref="L138:L144">L123*L$53</f>
        <v>0</v>
      </c>
      <c r="M138" s="62" t="s">
        <v>57</v>
      </c>
      <c r="N138" s="62"/>
      <c r="O138" s="34">
        <f>O123*O$53</f>
        <v>0</v>
      </c>
      <c r="P138" s="62" t="s">
        <v>57</v>
      </c>
    </row>
    <row r="139" spans="1:16" ht="12.75">
      <c r="A139" s="62" t="str">
        <f t="shared" si="1"/>
        <v>Wasserkosten</v>
      </c>
      <c r="B139" s="62"/>
      <c r="C139" s="34">
        <f aca="true" t="shared" si="6" ref="C139:C144">C124*C$53</f>
        <v>0</v>
      </c>
      <c r="D139" s="62" t="s">
        <v>57</v>
      </c>
      <c r="E139" s="62"/>
      <c r="F139" s="34">
        <f>F124*F$53</f>
        <v>0</v>
      </c>
      <c r="G139" s="62" t="s">
        <v>57</v>
      </c>
      <c r="H139" s="62"/>
      <c r="I139" s="34">
        <f t="shared" si="2"/>
        <v>0</v>
      </c>
      <c r="J139" s="62" t="s">
        <v>57</v>
      </c>
      <c r="K139" s="62"/>
      <c r="L139" s="34">
        <f t="shared" si="5"/>
        <v>0</v>
      </c>
      <c r="M139" s="62" t="s">
        <v>57</v>
      </c>
      <c r="N139" s="62"/>
      <c r="O139" s="34">
        <f>O124*O$53</f>
        <v>0</v>
      </c>
      <c r="P139" s="62" t="s">
        <v>57</v>
      </c>
    </row>
    <row r="140" spans="1:16" ht="12.75">
      <c r="A140" s="62" t="str">
        <f t="shared" si="1"/>
        <v>Kosten für Papier</v>
      </c>
      <c r="B140" s="62"/>
      <c r="C140" s="34">
        <f t="shared" si="6"/>
        <v>0</v>
      </c>
      <c r="D140" s="62" t="s">
        <v>57</v>
      </c>
      <c r="E140" s="62"/>
      <c r="F140" s="34">
        <f>F125*F$53</f>
        <v>0</v>
      </c>
      <c r="G140" s="62" t="s">
        <v>57</v>
      </c>
      <c r="H140" s="62"/>
      <c r="I140" s="34">
        <f t="shared" si="2"/>
        <v>0</v>
      </c>
      <c r="J140" s="62" t="s">
        <v>57</v>
      </c>
      <c r="K140" s="62"/>
      <c r="L140" s="34">
        <f>L125*L$53</f>
        <v>0</v>
      </c>
      <c r="M140" s="62" t="s">
        <v>57</v>
      </c>
      <c r="N140" s="62"/>
      <c r="O140" s="34">
        <f t="shared" si="4"/>
        <v>0</v>
      </c>
      <c r="P140" s="62" t="s">
        <v>57</v>
      </c>
    </row>
    <row r="141" spans="1:16" ht="12.75">
      <c r="A141" s="62" t="str">
        <f t="shared" si="1"/>
        <v>Tonerkosten</v>
      </c>
      <c r="B141" s="62"/>
      <c r="C141" s="34">
        <f t="shared" si="6"/>
        <v>0</v>
      </c>
      <c r="D141" s="62" t="s">
        <v>57</v>
      </c>
      <c r="E141" s="62"/>
      <c r="F141" s="34">
        <f t="shared" si="3"/>
        <v>0</v>
      </c>
      <c r="G141" s="62" t="s">
        <v>57</v>
      </c>
      <c r="H141" s="62"/>
      <c r="I141" s="34">
        <f t="shared" si="2"/>
        <v>0</v>
      </c>
      <c r="J141" s="62" t="s">
        <v>57</v>
      </c>
      <c r="K141" s="62"/>
      <c r="L141" s="34">
        <f t="shared" si="5"/>
        <v>0</v>
      </c>
      <c r="M141" s="62" t="s">
        <v>57</v>
      </c>
      <c r="N141" s="62"/>
      <c r="O141" s="34">
        <f t="shared" si="4"/>
        <v>0</v>
      </c>
      <c r="P141" s="62" t="s">
        <v>57</v>
      </c>
    </row>
    <row r="142" spans="1:16" ht="12.75">
      <c r="A142" s="62" t="str">
        <f t="shared" si="1"/>
        <v>Sonstige Betriebsstoffe</v>
      </c>
      <c r="B142" s="62"/>
      <c r="C142" s="34">
        <f>C127*C$53</f>
        <v>0</v>
      </c>
      <c r="D142" s="62" t="s">
        <v>57</v>
      </c>
      <c r="E142" s="62"/>
      <c r="F142" s="34">
        <f t="shared" si="3"/>
        <v>0</v>
      </c>
      <c r="G142" s="62" t="s">
        <v>57</v>
      </c>
      <c r="H142" s="62"/>
      <c r="I142" s="34">
        <f t="shared" si="2"/>
        <v>0</v>
      </c>
      <c r="J142" s="62" t="s">
        <v>57</v>
      </c>
      <c r="K142" s="62"/>
      <c r="L142" s="34">
        <f t="shared" si="5"/>
        <v>0</v>
      </c>
      <c r="M142" s="62" t="s">
        <v>57</v>
      </c>
      <c r="N142" s="62"/>
      <c r="O142" s="34">
        <f t="shared" si="4"/>
        <v>0</v>
      </c>
      <c r="P142" s="62" t="s">
        <v>57</v>
      </c>
    </row>
    <row r="143" spans="1:16" ht="12.75">
      <c r="A143" s="62" t="str">
        <f t="shared" si="1"/>
        <v>Personal</v>
      </c>
      <c r="B143" s="62"/>
      <c r="C143" s="34">
        <f t="shared" si="6"/>
        <v>0</v>
      </c>
      <c r="D143" s="62" t="s">
        <v>57</v>
      </c>
      <c r="E143" s="62"/>
      <c r="F143" s="34">
        <f>F128*F$53</f>
        <v>0</v>
      </c>
      <c r="G143" s="62" t="s">
        <v>57</v>
      </c>
      <c r="H143" s="62"/>
      <c r="I143" s="34">
        <f t="shared" si="2"/>
        <v>0</v>
      </c>
      <c r="J143" s="62" t="s">
        <v>57</v>
      </c>
      <c r="K143" s="62"/>
      <c r="L143" s="34">
        <f t="shared" si="5"/>
        <v>0</v>
      </c>
      <c r="M143" s="62" t="s">
        <v>57</v>
      </c>
      <c r="N143" s="62"/>
      <c r="O143" s="34">
        <f t="shared" si="4"/>
        <v>0</v>
      </c>
      <c r="P143" s="62" t="s">
        <v>57</v>
      </c>
    </row>
    <row r="144" spans="1:16" ht="12.75">
      <c r="A144" s="62" t="str">
        <f t="shared" si="1"/>
        <v>Entsorgung</v>
      </c>
      <c r="B144" s="62"/>
      <c r="C144" s="34">
        <f t="shared" si="6"/>
        <v>0</v>
      </c>
      <c r="D144" s="62" t="s">
        <v>57</v>
      </c>
      <c r="E144" s="62"/>
      <c r="F144" s="34">
        <f t="shared" si="3"/>
        <v>0</v>
      </c>
      <c r="G144" s="62" t="s">
        <v>57</v>
      </c>
      <c r="H144" s="62"/>
      <c r="I144" s="34">
        <f t="shared" si="2"/>
        <v>0</v>
      </c>
      <c r="J144" s="62" t="s">
        <v>57</v>
      </c>
      <c r="K144" s="62"/>
      <c r="L144" s="34">
        <f t="shared" si="5"/>
        <v>0</v>
      </c>
      <c r="M144" s="62" t="s">
        <v>57</v>
      </c>
      <c r="N144" s="62"/>
      <c r="O144" s="34">
        <f t="shared" si="4"/>
        <v>0</v>
      </c>
      <c r="P144" s="62" t="s">
        <v>57</v>
      </c>
    </row>
    <row r="145" spans="1:16" ht="12.75">
      <c r="A145" s="78" t="str">
        <f t="shared" si="1"/>
        <v>Summe</v>
      </c>
      <c r="B145" s="78"/>
      <c r="C145" s="37">
        <f>C130*C$53</f>
        <v>0</v>
      </c>
      <c r="D145" s="78" t="s">
        <v>57</v>
      </c>
      <c r="E145" s="78"/>
      <c r="F145" s="37">
        <f>F$130*F$53</f>
        <v>0</v>
      </c>
      <c r="G145" s="78" t="s">
        <v>57</v>
      </c>
      <c r="H145" s="78"/>
      <c r="I145" s="37">
        <f>I$130*I$53</f>
        <v>0</v>
      </c>
      <c r="J145" s="78" t="s">
        <v>57</v>
      </c>
      <c r="K145" s="78"/>
      <c r="L145" s="37">
        <f>L$130*L$53</f>
        <v>0</v>
      </c>
      <c r="M145" s="78" t="s">
        <v>57</v>
      </c>
      <c r="N145" s="78"/>
      <c r="O145" s="37">
        <f>O$130*O$53</f>
        <v>0</v>
      </c>
      <c r="P145" s="78" t="s">
        <v>57</v>
      </c>
    </row>
    <row r="146" spans="1:16" ht="12.75">
      <c r="A146" s="62"/>
      <c r="B146" s="62"/>
      <c r="C146" s="62"/>
      <c r="D146" s="62"/>
      <c r="E146" s="62"/>
      <c r="F146" s="62"/>
      <c r="G146" s="62"/>
      <c r="H146" s="62"/>
      <c r="I146" s="62"/>
      <c r="J146" s="62"/>
      <c r="K146" s="62"/>
      <c r="L146" s="62"/>
      <c r="M146" s="62"/>
      <c r="N146" s="62"/>
      <c r="O146" s="62"/>
      <c r="P146" s="62"/>
    </row>
    <row r="149" ht="15">
      <c r="A149" s="22" t="s">
        <v>164</v>
      </c>
    </row>
    <row r="150" spans="1:16" ht="12.75">
      <c r="A150" s="68"/>
      <c r="B150" s="68"/>
      <c r="C150" s="68"/>
      <c r="D150" s="68"/>
      <c r="E150" s="68"/>
      <c r="F150" s="68"/>
      <c r="G150" s="68"/>
      <c r="H150" s="68"/>
      <c r="I150" s="68"/>
      <c r="J150" s="68"/>
      <c r="K150" s="68"/>
      <c r="L150" s="68"/>
      <c r="M150" s="68"/>
      <c r="N150" s="68"/>
      <c r="O150" s="68"/>
      <c r="P150" s="68"/>
    </row>
    <row r="151" spans="1:16" ht="39.75" customHeight="1">
      <c r="A151" s="62"/>
      <c r="B151" s="62"/>
      <c r="C151" s="66" t="str">
        <f>IF(C51=0," ",C51)</f>
        <v>Alternative 1</v>
      </c>
      <c r="D151" s="66"/>
      <c r="E151" s="66"/>
      <c r="F151" s="66" t="str">
        <f>IF(F51=0," ",F51)</f>
        <v>Alternative 2</v>
      </c>
      <c r="G151" s="66"/>
      <c r="H151" s="66"/>
      <c r="I151" s="66" t="str">
        <f>IF(I51=0," ",I51)</f>
        <v>Alternative 3</v>
      </c>
      <c r="J151" s="66"/>
      <c r="K151" s="66"/>
      <c r="L151" s="66" t="str">
        <f>IF(L51=0," ",L51)</f>
        <v>Alternative 4</v>
      </c>
      <c r="M151" s="66"/>
      <c r="N151" s="66"/>
      <c r="O151" s="66" t="str">
        <f>IF(O51=0," ",O51)</f>
        <v>Alternative 5</v>
      </c>
      <c r="P151" s="62"/>
    </row>
    <row r="152" spans="1:16" ht="12.75">
      <c r="A152" s="62" t="str">
        <f>A121</f>
        <v>Anschaffung</v>
      </c>
      <c r="B152" s="62"/>
      <c r="C152" s="81" t="e">
        <f>C121/C$130</f>
        <v>#DIV/0!</v>
      </c>
      <c r="D152" s="62"/>
      <c r="E152" s="62"/>
      <c r="F152" s="81" t="e">
        <f>F121/F$130</f>
        <v>#DIV/0!</v>
      </c>
      <c r="G152" s="62"/>
      <c r="H152" s="62"/>
      <c r="I152" s="81" t="e">
        <f>I121/I$130</f>
        <v>#DIV/0!</v>
      </c>
      <c r="J152" s="62"/>
      <c r="K152" s="62"/>
      <c r="L152" s="81" t="e">
        <f>L121/L$130</f>
        <v>#DIV/0!</v>
      </c>
      <c r="M152" s="62"/>
      <c r="N152" s="62"/>
      <c r="O152" s="81" t="e">
        <f>O121/O$130</f>
        <v>#DIV/0!</v>
      </c>
      <c r="P152" s="62"/>
    </row>
    <row r="153" spans="1:16" ht="12.75">
      <c r="A153" s="62" t="str">
        <f aca="true" t="shared" si="7" ref="A153:A161">A122</f>
        <v>Folgekosten</v>
      </c>
      <c r="B153" s="62"/>
      <c r="C153" s="81" t="e">
        <f aca="true" t="shared" si="8" ref="C153:C160">C122/C$130</f>
        <v>#DIV/0!</v>
      </c>
      <c r="D153" s="62"/>
      <c r="E153" s="62"/>
      <c r="F153" s="81" t="e">
        <f aca="true" t="shared" si="9" ref="F153:F160">F122/F$130</f>
        <v>#DIV/0!</v>
      </c>
      <c r="G153" s="62"/>
      <c r="H153" s="62"/>
      <c r="I153" s="81" t="e">
        <f aca="true" t="shared" si="10" ref="I153:I160">I122/I$130</f>
        <v>#DIV/0!</v>
      </c>
      <c r="J153" s="62"/>
      <c r="K153" s="62"/>
      <c r="L153" s="81" t="e">
        <f aca="true" t="shared" si="11" ref="L153:L160">L122/L$130</f>
        <v>#DIV/0!</v>
      </c>
      <c r="M153" s="62"/>
      <c r="N153" s="62"/>
      <c r="O153" s="81" t="e">
        <f aca="true" t="shared" si="12" ref="O153:O160">O122/O$130</f>
        <v>#DIV/0!</v>
      </c>
      <c r="P153" s="62"/>
    </row>
    <row r="154" spans="1:16" ht="12.75">
      <c r="A154" s="62" t="str">
        <f t="shared" si="7"/>
        <v>Stromkosten</v>
      </c>
      <c r="B154" s="62"/>
      <c r="C154" s="81" t="e">
        <f t="shared" si="8"/>
        <v>#DIV/0!</v>
      </c>
      <c r="D154" s="62"/>
      <c r="E154" s="62"/>
      <c r="F154" s="81" t="e">
        <f t="shared" si="9"/>
        <v>#DIV/0!</v>
      </c>
      <c r="G154" s="62"/>
      <c r="H154" s="62"/>
      <c r="I154" s="81" t="e">
        <f t="shared" si="10"/>
        <v>#DIV/0!</v>
      </c>
      <c r="J154" s="62"/>
      <c r="K154" s="62"/>
      <c r="L154" s="81" t="e">
        <f t="shared" si="11"/>
        <v>#DIV/0!</v>
      </c>
      <c r="M154" s="62"/>
      <c r="N154" s="62"/>
      <c r="O154" s="81" t="e">
        <f t="shared" si="12"/>
        <v>#DIV/0!</v>
      </c>
      <c r="P154" s="62"/>
    </row>
    <row r="155" spans="1:16" ht="12.75">
      <c r="A155" s="62" t="str">
        <f t="shared" si="7"/>
        <v>Wasserkosten</v>
      </c>
      <c r="B155" s="62"/>
      <c r="C155" s="81" t="e">
        <f t="shared" si="8"/>
        <v>#DIV/0!</v>
      </c>
      <c r="D155" s="62"/>
      <c r="E155" s="62"/>
      <c r="F155" s="81" t="e">
        <f t="shared" si="9"/>
        <v>#DIV/0!</v>
      </c>
      <c r="G155" s="62"/>
      <c r="H155" s="62"/>
      <c r="I155" s="81" t="e">
        <f t="shared" si="10"/>
        <v>#DIV/0!</v>
      </c>
      <c r="J155" s="62"/>
      <c r="K155" s="62"/>
      <c r="L155" s="81" t="e">
        <f t="shared" si="11"/>
        <v>#DIV/0!</v>
      </c>
      <c r="M155" s="62"/>
      <c r="N155" s="62"/>
      <c r="O155" s="81" t="e">
        <f t="shared" si="12"/>
        <v>#DIV/0!</v>
      </c>
      <c r="P155" s="62"/>
    </row>
    <row r="156" spans="1:16" ht="12.75">
      <c r="A156" s="62" t="str">
        <f t="shared" si="7"/>
        <v>Kosten für Papier</v>
      </c>
      <c r="B156" s="62"/>
      <c r="C156" s="81" t="e">
        <f t="shared" si="8"/>
        <v>#DIV/0!</v>
      </c>
      <c r="D156" s="62"/>
      <c r="E156" s="62"/>
      <c r="F156" s="81" t="e">
        <f t="shared" si="9"/>
        <v>#DIV/0!</v>
      </c>
      <c r="G156" s="62"/>
      <c r="H156" s="62"/>
      <c r="I156" s="81" t="e">
        <f t="shared" si="10"/>
        <v>#DIV/0!</v>
      </c>
      <c r="J156" s="62"/>
      <c r="K156" s="62"/>
      <c r="L156" s="81" t="e">
        <f t="shared" si="11"/>
        <v>#DIV/0!</v>
      </c>
      <c r="M156" s="62"/>
      <c r="N156" s="62"/>
      <c r="O156" s="81" t="e">
        <f t="shared" si="12"/>
        <v>#DIV/0!</v>
      </c>
      <c r="P156" s="62"/>
    </row>
    <row r="157" spans="1:16" ht="12.75">
      <c r="A157" s="62" t="str">
        <f t="shared" si="7"/>
        <v>Tonerkosten</v>
      </c>
      <c r="B157" s="62"/>
      <c r="C157" s="81" t="e">
        <f t="shared" si="8"/>
        <v>#DIV/0!</v>
      </c>
      <c r="D157" s="62"/>
      <c r="E157" s="62"/>
      <c r="F157" s="81" t="e">
        <f t="shared" si="9"/>
        <v>#DIV/0!</v>
      </c>
      <c r="G157" s="62"/>
      <c r="H157" s="62"/>
      <c r="I157" s="81" t="e">
        <f t="shared" si="10"/>
        <v>#DIV/0!</v>
      </c>
      <c r="J157" s="62"/>
      <c r="K157" s="62"/>
      <c r="L157" s="81" t="e">
        <f t="shared" si="11"/>
        <v>#DIV/0!</v>
      </c>
      <c r="M157" s="62"/>
      <c r="N157" s="62"/>
      <c r="O157" s="81" t="e">
        <f t="shared" si="12"/>
        <v>#DIV/0!</v>
      </c>
      <c r="P157" s="62"/>
    </row>
    <row r="158" spans="1:16" ht="12.75">
      <c r="A158" s="62" t="str">
        <f t="shared" si="7"/>
        <v>Sonstige Betriebsstoffe</v>
      </c>
      <c r="B158" s="62"/>
      <c r="C158" s="81" t="e">
        <f t="shared" si="8"/>
        <v>#DIV/0!</v>
      </c>
      <c r="D158" s="62"/>
      <c r="E158" s="62"/>
      <c r="F158" s="81" t="e">
        <f t="shared" si="9"/>
        <v>#DIV/0!</v>
      </c>
      <c r="G158" s="62"/>
      <c r="H158" s="62"/>
      <c r="I158" s="81" t="e">
        <f t="shared" si="10"/>
        <v>#DIV/0!</v>
      </c>
      <c r="J158" s="62"/>
      <c r="K158" s="62"/>
      <c r="L158" s="81" t="e">
        <f t="shared" si="11"/>
        <v>#DIV/0!</v>
      </c>
      <c r="M158" s="62"/>
      <c r="N158" s="62"/>
      <c r="O158" s="81" t="e">
        <f t="shared" si="12"/>
        <v>#DIV/0!</v>
      </c>
      <c r="P158" s="62"/>
    </row>
    <row r="159" spans="1:16" ht="12.75">
      <c r="A159" s="62" t="str">
        <f t="shared" si="7"/>
        <v>Personal</v>
      </c>
      <c r="B159" s="62"/>
      <c r="C159" s="81" t="e">
        <f t="shared" si="8"/>
        <v>#DIV/0!</v>
      </c>
      <c r="D159" s="62"/>
      <c r="E159" s="62"/>
      <c r="F159" s="81" t="e">
        <f t="shared" si="9"/>
        <v>#DIV/0!</v>
      </c>
      <c r="G159" s="62"/>
      <c r="H159" s="62"/>
      <c r="I159" s="81" t="e">
        <f t="shared" si="10"/>
        <v>#DIV/0!</v>
      </c>
      <c r="J159" s="62"/>
      <c r="K159" s="62"/>
      <c r="L159" s="81" t="e">
        <f t="shared" si="11"/>
        <v>#DIV/0!</v>
      </c>
      <c r="M159" s="62"/>
      <c r="N159" s="62"/>
      <c r="O159" s="81" t="e">
        <f t="shared" si="12"/>
        <v>#DIV/0!</v>
      </c>
      <c r="P159" s="62"/>
    </row>
    <row r="160" spans="1:16" ht="12.75">
      <c r="A160" s="62" t="str">
        <f t="shared" si="7"/>
        <v>Entsorgung</v>
      </c>
      <c r="B160" s="62"/>
      <c r="C160" s="81" t="e">
        <f t="shared" si="8"/>
        <v>#DIV/0!</v>
      </c>
      <c r="D160" s="62"/>
      <c r="E160" s="62"/>
      <c r="F160" s="81" t="e">
        <f t="shared" si="9"/>
        <v>#DIV/0!</v>
      </c>
      <c r="G160" s="62"/>
      <c r="H160" s="62"/>
      <c r="I160" s="81" t="e">
        <f t="shared" si="10"/>
        <v>#DIV/0!</v>
      </c>
      <c r="J160" s="62"/>
      <c r="K160" s="62"/>
      <c r="L160" s="81" t="e">
        <f t="shared" si="11"/>
        <v>#DIV/0!</v>
      </c>
      <c r="M160" s="62"/>
      <c r="N160" s="62"/>
      <c r="O160" s="81" t="e">
        <f t="shared" si="12"/>
        <v>#DIV/0!</v>
      </c>
      <c r="P160" s="62"/>
    </row>
    <row r="161" spans="1:16" ht="12.75">
      <c r="A161" s="78" t="str">
        <f t="shared" si="7"/>
        <v>Summe</v>
      </c>
      <c r="B161" s="78"/>
      <c r="C161" s="82" t="e">
        <f>SUM(C152:C160)</f>
        <v>#DIV/0!</v>
      </c>
      <c r="D161" s="78"/>
      <c r="E161" s="78"/>
      <c r="F161" s="82" t="e">
        <f>SUM(F152:F160)</f>
        <v>#DIV/0!</v>
      </c>
      <c r="G161" s="78"/>
      <c r="H161" s="78"/>
      <c r="I161" s="82" t="e">
        <f>SUM(I152:I160)</f>
        <v>#DIV/0!</v>
      </c>
      <c r="J161" s="78"/>
      <c r="K161" s="78"/>
      <c r="L161" s="82" t="e">
        <f>SUM(L152:L160)</f>
        <v>#DIV/0!</v>
      </c>
      <c r="M161" s="78"/>
      <c r="N161" s="78"/>
      <c r="O161" s="82" t="e">
        <f>SUM(O152:O160)</f>
        <v>#DIV/0!</v>
      </c>
      <c r="P161" s="78"/>
    </row>
    <row r="162" spans="1:16" ht="12.75">
      <c r="A162" s="62"/>
      <c r="B162" s="62"/>
      <c r="C162" s="62"/>
      <c r="D162" s="62"/>
      <c r="E162" s="62"/>
      <c r="F162" s="62"/>
      <c r="G162" s="62"/>
      <c r="H162" s="62"/>
      <c r="I162" s="62"/>
      <c r="J162" s="62"/>
      <c r="K162" s="62"/>
      <c r="L162" s="62"/>
      <c r="M162" s="62"/>
      <c r="N162" s="62"/>
      <c r="O162" s="62"/>
      <c r="P162" s="62"/>
    </row>
    <row r="165" ht="15">
      <c r="A165" s="22" t="s">
        <v>172</v>
      </c>
    </row>
    <row r="166" spans="1:16" ht="12.75">
      <c r="A166" s="68"/>
      <c r="B166" s="68"/>
      <c r="C166" s="68"/>
      <c r="D166" s="68"/>
      <c r="E166" s="68"/>
      <c r="F166" s="68"/>
      <c r="G166" s="68"/>
      <c r="H166" s="68"/>
      <c r="I166" s="68"/>
      <c r="J166" s="68"/>
      <c r="K166" s="68"/>
      <c r="L166" s="68"/>
      <c r="M166" s="68"/>
      <c r="N166" s="68"/>
      <c r="O166" s="68"/>
      <c r="P166" s="68"/>
    </row>
    <row r="167" spans="1:16" ht="39.75" customHeight="1">
      <c r="A167" s="62"/>
      <c r="B167" s="62"/>
      <c r="C167" s="66" t="str">
        <f>IF(C51=0," ",C51)</f>
        <v>Alternative 1</v>
      </c>
      <c r="D167" s="66"/>
      <c r="E167" s="66"/>
      <c r="F167" s="66" t="str">
        <f>IF(F51=0," ",F51)</f>
        <v>Alternative 2</v>
      </c>
      <c r="G167" s="66"/>
      <c r="H167" s="66"/>
      <c r="I167" s="66" t="str">
        <f>IF(I51=0," ",I51)</f>
        <v>Alternative 3</v>
      </c>
      <c r="J167" s="66"/>
      <c r="K167" s="66"/>
      <c r="L167" s="66" t="str">
        <f>IF(L51=0," ",L51)</f>
        <v>Alternative 4</v>
      </c>
      <c r="M167" s="66"/>
      <c r="N167" s="66"/>
      <c r="O167" s="66" t="str">
        <f>IF(O51=0," ",O51)</f>
        <v>Alternative 5</v>
      </c>
      <c r="P167" s="62"/>
    </row>
    <row r="168" spans="1:16" ht="12.75">
      <c r="A168" s="62" t="str">
        <f>A121</f>
        <v>Anschaffung</v>
      </c>
      <c r="B168" s="62"/>
      <c r="C168" s="81" t="e">
        <f>C136/C$145</f>
        <v>#DIV/0!</v>
      </c>
      <c r="D168" s="62"/>
      <c r="E168" s="62"/>
      <c r="F168" s="81" t="e">
        <f>F136/F$145</f>
        <v>#DIV/0!</v>
      </c>
      <c r="G168" s="62"/>
      <c r="H168" s="62"/>
      <c r="I168" s="81" t="e">
        <f>I136/I$145</f>
        <v>#DIV/0!</v>
      </c>
      <c r="J168" s="62"/>
      <c r="K168" s="62"/>
      <c r="L168" s="81" t="e">
        <f>L136/L$145</f>
        <v>#DIV/0!</v>
      </c>
      <c r="M168" s="62"/>
      <c r="N168" s="62"/>
      <c r="O168" s="81" t="e">
        <f>O136/O$145</f>
        <v>#DIV/0!</v>
      </c>
      <c r="P168" s="62"/>
    </row>
    <row r="169" spans="1:16" ht="12.75">
      <c r="A169" s="62" t="str">
        <f aca="true" t="shared" si="13" ref="A169:A176">A122</f>
        <v>Folgekosten</v>
      </c>
      <c r="B169" s="62"/>
      <c r="C169" s="81" t="e">
        <f aca="true" t="shared" si="14" ref="C169:C176">C137/C$145</f>
        <v>#DIV/0!</v>
      </c>
      <c r="D169" s="62"/>
      <c r="E169" s="62"/>
      <c r="F169" s="81" t="e">
        <f aca="true" t="shared" si="15" ref="F169:F176">F137/F$145</f>
        <v>#DIV/0!</v>
      </c>
      <c r="G169" s="62"/>
      <c r="H169" s="62"/>
      <c r="I169" s="81" t="e">
        <f aca="true" t="shared" si="16" ref="I169:I176">I137/I$145</f>
        <v>#DIV/0!</v>
      </c>
      <c r="J169" s="62"/>
      <c r="K169" s="62"/>
      <c r="L169" s="81" t="e">
        <f aca="true" t="shared" si="17" ref="L169:L176">L137/L$145</f>
        <v>#DIV/0!</v>
      </c>
      <c r="M169" s="62"/>
      <c r="N169" s="62"/>
      <c r="O169" s="81" t="e">
        <f aca="true" t="shared" si="18" ref="O169:O176">O137/O$145</f>
        <v>#DIV/0!</v>
      </c>
      <c r="P169" s="62"/>
    </row>
    <row r="170" spans="1:16" ht="12.75">
      <c r="A170" s="62" t="str">
        <f t="shared" si="13"/>
        <v>Stromkosten</v>
      </c>
      <c r="B170" s="62"/>
      <c r="C170" s="81" t="e">
        <f t="shared" si="14"/>
        <v>#DIV/0!</v>
      </c>
      <c r="D170" s="62"/>
      <c r="E170" s="62"/>
      <c r="F170" s="81" t="e">
        <f t="shared" si="15"/>
        <v>#DIV/0!</v>
      </c>
      <c r="G170" s="62"/>
      <c r="H170" s="62"/>
      <c r="I170" s="81" t="e">
        <f t="shared" si="16"/>
        <v>#DIV/0!</v>
      </c>
      <c r="J170" s="62"/>
      <c r="K170" s="62"/>
      <c r="L170" s="81" t="e">
        <f t="shared" si="17"/>
        <v>#DIV/0!</v>
      </c>
      <c r="M170" s="62"/>
      <c r="N170" s="62"/>
      <c r="O170" s="81" t="e">
        <f t="shared" si="18"/>
        <v>#DIV/0!</v>
      </c>
      <c r="P170" s="62"/>
    </row>
    <row r="171" spans="1:16" ht="12.75">
      <c r="A171" s="62" t="str">
        <f t="shared" si="13"/>
        <v>Wasserkosten</v>
      </c>
      <c r="B171" s="62"/>
      <c r="C171" s="81" t="e">
        <f t="shared" si="14"/>
        <v>#DIV/0!</v>
      </c>
      <c r="D171" s="62"/>
      <c r="E171" s="62"/>
      <c r="F171" s="81" t="e">
        <f t="shared" si="15"/>
        <v>#DIV/0!</v>
      </c>
      <c r="G171" s="62"/>
      <c r="H171" s="62"/>
      <c r="I171" s="81" t="e">
        <f t="shared" si="16"/>
        <v>#DIV/0!</v>
      </c>
      <c r="J171" s="62"/>
      <c r="K171" s="62"/>
      <c r="L171" s="81" t="e">
        <f t="shared" si="17"/>
        <v>#DIV/0!</v>
      </c>
      <c r="M171" s="62"/>
      <c r="N171" s="62"/>
      <c r="O171" s="81" t="e">
        <f t="shared" si="18"/>
        <v>#DIV/0!</v>
      </c>
      <c r="P171" s="62"/>
    </row>
    <row r="172" spans="1:16" ht="12.75">
      <c r="A172" s="62" t="str">
        <f t="shared" si="13"/>
        <v>Kosten für Papier</v>
      </c>
      <c r="B172" s="62"/>
      <c r="C172" s="81" t="e">
        <f t="shared" si="14"/>
        <v>#DIV/0!</v>
      </c>
      <c r="D172" s="62"/>
      <c r="E172" s="62"/>
      <c r="F172" s="81" t="e">
        <f t="shared" si="15"/>
        <v>#DIV/0!</v>
      </c>
      <c r="G172" s="62"/>
      <c r="H172" s="62"/>
      <c r="I172" s="81" t="e">
        <f t="shared" si="16"/>
        <v>#DIV/0!</v>
      </c>
      <c r="J172" s="62"/>
      <c r="K172" s="62"/>
      <c r="L172" s="81" t="e">
        <f t="shared" si="17"/>
        <v>#DIV/0!</v>
      </c>
      <c r="M172" s="62"/>
      <c r="N172" s="62"/>
      <c r="O172" s="81" t="e">
        <f t="shared" si="18"/>
        <v>#DIV/0!</v>
      </c>
      <c r="P172" s="62"/>
    </row>
    <row r="173" spans="1:16" ht="12.75">
      <c r="A173" s="62" t="str">
        <f t="shared" si="13"/>
        <v>Tonerkosten</v>
      </c>
      <c r="B173" s="62"/>
      <c r="C173" s="81" t="e">
        <f t="shared" si="14"/>
        <v>#DIV/0!</v>
      </c>
      <c r="D173" s="62"/>
      <c r="E173" s="62"/>
      <c r="F173" s="81" t="e">
        <f t="shared" si="15"/>
        <v>#DIV/0!</v>
      </c>
      <c r="G173" s="62"/>
      <c r="H173" s="62"/>
      <c r="I173" s="81" t="e">
        <f t="shared" si="16"/>
        <v>#DIV/0!</v>
      </c>
      <c r="J173" s="62"/>
      <c r="K173" s="62"/>
      <c r="L173" s="81" t="e">
        <f t="shared" si="17"/>
        <v>#DIV/0!</v>
      </c>
      <c r="M173" s="62"/>
      <c r="N173" s="62"/>
      <c r="O173" s="81" t="e">
        <f t="shared" si="18"/>
        <v>#DIV/0!</v>
      </c>
      <c r="P173" s="62"/>
    </row>
    <row r="174" spans="1:16" ht="12.75">
      <c r="A174" s="62" t="str">
        <f t="shared" si="13"/>
        <v>Sonstige Betriebsstoffe</v>
      </c>
      <c r="B174" s="62"/>
      <c r="C174" s="81" t="e">
        <f t="shared" si="14"/>
        <v>#DIV/0!</v>
      </c>
      <c r="D174" s="62"/>
      <c r="E174" s="62"/>
      <c r="F174" s="81" t="e">
        <f t="shared" si="15"/>
        <v>#DIV/0!</v>
      </c>
      <c r="G174" s="62"/>
      <c r="H174" s="62"/>
      <c r="I174" s="81" t="e">
        <f t="shared" si="16"/>
        <v>#DIV/0!</v>
      </c>
      <c r="J174" s="62"/>
      <c r="K174" s="62"/>
      <c r="L174" s="81" t="e">
        <f t="shared" si="17"/>
        <v>#DIV/0!</v>
      </c>
      <c r="M174" s="62"/>
      <c r="N174" s="62"/>
      <c r="O174" s="81" t="e">
        <f t="shared" si="18"/>
        <v>#DIV/0!</v>
      </c>
      <c r="P174" s="62"/>
    </row>
    <row r="175" spans="1:16" ht="12.75">
      <c r="A175" s="62" t="str">
        <f t="shared" si="13"/>
        <v>Personal</v>
      </c>
      <c r="B175" s="62"/>
      <c r="C175" s="81" t="e">
        <f t="shared" si="14"/>
        <v>#DIV/0!</v>
      </c>
      <c r="D175" s="62"/>
      <c r="E175" s="62"/>
      <c r="F175" s="81" t="e">
        <f t="shared" si="15"/>
        <v>#DIV/0!</v>
      </c>
      <c r="G175" s="62"/>
      <c r="H175" s="62"/>
      <c r="I175" s="81" t="e">
        <f t="shared" si="16"/>
        <v>#DIV/0!</v>
      </c>
      <c r="J175" s="62"/>
      <c r="K175" s="62"/>
      <c r="L175" s="81" t="e">
        <f t="shared" si="17"/>
        <v>#DIV/0!</v>
      </c>
      <c r="M175" s="62"/>
      <c r="N175" s="62"/>
      <c r="O175" s="81" t="e">
        <f t="shared" si="18"/>
        <v>#DIV/0!</v>
      </c>
      <c r="P175" s="62"/>
    </row>
    <row r="176" spans="1:16" ht="12.75">
      <c r="A176" s="62" t="str">
        <f t="shared" si="13"/>
        <v>Entsorgung</v>
      </c>
      <c r="B176" s="62"/>
      <c r="C176" s="81" t="e">
        <f t="shared" si="14"/>
        <v>#DIV/0!</v>
      </c>
      <c r="D176" s="62"/>
      <c r="E176" s="62"/>
      <c r="F176" s="81" t="e">
        <f t="shared" si="15"/>
        <v>#DIV/0!</v>
      </c>
      <c r="G176" s="62"/>
      <c r="H176" s="62"/>
      <c r="I176" s="81" t="e">
        <f t="shared" si="16"/>
        <v>#DIV/0!</v>
      </c>
      <c r="J176" s="62"/>
      <c r="K176" s="62"/>
      <c r="L176" s="81" t="e">
        <f t="shared" si="17"/>
        <v>#DIV/0!</v>
      </c>
      <c r="M176" s="62"/>
      <c r="N176" s="62"/>
      <c r="O176" s="81" t="e">
        <f t="shared" si="18"/>
        <v>#DIV/0!</v>
      </c>
      <c r="P176" s="62"/>
    </row>
    <row r="177" spans="1:16" ht="12.75">
      <c r="A177" s="78" t="str">
        <f>A130</f>
        <v>Summe</v>
      </c>
      <c r="B177" s="78"/>
      <c r="C177" s="82" t="e">
        <f>SUM(C168:C176)</f>
        <v>#DIV/0!</v>
      </c>
      <c r="D177" s="78"/>
      <c r="E177" s="78"/>
      <c r="F177" s="82" t="e">
        <f>SUM(F168:F176)</f>
        <v>#DIV/0!</v>
      </c>
      <c r="G177" s="78"/>
      <c r="H177" s="78"/>
      <c r="I177" s="82" t="e">
        <f>SUM(I168:I176)</f>
        <v>#DIV/0!</v>
      </c>
      <c r="J177" s="78"/>
      <c r="K177" s="78"/>
      <c r="L177" s="82" t="e">
        <f>SUM(L168:L176)</f>
        <v>#DIV/0!</v>
      </c>
      <c r="M177" s="78"/>
      <c r="N177" s="78"/>
      <c r="O177" s="82" t="e">
        <f>SUM(O168:O176)</f>
        <v>#DIV/0!</v>
      </c>
      <c r="P177" s="78"/>
    </row>
    <row r="178" spans="1:16" ht="12.75">
      <c r="A178" s="62"/>
      <c r="B178" s="62"/>
      <c r="C178" s="62"/>
      <c r="D178" s="62"/>
      <c r="E178" s="62"/>
      <c r="F178" s="62"/>
      <c r="G178" s="62"/>
      <c r="H178" s="62"/>
      <c r="I178" s="62"/>
      <c r="J178" s="62"/>
      <c r="K178" s="62"/>
      <c r="L178" s="62"/>
      <c r="M178" s="62"/>
      <c r="N178" s="62"/>
      <c r="O178" s="62"/>
      <c r="P178" s="62"/>
    </row>
    <row r="183" ht="12.75">
      <c r="A183" s="18"/>
    </row>
    <row r="184" ht="12.75">
      <c r="A184" s="18"/>
    </row>
  </sheetData>
  <sheetProtection password="9ABB" sheet="1" objects="1" scenarios="1"/>
  <protectedRanges>
    <protectedRange sqref="O75:O81" name="Bereich18"/>
    <protectedRange sqref="L75:L81" name="Bereich17"/>
    <protectedRange sqref="I75:I81" name="Bereich16"/>
    <protectedRange sqref="F75:F81" name="Bereich15"/>
    <protectedRange sqref="C75:C81" name="Bereich14"/>
    <protectedRange sqref="O66:O70" name="Bereich13"/>
    <protectedRange sqref="O66:O70" name="Bereich12"/>
    <protectedRange sqref="L66:L70" name="Bereich11"/>
    <protectedRange sqref="I66:I70" name="Bereich10"/>
    <protectedRange sqref="C52" name="Bereich9"/>
    <protectedRange sqref="F66:F70" name="Bereich8"/>
    <protectedRange sqref="C66:C70" name="Bereich7"/>
    <protectedRange sqref="O58:O61" name="Bereich6"/>
    <protectedRange sqref="O58:O61" name="Bereich5"/>
    <protectedRange sqref="L58:L61" name="Bereich4"/>
    <protectedRange sqref="I58:I61" name="Bereich3"/>
    <protectedRange sqref="F58:F61" name="Bereich2"/>
    <protectedRange sqref="C58:C61" name="Bereich1"/>
  </protectedRanges>
  <mergeCells count="4">
    <mergeCell ref="A6:G6"/>
    <mergeCell ref="A16:G16"/>
    <mergeCell ref="A34:G34"/>
    <mergeCell ref="A41:D41"/>
  </mergeCells>
  <printOptions/>
  <pageMargins left="0.75" right="0.75" top="1" bottom="1" header="0.4921259845" footer="0.4921259845"/>
  <pageSetup horizontalDpi="600" verticalDpi="600" orientation="landscape" paperSize="9" scale="56" r:id="rId3"/>
  <rowBreaks count="2" manualBreakCount="2">
    <brk id="47" max="255" man="1"/>
    <brk id="112" max="255" man="1"/>
  </rowBreaks>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dimension ref="A1:C15"/>
  <sheetViews>
    <sheetView zoomScale="85" zoomScaleNormal="85" zoomScaleSheetLayoutView="70" workbookViewId="0" topLeftCell="A1">
      <selection activeCell="A1" sqref="A1"/>
    </sheetView>
  </sheetViews>
  <sheetFormatPr defaultColWidth="11.421875" defaultRowHeight="12.75"/>
  <cols>
    <col min="1" max="1" width="24.57421875" style="3" bestFit="1" customWidth="1"/>
    <col min="2" max="2" width="73.8515625" style="3" customWidth="1"/>
    <col min="3" max="3" width="17.28125" style="3" customWidth="1"/>
    <col min="4" max="16384" width="11.57421875" style="3" customWidth="1"/>
  </cols>
  <sheetData>
    <row r="1" ht="18">
      <c r="A1" s="21" t="s">
        <v>21</v>
      </c>
    </row>
    <row r="3" spans="1:3" ht="12.75">
      <c r="A3" s="11" t="s">
        <v>85</v>
      </c>
      <c r="B3" s="11" t="s">
        <v>84</v>
      </c>
      <c r="C3" s="11" t="s">
        <v>82</v>
      </c>
    </row>
    <row r="4" spans="1:3" ht="51">
      <c r="A4" s="45" t="s">
        <v>87</v>
      </c>
      <c r="B4" s="45" t="s">
        <v>147</v>
      </c>
      <c r="C4" s="45" t="s">
        <v>83</v>
      </c>
    </row>
    <row r="5" spans="1:3" ht="178.5">
      <c r="A5" s="45" t="s">
        <v>81</v>
      </c>
      <c r="B5" s="45" t="s">
        <v>93</v>
      </c>
      <c r="C5" s="45" t="s">
        <v>83</v>
      </c>
    </row>
    <row r="6" spans="1:3" ht="12.75">
      <c r="A6" s="45" t="s">
        <v>23</v>
      </c>
      <c r="B6" s="52" t="s">
        <v>86</v>
      </c>
      <c r="C6" s="45"/>
    </row>
    <row r="7" spans="1:3" ht="114.75">
      <c r="A7" s="45" t="s">
        <v>8</v>
      </c>
      <c r="B7" s="45" t="s">
        <v>12</v>
      </c>
      <c r="C7" s="45" t="s">
        <v>83</v>
      </c>
    </row>
    <row r="8" spans="1:3" ht="12.75">
      <c r="A8" s="45" t="s">
        <v>103</v>
      </c>
      <c r="B8" s="52" t="s">
        <v>106</v>
      </c>
      <c r="C8" s="45"/>
    </row>
    <row r="9" spans="1:3" ht="12.75">
      <c r="A9" s="45" t="s">
        <v>89</v>
      </c>
      <c r="B9" s="52" t="s">
        <v>90</v>
      </c>
      <c r="C9" s="45"/>
    </row>
    <row r="10" spans="1:3" ht="38.25">
      <c r="A10" s="45" t="s">
        <v>88</v>
      </c>
      <c r="B10" s="45" t="s">
        <v>148</v>
      </c>
      <c r="C10" s="45" t="s">
        <v>83</v>
      </c>
    </row>
    <row r="11" spans="1:3" ht="25.5">
      <c r="A11" s="45" t="s">
        <v>43</v>
      </c>
      <c r="B11" s="45" t="s">
        <v>6</v>
      </c>
      <c r="C11" s="45"/>
    </row>
    <row r="12" spans="1:3" ht="38.25">
      <c r="A12" s="45" t="s">
        <v>107</v>
      </c>
      <c r="B12" s="45" t="s">
        <v>7</v>
      </c>
      <c r="C12" s="45"/>
    </row>
    <row r="13" spans="1:3" ht="63.75">
      <c r="A13" s="45" t="s">
        <v>22</v>
      </c>
      <c r="B13" s="45" t="s">
        <v>195</v>
      </c>
      <c r="C13" s="45" t="s">
        <v>201</v>
      </c>
    </row>
    <row r="14" spans="1:3" ht="38.25">
      <c r="A14" s="45" t="s">
        <v>104</v>
      </c>
      <c r="B14" s="45" t="s">
        <v>105</v>
      </c>
      <c r="C14" s="45" t="s">
        <v>13</v>
      </c>
    </row>
    <row r="15" spans="1:3" ht="138.75" customHeight="1">
      <c r="A15" s="45" t="s">
        <v>149</v>
      </c>
      <c r="B15" s="45" t="s">
        <v>150</v>
      </c>
      <c r="C15" s="45" t="s">
        <v>151</v>
      </c>
    </row>
  </sheetData>
  <sheetProtection password="9ABB" sheet="1" objects="1" scenarios="1"/>
  <printOptions/>
  <pageMargins left="0.75" right="0.75" top="1" bottom="1" header="0.4921259845" footer="0.4921259845"/>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dimension ref="A1:C13"/>
  <sheetViews>
    <sheetView zoomScale="85" zoomScaleNormal="85" workbookViewId="0" topLeftCell="A1">
      <selection activeCell="A1" sqref="A1"/>
    </sheetView>
  </sheetViews>
  <sheetFormatPr defaultColWidth="11.421875" defaultRowHeight="12.75"/>
  <cols>
    <col min="1" max="1" width="20.28125" style="3" customWidth="1"/>
    <col min="2" max="2" width="63.57421875" style="3" customWidth="1"/>
    <col min="3" max="16384" width="11.57421875" style="3" customWidth="1"/>
  </cols>
  <sheetData>
    <row r="1" ht="18">
      <c r="A1" s="21" t="s">
        <v>50</v>
      </c>
    </row>
    <row r="3" spans="1:2" ht="12.75">
      <c r="A3" s="11" t="s">
        <v>91</v>
      </c>
      <c r="B3" s="11" t="s">
        <v>92</v>
      </c>
    </row>
    <row r="4" spans="1:2" ht="68.25" customHeight="1">
      <c r="A4" s="45" t="s">
        <v>156</v>
      </c>
      <c r="B4" s="45" t="s">
        <v>157</v>
      </c>
    </row>
    <row r="5" spans="1:2" ht="25.5">
      <c r="A5" s="45" t="s">
        <v>146</v>
      </c>
      <c r="B5" s="45" t="s">
        <v>161</v>
      </c>
    </row>
    <row r="6" spans="1:2" ht="51">
      <c r="A6" s="45" t="s">
        <v>0</v>
      </c>
      <c r="B6" s="45" t="s">
        <v>162</v>
      </c>
    </row>
    <row r="7" spans="1:2" ht="51">
      <c r="A7" s="45" t="s">
        <v>152</v>
      </c>
      <c r="B7" s="45" t="s">
        <v>153</v>
      </c>
    </row>
    <row r="8" spans="1:2" ht="25.5">
      <c r="A8" s="45" t="s">
        <v>155</v>
      </c>
      <c r="B8" s="45" t="s">
        <v>158</v>
      </c>
    </row>
    <row r="9" spans="1:2" ht="51">
      <c r="A9" s="45" t="s">
        <v>201</v>
      </c>
      <c r="B9" s="45" t="s">
        <v>203</v>
      </c>
    </row>
    <row r="10" spans="1:3" ht="38.25">
      <c r="A10" s="45" t="s">
        <v>159</v>
      </c>
      <c r="B10" s="45" t="s">
        <v>160</v>
      </c>
      <c r="C10" s="80"/>
    </row>
    <row r="11" spans="1:3" ht="55.5" customHeight="1">
      <c r="A11" s="45" t="s">
        <v>51</v>
      </c>
      <c r="B11" s="45" t="s">
        <v>206</v>
      </c>
      <c r="C11" s="79"/>
    </row>
    <row r="12" spans="1:2" ht="25.5">
      <c r="A12" s="45" t="s">
        <v>13</v>
      </c>
      <c r="B12" s="45" t="s">
        <v>145</v>
      </c>
    </row>
    <row r="13" spans="1:2" ht="25.5">
      <c r="A13" s="45" t="s">
        <v>83</v>
      </c>
      <c r="B13" s="45" t="s">
        <v>144</v>
      </c>
    </row>
  </sheetData>
  <sheetProtection password="9ABB" sheet="1" objects="1" scenarios="1"/>
  <printOptions/>
  <pageMargins left="0.75" right="0.75" top="1" bottom="1" header="0.4921259845" footer="0.4921259845"/>
  <pageSetup orientation="portrait" paperSize="9"/>
  <colBreaks count="1" manualBreakCount="1">
    <brk id="2" max="65535" man="1"/>
  </colBreaks>
</worksheet>
</file>

<file path=xl/worksheets/sheet6.xml><?xml version="1.0" encoding="utf-8"?>
<worksheet xmlns="http://schemas.openxmlformats.org/spreadsheetml/2006/main" xmlns:r="http://schemas.openxmlformats.org/officeDocument/2006/relationships">
  <sheetPr codeName="Tabelle3"/>
  <dimension ref="A1:W290"/>
  <sheetViews>
    <sheetView zoomScale="85" zoomScaleNormal="85" workbookViewId="0" topLeftCell="A1">
      <selection activeCell="A1" sqref="A1"/>
    </sheetView>
  </sheetViews>
  <sheetFormatPr defaultColWidth="11.421875" defaultRowHeight="12.75"/>
  <cols>
    <col min="1" max="1" width="45.140625" style="3" customWidth="1"/>
    <col min="2" max="2" width="7.57421875" style="3" customWidth="1"/>
    <col min="3" max="4" width="7.421875" style="3" customWidth="1"/>
    <col min="5" max="22" width="7.57421875" style="3" customWidth="1"/>
    <col min="23" max="16384" width="11.57421875" style="3" customWidth="1"/>
  </cols>
  <sheetData>
    <row r="1" ht="18">
      <c r="A1" s="21" t="s">
        <v>36</v>
      </c>
    </row>
    <row r="3" ht="15">
      <c r="A3" s="20" t="str">
        <f>Dateneingabe_Ergebnisse!$C$51</f>
        <v>Alternative 1</v>
      </c>
    </row>
    <row r="4" ht="15">
      <c r="A4" s="9" t="s">
        <v>52</v>
      </c>
    </row>
    <row r="5" spans="1:22" ht="12.75">
      <c r="A5" s="19" t="s">
        <v>44</v>
      </c>
      <c r="B5" s="11">
        <v>0</v>
      </c>
      <c r="C5" s="11">
        <v>1</v>
      </c>
      <c r="D5" s="11">
        <v>2</v>
      </c>
      <c r="E5" s="11">
        <v>3</v>
      </c>
      <c r="F5" s="11">
        <v>4</v>
      </c>
      <c r="G5" s="11">
        <v>5</v>
      </c>
      <c r="H5" s="11">
        <v>6</v>
      </c>
      <c r="I5" s="11">
        <v>7</v>
      </c>
      <c r="J5" s="11">
        <v>8</v>
      </c>
      <c r="K5" s="11">
        <v>9</v>
      </c>
      <c r="L5" s="11">
        <v>10</v>
      </c>
      <c r="M5" s="11">
        <v>11</v>
      </c>
      <c r="N5" s="11">
        <v>12</v>
      </c>
      <c r="O5" s="11">
        <v>13</v>
      </c>
      <c r="P5" s="11">
        <v>14</v>
      </c>
      <c r="Q5" s="11">
        <v>15</v>
      </c>
      <c r="R5" s="11">
        <v>16</v>
      </c>
      <c r="S5" s="11">
        <v>17</v>
      </c>
      <c r="T5" s="11">
        <v>18</v>
      </c>
      <c r="U5" s="11">
        <v>19</v>
      </c>
      <c r="V5" s="11">
        <v>20</v>
      </c>
    </row>
    <row r="6" spans="1:22" ht="12.75">
      <c r="A6" s="31" t="s">
        <v>72</v>
      </c>
      <c r="B6" s="11"/>
      <c r="C6" s="11"/>
      <c r="D6" s="11"/>
      <c r="E6" s="11"/>
      <c r="F6" s="11"/>
      <c r="G6" s="11"/>
      <c r="H6" s="11"/>
      <c r="I6" s="11"/>
      <c r="J6" s="11"/>
      <c r="K6" s="11"/>
      <c r="L6" s="11"/>
      <c r="M6" s="11"/>
      <c r="N6" s="11"/>
      <c r="O6" s="11"/>
      <c r="P6" s="11"/>
      <c r="Q6" s="11"/>
      <c r="R6" s="11"/>
      <c r="S6" s="11"/>
      <c r="T6" s="11"/>
      <c r="U6" s="11"/>
      <c r="V6" s="11"/>
    </row>
    <row r="7" spans="1:22" ht="12.75">
      <c r="A7" s="28" t="s">
        <v>71</v>
      </c>
      <c r="B7" s="29">
        <f>IF(B5&gt;Dateneingabe_Ergebnisse!$C$52,0,1)</f>
        <v>1</v>
      </c>
      <c r="C7" s="29">
        <f>IF(C5&gt;Dateneingabe_Ergebnisse!$C$52,0,1)</f>
        <v>0</v>
      </c>
      <c r="D7" s="29">
        <f>IF(D5&gt;Dateneingabe_Ergebnisse!$C$52,0,1)</f>
        <v>0</v>
      </c>
      <c r="E7" s="29">
        <f>IF(E5&gt;Dateneingabe_Ergebnisse!$C$52,0,1)</f>
        <v>0</v>
      </c>
      <c r="F7" s="29">
        <f>IF(F5&gt;Dateneingabe_Ergebnisse!$C$52,0,1)</f>
        <v>0</v>
      </c>
      <c r="G7" s="29">
        <f>IF(G5&gt;Dateneingabe_Ergebnisse!$C$52,0,1)</f>
        <v>0</v>
      </c>
      <c r="H7" s="29">
        <f>IF(H5&gt;Dateneingabe_Ergebnisse!$C$52,0,1)</f>
        <v>0</v>
      </c>
      <c r="I7" s="29">
        <f>IF(I5&gt;Dateneingabe_Ergebnisse!$C$52,0,1)</f>
        <v>0</v>
      </c>
      <c r="J7" s="29">
        <f>IF(J5&gt;Dateneingabe_Ergebnisse!$C$52,0,1)</f>
        <v>0</v>
      </c>
      <c r="K7" s="29">
        <f>IF(K5&gt;Dateneingabe_Ergebnisse!$C$52,0,1)</f>
        <v>0</v>
      </c>
      <c r="L7" s="29">
        <f>IF(L5&gt;Dateneingabe_Ergebnisse!$C$52,0,1)</f>
        <v>0</v>
      </c>
      <c r="M7" s="29">
        <f>IF(M5&gt;Dateneingabe_Ergebnisse!$C$52,0,1)</f>
        <v>0</v>
      </c>
      <c r="N7" s="29">
        <f>IF(N5&gt;Dateneingabe_Ergebnisse!$C$52,0,1)</f>
        <v>0</v>
      </c>
      <c r="O7" s="29">
        <f>IF(O5&gt;Dateneingabe_Ergebnisse!$C$52,0,1)</f>
        <v>0</v>
      </c>
      <c r="P7" s="29">
        <f>IF(P5&gt;Dateneingabe_Ergebnisse!$C$52,0,1)</f>
        <v>0</v>
      </c>
      <c r="Q7" s="29">
        <f>IF(Q5&gt;Dateneingabe_Ergebnisse!$C$52,0,1)</f>
        <v>0</v>
      </c>
      <c r="R7" s="29">
        <f>IF(R5&gt;Dateneingabe_Ergebnisse!$C$52,0,1)</f>
        <v>0</v>
      </c>
      <c r="S7" s="29">
        <f>IF(S5&gt;Dateneingabe_Ergebnisse!$C$52,0,1)</f>
        <v>0</v>
      </c>
      <c r="T7" s="29">
        <f>IF(T5&gt;Dateneingabe_Ergebnisse!$C$52,0,1)</f>
        <v>0</v>
      </c>
      <c r="U7" s="29">
        <f>IF(U5&gt;Dateneingabe_Ergebnisse!$C$52,0,1)</f>
        <v>0</v>
      </c>
      <c r="V7" s="29">
        <f>IF(V5&gt;Dateneingabe_Ergebnisse!$C$52,0,1)</f>
        <v>0</v>
      </c>
    </row>
    <row r="8" spans="1:22" ht="12.75">
      <c r="A8" s="28" t="s">
        <v>60</v>
      </c>
      <c r="B8" s="30"/>
      <c r="C8" s="30" t="e">
        <f>IF(MOD(C5,Dateneingabe_Ergebnisse!$C$52)=0,1,0)</f>
        <v>#DIV/0!</v>
      </c>
      <c r="D8" s="30" t="e">
        <f>IF(MOD(D5,Dateneingabe_Ergebnisse!$C$52)=0,1,0)</f>
        <v>#DIV/0!</v>
      </c>
      <c r="E8" s="30" t="e">
        <f>IF(MOD(E5,Dateneingabe_Ergebnisse!$C$52)=0,1,0)</f>
        <v>#DIV/0!</v>
      </c>
      <c r="F8" s="30" t="e">
        <f>IF(MOD(F5,Dateneingabe_Ergebnisse!$C$52)=0,1,0)</f>
        <v>#DIV/0!</v>
      </c>
      <c r="G8" s="30" t="e">
        <f>IF(MOD(G5,Dateneingabe_Ergebnisse!$C$52)=0,1,0)</f>
        <v>#DIV/0!</v>
      </c>
      <c r="H8" s="30" t="e">
        <f>IF(MOD(H5,Dateneingabe_Ergebnisse!$C$52)=0,1,0)</f>
        <v>#DIV/0!</v>
      </c>
      <c r="I8" s="30" t="e">
        <f>IF(MOD(I5,Dateneingabe_Ergebnisse!$C$52)=0,1,0)</f>
        <v>#DIV/0!</v>
      </c>
      <c r="J8" s="30" t="e">
        <f>IF(MOD(J5,Dateneingabe_Ergebnisse!$C$52)=0,1,0)</f>
        <v>#DIV/0!</v>
      </c>
      <c r="K8" s="30" t="e">
        <f>IF(MOD(K5,Dateneingabe_Ergebnisse!$C$52)=0,1,0)</f>
        <v>#DIV/0!</v>
      </c>
      <c r="L8" s="30" t="e">
        <f>IF(MOD(L5,Dateneingabe_Ergebnisse!$C$52)=0,1,0)</f>
        <v>#DIV/0!</v>
      </c>
      <c r="M8" s="30" t="e">
        <f>IF(MOD(M5,Dateneingabe_Ergebnisse!$C$52)=0,1,0)</f>
        <v>#DIV/0!</v>
      </c>
      <c r="N8" s="30" t="e">
        <f>IF(MOD(N5,Dateneingabe_Ergebnisse!$C$52)=0,1,0)</f>
        <v>#DIV/0!</v>
      </c>
      <c r="O8" s="30" t="e">
        <f>IF(MOD(O5,Dateneingabe_Ergebnisse!$C$52)=0,1,0)</f>
        <v>#DIV/0!</v>
      </c>
      <c r="P8" s="30" t="e">
        <f>IF(MOD(P5,Dateneingabe_Ergebnisse!$C$52)=0,1,0)</f>
        <v>#DIV/0!</v>
      </c>
      <c r="Q8" s="30" t="e">
        <f>IF(MOD(Q5,Dateneingabe_Ergebnisse!$C$52)=0,1,0)</f>
        <v>#DIV/0!</v>
      </c>
      <c r="R8" s="30" t="e">
        <f>IF(MOD(R5,Dateneingabe_Ergebnisse!$C$52)=0,1,0)</f>
        <v>#DIV/0!</v>
      </c>
      <c r="S8" s="30" t="e">
        <f>IF(MOD(S5,Dateneingabe_Ergebnisse!$C$52)=0,1,0)</f>
        <v>#DIV/0!</v>
      </c>
      <c r="T8" s="30" t="e">
        <f>IF(MOD(T5,Dateneingabe_Ergebnisse!$C$52)=0,1,0)</f>
        <v>#DIV/0!</v>
      </c>
      <c r="U8" s="30" t="e">
        <f>IF(MOD(U5,Dateneingabe_Ergebnisse!$C$52)=0,1,0)</f>
        <v>#DIV/0!</v>
      </c>
      <c r="V8" s="30" t="e">
        <f>IF(MOD(V5,Dateneingabe_Ergebnisse!$C$52)=0,1,0)</f>
        <v>#DIV/0!</v>
      </c>
    </row>
    <row r="9" spans="1:22" ht="12.75">
      <c r="A9" s="19"/>
      <c r="B9" s="11"/>
      <c r="C9" s="11"/>
      <c r="D9" s="11"/>
      <c r="E9" s="11"/>
      <c r="F9" s="11"/>
      <c r="G9" s="11"/>
      <c r="H9" s="11"/>
      <c r="I9" s="11"/>
      <c r="J9" s="11"/>
      <c r="K9" s="11"/>
      <c r="L9" s="11"/>
      <c r="M9" s="11"/>
      <c r="N9" s="11"/>
      <c r="O9" s="11"/>
      <c r="P9" s="11"/>
      <c r="Q9" s="11"/>
      <c r="R9" s="11"/>
      <c r="S9" s="11"/>
      <c r="T9" s="11"/>
      <c r="U9" s="11"/>
      <c r="V9" s="11"/>
    </row>
    <row r="10" spans="1:22" ht="12.75">
      <c r="A10" s="10" t="s">
        <v>43</v>
      </c>
      <c r="B10" s="11"/>
      <c r="C10" s="11"/>
      <c r="D10" s="11"/>
      <c r="E10" s="11"/>
      <c r="F10" s="11"/>
      <c r="G10" s="11"/>
      <c r="H10" s="11"/>
      <c r="I10" s="11"/>
      <c r="J10" s="11"/>
      <c r="K10" s="11"/>
      <c r="L10" s="11"/>
      <c r="M10" s="11"/>
      <c r="N10" s="11"/>
      <c r="O10" s="11"/>
      <c r="P10" s="11"/>
      <c r="Q10" s="11"/>
      <c r="R10" s="11"/>
      <c r="S10" s="11"/>
      <c r="T10" s="11"/>
      <c r="U10" s="11"/>
      <c r="V10" s="11"/>
    </row>
    <row r="11" spans="1:22" ht="12.75">
      <c r="A11" s="11" t="s">
        <v>32</v>
      </c>
      <c r="B11" s="11"/>
      <c r="C11" s="11"/>
      <c r="D11" s="11"/>
      <c r="E11" s="11"/>
      <c r="F11" s="11"/>
      <c r="G11" s="11"/>
      <c r="H11" s="11"/>
      <c r="I11" s="11"/>
      <c r="J11" s="11"/>
      <c r="K11" s="11"/>
      <c r="L11" s="11"/>
      <c r="M11" s="4"/>
      <c r="N11" s="4"/>
      <c r="O11" s="4"/>
      <c r="P11" s="4"/>
      <c r="Q11" s="4"/>
      <c r="R11" s="4"/>
      <c r="S11" s="4"/>
      <c r="T11" s="4"/>
      <c r="U11" s="4"/>
      <c r="V11" s="4"/>
    </row>
    <row r="12" spans="1:22" ht="12.75">
      <c r="A12" s="4" t="str">
        <f>Dateneingabe_Ergebnisse!$A$58</f>
        <v>Kaufpreis</v>
      </c>
      <c r="B12" s="39">
        <f>Dateneingabe_Ergebnisse!$C58</f>
        <v>0</v>
      </c>
      <c r="C12" s="13"/>
      <c r="D12" s="13"/>
      <c r="E12" s="13"/>
      <c r="F12" s="13"/>
      <c r="G12" s="13"/>
      <c r="H12" s="13"/>
      <c r="I12" s="13"/>
      <c r="J12" s="13"/>
      <c r="K12" s="13"/>
      <c r="L12" s="13"/>
      <c r="M12" s="4"/>
      <c r="N12" s="4"/>
      <c r="O12" s="4"/>
      <c r="P12" s="4"/>
      <c r="Q12" s="4"/>
      <c r="R12" s="4"/>
      <c r="S12" s="4"/>
      <c r="T12" s="4"/>
      <c r="U12" s="4"/>
      <c r="V12" s="4"/>
    </row>
    <row r="13" spans="1:22" ht="12.75">
      <c r="A13" s="4" t="str">
        <f>Dateneingabe_Ergebnisse!$A$59</f>
        <v>Installationskosten</v>
      </c>
      <c r="B13" s="39">
        <f>Dateneingabe_Ergebnisse!$C59</f>
        <v>0</v>
      </c>
      <c r="C13" s="13"/>
      <c r="D13" s="13"/>
      <c r="E13" s="13"/>
      <c r="F13" s="13"/>
      <c r="G13" s="13"/>
      <c r="H13" s="13"/>
      <c r="I13" s="13"/>
      <c r="J13" s="13"/>
      <c r="K13" s="13"/>
      <c r="L13" s="13"/>
      <c r="M13" s="4"/>
      <c r="N13" s="4"/>
      <c r="O13" s="4"/>
      <c r="P13" s="4"/>
      <c r="Q13" s="4"/>
      <c r="R13" s="4"/>
      <c r="S13" s="4"/>
      <c r="T13" s="4"/>
      <c r="U13" s="4"/>
      <c r="V13" s="4"/>
    </row>
    <row r="14" spans="1:22" ht="12.75">
      <c r="A14" s="4" t="str">
        <f>Dateneingabe_Ergebnisse!$A$60</f>
        <v>### ggf. weitere Anschaffungskosten ergänzen</v>
      </c>
      <c r="B14" s="39">
        <f>Dateneingabe_Ergebnisse!$C60</f>
        <v>0</v>
      </c>
      <c r="C14" s="13"/>
      <c r="D14" s="13"/>
      <c r="E14" s="13"/>
      <c r="F14" s="13"/>
      <c r="G14" s="13"/>
      <c r="H14" s="13"/>
      <c r="I14" s="13"/>
      <c r="J14" s="13"/>
      <c r="K14" s="13"/>
      <c r="L14" s="13"/>
      <c r="M14" s="4"/>
      <c r="N14" s="4"/>
      <c r="O14" s="4"/>
      <c r="P14" s="4"/>
      <c r="Q14" s="4"/>
      <c r="R14" s="4"/>
      <c r="S14" s="4"/>
      <c r="T14" s="4"/>
      <c r="U14" s="4"/>
      <c r="V14" s="4"/>
    </row>
    <row r="15" spans="1:22" ht="12.75">
      <c r="A15" s="4" t="str">
        <f>Dateneingabe_Ergebnisse!$A$61</f>
        <v>### ggf. weitere Anschaffungskosten ergänzen</v>
      </c>
      <c r="B15" s="39">
        <f>Dateneingabe_Ergebnisse!$C61</f>
        <v>0</v>
      </c>
      <c r="C15" s="13"/>
      <c r="D15" s="13"/>
      <c r="E15" s="13"/>
      <c r="F15" s="13"/>
      <c r="G15" s="13"/>
      <c r="H15" s="13"/>
      <c r="I15" s="13"/>
      <c r="J15" s="13"/>
      <c r="K15" s="13"/>
      <c r="L15" s="13"/>
      <c r="M15" s="4"/>
      <c r="N15" s="4"/>
      <c r="O15" s="4"/>
      <c r="P15" s="4"/>
      <c r="Q15" s="4"/>
      <c r="R15" s="4"/>
      <c r="S15" s="4"/>
      <c r="T15" s="4"/>
      <c r="U15" s="4"/>
      <c r="V15" s="4"/>
    </row>
    <row r="16" spans="1:22" ht="12.75">
      <c r="A16" s="11" t="s">
        <v>41</v>
      </c>
      <c r="B16" s="13"/>
      <c r="C16" s="13"/>
      <c r="D16" s="13"/>
      <c r="E16" s="13"/>
      <c r="F16" s="13"/>
      <c r="G16" s="13"/>
      <c r="H16" s="13"/>
      <c r="I16" s="13"/>
      <c r="J16" s="13"/>
      <c r="K16" s="13"/>
      <c r="L16" s="13"/>
      <c r="M16" s="4"/>
      <c r="N16" s="4"/>
      <c r="O16" s="4"/>
      <c r="P16" s="4"/>
      <c r="Q16" s="4"/>
      <c r="R16" s="4"/>
      <c r="S16" s="4"/>
      <c r="T16" s="4"/>
      <c r="U16" s="4"/>
      <c r="V16" s="4"/>
    </row>
    <row r="17" spans="1:22" ht="12.75">
      <c r="A17" s="4" t="str">
        <f>Dateneingabe_Ergebnisse!$A$66</f>
        <v>Versicherung</v>
      </c>
      <c r="B17" s="13"/>
      <c r="C17" s="39">
        <f>IF(C$7=1,Dateneingabe_Ergebnisse!$C66*(1+Dateneingabe_Ergebnisse!$F8),0)</f>
        <v>0</v>
      </c>
      <c r="D17" s="39">
        <f>IF(D$7=1,C17*(1+Dateneingabe_Ergebnisse!$F8),0)</f>
        <v>0</v>
      </c>
      <c r="E17" s="39">
        <f>IF(E$7=1,D17*(1+Dateneingabe_Ergebnisse!$F8),0)</f>
        <v>0</v>
      </c>
      <c r="F17" s="39">
        <f>IF(F$7=1,E17*(1+Dateneingabe_Ergebnisse!$F8),0)</f>
        <v>0</v>
      </c>
      <c r="G17" s="39">
        <f>IF(G$7=1,F17*(1+Dateneingabe_Ergebnisse!$F8),0)</f>
        <v>0</v>
      </c>
      <c r="H17" s="39">
        <f>IF(H$7=1,G17*(1+Dateneingabe_Ergebnisse!$F8),0)</f>
        <v>0</v>
      </c>
      <c r="I17" s="39">
        <f>IF(I$7=1,H17*(1+Dateneingabe_Ergebnisse!$F8),0)</f>
        <v>0</v>
      </c>
      <c r="J17" s="39">
        <f>IF(J$7=1,I17*(1+Dateneingabe_Ergebnisse!$F8),0)</f>
        <v>0</v>
      </c>
      <c r="K17" s="39">
        <f>IF(K$7=1,J17*(1+Dateneingabe_Ergebnisse!$F8),0)</f>
        <v>0</v>
      </c>
      <c r="L17" s="39">
        <f>IF(L$7=1,K17*(1+Dateneingabe_Ergebnisse!$F8),0)</f>
        <v>0</v>
      </c>
      <c r="M17" s="39">
        <f>IF(M$7=1,L17*(1+Dateneingabe_Ergebnisse!$F8),0)</f>
        <v>0</v>
      </c>
      <c r="N17" s="39">
        <f>IF(N$7=1,M17*(1+Dateneingabe_Ergebnisse!$F8),0)</f>
        <v>0</v>
      </c>
      <c r="O17" s="39">
        <f>IF(O$7=1,N17*(1+Dateneingabe_Ergebnisse!$F8),0)</f>
        <v>0</v>
      </c>
      <c r="P17" s="39">
        <f>IF(P$7=1,O17*(1+Dateneingabe_Ergebnisse!$F8),0)</f>
        <v>0</v>
      </c>
      <c r="Q17" s="39">
        <f>IF(Q$7=1,P17*(1+Dateneingabe_Ergebnisse!$F8),0)</f>
        <v>0</v>
      </c>
      <c r="R17" s="39">
        <f>IF(R$7=1,Q17*(1+Dateneingabe_Ergebnisse!$F8),0)</f>
        <v>0</v>
      </c>
      <c r="S17" s="39">
        <f>IF(S$7=1,R17*(1+Dateneingabe_Ergebnisse!$F8),0)</f>
        <v>0</v>
      </c>
      <c r="T17" s="39">
        <f>IF(T$7=1,S17*(1+Dateneingabe_Ergebnisse!$F8),0)</f>
        <v>0</v>
      </c>
      <c r="U17" s="39">
        <f>IF(U$7=1,T17*(1+Dateneingabe_Ergebnisse!$F8),0)</f>
        <v>0</v>
      </c>
      <c r="V17" s="39">
        <f>IF(V$7=1,U17*(1+Dateneingabe_Ergebnisse!$F8),0)</f>
        <v>0</v>
      </c>
    </row>
    <row r="18" spans="1:22" ht="12.75">
      <c r="A18" s="4" t="str">
        <f>Dateneingabe_Ergebnisse!$A$67</f>
        <v>Wartung (Materialkosten, beschaffte Dienstleistung)</v>
      </c>
      <c r="B18" s="13"/>
      <c r="C18" s="39">
        <f>IF(C$7=1,Dateneingabe_Ergebnisse!$C67*(1+Dateneingabe_Ergebnisse!$F9),0)</f>
        <v>0</v>
      </c>
      <c r="D18" s="39">
        <f>IF(D$7=1,C18*(1+Dateneingabe_Ergebnisse!$F9),0)</f>
        <v>0</v>
      </c>
      <c r="E18" s="39">
        <f>IF(E$7=1,D18*(1+Dateneingabe_Ergebnisse!$F9),0)</f>
        <v>0</v>
      </c>
      <c r="F18" s="39">
        <f>IF(F$7=1,E18*(1+Dateneingabe_Ergebnisse!$F9),0)</f>
        <v>0</v>
      </c>
      <c r="G18" s="39">
        <f>IF(G$7=1,F18*(1+Dateneingabe_Ergebnisse!$F9),0)</f>
        <v>0</v>
      </c>
      <c r="H18" s="39">
        <f>IF(H$7=1,G18*(1+Dateneingabe_Ergebnisse!$F9),0)</f>
        <v>0</v>
      </c>
      <c r="I18" s="39">
        <f>IF(I$7=1,H18*(1+Dateneingabe_Ergebnisse!$F9),0)</f>
        <v>0</v>
      </c>
      <c r="J18" s="39">
        <f>IF(J$7=1,I18*(1+Dateneingabe_Ergebnisse!$F9),0)</f>
        <v>0</v>
      </c>
      <c r="K18" s="39">
        <f>IF(K$7=1,J18*(1+Dateneingabe_Ergebnisse!$F9),0)</f>
        <v>0</v>
      </c>
      <c r="L18" s="39">
        <f>IF(L$7=1,K18*(1+Dateneingabe_Ergebnisse!$F9),0)</f>
        <v>0</v>
      </c>
      <c r="M18" s="39">
        <f>IF(M$7=1,L18*(1+Dateneingabe_Ergebnisse!$F9),0)</f>
        <v>0</v>
      </c>
      <c r="N18" s="39">
        <f>IF(N$7=1,M18*(1+Dateneingabe_Ergebnisse!$F9),0)</f>
        <v>0</v>
      </c>
      <c r="O18" s="39">
        <f>IF(O$7=1,N18*(1+Dateneingabe_Ergebnisse!$F9),0)</f>
        <v>0</v>
      </c>
      <c r="P18" s="39">
        <f>IF(P$7=1,O18*(1+Dateneingabe_Ergebnisse!$F9),0)</f>
        <v>0</v>
      </c>
      <c r="Q18" s="39">
        <f>IF(Q$7=1,P18*(1+Dateneingabe_Ergebnisse!$F9),0)</f>
        <v>0</v>
      </c>
      <c r="R18" s="39">
        <f>IF(R$7=1,Q18*(1+Dateneingabe_Ergebnisse!$F9),0)</f>
        <v>0</v>
      </c>
      <c r="S18" s="39">
        <f>IF(S$7=1,R18*(1+Dateneingabe_Ergebnisse!$F9),0)</f>
        <v>0</v>
      </c>
      <c r="T18" s="39">
        <f>IF(T$7=1,S18*(1+Dateneingabe_Ergebnisse!$F9),0)</f>
        <v>0</v>
      </c>
      <c r="U18" s="39">
        <f>IF(U$7=1,T18*(1+Dateneingabe_Ergebnisse!$F9),0)</f>
        <v>0</v>
      </c>
      <c r="V18" s="39">
        <f>IF(V$7=1,U18*(1+Dateneingabe_Ergebnisse!$F9),0)</f>
        <v>0</v>
      </c>
    </row>
    <row r="19" spans="1:22" ht="12.75">
      <c r="A19" s="4" t="str">
        <f>Dateneingabe_Ergebnisse!$A$68</f>
        <v>Ersatzteile</v>
      </c>
      <c r="B19" s="13"/>
      <c r="C19" s="39">
        <f>IF(C$7=1,Dateneingabe_Ergebnisse!$C68*(1+Dateneingabe_Ergebnisse!$F10),0)</f>
        <v>0</v>
      </c>
      <c r="D19" s="39">
        <f>IF(D$7=1,C19*(1+Dateneingabe_Ergebnisse!$F10),0)</f>
        <v>0</v>
      </c>
      <c r="E19" s="39">
        <f>IF(E$7=1,D19*(1+Dateneingabe_Ergebnisse!$F10),0)</f>
        <v>0</v>
      </c>
      <c r="F19" s="39">
        <f>IF(F$7=1,E19*(1+Dateneingabe_Ergebnisse!$F10),0)</f>
        <v>0</v>
      </c>
      <c r="G19" s="39">
        <f>IF(G$7=1,F19*(1+Dateneingabe_Ergebnisse!$F10),0)</f>
        <v>0</v>
      </c>
      <c r="H19" s="39">
        <f>IF(H$7=1,G19*(1+Dateneingabe_Ergebnisse!$F10),0)</f>
        <v>0</v>
      </c>
      <c r="I19" s="39">
        <f>IF(I$7=1,H19*(1+Dateneingabe_Ergebnisse!$F10),0)</f>
        <v>0</v>
      </c>
      <c r="J19" s="39">
        <f>IF(J$7=1,I19*(1+Dateneingabe_Ergebnisse!$F10),0)</f>
        <v>0</v>
      </c>
      <c r="K19" s="39">
        <f>IF(K$7=1,J19*(1+Dateneingabe_Ergebnisse!$F10),0)</f>
        <v>0</v>
      </c>
      <c r="L19" s="39">
        <f>IF(L$7=1,K19*(1+Dateneingabe_Ergebnisse!$F10),0)</f>
        <v>0</v>
      </c>
      <c r="M19" s="39">
        <f>IF(M$7=1,L19*(1+Dateneingabe_Ergebnisse!$F10),0)</f>
        <v>0</v>
      </c>
      <c r="N19" s="39">
        <f>IF(N$7=1,M19*(1+Dateneingabe_Ergebnisse!$F10),0)</f>
        <v>0</v>
      </c>
      <c r="O19" s="39">
        <f>IF(O$7=1,N19*(1+Dateneingabe_Ergebnisse!$F10),0)</f>
        <v>0</v>
      </c>
      <c r="P19" s="39">
        <f>IF(P$7=1,O19*(1+Dateneingabe_Ergebnisse!$F10),0)</f>
        <v>0</v>
      </c>
      <c r="Q19" s="39">
        <f>IF(Q$7=1,P19*(1+Dateneingabe_Ergebnisse!$F10),0)</f>
        <v>0</v>
      </c>
      <c r="R19" s="39">
        <f>IF(R$7=1,Q19*(1+Dateneingabe_Ergebnisse!$F10),0)</f>
        <v>0</v>
      </c>
      <c r="S19" s="39">
        <f>IF(S$7=1,R19*(1+Dateneingabe_Ergebnisse!$F10),0)</f>
        <v>0</v>
      </c>
      <c r="T19" s="39">
        <f>IF(T$7=1,S19*(1+Dateneingabe_Ergebnisse!$F10),0)</f>
        <v>0</v>
      </c>
      <c r="U19" s="39">
        <f>IF(U$7=1,T19*(1+Dateneingabe_Ergebnisse!$F10),0)</f>
        <v>0</v>
      </c>
      <c r="V19" s="39">
        <f>IF(V$7=1,U19*(1+Dateneingabe_Ergebnisse!$F10),0)</f>
        <v>0</v>
      </c>
    </row>
    <row r="20" spans="1:22" ht="12.75">
      <c r="A20" s="4" t="str">
        <f>Dateneingabe_Ergebnisse!$A$69</f>
        <v>### ggf. weitere Folgekosten ergänzen</v>
      </c>
      <c r="B20" s="13"/>
      <c r="C20" s="39">
        <f>IF(C$7=1,Dateneingabe_Ergebnisse!$C69*(1+Dateneingabe_Ergebnisse!$F11),0)</f>
        <v>0</v>
      </c>
      <c r="D20" s="39">
        <f>IF(D$7=1,C20*(1+Dateneingabe_Ergebnisse!$F11),0)</f>
        <v>0</v>
      </c>
      <c r="E20" s="39">
        <f>IF(E$7=1,D20*(1+Dateneingabe_Ergebnisse!$F11),0)</f>
        <v>0</v>
      </c>
      <c r="F20" s="39">
        <f>IF(F$7=1,E20*(1+Dateneingabe_Ergebnisse!$F11),0)</f>
        <v>0</v>
      </c>
      <c r="G20" s="39">
        <f>IF(G$7=1,F20*(1+Dateneingabe_Ergebnisse!$F11),0)</f>
        <v>0</v>
      </c>
      <c r="H20" s="39">
        <f>IF(H$7=1,G20*(1+Dateneingabe_Ergebnisse!$F11),0)</f>
        <v>0</v>
      </c>
      <c r="I20" s="39">
        <f>IF(I$7=1,H20*(1+Dateneingabe_Ergebnisse!$F11),0)</f>
        <v>0</v>
      </c>
      <c r="J20" s="39">
        <f>IF(J$7=1,I20*(1+Dateneingabe_Ergebnisse!$F11),0)</f>
        <v>0</v>
      </c>
      <c r="K20" s="39">
        <f>IF(K$7=1,J20*(1+Dateneingabe_Ergebnisse!$F11),0)</f>
        <v>0</v>
      </c>
      <c r="L20" s="39">
        <f>IF(L$7=1,K20*(1+Dateneingabe_Ergebnisse!$F11),0)</f>
        <v>0</v>
      </c>
      <c r="M20" s="39">
        <f>IF(M$7=1,L20*(1+Dateneingabe_Ergebnisse!$F11),0)</f>
        <v>0</v>
      </c>
      <c r="N20" s="39">
        <f>IF(N$7=1,M20*(1+Dateneingabe_Ergebnisse!$F11),0)</f>
        <v>0</v>
      </c>
      <c r="O20" s="39">
        <f>IF(O$7=1,N20*(1+Dateneingabe_Ergebnisse!$F11),0)</f>
        <v>0</v>
      </c>
      <c r="P20" s="39">
        <f>IF(P$7=1,O20*(1+Dateneingabe_Ergebnisse!$F11),0)</f>
        <v>0</v>
      </c>
      <c r="Q20" s="39">
        <f>IF(Q$7=1,P20*(1+Dateneingabe_Ergebnisse!$F11),0)</f>
        <v>0</v>
      </c>
      <c r="R20" s="39">
        <f>IF(R$7=1,Q20*(1+Dateneingabe_Ergebnisse!$F11),0)</f>
        <v>0</v>
      </c>
      <c r="S20" s="39">
        <f>IF(S$7=1,R20*(1+Dateneingabe_Ergebnisse!$F11),0)</f>
        <v>0</v>
      </c>
      <c r="T20" s="39">
        <f>IF(T$7=1,S20*(1+Dateneingabe_Ergebnisse!$F11),0)</f>
        <v>0</v>
      </c>
      <c r="U20" s="39">
        <f>IF(U$7=1,T20*(1+Dateneingabe_Ergebnisse!$F11),0)</f>
        <v>0</v>
      </c>
      <c r="V20" s="39">
        <f>IF(V$7=1,U20*(1+Dateneingabe_Ergebnisse!$F11),0)</f>
        <v>0</v>
      </c>
    </row>
    <row r="21" spans="1:22" ht="12.75">
      <c r="A21" s="4" t="str">
        <f>Dateneingabe_Ergebnisse!$A$70</f>
        <v>### ggf. weitere Folgekosten ergänzen</v>
      </c>
      <c r="B21" s="13"/>
      <c r="C21" s="39">
        <f>IF(C$7=1,Dateneingabe_Ergebnisse!$C70*(1+Dateneingabe_Ergebnisse!$F12),0)</f>
        <v>0</v>
      </c>
      <c r="D21" s="39">
        <f>IF(D$7=1,C21*(1+Dateneingabe_Ergebnisse!$F12),0)</f>
        <v>0</v>
      </c>
      <c r="E21" s="39">
        <f>IF(E$7=1,D21*(1+Dateneingabe_Ergebnisse!$F12),0)</f>
        <v>0</v>
      </c>
      <c r="F21" s="39">
        <f>IF(F$7=1,E21*(1+Dateneingabe_Ergebnisse!$F12),0)</f>
        <v>0</v>
      </c>
      <c r="G21" s="39">
        <f>IF(G$7=1,F21*(1+Dateneingabe_Ergebnisse!$F12),0)</f>
        <v>0</v>
      </c>
      <c r="H21" s="39">
        <f>IF(H$7=1,G21*(1+Dateneingabe_Ergebnisse!$F12),0)</f>
        <v>0</v>
      </c>
      <c r="I21" s="39">
        <f>IF(I$7=1,H21*(1+Dateneingabe_Ergebnisse!$F12),0)</f>
        <v>0</v>
      </c>
      <c r="J21" s="39">
        <f>IF(J$7=1,I21*(1+Dateneingabe_Ergebnisse!$F12),0)</f>
        <v>0</v>
      </c>
      <c r="K21" s="39">
        <f>IF(K$7=1,J21*(1+Dateneingabe_Ergebnisse!$F12),0)</f>
        <v>0</v>
      </c>
      <c r="L21" s="39">
        <f>IF(L$7=1,K21*(1+Dateneingabe_Ergebnisse!$F12),0)</f>
        <v>0</v>
      </c>
      <c r="M21" s="39">
        <f>IF(M$7=1,L21*(1+Dateneingabe_Ergebnisse!$F12),0)</f>
        <v>0</v>
      </c>
      <c r="N21" s="39">
        <f>IF(N$7=1,M21*(1+Dateneingabe_Ergebnisse!$F12),0)</f>
        <v>0</v>
      </c>
      <c r="O21" s="39">
        <f>IF(O$7=1,N21*(1+Dateneingabe_Ergebnisse!$F12),0)</f>
        <v>0</v>
      </c>
      <c r="P21" s="39">
        <f>IF(P$7=1,O21*(1+Dateneingabe_Ergebnisse!$F12),0)</f>
        <v>0</v>
      </c>
      <c r="Q21" s="39">
        <f>IF(Q$7=1,P21*(1+Dateneingabe_Ergebnisse!$F12),0)</f>
        <v>0</v>
      </c>
      <c r="R21" s="39">
        <f>IF(R$7=1,Q21*(1+Dateneingabe_Ergebnisse!$F12),0)</f>
        <v>0</v>
      </c>
      <c r="S21" s="39">
        <f>IF(S$7=1,R21*(1+Dateneingabe_Ergebnisse!$F12),0)</f>
        <v>0</v>
      </c>
      <c r="T21" s="39">
        <f>IF(T$7=1,S21*(1+Dateneingabe_Ergebnisse!$F12),0)</f>
        <v>0</v>
      </c>
      <c r="U21" s="39">
        <f>IF(U$7=1,T21*(1+Dateneingabe_Ergebnisse!$F12),0)</f>
        <v>0</v>
      </c>
      <c r="V21" s="39">
        <f>IF(V$7=1,U21*(1+Dateneingabe_Ergebnisse!$F12),0)</f>
        <v>0</v>
      </c>
    </row>
    <row r="22" spans="1:22" ht="12.75">
      <c r="A22" s="11" t="s">
        <v>179</v>
      </c>
      <c r="B22" s="13"/>
      <c r="C22" s="13"/>
      <c r="D22" s="13"/>
      <c r="E22" s="13"/>
      <c r="F22" s="13"/>
      <c r="G22" s="13"/>
      <c r="H22" s="13"/>
      <c r="I22" s="13"/>
      <c r="J22" s="13"/>
      <c r="K22" s="13"/>
      <c r="L22" s="13"/>
      <c r="M22" s="4"/>
      <c r="N22" s="4"/>
      <c r="O22" s="4"/>
      <c r="P22" s="4"/>
      <c r="Q22" s="4"/>
      <c r="R22" s="4"/>
      <c r="S22" s="4"/>
      <c r="T22" s="4"/>
      <c r="U22" s="4"/>
      <c r="V22" s="4"/>
    </row>
    <row r="23" spans="1:22" ht="12.75">
      <c r="A23" s="4" t="str">
        <f>Dateneingabe_Ergebnisse!$A$75</f>
        <v>Strom (Tarif 1)</v>
      </c>
      <c r="B23" s="13"/>
      <c r="C23" s="39">
        <f>IF(C$7=1,Dateneingabe_Ergebnisse!$C75*Dateneingabe_Ergebnisse!$C18*(1+Dateneingabe_Ergebnisse!$F18),0)</f>
        <v>0</v>
      </c>
      <c r="D23" s="39">
        <f>IF(D$7=1,C23*(1+Dateneingabe_Ergebnisse!$F18),0)</f>
        <v>0</v>
      </c>
      <c r="E23" s="39">
        <f>IF(E$7=1,D23*(1+Dateneingabe_Ergebnisse!$F18),0)</f>
        <v>0</v>
      </c>
      <c r="F23" s="39">
        <f>IF(F$7=1,E23*(1+Dateneingabe_Ergebnisse!$F18),0)</f>
        <v>0</v>
      </c>
      <c r="G23" s="39">
        <f>IF(G$7=1,F23*(1+Dateneingabe_Ergebnisse!$F18),0)</f>
        <v>0</v>
      </c>
      <c r="H23" s="39">
        <f>IF(H$7=1,G23*(1+Dateneingabe_Ergebnisse!$F18),0)</f>
        <v>0</v>
      </c>
      <c r="I23" s="39">
        <f>IF(I$7=1,H23*(1+Dateneingabe_Ergebnisse!$F18),0)</f>
        <v>0</v>
      </c>
      <c r="J23" s="39">
        <f>IF(J$7=1,I23*(1+Dateneingabe_Ergebnisse!$F18),0)</f>
        <v>0</v>
      </c>
      <c r="K23" s="39">
        <f>IF(K$7=1,J23*(1+Dateneingabe_Ergebnisse!$F18),0)</f>
        <v>0</v>
      </c>
      <c r="L23" s="39">
        <f>IF(L$7=1,K23*(1+Dateneingabe_Ergebnisse!$F18),0)</f>
        <v>0</v>
      </c>
      <c r="M23" s="39">
        <f>IF(M$7=1,L23*(1+Dateneingabe_Ergebnisse!$F18),0)</f>
        <v>0</v>
      </c>
      <c r="N23" s="39">
        <f>IF(N$7=1,M23*(1+Dateneingabe_Ergebnisse!$F18),0)</f>
        <v>0</v>
      </c>
      <c r="O23" s="39">
        <f>IF(O$7=1,N23*(1+Dateneingabe_Ergebnisse!$F18),0)</f>
        <v>0</v>
      </c>
      <c r="P23" s="39">
        <f>IF(P$7=1,O23*(1+Dateneingabe_Ergebnisse!$F18),0)</f>
        <v>0</v>
      </c>
      <c r="Q23" s="39">
        <f>IF(Q$7=1,P23*(1+Dateneingabe_Ergebnisse!$F18),0)</f>
        <v>0</v>
      </c>
      <c r="R23" s="39">
        <f>IF(R$7=1,Q23*(1+Dateneingabe_Ergebnisse!$F18),0)</f>
        <v>0</v>
      </c>
      <c r="S23" s="39">
        <f>IF(S$7=1,R23*(1+Dateneingabe_Ergebnisse!$F18),0)</f>
        <v>0</v>
      </c>
      <c r="T23" s="39">
        <f>IF(T$7=1,S23*(1+Dateneingabe_Ergebnisse!$F18),0)</f>
        <v>0</v>
      </c>
      <c r="U23" s="39">
        <f>IF(U$7=1,T23*(1+Dateneingabe_Ergebnisse!$F18),0)</f>
        <v>0</v>
      </c>
      <c r="V23" s="39">
        <f>IF(V$7=1,U23*(1+Dateneingabe_Ergebnisse!$F18),0)</f>
        <v>0</v>
      </c>
    </row>
    <row r="24" spans="1:22" ht="12.75">
      <c r="A24" s="4" t="str">
        <f>Dateneingabe_Ergebnisse!$A$76</f>
        <v>Strom (Tarif 2)</v>
      </c>
      <c r="B24" s="13"/>
      <c r="C24" s="39">
        <f>IF(C$7=1,Dateneingabe_Ergebnisse!$C76*Dateneingabe_Ergebnisse!$C19*(1+Dateneingabe_Ergebnisse!$F19),0)</f>
        <v>0</v>
      </c>
      <c r="D24" s="39">
        <f>IF(D$7=1,C24*(1+Dateneingabe_Ergebnisse!$F19),0)</f>
        <v>0</v>
      </c>
      <c r="E24" s="39">
        <f>IF(E$7=1,D24*(1+Dateneingabe_Ergebnisse!$F19),0)</f>
        <v>0</v>
      </c>
      <c r="F24" s="39">
        <f>IF(F$7=1,E24*(1+Dateneingabe_Ergebnisse!$F19),0)</f>
        <v>0</v>
      </c>
      <c r="G24" s="39">
        <f>IF(G$7=1,F24*(1+Dateneingabe_Ergebnisse!$F19),0)</f>
        <v>0</v>
      </c>
      <c r="H24" s="39">
        <f>IF(H$7=1,G24*(1+Dateneingabe_Ergebnisse!$F19),0)</f>
        <v>0</v>
      </c>
      <c r="I24" s="39">
        <f>IF(I$7=1,H24*(1+Dateneingabe_Ergebnisse!$F19),0)</f>
        <v>0</v>
      </c>
      <c r="J24" s="39">
        <f>IF(J$7=1,I24*(1+Dateneingabe_Ergebnisse!$F19),0)</f>
        <v>0</v>
      </c>
      <c r="K24" s="39">
        <f>IF(K$7=1,J24*(1+Dateneingabe_Ergebnisse!$F19),0)</f>
        <v>0</v>
      </c>
      <c r="L24" s="39">
        <f>IF(L$7=1,K24*(1+Dateneingabe_Ergebnisse!$F19),0)</f>
        <v>0</v>
      </c>
      <c r="M24" s="39">
        <f>IF(M$7=1,L24*(1+Dateneingabe_Ergebnisse!$F19),0)</f>
        <v>0</v>
      </c>
      <c r="N24" s="39">
        <f>IF(N$7=1,M24*(1+Dateneingabe_Ergebnisse!$F19),0)</f>
        <v>0</v>
      </c>
      <c r="O24" s="39">
        <f>IF(O$7=1,N24*(1+Dateneingabe_Ergebnisse!$F19),0)</f>
        <v>0</v>
      </c>
      <c r="P24" s="39">
        <f>IF(P$7=1,O24*(1+Dateneingabe_Ergebnisse!$F19),0)</f>
        <v>0</v>
      </c>
      <c r="Q24" s="39">
        <f>IF(Q$7=1,P24*(1+Dateneingabe_Ergebnisse!$F19),0)</f>
        <v>0</v>
      </c>
      <c r="R24" s="39">
        <f>IF(R$7=1,Q24*(1+Dateneingabe_Ergebnisse!$F19),0)</f>
        <v>0</v>
      </c>
      <c r="S24" s="39">
        <f>IF(S$7=1,R24*(1+Dateneingabe_Ergebnisse!$F19),0)</f>
        <v>0</v>
      </c>
      <c r="T24" s="39">
        <f>IF(T$7=1,S24*(1+Dateneingabe_Ergebnisse!$F19),0)</f>
        <v>0</v>
      </c>
      <c r="U24" s="39">
        <f>IF(U$7=1,T24*(1+Dateneingabe_Ergebnisse!$F19),0)</f>
        <v>0</v>
      </c>
      <c r="V24" s="39">
        <f>IF(V$7=1,U24*(1+Dateneingabe_Ergebnisse!$F19),0)</f>
        <v>0</v>
      </c>
    </row>
    <row r="25" spans="1:22" ht="12.75">
      <c r="A25" s="4" t="str">
        <f>Dateneingabe_Ergebnisse!$A$77</f>
        <v>Trinkwasser (Ver- und Entsorgung)</v>
      </c>
      <c r="B25" s="13"/>
      <c r="C25" s="39">
        <f>IF(C$7=1,Dateneingabe_Ergebnisse!$C77*Dateneingabe_Ergebnisse!$C20*(1+Dateneingabe_Ergebnisse!$F20),0)</f>
        <v>0</v>
      </c>
      <c r="D25" s="39">
        <f>IF(D$7=1,C25*(1+Dateneingabe_Ergebnisse!$F20),0)</f>
        <v>0</v>
      </c>
      <c r="E25" s="39">
        <f>IF(E$7=1,D25*(1+Dateneingabe_Ergebnisse!$F20),0)</f>
        <v>0</v>
      </c>
      <c r="F25" s="39">
        <f>IF(F$7=1,E25*(1+Dateneingabe_Ergebnisse!$F20),0)</f>
        <v>0</v>
      </c>
      <c r="G25" s="39">
        <f>IF(G$7=1,F25*(1+Dateneingabe_Ergebnisse!$F20),0)</f>
        <v>0</v>
      </c>
      <c r="H25" s="39">
        <f>IF(H$7=1,G25*(1+Dateneingabe_Ergebnisse!$F20),0)</f>
        <v>0</v>
      </c>
      <c r="I25" s="39">
        <f>IF(I$7=1,H25*(1+Dateneingabe_Ergebnisse!$F20),0)</f>
        <v>0</v>
      </c>
      <c r="J25" s="39">
        <f>IF(J$7=1,I25*(1+Dateneingabe_Ergebnisse!$F20),0)</f>
        <v>0</v>
      </c>
      <c r="K25" s="39">
        <f>IF(K$7=1,J25*(1+Dateneingabe_Ergebnisse!$F20),0)</f>
        <v>0</v>
      </c>
      <c r="L25" s="39">
        <f>IF(L$7=1,K25*(1+Dateneingabe_Ergebnisse!$F20),0)</f>
        <v>0</v>
      </c>
      <c r="M25" s="39">
        <f>IF(M$7=1,L25*(1+Dateneingabe_Ergebnisse!$F20),0)</f>
        <v>0</v>
      </c>
      <c r="N25" s="39">
        <f>IF(N$7=1,M25*(1+Dateneingabe_Ergebnisse!$F20),0)</f>
        <v>0</v>
      </c>
      <c r="O25" s="39">
        <f>IF(O$7=1,N25*(1+Dateneingabe_Ergebnisse!$F20),0)</f>
        <v>0</v>
      </c>
      <c r="P25" s="39">
        <f>IF(P$7=1,O25*(1+Dateneingabe_Ergebnisse!$F20),0)</f>
        <v>0</v>
      </c>
      <c r="Q25" s="39">
        <f>IF(Q$7=1,P25*(1+Dateneingabe_Ergebnisse!$F20),0)</f>
        <v>0</v>
      </c>
      <c r="R25" s="39">
        <f>IF(R$7=1,Q25*(1+Dateneingabe_Ergebnisse!$F20),0)</f>
        <v>0</v>
      </c>
      <c r="S25" s="39">
        <f>IF(S$7=1,R25*(1+Dateneingabe_Ergebnisse!$F20),0)</f>
        <v>0</v>
      </c>
      <c r="T25" s="39">
        <f>IF(T$7=1,S25*(1+Dateneingabe_Ergebnisse!$F20),0)</f>
        <v>0</v>
      </c>
      <c r="U25" s="39">
        <f>IF(U$7=1,T25*(1+Dateneingabe_Ergebnisse!$F20),0)</f>
        <v>0</v>
      </c>
      <c r="V25" s="39">
        <f>IF(V$7=1,U25*(1+Dateneingabe_Ergebnisse!$F20),0)</f>
        <v>0</v>
      </c>
    </row>
    <row r="26" spans="1:22" ht="12.75">
      <c r="A26" s="4" t="str">
        <f>Dateneingabe_Ergebnisse!$A$78</f>
        <v>Regen-/Brauchwasser</v>
      </c>
      <c r="B26" s="13"/>
      <c r="C26" s="39">
        <f>IF(C$7=1,Dateneingabe_Ergebnisse!$C78*Dateneingabe_Ergebnisse!$C21*(1+Dateneingabe_Ergebnisse!$F21),0)</f>
        <v>0</v>
      </c>
      <c r="D26" s="39">
        <f>IF(D$7=1,C26*(1+Dateneingabe_Ergebnisse!$F21),0)</f>
        <v>0</v>
      </c>
      <c r="E26" s="39">
        <f>IF(E$7=1,D26*(1+Dateneingabe_Ergebnisse!$F21),0)</f>
        <v>0</v>
      </c>
      <c r="F26" s="39">
        <f>IF(F$7=1,E26*(1+Dateneingabe_Ergebnisse!$F21),0)</f>
        <v>0</v>
      </c>
      <c r="G26" s="39">
        <f>IF(G$7=1,F26*(1+Dateneingabe_Ergebnisse!$F21),0)</f>
        <v>0</v>
      </c>
      <c r="H26" s="39">
        <f>IF(H$7=1,G26*(1+Dateneingabe_Ergebnisse!$F21),0)</f>
        <v>0</v>
      </c>
      <c r="I26" s="39">
        <f>IF(I$7=1,H26*(1+Dateneingabe_Ergebnisse!$F21),0)</f>
        <v>0</v>
      </c>
      <c r="J26" s="39">
        <f>IF(J$7=1,I26*(1+Dateneingabe_Ergebnisse!$F21),0)</f>
        <v>0</v>
      </c>
      <c r="K26" s="39">
        <f>IF(K$7=1,J26*(1+Dateneingabe_Ergebnisse!$F21),0)</f>
        <v>0</v>
      </c>
      <c r="L26" s="39">
        <f>IF(L$7=1,K26*(1+Dateneingabe_Ergebnisse!$F21),0)</f>
        <v>0</v>
      </c>
      <c r="M26" s="39">
        <f>IF(M$7=1,L26*(1+Dateneingabe_Ergebnisse!$F21),0)</f>
        <v>0</v>
      </c>
      <c r="N26" s="39">
        <f>IF(N$7=1,M26*(1+Dateneingabe_Ergebnisse!$F21),0)</f>
        <v>0</v>
      </c>
      <c r="O26" s="39">
        <f>IF(O$7=1,N26*(1+Dateneingabe_Ergebnisse!$F21),0)</f>
        <v>0</v>
      </c>
      <c r="P26" s="39">
        <f>IF(P$7=1,O26*(1+Dateneingabe_Ergebnisse!$F21),0)</f>
        <v>0</v>
      </c>
      <c r="Q26" s="39">
        <f>IF(Q$7=1,P26*(1+Dateneingabe_Ergebnisse!$F21),0)</f>
        <v>0</v>
      </c>
      <c r="R26" s="39">
        <f>IF(R$7=1,Q26*(1+Dateneingabe_Ergebnisse!$F21),0)</f>
        <v>0</v>
      </c>
      <c r="S26" s="39">
        <f>IF(S$7=1,R26*(1+Dateneingabe_Ergebnisse!$F21),0)</f>
        <v>0</v>
      </c>
      <c r="T26" s="39">
        <f>IF(T$7=1,S26*(1+Dateneingabe_Ergebnisse!$F21),0)</f>
        <v>0</v>
      </c>
      <c r="U26" s="39">
        <f>IF(U$7=1,T26*(1+Dateneingabe_Ergebnisse!$F21),0)</f>
        <v>0</v>
      </c>
      <c r="V26" s="39">
        <f>IF(V$7=1,U26*(1+Dateneingabe_Ergebnisse!$F21),0)</f>
        <v>0</v>
      </c>
    </row>
    <row r="27" spans="1:22" ht="12.75">
      <c r="A27" s="4" t="str">
        <f>Dateneingabe_Ergebnisse!$A$79</f>
        <v>Papier</v>
      </c>
      <c r="B27" s="13"/>
      <c r="C27" s="39">
        <f>IF(C$7=1,Dateneingabe_Ergebnisse!$C79*Dateneingabe_Ergebnisse!$C22*(1+Dateneingabe_Ergebnisse!$F22),0)</f>
        <v>0</v>
      </c>
      <c r="D27" s="39">
        <f>IF(D$7=1,C27*(1+Dateneingabe_Ergebnisse!$F22),0)</f>
        <v>0</v>
      </c>
      <c r="E27" s="39">
        <f>IF(E$7=1,D27*(1+Dateneingabe_Ergebnisse!$F22),0)</f>
        <v>0</v>
      </c>
      <c r="F27" s="39">
        <f>IF(F$7=1,E27*(1+Dateneingabe_Ergebnisse!$F22),0)</f>
        <v>0</v>
      </c>
      <c r="G27" s="39">
        <f>IF(G$7=1,F27*(1+Dateneingabe_Ergebnisse!$F22),0)</f>
        <v>0</v>
      </c>
      <c r="H27" s="39">
        <f>IF(H$7=1,G27*(1+Dateneingabe_Ergebnisse!$F22),0)</f>
        <v>0</v>
      </c>
      <c r="I27" s="39">
        <f>IF(I$7=1,H27*(1+Dateneingabe_Ergebnisse!$F22),0)</f>
        <v>0</v>
      </c>
      <c r="J27" s="39">
        <f>IF(J$7=1,I27*(1+Dateneingabe_Ergebnisse!$F22),0)</f>
        <v>0</v>
      </c>
      <c r="K27" s="39">
        <f>IF(K$7=1,J27*(1+Dateneingabe_Ergebnisse!$F22),0)</f>
        <v>0</v>
      </c>
      <c r="L27" s="39">
        <f>IF(L$7=1,K27*(1+Dateneingabe_Ergebnisse!$F22),0)</f>
        <v>0</v>
      </c>
      <c r="M27" s="39">
        <f>IF(M$7=1,L27*(1+Dateneingabe_Ergebnisse!$F22),0)</f>
        <v>0</v>
      </c>
      <c r="N27" s="39">
        <f>IF(N$7=1,M27*(1+Dateneingabe_Ergebnisse!$F22),0)</f>
        <v>0</v>
      </c>
      <c r="O27" s="39">
        <f>IF(O$7=1,N27*(1+Dateneingabe_Ergebnisse!$F22),0)</f>
        <v>0</v>
      </c>
      <c r="P27" s="39">
        <f>IF(P$7=1,O27*(1+Dateneingabe_Ergebnisse!$F22),0)</f>
        <v>0</v>
      </c>
      <c r="Q27" s="39">
        <f>IF(Q$7=1,P27*(1+Dateneingabe_Ergebnisse!$F22),0)</f>
        <v>0</v>
      </c>
      <c r="R27" s="39">
        <f>IF(R$7=1,Q27*(1+Dateneingabe_Ergebnisse!$F22),0)</f>
        <v>0</v>
      </c>
      <c r="S27" s="39">
        <f>IF(S$7=1,R27*(1+Dateneingabe_Ergebnisse!$F22),0)</f>
        <v>0</v>
      </c>
      <c r="T27" s="39">
        <f>IF(T$7=1,S27*(1+Dateneingabe_Ergebnisse!$F22),0)</f>
        <v>0</v>
      </c>
      <c r="U27" s="39">
        <f>IF(U$7=1,T27*(1+Dateneingabe_Ergebnisse!$F22),0)</f>
        <v>0</v>
      </c>
      <c r="V27" s="39">
        <f>IF(V$7=1,U27*(1+Dateneingabe_Ergebnisse!$F22),0)</f>
        <v>0</v>
      </c>
    </row>
    <row r="28" spans="1:22" ht="12.75">
      <c r="A28" s="4" t="str">
        <f>Dateneingabe_Ergebnisse!$A$80</f>
        <v>### ggf. weitere Betriebsstoffe ergänzen</v>
      </c>
      <c r="B28" s="13"/>
      <c r="C28" s="39">
        <f>IF(C$7=1,Dateneingabe_Ergebnisse!$C80*Dateneingabe_Ergebnisse!$C23*(1+Dateneingabe_Ergebnisse!$F23),0)</f>
        <v>0</v>
      </c>
      <c r="D28" s="39">
        <f>IF(D$7=1,C28*(1+Dateneingabe_Ergebnisse!$F23),0)</f>
        <v>0</v>
      </c>
      <c r="E28" s="39">
        <f>IF(E$7=1,D28*(1+Dateneingabe_Ergebnisse!$F23),0)</f>
        <v>0</v>
      </c>
      <c r="F28" s="39">
        <f>IF(F$7=1,E28*(1+Dateneingabe_Ergebnisse!$F23),0)</f>
        <v>0</v>
      </c>
      <c r="G28" s="39">
        <f>IF(G$7=1,F28*(1+Dateneingabe_Ergebnisse!$F23),0)</f>
        <v>0</v>
      </c>
      <c r="H28" s="39">
        <f>IF(H$7=1,G28*(1+Dateneingabe_Ergebnisse!$F23),0)</f>
        <v>0</v>
      </c>
      <c r="I28" s="39">
        <f>IF(I$7=1,H28*(1+Dateneingabe_Ergebnisse!$F23),0)</f>
        <v>0</v>
      </c>
      <c r="J28" s="39">
        <f>IF(J$7=1,I28*(1+Dateneingabe_Ergebnisse!$F23),0)</f>
        <v>0</v>
      </c>
      <c r="K28" s="39">
        <f>IF(K$7=1,J28*(1+Dateneingabe_Ergebnisse!$F23),0)</f>
        <v>0</v>
      </c>
      <c r="L28" s="39">
        <f>IF(L$7=1,K28*(1+Dateneingabe_Ergebnisse!$F23),0)</f>
        <v>0</v>
      </c>
      <c r="M28" s="39">
        <f>IF(M$7=1,L28*(1+Dateneingabe_Ergebnisse!$F23),0)</f>
        <v>0</v>
      </c>
      <c r="N28" s="39">
        <f>IF(N$7=1,M28*(1+Dateneingabe_Ergebnisse!$F23),0)</f>
        <v>0</v>
      </c>
      <c r="O28" s="39">
        <f>IF(O$7=1,N28*(1+Dateneingabe_Ergebnisse!$F23),0)</f>
        <v>0</v>
      </c>
      <c r="P28" s="39">
        <f>IF(P$7=1,O28*(1+Dateneingabe_Ergebnisse!$F23),0)</f>
        <v>0</v>
      </c>
      <c r="Q28" s="39">
        <f>IF(Q$7=1,P28*(1+Dateneingabe_Ergebnisse!$F23),0)</f>
        <v>0</v>
      </c>
      <c r="R28" s="39">
        <f>IF(R$7=1,Q28*(1+Dateneingabe_Ergebnisse!$F23),0)</f>
        <v>0</v>
      </c>
      <c r="S28" s="39">
        <f>IF(S$7=1,R28*(1+Dateneingabe_Ergebnisse!$F23),0)</f>
        <v>0</v>
      </c>
      <c r="T28" s="39">
        <f>IF(T$7=1,S28*(1+Dateneingabe_Ergebnisse!$F23),0)</f>
        <v>0</v>
      </c>
      <c r="U28" s="39">
        <f>IF(U$7=1,T28*(1+Dateneingabe_Ergebnisse!$F23),0)</f>
        <v>0</v>
      </c>
      <c r="V28" s="39">
        <f>IF(V$7=1,U28*(1+Dateneingabe_Ergebnisse!$F23),0)</f>
        <v>0</v>
      </c>
    </row>
    <row r="29" spans="1:22" ht="12.75">
      <c r="A29" s="4" t="str">
        <f>Dateneingabe_Ergebnisse!$A$81</f>
        <v>### ggf. weitere Betriebsstoffe ergänzen</v>
      </c>
      <c r="B29" s="13"/>
      <c r="C29" s="39">
        <f>IF(C$7=1,Dateneingabe_Ergebnisse!$C81*Dateneingabe_Ergebnisse!$C24*(1+Dateneingabe_Ergebnisse!$F24),0)</f>
        <v>0</v>
      </c>
      <c r="D29" s="39">
        <f>IF(D$7=1,C29*(1+Dateneingabe_Ergebnisse!$F24),0)</f>
        <v>0</v>
      </c>
      <c r="E29" s="39">
        <f>IF(E$7=1,D29*(1+Dateneingabe_Ergebnisse!$F24),0)</f>
        <v>0</v>
      </c>
      <c r="F29" s="39">
        <f>IF(F$7=1,E29*(1+Dateneingabe_Ergebnisse!$F24),0)</f>
        <v>0</v>
      </c>
      <c r="G29" s="39">
        <f>IF(G$7=1,F29*(1+Dateneingabe_Ergebnisse!$F24),0)</f>
        <v>0</v>
      </c>
      <c r="H29" s="39">
        <f>IF(H$7=1,G29*(1+Dateneingabe_Ergebnisse!$F24),0)</f>
        <v>0</v>
      </c>
      <c r="I29" s="39">
        <f>IF(I$7=1,H29*(1+Dateneingabe_Ergebnisse!$F24),0)</f>
        <v>0</v>
      </c>
      <c r="J29" s="39">
        <f>IF(J$7=1,I29*(1+Dateneingabe_Ergebnisse!$F24),0)</f>
        <v>0</v>
      </c>
      <c r="K29" s="39">
        <f>IF(K$7=1,J29*(1+Dateneingabe_Ergebnisse!$F24),0)</f>
        <v>0</v>
      </c>
      <c r="L29" s="39">
        <f>IF(L$7=1,K29*(1+Dateneingabe_Ergebnisse!$F24),0)</f>
        <v>0</v>
      </c>
      <c r="M29" s="39">
        <f>IF(M$7=1,L29*(1+Dateneingabe_Ergebnisse!$F24),0)</f>
        <v>0</v>
      </c>
      <c r="N29" s="39">
        <f>IF(N$7=1,M29*(1+Dateneingabe_Ergebnisse!$F24),0)</f>
        <v>0</v>
      </c>
      <c r="O29" s="39">
        <f>IF(O$7=1,N29*(1+Dateneingabe_Ergebnisse!$F24),0)</f>
        <v>0</v>
      </c>
      <c r="P29" s="39">
        <f>IF(P$7=1,O29*(1+Dateneingabe_Ergebnisse!$F24),0)</f>
        <v>0</v>
      </c>
      <c r="Q29" s="39">
        <f>IF(Q$7=1,P29*(1+Dateneingabe_Ergebnisse!$F24),0)</f>
        <v>0</v>
      </c>
      <c r="R29" s="39">
        <f>IF(R$7=1,Q29*(1+Dateneingabe_Ergebnisse!$F24),0)</f>
        <v>0</v>
      </c>
      <c r="S29" s="39">
        <f>IF(S$7=1,R29*(1+Dateneingabe_Ergebnisse!$F24),0)</f>
        <v>0</v>
      </c>
      <c r="T29" s="39">
        <f>IF(T$7=1,S29*(1+Dateneingabe_Ergebnisse!$F24),0)</f>
        <v>0</v>
      </c>
      <c r="U29" s="39">
        <f>IF(U$7=1,T29*(1+Dateneingabe_Ergebnisse!$F24),0)</f>
        <v>0</v>
      </c>
      <c r="V29" s="39">
        <f>IF(V$7=1,U29*(1+Dateneingabe_Ergebnisse!$F24),0)</f>
        <v>0</v>
      </c>
    </row>
    <row r="30" spans="1:22" ht="12.75">
      <c r="A30" s="11" t="s">
        <v>180</v>
      </c>
      <c r="B30" s="13"/>
      <c r="C30" s="13"/>
      <c r="D30" s="13"/>
      <c r="E30" s="13"/>
      <c r="F30" s="13"/>
      <c r="G30" s="13"/>
      <c r="H30" s="13"/>
      <c r="I30" s="13"/>
      <c r="J30" s="13"/>
      <c r="K30" s="13"/>
      <c r="L30" s="13"/>
      <c r="M30" s="4"/>
      <c r="N30" s="4"/>
      <c r="O30" s="4"/>
      <c r="P30" s="4"/>
      <c r="Q30" s="4"/>
      <c r="R30" s="4"/>
      <c r="S30" s="4"/>
      <c r="T30" s="4"/>
      <c r="U30" s="4"/>
      <c r="V30" s="4"/>
    </row>
    <row r="31" spans="1:22" ht="12.75">
      <c r="A31" s="4" t="str">
        <f>Dateneingabe_Ergebnisse!$A$86</f>
        <v>Toner</v>
      </c>
      <c r="B31" s="13"/>
      <c r="C31" s="39">
        <f>IF(C$7=1,Dateneingabe_Ergebnisse!$C87*Dateneingabe_Ergebnisse!$C88*(1+Dateneingabe_Ergebnisse!$F29),0)</f>
        <v>0</v>
      </c>
      <c r="D31" s="39">
        <f>IF(D$7=1,C31*(1+Dateneingabe_Ergebnisse!$F29),0)</f>
        <v>0</v>
      </c>
      <c r="E31" s="39">
        <f>IF(E$7=1,D31*(1+Dateneingabe_Ergebnisse!$F29),0)</f>
        <v>0</v>
      </c>
      <c r="F31" s="39">
        <f>IF(F$7=1,E31*(1+Dateneingabe_Ergebnisse!$F29),0)</f>
        <v>0</v>
      </c>
      <c r="G31" s="39">
        <f>IF(G$7=1,F31*(1+Dateneingabe_Ergebnisse!$F29),0)</f>
        <v>0</v>
      </c>
      <c r="H31" s="39">
        <f>IF(H$7=1,G31*(1+Dateneingabe_Ergebnisse!$F29),0)</f>
        <v>0</v>
      </c>
      <c r="I31" s="39">
        <f>IF(I$7=1,H31*(1+Dateneingabe_Ergebnisse!$F29),0)</f>
        <v>0</v>
      </c>
      <c r="J31" s="39">
        <f>IF(J$7=1,I31*(1+Dateneingabe_Ergebnisse!$F29),0)</f>
        <v>0</v>
      </c>
      <c r="K31" s="39">
        <f>IF(K$7=1,J31*(1+Dateneingabe_Ergebnisse!$F29),0)</f>
        <v>0</v>
      </c>
      <c r="L31" s="39">
        <f>IF(L$7=1,K31*(1+Dateneingabe_Ergebnisse!$F29),0)</f>
        <v>0</v>
      </c>
      <c r="M31" s="39">
        <f>IF(M$7=1,L31*(1+Dateneingabe_Ergebnisse!$F29),0)</f>
        <v>0</v>
      </c>
      <c r="N31" s="39">
        <f>IF(N$7=1,M31*(1+Dateneingabe_Ergebnisse!$F29),0)</f>
        <v>0</v>
      </c>
      <c r="O31" s="39">
        <f>IF(O$7=1,N31*(1+Dateneingabe_Ergebnisse!$F29),0)</f>
        <v>0</v>
      </c>
      <c r="P31" s="39">
        <f>IF(P$7=1,O31*(1+Dateneingabe_Ergebnisse!$F29),0)</f>
        <v>0</v>
      </c>
      <c r="Q31" s="39">
        <f>IF(Q$7=1,P31*(1+Dateneingabe_Ergebnisse!$F29),0)</f>
        <v>0</v>
      </c>
      <c r="R31" s="39">
        <f>IF(R$7=1,Q31*(1+Dateneingabe_Ergebnisse!$F29),0)</f>
        <v>0</v>
      </c>
      <c r="S31" s="39">
        <f>IF(S$7=1,R31*(1+Dateneingabe_Ergebnisse!$F29),0)</f>
        <v>0</v>
      </c>
      <c r="T31" s="39">
        <f>IF(T$7=1,S31*(1+Dateneingabe_Ergebnisse!$F29),0)</f>
        <v>0</v>
      </c>
      <c r="U31" s="39">
        <f>IF(U$7=1,T31*(1+Dateneingabe_Ergebnisse!$F29),0)</f>
        <v>0</v>
      </c>
      <c r="V31" s="39">
        <f>IF(V$7=1,U31*(1+Dateneingabe_Ergebnisse!$F29),0)</f>
        <v>0</v>
      </c>
    </row>
    <row r="32" spans="1:22" ht="12.75">
      <c r="A32" s="4" t="str">
        <f>Dateneingabe_Ergebnisse!$A$89</f>
        <v>### ggf. weitere Betriebsstoffe ergänzen</v>
      </c>
      <c r="B32" s="13"/>
      <c r="C32" s="39">
        <f>IF(C$7=1,Dateneingabe_Ergebnisse!$C90*Dateneingabe_Ergebnisse!$C91*(1+Dateneingabe_Ergebnisse!$F30),0)</f>
        <v>0</v>
      </c>
      <c r="D32" s="39">
        <f>IF(D$7=1,C32*(1+Dateneingabe_Ergebnisse!$F30),0)</f>
        <v>0</v>
      </c>
      <c r="E32" s="39">
        <f>IF(E$7=1,D32*(1+Dateneingabe_Ergebnisse!$F30),0)</f>
        <v>0</v>
      </c>
      <c r="F32" s="39">
        <f>IF(F$7=1,E32*(1+Dateneingabe_Ergebnisse!$F30),0)</f>
        <v>0</v>
      </c>
      <c r="G32" s="39">
        <f>IF(G$7=1,F32*(1+Dateneingabe_Ergebnisse!$F30),0)</f>
        <v>0</v>
      </c>
      <c r="H32" s="39">
        <f>IF(H$7=1,G32*(1+Dateneingabe_Ergebnisse!$F30),0)</f>
        <v>0</v>
      </c>
      <c r="I32" s="39">
        <f>IF(I$7=1,H32*(1+Dateneingabe_Ergebnisse!$F30),0)</f>
        <v>0</v>
      </c>
      <c r="J32" s="39">
        <f>IF(J$7=1,I32*(1+Dateneingabe_Ergebnisse!$F30),0)</f>
        <v>0</v>
      </c>
      <c r="K32" s="39">
        <f>IF(K$7=1,J32*(1+Dateneingabe_Ergebnisse!$F30),0)</f>
        <v>0</v>
      </c>
      <c r="L32" s="39">
        <f>IF(L$7=1,K32*(1+Dateneingabe_Ergebnisse!$F30),0)</f>
        <v>0</v>
      </c>
      <c r="M32" s="39">
        <f>IF(M$7=1,L32*(1+Dateneingabe_Ergebnisse!$F30),0)</f>
        <v>0</v>
      </c>
      <c r="N32" s="39">
        <f>IF(N$7=1,M32*(1+Dateneingabe_Ergebnisse!$F30),0)</f>
        <v>0</v>
      </c>
      <c r="O32" s="39">
        <f>IF(O$7=1,N32*(1+Dateneingabe_Ergebnisse!$F30),0)</f>
        <v>0</v>
      </c>
      <c r="P32" s="39">
        <f>IF(P$7=1,O32*(1+Dateneingabe_Ergebnisse!$F30),0)</f>
        <v>0</v>
      </c>
      <c r="Q32" s="39">
        <f>IF(Q$7=1,P32*(1+Dateneingabe_Ergebnisse!$F30),0)</f>
        <v>0</v>
      </c>
      <c r="R32" s="39">
        <f>IF(R$7=1,Q32*(1+Dateneingabe_Ergebnisse!$F30),0)</f>
        <v>0</v>
      </c>
      <c r="S32" s="39">
        <f>IF(S$7=1,R32*(1+Dateneingabe_Ergebnisse!$F30),0)</f>
        <v>0</v>
      </c>
      <c r="T32" s="39">
        <f>IF(T$7=1,S32*(1+Dateneingabe_Ergebnisse!$F30),0)</f>
        <v>0</v>
      </c>
      <c r="U32" s="39">
        <f>IF(U$7=1,T32*(1+Dateneingabe_Ergebnisse!$F30),0)</f>
        <v>0</v>
      </c>
      <c r="V32" s="39">
        <f>IF(V$7=1,U32*(1+Dateneingabe_Ergebnisse!$F30),0)</f>
        <v>0</v>
      </c>
    </row>
    <row r="33" spans="1:22" ht="12.75">
      <c r="A33" s="4" t="str">
        <f>Dateneingabe_Ergebnisse!$A$92</f>
        <v>### ggf. weitere Betriebsstoffe ergänzen</v>
      </c>
      <c r="B33" s="13"/>
      <c r="C33" s="39">
        <f>IF(C$7=1,Dateneingabe_Ergebnisse!$C93*Dateneingabe_Ergebnisse!$C94*(1+Dateneingabe_Ergebnisse!$F31),0)</f>
        <v>0</v>
      </c>
      <c r="D33" s="39">
        <f>IF(D$7=1,C33*(1+Dateneingabe_Ergebnisse!$F31),0)</f>
        <v>0</v>
      </c>
      <c r="E33" s="39">
        <f>IF(E$7=1,D33*(1+Dateneingabe_Ergebnisse!$F31),0)</f>
        <v>0</v>
      </c>
      <c r="F33" s="39">
        <f>IF(F$7=1,E33*(1+Dateneingabe_Ergebnisse!$F31),0)</f>
        <v>0</v>
      </c>
      <c r="G33" s="39">
        <f>IF(G$7=1,F33*(1+Dateneingabe_Ergebnisse!$F31),0)</f>
        <v>0</v>
      </c>
      <c r="H33" s="39">
        <f>IF(H$7=1,G33*(1+Dateneingabe_Ergebnisse!$F31),0)</f>
        <v>0</v>
      </c>
      <c r="I33" s="39">
        <f>IF(I$7=1,H33*(1+Dateneingabe_Ergebnisse!$F31),0)</f>
        <v>0</v>
      </c>
      <c r="J33" s="39">
        <f>IF(J$7=1,I33*(1+Dateneingabe_Ergebnisse!$F31),0)</f>
        <v>0</v>
      </c>
      <c r="K33" s="39">
        <f>IF(K$7=1,J33*(1+Dateneingabe_Ergebnisse!$F31),0)</f>
        <v>0</v>
      </c>
      <c r="L33" s="39">
        <f>IF(L$7=1,K33*(1+Dateneingabe_Ergebnisse!$F31),0)</f>
        <v>0</v>
      </c>
      <c r="M33" s="39">
        <f>IF(M$7=1,L33*(1+Dateneingabe_Ergebnisse!$F31),0)</f>
        <v>0</v>
      </c>
      <c r="N33" s="39">
        <f>IF(N$7=1,M33*(1+Dateneingabe_Ergebnisse!$F31),0)</f>
        <v>0</v>
      </c>
      <c r="O33" s="39">
        <f>IF(O$7=1,N33*(1+Dateneingabe_Ergebnisse!$F31),0)</f>
        <v>0</v>
      </c>
      <c r="P33" s="39">
        <f>IF(P$7=1,O33*(1+Dateneingabe_Ergebnisse!$F31),0)</f>
        <v>0</v>
      </c>
      <c r="Q33" s="39">
        <f>IF(Q$7=1,P33*(1+Dateneingabe_Ergebnisse!$F31),0)</f>
        <v>0</v>
      </c>
      <c r="R33" s="39">
        <f>IF(R$7=1,Q33*(1+Dateneingabe_Ergebnisse!$F31),0)</f>
        <v>0</v>
      </c>
      <c r="S33" s="39">
        <f>IF(S$7=1,R33*(1+Dateneingabe_Ergebnisse!$F31),0)</f>
        <v>0</v>
      </c>
      <c r="T33" s="39">
        <f>IF(T$7=1,S33*(1+Dateneingabe_Ergebnisse!$F31),0)</f>
        <v>0</v>
      </c>
      <c r="U33" s="39">
        <f>IF(U$7=1,T33*(1+Dateneingabe_Ergebnisse!$F31),0)</f>
        <v>0</v>
      </c>
      <c r="V33" s="39">
        <f>IF(V$7=1,U33*(1+Dateneingabe_Ergebnisse!$F31),0)</f>
        <v>0</v>
      </c>
    </row>
    <row r="34" spans="1:22" ht="12.75">
      <c r="A34" s="11" t="s">
        <v>138</v>
      </c>
      <c r="B34" s="13"/>
      <c r="C34" s="13"/>
      <c r="D34" s="13"/>
      <c r="E34" s="13"/>
      <c r="F34" s="13"/>
      <c r="G34" s="13"/>
      <c r="H34" s="13"/>
      <c r="I34" s="13"/>
      <c r="J34" s="13"/>
      <c r="K34" s="13"/>
      <c r="L34" s="13"/>
      <c r="M34" s="4"/>
      <c r="N34" s="4"/>
      <c r="O34" s="4"/>
      <c r="P34" s="4"/>
      <c r="Q34" s="4"/>
      <c r="R34" s="4"/>
      <c r="S34" s="4"/>
      <c r="T34" s="4"/>
      <c r="U34" s="4"/>
      <c r="V34" s="4"/>
    </row>
    <row r="35" spans="1:22" ht="12.75">
      <c r="A35" s="4" t="str">
        <f>Dateneingabe_Ergebnisse!$A$99</f>
        <v>ArbeitnehmerInnengruppe 1</v>
      </c>
      <c r="B35" s="13"/>
      <c r="C35" s="39">
        <f>IF(C$7=1,Dateneingabe_Ergebnisse!$C99*Dateneingabe_Ergebnisse!$C36*(1+Dateneingabe_Ergebnisse!$F36),0)</f>
        <v>0</v>
      </c>
      <c r="D35" s="39">
        <f>IF(D$7=1,C35*(1+Dateneingabe_Ergebnisse!$F36),0)</f>
        <v>0</v>
      </c>
      <c r="E35" s="39">
        <f>IF(E$7=1,D35*(1+Dateneingabe_Ergebnisse!$F36),0)</f>
        <v>0</v>
      </c>
      <c r="F35" s="39">
        <f>IF(F$7=1,E35*(1+Dateneingabe_Ergebnisse!$F36),0)</f>
        <v>0</v>
      </c>
      <c r="G35" s="39">
        <f>IF(G$7=1,F35*(1+Dateneingabe_Ergebnisse!$F36),0)</f>
        <v>0</v>
      </c>
      <c r="H35" s="39">
        <f>IF(H$7=1,G35*(1+Dateneingabe_Ergebnisse!$F36),0)</f>
        <v>0</v>
      </c>
      <c r="I35" s="39">
        <f>IF(I$7=1,H35*(1+Dateneingabe_Ergebnisse!$F36),0)</f>
        <v>0</v>
      </c>
      <c r="J35" s="39">
        <f>IF(J$7=1,I35*(1+Dateneingabe_Ergebnisse!$F36),0)</f>
        <v>0</v>
      </c>
      <c r="K35" s="39">
        <f>IF(K$7=1,J35*(1+Dateneingabe_Ergebnisse!$F36),0)</f>
        <v>0</v>
      </c>
      <c r="L35" s="39">
        <f>IF(L$7=1,K35*(1+Dateneingabe_Ergebnisse!$F36),0)</f>
        <v>0</v>
      </c>
      <c r="M35" s="39">
        <f>IF(M$7=1,L35*(1+Dateneingabe_Ergebnisse!$F36),0)</f>
        <v>0</v>
      </c>
      <c r="N35" s="39">
        <f>IF(N$7=1,M35*(1+Dateneingabe_Ergebnisse!$F36),0)</f>
        <v>0</v>
      </c>
      <c r="O35" s="39">
        <f>IF(O$7=1,N35*(1+Dateneingabe_Ergebnisse!$F36),0)</f>
        <v>0</v>
      </c>
      <c r="P35" s="39">
        <f>IF(P$7=1,O35*(1+Dateneingabe_Ergebnisse!$F36),0)</f>
        <v>0</v>
      </c>
      <c r="Q35" s="39">
        <f>IF(Q$7=1,P35*(1+Dateneingabe_Ergebnisse!$F36),0)</f>
        <v>0</v>
      </c>
      <c r="R35" s="39">
        <f>IF(R$7=1,Q35*(1+Dateneingabe_Ergebnisse!$F36),0)</f>
        <v>0</v>
      </c>
      <c r="S35" s="39">
        <f>IF(S$7=1,R35*(1+Dateneingabe_Ergebnisse!$F36),0)</f>
        <v>0</v>
      </c>
      <c r="T35" s="39">
        <f>IF(T$7=1,S35*(1+Dateneingabe_Ergebnisse!$F36),0)</f>
        <v>0</v>
      </c>
      <c r="U35" s="39">
        <f>IF(U$7=1,T35*(1+Dateneingabe_Ergebnisse!$F36),0)</f>
        <v>0</v>
      </c>
      <c r="V35" s="39">
        <f>IF(V$7=1,U35*(1+Dateneingabe_Ergebnisse!$F36),0)</f>
        <v>0</v>
      </c>
    </row>
    <row r="36" spans="1:22" ht="12.75">
      <c r="A36" s="4" t="str">
        <f>Dateneingabe_Ergebnisse!$A$100</f>
        <v>ArbeitnehmerInnengruppe 2</v>
      </c>
      <c r="B36" s="13"/>
      <c r="C36" s="39">
        <f>IF(C$7=1,Dateneingabe_Ergebnisse!$C100*Dateneingabe_Ergebnisse!$C37*(1+Dateneingabe_Ergebnisse!$F37),0)</f>
        <v>0</v>
      </c>
      <c r="D36" s="39">
        <f>IF(D$7=1,C36*(1+Dateneingabe_Ergebnisse!$F37),0)</f>
        <v>0</v>
      </c>
      <c r="E36" s="39">
        <f>IF(E$7=1,D36*(1+Dateneingabe_Ergebnisse!$F37),0)</f>
        <v>0</v>
      </c>
      <c r="F36" s="39">
        <f>IF(F$7=1,E36*(1+Dateneingabe_Ergebnisse!$F37),0)</f>
        <v>0</v>
      </c>
      <c r="G36" s="39">
        <f>IF(G$7=1,F36*(1+Dateneingabe_Ergebnisse!$F37),0)</f>
        <v>0</v>
      </c>
      <c r="H36" s="39">
        <f>IF(H$7=1,G36*(1+Dateneingabe_Ergebnisse!$F37),0)</f>
        <v>0</v>
      </c>
      <c r="I36" s="39">
        <f>IF(I$7=1,H36*(1+Dateneingabe_Ergebnisse!$F37),0)</f>
        <v>0</v>
      </c>
      <c r="J36" s="39">
        <f>IF(J$7=1,I36*(1+Dateneingabe_Ergebnisse!$F37),0)</f>
        <v>0</v>
      </c>
      <c r="K36" s="39">
        <f>IF(K$7=1,J36*(1+Dateneingabe_Ergebnisse!$F37),0)</f>
        <v>0</v>
      </c>
      <c r="L36" s="39">
        <f>IF(L$7=1,K36*(1+Dateneingabe_Ergebnisse!$F37),0)</f>
        <v>0</v>
      </c>
      <c r="M36" s="39">
        <f>IF(M$7=1,L36*(1+Dateneingabe_Ergebnisse!$F37),0)</f>
        <v>0</v>
      </c>
      <c r="N36" s="39">
        <f>IF(N$7=1,M36*(1+Dateneingabe_Ergebnisse!$F37),0)</f>
        <v>0</v>
      </c>
      <c r="O36" s="39">
        <f>IF(O$7=1,N36*(1+Dateneingabe_Ergebnisse!$F37),0)</f>
        <v>0</v>
      </c>
      <c r="P36" s="39">
        <f>IF(P$7=1,O36*(1+Dateneingabe_Ergebnisse!$F37),0)</f>
        <v>0</v>
      </c>
      <c r="Q36" s="39">
        <f>IF(Q$7=1,P36*(1+Dateneingabe_Ergebnisse!$F37),0)</f>
        <v>0</v>
      </c>
      <c r="R36" s="39">
        <f>IF(R$7=1,Q36*(1+Dateneingabe_Ergebnisse!$F37),0)</f>
        <v>0</v>
      </c>
      <c r="S36" s="39">
        <f>IF(S$7=1,R36*(1+Dateneingabe_Ergebnisse!$F37),0)</f>
        <v>0</v>
      </c>
      <c r="T36" s="39">
        <f>IF(T$7=1,S36*(1+Dateneingabe_Ergebnisse!$F37),0)</f>
        <v>0</v>
      </c>
      <c r="U36" s="39">
        <f>IF(U$7=1,T36*(1+Dateneingabe_Ergebnisse!$F37),0)</f>
        <v>0</v>
      </c>
      <c r="V36" s="39">
        <f>IF(V$7=1,U36*(1+Dateneingabe_Ergebnisse!$F37),0)</f>
        <v>0</v>
      </c>
    </row>
    <row r="37" spans="1:22" ht="12.75">
      <c r="A37" s="4" t="str">
        <f>Dateneingabe_Ergebnisse!$A$101</f>
        <v>ArbeitnehmerInnengruppe 3</v>
      </c>
      <c r="B37" s="13"/>
      <c r="C37" s="39">
        <f>IF(C$7=1,Dateneingabe_Ergebnisse!$C101*Dateneingabe_Ergebnisse!$C38*(1+Dateneingabe_Ergebnisse!$F38),0)</f>
        <v>0</v>
      </c>
      <c r="D37" s="39">
        <f>IF(D$7=1,C37*(1+Dateneingabe_Ergebnisse!$F38),0)</f>
        <v>0</v>
      </c>
      <c r="E37" s="39">
        <f>IF(E$7=1,D37*(1+Dateneingabe_Ergebnisse!$F38),0)</f>
        <v>0</v>
      </c>
      <c r="F37" s="39">
        <f>IF(F$7=1,E37*(1+Dateneingabe_Ergebnisse!$F38),0)</f>
        <v>0</v>
      </c>
      <c r="G37" s="39">
        <f>IF(G$7=1,F37*(1+Dateneingabe_Ergebnisse!$F38),0)</f>
        <v>0</v>
      </c>
      <c r="H37" s="39">
        <f>IF(H$7=1,G37*(1+Dateneingabe_Ergebnisse!$F38),0)</f>
        <v>0</v>
      </c>
      <c r="I37" s="39">
        <f>IF(I$7=1,H37*(1+Dateneingabe_Ergebnisse!$F38),0)</f>
        <v>0</v>
      </c>
      <c r="J37" s="39">
        <f>IF(J$7=1,I37*(1+Dateneingabe_Ergebnisse!$F38),0)</f>
        <v>0</v>
      </c>
      <c r="K37" s="39">
        <f>IF(K$7=1,J37*(1+Dateneingabe_Ergebnisse!$F38),0)</f>
        <v>0</v>
      </c>
      <c r="L37" s="39">
        <f>IF(L$7=1,K37*(1+Dateneingabe_Ergebnisse!$F38),0)</f>
        <v>0</v>
      </c>
      <c r="M37" s="39">
        <f>IF(M$7=1,L37*(1+Dateneingabe_Ergebnisse!$F38),0)</f>
        <v>0</v>
      </c>
      <c r="N37" s="39">
        <f>IF(N$7=1,M37*(1+Dateneingabe_Ergebnisse!$F38),0)</f>
        <v>0</v>
      </c>
      <c r="O37" s="39">
        <f>IF(O$7=1,N37*(1+Dateneingabe_Ergebnisse!$F38),0)</f>
        <v>0</v>
      </c>
      <c r="P37" s="39">
        <f>IF(P$7=1,O37*(1+Dateneingabe_Ergebnisse!$F38),0)</f>
        <v>0</v>
      </c>
      <c r="Q37" s="39">
        <f>IF(Q$7=1,P37*(1+Dateneingabe_Ergebnisse!$F38),0)</f>
        <v>0</v>
      </c>
      <c r="R37" s="39">
        <f>IF(R$7=1,Q37*(1+Dateneingabe_Ergebnisse!$F38),0)</f>
        <v>0</v>
      </c>
      <c r="S37" s="39">
        <f>IF(S$7=1,R37*(1+Dateneingabe_Ergebnisse!$F38),0)</f>
        <v>0</v>
      </c>
      <c r="T37" s="39">
        <f>IF(T$7=1,S37*(1+Dateneingabe_Ergebnisse!$F38),0)</f>
        <v>0</v>
      </c>
      <c r="U37" s="39">
        <f>IF(U$7=1,T37*(1+Dateneingabe_Ergebnisse!$F38),0)</f>
        <v>0</v>
      </c>
      <c r="V37" s="39">
        <f>IF(V$7=1,U37*(1+Dateneingabe_Ergebnisse!$F38),0)</f>
        <v>0</v>
      </c>
    </row>
    <row r="38" spans="1:22" ht="12.75">
      <c r="A38" s="11" t="s">
        <v>31</v>
      </c>
      <c r="B38" s="13"/>
      <c r="C38" s="13"/>
      <c r="D38" s="13"/>
      <c r="E38" s="13"/>
      <c r="F38" s="13"/>
      <c r="G38" s="13"/>
      <c r="H38" s="13"/>
      <c r="I38" s="13"/>
      <c r="J38" s="13"/>
      <c r="K38" s="13"/>
      <c r="L38" s="13"/>
      <c r="M38" s="4"/>
      <c r="N38" s="4"/>
      <c r="O38" s="4"/>
      <c r="P38" s="4"/>
      <c r="Q38" s="4"/>
      <c r="R38" s="4"/>
      <c r="S38" s="4"/>
      <c r="T38" s="4"/>
      <c r="U38" s="4"/>
      <c r="V38" s="4"/>
    </row>
    <row r="39" spans="1:22" ht="12.75">
      <c r="A39" s="4" t="str">
        <f>Dateneingabe_Ergebnisse!$A$106</f>
        <v>Gebühr</v>
      </c>
      <c r="B39" s="13"/>
      <c r="C39" s="39">
        <f>IF(C$7=1,C$8*Dateneingabe_Ergebnisse!$C106,0)</f>
        <v>0</v>
      </c>
      <c r="D39" s="39">
        <f>IF(D$7=1,D$8*Dateneingabe_Ergebnisse!$C106,0)</f>
        <v>0</v>
      </c>
      <c r="E39" s="39">
        <f>IF(E$7=1,E$8*Dateneingabe_Ergebnisse!$C106,0)</f>
        <v>0</v>
      </c>
      <c r="F39" s="39">
        <f>IF(F$7=1,F$8*Dateneingabe_Ergebnisse!$C106,0)</f>
        <v>0</v>
      </c>
      <c r="G39" s="39">
        <f>IF(G$7=1,G$8*Dateneingabe_Ergebnisse!$C106,0)</f>
        <v>0</v>
      </c>
      <c r="H39" s="39">
        <f>IF(H$7=1,H$8*Dateneingabe_Ergebnisse!$C106,0)</f>
        <v>0</v>
      </c>
      <c r="I39" s="39">
        <f>IF(I$7=1,I$8*Dateneingabe_Ergebnisse!$C106,0)</f>
        <v>0</v>
      </c>
      <c r="J39" s="39">
        <f>IF(J$7=1,J$8*Dateneingabe_Ergebnisse!$C106,0)</f>
        <v>0</v>
      </c>
      <c r="K39" s="39">
        <f>IF(K$7=1,K$8*Dateneingabe_Ergebnisse!$C106,0)</f>
        <v>0</v>
      </c>
      <c r="L39" s="39">
        <f>IF(L$7=1,L$8*Dateneingabe_Ergebnisse!$C106,0)</f>
        <v>0</v>
      </c>
      <c r="M39" s="39">
        <f>IF(M$7=1,M$8*Dateneingabe_Ergebnisse!$C106,0)</f>
        <v>0</v>
      </c>
      <c r="N39" s="39">
        <f>IF(N$7=1,N$8*Dateneingabe_Ergebnisse!$C106,0)</f>
        <v>0</v>
      </c>
      <c r="O39" s="39">
        <f>IF(O$7=1,O$8*Dateneingabe_Ergebnisse!$C106,0)</f>
        <v>0</v>
      </c>
      <c r="P39" s="39">
        <f>IF(P$7=1,P$8*Dateneingabe_Ergebnisse!$C106,0)</f>
        <v>0</v>
      </c>
      <c r="Q39" s="39">
        <f>IF(Q$7=1,Q$8*Dateneingabe_Ergebnisse!$C106,0)</f>
        <v>0</v>
      </c>
      <c r="R39" s="39">
        <f>IF(R$7=1,R$8*Dateneingabe_Ergebnisse!$C106,0)</f>
        <v>0</v>
      </c>
      <c r="S39" s="39">
        <f>IF(S$7=1,S$8*Dateneingabe_Ergebnisse!$C106,0)</f>
        <v>0</v>
      </c>
      <c r="T39" s="39">
        <f>IF(T$7=1,T$8*Dateneingabe_Ergebnisse!$C106,0)</f>
        <v>0</v>
      </c>
      <c r="U39" s="39">
        <f>IF(U$7=1,U$8*Dateneingabe_Ergebnisse!$C106,0)</f>
        <v>0</v>
      </c>
      <c r="V39" s="39">
        <f>IF(V$7=1,V$8*Dateneingabe_Ergebnisse!$C106,0)</f>
        <v>0</v>
      </c>
    </row>
    <row r="40" spans="1:22" ht="12.75">
      <c r="A40" s="4" t="str">
        <f>Dateneingabe_Ergebnisse!$A$107</f>
        <v>### ggf. weitere Kosten für die Entsorgung ergänzen</v>
      </c>
      <c r="B40" s="13"/>
      <c r="C40" s="39">
        <f>IF(C$7=1,C$8*Dateneingabe_Ergebnisse!$C107,0)</f>
        <v>0</v>
      </c>
      <c r="D40" s="39">
        <f>IF(D$7=1,D$8*Dateneingabe_Ergebnisse!$C107,0)</f>
        <v>0</v>
      </c>
      <c r="E40" s="39">
        <f>IF(E$7=1,E$8*Dateneingabe_Ergebnisse!$C107,0)</f>
        <v>0</v>
      </c>
      <c r="F40" s="39">
        <f>IF(F$7=1,F$8*Dateneingabe_Ergebnisse!$C107,0)</f>
        <v>0</v>
      </c>
      <c r="G40" s="39">
        <f>IF(G$7=1,G$8*Dateneingabe_Ergebnisse!$C107,0)</f>
        <v>0</v>
      </c>
      <c r="H40" s="39">
        <f>IF(H$7=1,H$8*Dateneingabe_Ergebnisse!$C107,0)</f>
        <v>0</v>
      </c>
      <c r="I40" s="39">
        <f>IF(I$7=1,I$8*Dateneingabe_Ergebnisse!$C107,0)</f>
        <v>0</v>
      </c>
      <c r="J40" s="39">
        <f>IF(J$7=1,J$8*Dateneingabe_Ergebnisse!$C107,0)</f>
        <v>0</v>
      </c>
      <c r="K40" s="39">
        <f>IF(K$7=1,K$8*Dateneingabe_Ergebnisse!$C107,0)</f>
        <v>0</v>
      </c>
      <c r="L40" s="39">
        <f>IF(L$7=1,L$8*Dateneingabe_Ergebnisse!$C107,0)</f>
        <v>0</v>
      </c>
      <c r="M40" s="39">
        <f>IF(M$7=1,M$8*Dateneingabe_Ergebnisse!$C107,0)</f>
        <v>0</v>
      </c>
      <c r="N40" s="39">
        <f>IF(N$7=1,N$8*Dateneingabe_Ergebnisse!$C107,0)</f>
        <v>0</v>
      </c>
      <c r="O40" s="39">
        <f>IF(O$7=1,O$8*Dateneingabe_Ergebnisse!$C107,0)</f>
        <v>0</v>
      </c>
      <c r="P40" s="39">
        <f>IF(P$7=1,P$8*Dateneingabe_Ergebnisse!$C107,0)</f>
        <v>0</v>
      </c>
      <c r="Q40" s="39">
        <f>IF(Q$7=1,Q$8*Dateneingabe_Ergebnisse!$C107,0)</f>
        <v>0</v>
      </c>
      <c r="R40" s="39">
        <f>IF(R$7=1,R$8*Dateneingabe_Ergebnisse!$C107,0)</f>
        <v>0</v>
      </c>
      <c r="S40" s="39">
        <f>IF(S$7=1,S$8*Dateneingabe_Ergebnisse!$C107,0)</f>
        <v>0</v>
      </c>
      <c r="T40" s="39">
        <f>IF(T$7=1,T$8*Dateneingabe_Ergebnisse!$C107,0)</f>
        <v>0</v>
      </c>
      <c r="U40" s="39">
        <f>IF(U$7=1,U$8*Dateneingabe_Ergebnisse!$C107,0)</f>
        <v>0</v>
      </c>
      <c r="V40" s="39">
        <f>IF(V$7=1,V$8*Dateneingabe_Ergebnisse!$C107,0)</f>
        <v>0</v>
      </c>
    </row>
    <row r="41" spans="1:22" ht="12.75">
      <c r="A41" s="4" t="str">
        <f>Dateneingabe_Ergebnisse!$A$108</f>
        <v>### ggf. weitere Kosten für die Entsorgung ergänzen</v>
      </c>
      <c r="B41" s="4"/>
      <c r="C41" s="39">
        <f>IF(C$7=1,C$8*Dateneingabe_Ergebnisse!$C108,0)</f>
        <v>0</v>
      </c>
      <c r="D41" s="39">
        <f>IF(D$7=1,D$8*Dateneingabe_Ergebnisse!$C108,0)</f>
        <v>0</v>
      </c>
      <c r="E41" s="39">
        <f>IF(E$7=1,E$8*Dateneingabe_Ergebnisse!$C108,0)</f>
        <v>0</v>
      </c>
      <c r="F41" s="39">
        <f>IF(F$7=1,F$8*Dateneingabe_Ergebnisse!$C108,0)</f>
        <v>0</v>
      </c>
      <c r="G41" s="39">
        <f>IF(G$7=1,G$8*Dateneingabe_Ergebnisse!$C108,0)</f>
        <v>0</v>
      </c>
      <c r="H41" s="39">
        <f>IF(H$7=1,H$8*Dateneingabe_Ergebnisse!$C108,0)</f>
        <v>0</v>
      </c>
      <c r="I41" s="39">
        <f>IF(I$7=1,I$8*Dateneingabe_Ergebnisse!$C108,0)</f>
        <v>0</v>
      </c>
      <c r="J41" s="39">
        <f>IF(J$7=1,J$8*Dateneingabe_Ergebnisse!$C108,0)</f>
        <v>0</v>
      </c>
      <c r="K41" s="39">
        <f>IF(K$7=1,K$8*Dateneingabe_Ergebnisse!$C108,0)</f>
        <v>0</v>
      </c>
      <c r="L41" s="39">
        <f>IF(L$7=1,L$8*Dateneingabe_Ergebnisse!$C108,0)</f>
        <v>0</v>
      </c>
      <c r="M41" s="39">
        <f>IF(M$7=1,M$8*Dateneingabe_Ergebnisse!$C108,0)</f>
        <v>0</v>
      </c>
      <c r="N41" s="39">
        <f>IF(N$7=1,N$8*Dateneingabe_Ergebnisse!$C108,0)</f>
        <v>0</v>
      </c>
      <c r="O41" s="39">
        <f>IF(O$7=1,O$8*Dateneingabe_Ergebnisse!$C108,0)</f>
        <v>0</v>
      </c>
      <c r="P41" s="39">
        <f>IF(P$7=1,P$8*Dateneingabe_Ergebnisse!$C108,0)</f>
        <v>0</v>
      </c>
      <c r="Q41" s="39">
        <f>IF(Q$7=1,Q$8*Dateneingabe_Ergebnisse!$C108,0)</f>
        <v>0</v>
      </c>
      <c r="R41" s="39">
        <f>IF(R$7=1,R$8*Dateneingabe_Ergebnisse!$C108,0)</f>
        <v>0</v>
      </c>
      <c r="S41" s="39">
        <f>IF(S$7=1,S$8*Dateneingabe_Ergebnisse!$C108,0)</f>
        <v>0</v>
      </c>
      <c r="T41" s="39">
        <f>IF(T$7=1,T$8*Dateneingabe_Ergebnisse!$C108,0)</f>
        <v>0</v>
      </c>
      <c r="U41" s="39">
        <f>IF(U$7=1,U$8*Dateneingabe_Ergebnisse!$C108,0)</f>
        <v>0</v>
      </c>
      <c r="V41" s="39">
        <f>IF(V$7=1,V$8*Dateneingabe_Ergebnisse!$C108,0)</f>
        <v>0</v>
      </c>
    </row>
    <row r="42" spans="1:22" ht="12.75">
      <c r="A42" s="5"/>
      <c r="B42" s="5"/>
      <c r="C42" s="5"/>
      <c r="D42" s="5"/>
      <c r="E42" s="5"/>
      <c r="F42" s="5"/>
      <c r="G42" s="5"/>
      <c r="H42" s="5"/>
      <c r="I42" s="5"/>
      <c r="J42" s="5"/>
      <c r="K42" s="5"/>
      <c r="L42" s="5"/>
      <c r="M42" s="5"/>
      <c r="N42" s="5"/>
      <c r="O42" s="5"/>
      <c r="P42" s="5"/>
      <c r="Q42" s="5"/>
      <c r="R42" s="5"/>
      <c r="S42" s="5"/>
      <c r="T42" s="5"/>
      <c r="U42" s="5"/>
      <c r="V42" s="5"/>
    </row>
    <row r="43" s="5" customFormat="1" ht="12.75"/>
    <row r="44" s="5" customFormat="1" ht="15">
      <c r="A44" s="14" t="s">
        <v>89</v>
      </c>
    </row>
    <row r="45" spans="1:22" ht="12.75">
      <c r="A45" s="19" t="s">
        <v>44</v>
      </c>
      <c r="B45" s="11">
        <v>0</v>
      </c>
      <c r="C45" s="11">
        <v>1</v>
      </c>
      <c r="D45" s="11">
        <v>2</v>
      </c>
      <c r="E45" s="11">
        <v>3</v>
      </c>
      <c r="F45" s="11">
        <v>4</v>
      </c>
      <c r="G45" s="11">
        <v>5</v>
      </c>
      <c r="H45" s="11">
        <v>6</v>
      </c>
      <c r="I45" s="11">
        <v>7</v>
      </c>
      <c r="J45" s="11">
        <v>8</v>
      </c>
      <c r="K45" s="11">
        <v>9</v>
      </c>
      <c r="L45" s="11">
        <v>10</v>
      </c>
      <c r="M45" s="11">
        <v>11</v>
      </c>
      <c r="N45" s="11">
        <v>12</v>
      </c>
      <c r="O45" s="11">
        <v>13</v>
      </c>
      <c r="P45" s="11">
        <v>14</v>
      </c>
      <c r="Q45" s="11">
        <v>15</v>
      </c>
      <c r="R45" s="11">
        <v>16</v>
      </c>
      <c r="S45" s="11">
        <v>17</v>
      </c>
      <c r="T45" s="11">
        <v>18</v>
      </c>
      <c r="U45" s="11">
        <v>19</v>
      </c>
      <c r="V45" s="11">
        <v>20</v>
      </c>
    </row>
    <row r="46" spans="1:23" ht="12.75">
      <c r="A46" s="32" t="s">
        <v>17</v>
      </c>
      <c r="B46" s="33">
        <f>(1+Dateneingabe_Ergebnisse!$C$43)^-B45</f>
        <v>1</v>
      </c>
      <c r="C46" s="33">
        <f>(1+Dateneingabe_Ergebnisse!$C$43)^-C45</f>
        <v>0.9587727708533078</v>
      </c>
      <c r="D46" s="33">
        <f>(1+Dateneingabe_Ergebnisse!$C$43)^-D45</f>
        <v>0.9192452261297296</v>
      </c>
      <c r="E46" s="33">
        <f>(1+Dateneingabe_Ergebnisse!$C$43)^-E45</f>
        <v>0.8813472925500764</v>
      </c>
      <c r="F46" s="33">
        <f>(1+Dateneingabe_Ergebnisse!$C$43)^-F45</f>
        <v>0.8450117857622976</v>
      </c>
      <c r="G46" s="33">
        <f>(1+Dateneingabe_Ergebnisse!$C$43)^-G45</f>
        <v>0.8101742912390197</v>
      </c>
      <c r="H46" s="33">
        <f>(1+Dateneingabe_Ergebnisse!$C$43)^-H45</f>
        <v>0.7767730500853498</v>
      </c>
      <c r="I46" s="33">
        <f>(1+Dateneingabe_Ergebnisse!$C$43)^-I45</f>
        <v>0.7447488495545062</v>
      </c>
      <c r="J46" s="33">
        <f>(1+Dateneingabe_Ergebnisse!$C$43)^-J45</f>
        <v>0.7140449180771872</v>
      </c>
      <c r="K46" s="33">
        <f>(1+Dateneingabe_Ergebnisse!$C$43)^-K45</f>
        <v>0.6846068246185879</v>
      </c>
      <c r="L46" s="33">
        <f>(1+Dateneingabe_Ergebnisse!$C$43)^-L45</f>
        <v>0.6563823821846481</v>
      </c>
      <c r="M46" s="33">
        <f>(1+Dateneingabe_Ergebnisse!$C$43)^-M45</f>
        <v>0.6293215553064699</v>
      </c>
      <c r="N46" s="33">
        <f>(1+Dateneingabe_Ergebnisse!$C$43)^-N45</f>
        <v>0.6033763713388973</v>
      </c>
      <c r="O46" s="33">
        <f>(1+Dateneingabe_Ergebnisse!$C$43)^-O45</f>
        <v>0.578500835416009</v>
      </c>
      <c r="P46" s="33">
        <f>(1+Dateneingabe_Ergebnisse!$C$43)^-P45</f>
        <v>0.5546508489127603</v>
      </c>
      <c r="Q46" s="33">
        <f>(1+Dateneingabe_Ergebnisse!$C$43)^-Q45</f>
        <v>0.5317841312682268</v>
      </c>
      <c r="R46" s="33">
        <f>(1+Dateneingabe_Ergebnisse!$C$43)^-R45</f>
        <v>0.5098601450318568</v>
      </c>
      <c r="S46" s="33">
        <f>(1+Dateneingabe_Ergebnisse!$C$43)^-S45</f>
        <v>0.48884002399986276</v>
      </c>
      <c r="T46" s="33">
        <f>(1+Dateneingabe_Ergebnisse!$C$43)^-T45</f>
        <v>0.468686504314346</v>
      </c>
      <c r="U46" s="33">
        <f>(1+Dateneingabe_Ergebnisse!$C$43)^-U45</f>
        <v>0.44936385840301635</v>
      </c>
      <c r="V46" s="33">
        <f>(1+Dateneingabe_Ergebnisse!$C$43)^-V45</f>
        <v>0.4308378316423934</v>
      </c>
      <c r="W46" s="4"/>
    </row>
    <row r="47" spans="1:23" s="5" customFormat="1" ht="12.75">
      <c r="A47" s="4"/>
      <c r="B47" s="12"/>
      <c r="C47" s="12"/>
      <c r="D47" s="12"/>
      <c r="E47" s="12"/>
      <c r="F47" s="12"/>
      <c r="G47" s="12"/>
      <c r="H47" s="12"/>
      <c r="I47" s="12"/>
      <c r="J47" s="12"/>
      <c r="K47" s="12"/>
      <c r="L47" s="12"/>
      <c r="M47" s="4"/>
      <c r="N47" s="4"/>
      <c r="O47" s="4"/>
      <c r="P47" s="4"/>
      <c r="Q47" s="4"/>
      <c r="R47" s="4"/>
      <c r="S47" s="4"/>
      <c r="T47" s="4"/>
      <c r="U47" s="4"/>
      <c r="V47" s="4"/>
      <c r="W47" s="4"/>
    </row>
    <row r="48" spans="1:23" s="5" customFormat="1" ht="12.75">
      <c r="A48" s="11" t="str">
        <f>A10</f>
        <v>Kostenelement</v>
      </c>
      <c r="B48" s="12"/>
      <c r="C48" s="12"/>
      <c r="D48" s="12"/>
      <c r="E48" s="12"/>
      <c r="F48" s="12"/>
      <c r="G48" s="12"/>
      <c r="H48" s="12"/>
      <c r="I48" s="12"/>
      <c r="J48" s="12"/>
      <c r="K48" s="12"/>
      <c r="L48" s="12"/>
      <c r="M48" s="4"/>
      <c r="N48" s="4"/>
      <c r="O48" s="4"/>
      <c r="P48" s="4"/>
      <c r="Q48" s="4"/>
      <c r="R48" s="4"/>
      <c r="S48" s="4"/>
      <c r="T48" s="4"/>
      <c r="U48" s="4"/>
      <c r="V48" s="4"/>
      <c r="W48" s="4"/>
    </row>
    <row r="49" spans="1:23" s="5" customFormat="1" ht="12.75">
      <c r="A49" s="4" t="s">
        <v>32</v>
      </c>
      <c r="B49" s="40">
        <f>SUM(B12:B15)*B46</f>
        <v>0</v>
      </c>
      <c r="C49" s="12"/>
      <c r="D49" s="12"/>
      <c r="E49" s="12"/>
      <c r="F49" s="12"/>
      <c r="G49" s="12"/>
      <c r="H49" s="12"/>
      <c r="I49" s="12"/>
      <c r="J49" s="12"/>
      <c r="K49" s="12"/>
      <c r="L49" s="12"/>
      <c r="M49" s="4"/>
      <c r="N49" s="4"/>
      <c r="O49" s="4"/>
      <c r="P49" s="4"/>
      <c r="Q49" s="4"/>
      <c r="R49" s="4"/>
      <c r="S49" s="4"/>
      <c r="T49" s="4"/>
      <c r="U49" s="4"/>
      <c r="V49" s="4"/>
      <c r="W49" s="34">
        <f>SUM(B49:V49)</f>
        <v>0</v>
      </c>
    </row>
    <row r="50" spans="1:23" s="5" customFormat="1" ht="12.75">
      <c r="A50" s="4" t="s">
        <v>41</v>
      </c>
      <c r="B50" s="12"/>
      <c r="C50" s="40">
        <f aca="true" t="shared" si="0" ref="C50:V50">SUM(C17:C21)*C46</f>
        <v>0</v>
      </c>
      <c r="D50" s="40">
        <f t="shared" si="0"/>
        <v>0</v>
      </c>
      <c r="E50" s="40">
        <f t="shared" si="0"/>
        <v>0</v>
      </c>
      <c r="F50" s="40">
        <f t="shared" si="0"/>
        <v>0</v>
      </c>
      <c r="G50" s="40">
        <f t="shared" si="0"/>
        <v>0</v>
      </c>
      <c r="H50" s="40">
        <f t="shared" si="0"/>
        <v>0</v>
      </c>
      <c r="I50" s="40">
        <f t="shared" si="0"/>
        <v>0</v>
      </c>
      <c r="J50" s="40">
        <f t="shared" si="0"/>
        <v>0</v>
      </c>
      <c r="K50" s="40">
        <f t="shared" si="0"/>
        <v>0</v>
      </c>
      <c r="L50" s="40">
        <f t="shared" si="0"/>
        <v>0</v>
      </c>
      <c r="M50" s="40">
        <f t="shared" si="0"/>
        <v>0</v>
      </c>
      <c r="N50" s="40">
        <f t="shared" si="0"/>
        <v>0</v>
      </c>
      <c r="O50" s="40">
        <f t="shared" si="0"/>
        <v>0</v>
      </c>
      <c r="P50" s="40">
        <f t="shared" si="0"/>
        <v>0</v>
      </c>
      <c r="Q50" s="40">
        <f t="shared" si="0"/>
        <v>0</v>
      </c>
      <c r="R50" s="40">
        <f t="shared" si="0"/>
        <v>0</v>
      </c>
      <c r="S50" s="40">
        <f t="shared" si="0"/>
        <v>0</v>
      </c>
      <c r="T50" s="40">
        <f t="shared" si="0"/>
        <v>0</v>
      </c>
      <c r="U50" s="40">
        <f t="shared" si="0"/>
        <v>0</v>
      </c>
      <c r="V50" s="40">
        <f t="shared" si="0"/>
        <v>0</v>
      </c>
      <c r="W50" s="34">
        <f aca="true" t="shared" si="1" ref="W50:W57">SUM(B50:V50)</f>
        <v>0</v>
      </c>
    </row>
    <row r="51" spans="1:23" s="5" customFormat="1" ht="12.75">
      <c r="A51" s="4" t="s">
        <v>134</v>
      </c>
      <c r="B51" s="12"/>
      <c r="C51" s="40">
        <f>SUM(C23:C24)*C46</f>
        <v>0</v>
      </c>
      <c r="D51" s="40">
        <f aca="true" t="shared" si="2" ref="D51:V51">SUM(D23:D24)*D46</f>
        <v>0</v>
      </c>
      <c r="E51" s="40">
        <f t="shared" si="2"/>
        <v>0</v>
      </c>
      <c r="F51" s="40">
        <f t="shared" si="2"/>
        <v>0</v>
      </c>
      <c r="G51" s="40">
        <f t="shared" si="2"/>
        <v>0</v>
      </c>
      <c r="H51" s="40">
        <f t="shared" si="2"/>
        <v>0</v>
      </c>
      <c r="I51" s="40">
        <f t="shared" si="2"/>
        <v>0</v>
      </c>
      <c r="J51" s="40">
        <f t="shared" si="2"/>
        <v>0</v>
      </c>
      <c r="K51" s="40">
        <f t="shared" si="2"/>
        <v>0</v>
      </c>
      <c r="L51" s="40">
        <f t="shared" si="2"/>
        <v>0</v>
      </c>
      <c r="M51" s="40">
        <f t="shared" si="2"/>
        <v>0</v>
      </c>
      <c r="N51" s="40">
        <f t="shared" si="2"/>
        <v>0</v>
      </c>
      <c r="O51" s="40">
        <f t="shared" si="2"/>
        <v>0</v>
      </c>
      <c r="P51" s="40">
        <f t="shared" si="2"/>
        <v>0</v>
      </c>
      <c r="Q51" s="40">
        <f t="shared" si="2"/>
        <v>0</v>
      </c>
      <c r="R51" s="40">
        <f t="shared" si="2"/>
        <v>0</v>
      </c>
      <c r="S51" s="40">
        <f t="shared" si="2"/>
        <v>0</v>
      </c>
      <c r="T51" s="40">
        <f t="shared" si="2"/>
        <v>0</v>
      </c>
      <c r="U51" s="40">
        <f t="shared" si="2"/>
        <v>0</v>
      </c>
      <c r="V51" s="40">
        <f t="shared" si="2"/>
        <v>0</v>
      </c>
      <c r="W51" s="34">
        <f t="shared" si="1"/>
        <v>0</v>
      </c>
    </row>
    <row r="52" spans="1:23" s="5" customFormat="1" ht="12.75">
      <c r="A52" s="4" t="s">
        <v>135</v>
      </c>
      <c r="B52" s="12"/>
      <c r="C52" s="40">
        <f>SUM(C25:C26)*C46</f>
        <v>0</v>
      </c>
      <c r="D52" s="40">
        <f aca="true" t="shared" si="3" ref="D52:V52">SUM(D25:D26)*D46</f>
        <v>0</v>
      </c>
      <c r="E52" s="40">
        <f t="shared" si="3"/>
        <v>0</v>
      </c>
      <c r="F52" s="40">
        <f t="shared" si="3"/>
        <v>0</v>
      </c>
      <c r="G52" s="40">
        <f t="shared" si="3"/>
        <v>0</v>
      </c>
      <c r="H52" s="40">
        <f t="shared" si="3"/>
        <v>0</v>
      </c>
      <c r="I52" s="40">
        <f t="shared" si="3"/>
        <v>0</v>
      </c>
      <c r="J52" s="40">
        <f t="shared" si="3"/>
        <v>0</v>
      </c>
      <c r="K52" s="40">
        <f t="shared" si="3"/>
        <v>0</v>
      </c>
      <c r="L52" s="40">
        <f t="shared" si="3"/>
        <v>0</v>
      </c>
      <c r="M52" s="40">
        <f t="shared" si="3"/>
        <v>0</v>
      </c>
      <c r="N52" s="40">
        <f t="shared" si="3"/>
        <v>0</v>
      </c>
      <c r="O52" s="40">
        <f t="shared" si="3"/>
        <v>0</v>
      </c>
      <c r="P52" s="40">
        <f t="shared" si="3"/>
        <v>0</v>
      </c>
      <c r="Q52" s="40">
        <f t="shared" si="3"/>
        <v>0</v>
      </c>
      <c r="R52" s="40">
        <f t="shared" si="3"/>
        <v>0</v>
      </c>
      <c r="S52" s="40">
        <f t="shared" si="3"/>
        <v>0</v>
      </c>
      <c r="T52" s="40">
        <f t="shared" si="3"/>
        <v>0</v>
      </c>
      <c r="U52" s="40">
        <f t="shared" si="3"/>
        <v>0</v>
      </c>
      <c r="V52" s="40">
        <f t="shared" si="3"/>
        <v>0</v>
      </c>
      <c r="W52" s="34">
        <f t="shared" si="1"/>
        <v>0</v>
      </c>
    </row>
    <row r="53" spans="1:23" s="5" customFormat="1" ht="12.75">
      <c r="A53" s="4" t="s">
        <v>137</v>
      </c>
      <c r="B53" s="12"/>
      <c r="C53" s="40">
        <f>C27*C46</f>
        <v>0</v>
      </c>
      <c r="D53" s="40">
        <f aca="true" t="shared" si="4" ref="D53:V53">D27*D46</f>
        <v>0</v>
      </c>
      <c r="E53" s="40">
        <f t="shared" si="4"/>
        <v>0</v>
      </c>
      <c r="F53" s="40">
        <f t="shared" si="4"/>
        <v>0</v>
      </c>
      <c r="G53" s="40">
        <f t="shared" si="4"/>
        <v>0</v>
      </c>
      <c r="H53" s="40">
        <f t="shared" si="4"/>
        <v>0</v>
      </c>
      <c r="I53" s="40">
        <f t="shared" si="4"/>
        <v>0</v>
      </c>
      <c r="J53" s="40">
        <f t="shared" si="4"/>
        <v>0</v>
      </c>
      <c r="K53" s="40">
        <f t="shared" si="4"/>
        <v>0</v>
      </c>
      <c r="L53" s="40">
        <f t="shared" si="4"/>
        <v>0</v>
      </c>
      <c r="M53" s="40">
        <f t="shared" si="4"/>
        <v>0</v>
      </c>
      <c r="N53" s="40">
        <f t="shared" si="4"/>
        <v>0</v>
      </c>
      <c r="O53" s="40">
        <f t="shared" si="4"/>
        <v>0</v>
      </c>
      <c r="P53" s="40">
        <f t="shared" si="4"/>
        <v>0</v>
      </c>
      <c r="Q53" s="40">
        <f t="shared" si="4"/>
        <v>0</v>
      </c>
      <c r="R53" s="40">
        <f t="shared" si="4"/>
        <v>0</v>
      </c>
      <c r="S53" s="40">
        <f t="shared" si="4"/>
        <v>0</v>
      </c>
      <c r="T53" s="40">
        <f t="shared" si="4"/>
        <v>0</v>
      </c>
      <c r="U53" s="40">
        <f t="shared" si="4"/>
        <v>0</v>
      </c>
      <c r="V53" s="40">
        <f t="shared" si="4"/>
        <v>0</v>
      </c>
      <c r="W53" s="34">
        <f t="shared" si="1"/>
        <v>0</v>
      </c>
    </row>
    <row r="54" spans="1:23" s="5" customFormat="1" ht="12.75">
      <c r="A54" s="4" t="s">
        <v>136</v>
      </c>
      <c r="B54" s="12"/>
      <c r="C54" s="40">
        <f>C31*C46</f>
        <v>0</v>
      </c>
      <c r="D54" s="40">
        <f aca="true" t="shared" si="5" ref="D54:V54">D31*D46</f>
        <v>0</v>
      </c>
      <c r="E54" s="40">
        <f t="shared" si="5"/>
        <v>0</v>
      </c>
      <c r="F54" s="40">
        <f t="shared" si="5"/>
        <v>0</v>
      </c>
      <c r="G54" s="40">
        <f t="shared" si="5"/>
        <v>0</v>
      </c>
      <c r="H54" s="40">
        <f t="shared" si="5"/>
        <v>0</v>
      </c>
      <c r="I54" s="40">
        <f>I31*I46</f>
        <v>0</v>
      </c>
      <c r="J54" s="40">
        <f t="shared" si="5"/>
        <v>0</v>
      </c>
      <c r="K54" s="40">
        <f t="shared" si="5"/>
        <v>0</v>
      </c>
      <c r="L54" s="40">
        <f t="shared" si="5"/>
        <v>0</v>
      </c>
      <c r="M54" s="40">
        <f t="shared" si="5"/>
        <v>0</v>
      </c>
      <c r="N54" s="40">
        <f t="shared" si="5"/>
        <v>0</v>
      </c>
      <c r="O54" s="40">
        <f t="shared" si="5"/>
        <v>0</v>
      </c>
      <c r="P54" s="40">
        <f t="shared" si="5"/>
        <v>0</v>
      </c>
      <c r="Q54" s="40">
        <f t="shared" si="5"/>
        <v>0</v>
      </c>
      <c r="R54" s="40">
        <f t="shared" si="5"/>
        <v>0</v>
      </c>
      <c r="S54" s="40">
        <f t="shared" si="5"/>
        <v>0</v>
      </c>
      <c r="T54" s="40">
        <f t="shared" si="5"/>
        <v>0</v>
      </c>
      <c r="U54" s="40">
        <f t="shared" si="5"/>
        <v>0</v>
      </c>
      <c r="V54" s="40">
        <f t="shared" si="5"/>
        <v>0</v>
      </c>
      <c r="W54" s="34">
        <f t="shared" si="1"/>
        <v>0</v>
      </c>
    </row>
    <row r="55" spans="1:23" s="5" customFormat="1" ht="12.75">
      <c r="A55" s="4" t="s">
        <v>178</v>
      </c>
      <c r="B55" s="12"/>
      <c r="C55" s="40">
        <f>SUM(C28:C29,C32:C33)*C46</f>
        <v>0</v>
      </c>
      <c r="D55" s="40">
        <f aca="true" t="shared" si="6" ref="D55:V55">SUM(D28:D29,D32:D33)*D46</f>
        <v>0</v>
      </c>
      <c r="E55" s="40">
        <f t="shared" si="6"/>
        <v>0</v>
      </c>
      <c r="F55" s="40">
        <f t="shared" si="6"/>
        <v>0</v>
      </c>
      <c r="G55" s="40">
        <f>SUM(G28:G29,G32:G33)*G46</f>
        <v>0</v>
      </c>
      <c r="H55" s="40">
        <f t="shared" si="6"/>
        <v>0</v>
      </c>
      <c r="I55" s="40">
        <f t="shared" si="6"/>
        <v>0</v>
      </c>
      <c r="J55" s="40">
        <f t="shared" si="6"/>
        <v>0</v>
      </c>
      <c r="K55" s="40">
        <f t="shared" si="6"/>
        <v>0</v>
      </c>
      <c r="L55" s="40">
        <f t="shared" si="6"/>
        <v>0</v>
      </c>
      <c r="M55" s="40">
        <f t="shared" si="6"/>
        <v>0</v>
      </c>
      <c r="N55" s="40">
        <f t="shared" si="6"/>
        <v>0</v>
      </c>
      <c r="O55" s="40">
        <f t="shared" si="6"/>
        <v>0</v>
      </c>
      <c r="P55" s="40">
        <f t="shared" si="6"/>
        <v>0</v>
      </c>
      <c r="Q55" s="40">
        <f t="shared" si="6"/>
        <v>0</v>
      </c>
      <c r="R55" s="40">
        <f t="shared" si="6"/>
        <v>0</v>
      </c>
      <c r="S55" s="40">
        <f t="shared" si="6"/>
        <v>0</v>
      </c>
      <c r="T55" s="40">
        <f t="shared" si="6"/>
        <v>0</v>
      </c>
      <c r="U55" s="40">
        <f t="shared" si="6"/>
        <v>0</v>
      </c>
      <c r="V55" s="40">
        <f t="shared" si="6"/>
        <v>0</v>
      </c>
      <c r="W55" s="34">
        <f t="shared" si="1"/>
        <v>0</v>
      </c>
    </row>
    <row r="56" spans="1:23" s="5" customFormat="1" ht="12.75">
      <c r="A56" s="4" t="s">
        <v>138</v>
      </c>
      <c r="B56" s="12"/>
      <c r="C56" s="40">
        <f>SUM(C35:C37)*C46</f>
        <v>0</v>
      </c>
      <c r="D56" s="40">
        <f aca="true" t="shared" si="7" ref="D56:V56">SUM(D35:D37)*D46</f>
        <v>0</v>
      </c>
      <c r="E56" s="40">
        <f t="shared" si="7"/>
        <v>0</v>
      </c>
      <c r="F56" s="40">
        <f t="shared" si="7"/>
        <v>0</v>
      </c>
      <c r="G56" s="40">
        <f t="shared" si="7"/>
        <v>0</v>
      </c>
      <c r="H56" s="40">
        <f t="shared" si="7"/>
        <v>0</v>
      </c>
      <c r="I56" s="40">
        <f t="shared" si="7"/>
        <v>0</v>
      </c>
      <c r="J56" s="40">
        <f t="shared" si="7"/>
        <v>0</v>
      </c>
      <c r="K56" s="40">
        <f t="shared" si="7"/>
        <v>0</v>
      </c>
      <c r="L56" s="40">
        <f t="shared" si="7"/>
        <v>0</v>
      </c>
      <c r="M56" s="40">
        <f t="shared" si="7"/>
        <v>0</v>
      </c>
      <c r="N56" s="40">
        <f t="shared" si="7"/>
        <v>0</v>
      </c>
      <c r="O56" s="40">
        <f t="shared" si="7"/>
        <v>0</v>
      </c>
      <c r="P56" s="40">
        <f t="shared" si="7"/>
        <v>0</v>
      </c>
      <c r="Q56" s="40">
        <f t="shared" si="7"/>
        <v>0</v>
      </c>
      <c r="R56" s="40">
        <f t="shared" si="7"/>
        <v>0</v>
      </c>
      <c r="S56" s="40">
        <f t="shared" si="7"/>
        <v>0</v>
      </c>
      <c r="T56" s="40">
        <f t="shared" si="7"/>
        <v>0</v>
      </c>
      <c r="U56" s="40">
        <f t="shared" si="7"/>
        <v>0</v>
      </c>
      <c r="V56" s="40">
        <f t="shared" si="7"/>
        <v>0</v>
      </c>
      <c r="W56" s="34">
        <f t="shared" si="1"/>
        <v>0</v>
      </c>
    </row>
    <row r="57" spans="1:23" ht="12.75">
      <c r="A57" s="41" t="s">
        <v>31</v>
      </c>
      <c r="B57" s="42"/>
      <c r="C57" s="43">
        <f>SUM(C39:C41)*C46</f>
        <v>0</v>
      </c>
      <c r="D57" s="43">
        <f aca="true" t="shared" si="8" ref="D57:V57">SUM(D39:D41)*D46</f>
        <v>0</v>
      </c>
      <c r="E57" s="43">
        <f t="shared" si="8"/>
        <v>0</v>
      </c>
      <c r="F57" s="43">
        <f t="shared" si="8"/>
        <v>0</v>
      </c>
      <c r="G57" s="43">
        <f t="shared" si="8"/>
        <v>0</v>
      </c>
      <c r="H57" s="43">
        <f t="shared" si="8"/>
        <v>0</v>
      </c>
      <c r="I57" s="43">
        <f t="shared" si="8"/>
        <v>0</v>
      </c>
      <c r="J57" s="43">
        <f t="shared" si="8"/>
        <v>0</v>
      </c>
      <c r="K57" s="43">
        <f t="shared" si="8"/>
        <v>0</v>
      </c>
      <c r="L57" s="43">
        <f t="shared" si="8"/>
        <v>0</v>
      </c>
      <c r="M57" s="43">
        <f t="shared" si="8"/>
        <v>0</v>
      </c>
      <c r="N57" s="43">
        <f t="shared" si="8"/>
        <v>0</v>
      </c>
      <c r="O57" s="43">
        <f t="shared" si="8"/>
        <v>0</v>
      </c>
      <c r="P57" s="43">
        <f t="shared" si="8"/>
        <v>0</v>
      </c>
      <c r="Q57" s="43">
        <f t="shared" si="8"/>
        <v>0</v>
      </c>
      <c r="R57" s="43">
        <f t="shared" si="8"/>
        <v>0</v>
      </c>
      <c r="S57" s="43">
        <f t="shared" si="8"/>
        <v>0</v>
      </c>
      <c r="T57" s="43">
        <f t="shared" si="8"/>
        <v>0</v>
      </c>
      <c r="U57" s="43">
        <f t="shared" si="8"/>
        <v>0</v>
      </c>
      <c r="V57" s="43">
        <f t="shared" si="8"/>
        <v>0</v>
      </c>
      <c r="W57" s="34">
        <f t="shared" si="1"/>
        <v>0</v>
      </c>
    </row>
    <row r="58" spans="1:23" ht="12.75">
      <c r="A58" s="36" t="s">
        <v>79</v>
      </c>
      <c r="B58" s="38"/>
      <c r="C58" s="38"/>
      <c r="D58" s="38"/>
      <c r="E58" s="38"/>
      <c r="F58" s="38"/>
      <c r="G58" s="38"/>
      <c r="H58" s="38"/>
      <c r="I58" s="38"/>
      <c r="J58" s="38"/>
      <c r="K58" s="38"/>
      <c r="L58" s="38"/>
      <c r="M58" s="38"/>
      <c r="N58" s="38"/>
      <c r="O58" s="38"/>
      <c r="P58" s="38"/>
      <c r="Q58" s="38"/>
      <c r="R58" s="38"/>
      <c r="S58" s="38"/>
      <c r="T58" s="38"/>
      <c r="U58" s="38"/>
      <c r="V58" s="38"/>
      <c r="W58" s="37">
        <f>SUM(W49:W57)</f>
        <v>0</v>
      </c>
    </row>
    <row r="60" spans="7:12" ht="14.25">
      <c r="G60" s="15"/>
      <c r="L60" s="15"/>
    </row>
    <row r="61" ht="15">
      <c r="A61" s="20" t="str">
        <f>Dateneingabe_Ergebnisse!$F$51</f>
        <v>Alternative 2</v>
      </c>
    </row>
    <row r="62" ht="15">
      <c r="A62" s="9" t="s">
        <v>52</v>
      </c>
    </row>
    <row r="63" spans="1:22" ht="12.75">
      <c r="A63" s="19" t="s">
        <v>44</v>
      </c>
      <c r="B63" s="11">
        <v>0</v>
      </c>
      <c r="C63" s="11">
        <v>1</v>
      </c>
      <c r="D63" s="11">
        <v>2</v>
      </c>
      <c r="E63" s="11">
        <v>3</v>
      </c>
      <c r="F63" s="11">
        <v>4</v>
      </c>
      <c r="G63" s="11">
        <v>5</v>
      </c>
      <c r="H63" s="11">
        <v>6</v>
      </c>
      <c r="I63" s="11">
        <v>7</v>
      </c>
      <c r="J63" s="11">
        <v>8</v>
      </c>
      <c r="K63" s="11">
        <v>9</v>
      </c>
      <c r="L63" s="11">
        <v>10</v>
      </c>
      <c r="M63" s="11">
        <v>11</v>
      </c>
      <c r="N63" s="11">
        <v>12</v>
      </c>
      <c r="O63" s="11">
        <v>13</v>
      </c>
      <c r="P63" s="11">
        <v>14</v>
      </c>
      <c r="Q63" s="11">
        <v>15</v>
      </c>
      <c r="R63" s="11">
        <v>16</v>
      </c>
      <c r="S63" s="11">
        <v>17</v>
      </c>
      <c r="T63" s="11">
        <v>18</v>
      </c>
      <c r="U63" s="11">
        <v>19</v>
      </c>
      <c r="V63" s="11">
        <v>20</v>
      </c>
    </row>
    <row r="64" spans="1:22" ht="12.75">
      <c r="A64" s="31" t="s">
        <v>72</v>
      </c>
      <c r="B64" s="11"/>
      <c r="C64" s="11"/>
      <c r="D64" s="11"/>
      <c r="E64" s="11"/>
      <c r="F64" s="11"/>
      <c r="G64" s="11"/>
      <c r="H64" s="11"/>
      <c r="I64" s="11"/>
      <c r="J64" s="11"/>
      <c r="K64" s="11"/>
      <c r="L64" s="11"/>
      <c r="M64" s="11"/>
      <c r="N64" s="11"/>
      <c r="O64" s="11"/>
      <c r="P64" s="11"/>
      <c r="Q64" s="11"/>
      <c r="R64" s="11"/>
      <c r="S64" s="11"/>
      <c r="T64" s="11"/>
      <c r="U64" s="11"/>
      <c r="V64" s="11"/>
    </row>
    <row r="65" spans="1:22" ht="12.75">
      <c r="A65" s="28" t="s">
        <v>71</v>
      </c>
      <c r="B65" s="29">
        <f>IF(B63&gt;Dateneingabe_Ergebnisse!$F$52,0,1)</f>
        <v>1</v>
      </c>
      <c r="C65" s="29">
        <f>IF(C63&gt;Dateneingabe_Ergebnisse!$F$52,0,1)</f>
        <v>0</v>
      </c>
      <c r="D65" s="29">
        <f>IF(D63&gt;Dateneingabe_Ergebnisse!$F$52,0,1)</f>
        <v>0</v>
      </c>
      <c r="E65" s="29">
        <f>IF(E63&gt;Dateneingabe_Ergebnisse!$F$52,0,1)</f>
        <v>0</v>
      </c>
      <c r="F65" s="29">
        <f>IF(F63&gt;Dateneingabe_Ergebnisse!$F$52,0,1)</f>
        <v>0</v>
      </c>
      <c r="G65" s="29">
        <f>IF(G63&gt;Dateneingabe_Ergebnisse!$F$52,0,1)</f>
        <v>0</v>
      </c>
      <c r="H65" s="29">
        <f>IF(H63&gt;Dateneingabe_Ergebnisse!$F$52,0,1)</f>
        <v>0</v>
      </c>
      <c r="I65" s="29">
        <f>IF(I63&gt;Dateneingabe_Ergebnisse!$F$52,0,1)</f>
        <v>0</v>
      </c>
      <c r="J65" s="29">
        <f>IF(J63&gt;Dateneingabe_Ergebnisse!$F$52,0,1)</f>
        <v>0</v>
      </c>
      <c r="K65" s="29">
        <f>IF(K63&gt;Dateneingabe_Ergebnisse!$F$52,0,1)</f>
        <v>0</v>
      </c>
      <c r="L65" s="29">
        <f>IF(L63&gt;Dateneingabe_Ergebnisse!$F$52,0,1)</f>
        <v>0</v>
      </c>
      <c r="M65" s="29">
        <f>IF(M63&gt;Dateneingabe_Ergebnisse!$F$52,0,1)</f>
        <v>0</v>
      </c>
      <c r="N65" s="29">
        <f>IF(N63&gt;Dateneingabe_Ergebnisse!$F$52,0,1)</f>
        <v>0</v>
      </c>
      <c r="O65" s="29">
        <f>IF(O63&gt;Dateneingabe_Ergebnisse!$F$52,0,1)</f>
        <v>0</v>
      </c>
      <c r="P65" s="29">
        <f>IF(P63&gt;Dateneingabe_Ergebnisse!$F$52,0,1)</f>
        <v>0</v>
      </c>
      <c r="Q65" s="29">
        <f>IF(Q63&gt;Dateneingabe_Ergebnisse!$F$52,0,1)</f>
        <v>0</v>
      </c>
      <c r="R65" s="29">
        <f>IF(R63&gt;Dateneingabe_Ergebnisse!$F$52,0,1)</f>
        <v>0</v>
      </c>
      <c r="S65" s="29">
        <f>IF(S63&gt;Dateneingabe_Ergebnisse!$F$52,0,1)</f>
        <v>0</v>
      </c>
      <c r="T65" s="29">
        <f>IF(T63&gt;Dateneingabe_Ergebnisse!$F$52,0,1)</f>
        <v>0</v>
      </c>
      <c r="U65" s="29">
        <f>IF(U63&gt;Dateneingabe_Ergebnisse!$F$52,0,1)</f>
        <v>0</v>
      </c>
      <c r="V65" s="29">
        <f>IF(V63&gt;Dateneingabe_Ergebnisse!$F$52,0,1)</f>
        <v>0</v>
      </c>
    </row>
    <row r="66" spans="1:22" ht="12.75">
      <c r="A66" s="28" t="s">
        <v>60</v>
      </c>
      <c r="B66" s="30"/>
      <c r="C66" s="30" t="e">
        <f>IF(MOD(C63,Dateneingabe_Ergebnisse!$F$52)=0,1,0)</f>
        <v>#DIV/0!</v>
      </c>
      <c r="D66" s="30" t="e">
        <f>IF(MOD(D63,Dateneingabe_Ergebnisse!$F$52)=0,1,0)</f>
        <v>#DIV/0!</v>
      </c>
      <c r="E66" s="30" t="e">
        <f>IF(MOD(E63,Dateneingabe_Ergebnisse!$F$52)=0,1,0)</f>
        <v>#DIV/0!</v>
      </c>
      <c r="F66" s="30" t="e">
        <f>IF(MOD(F63,Dateneingabe_Ergebnisse!$F$52)=0,1,0)</f>
        <v>#DIV/0!</v>
      </c>
      <c r="G66" s="30" t="e">
        <f>IF(MOD(G63,Dateneingabe_Ergebnisse!$F$52)=0,1,0)</f>
        <v>#DIV/0!</v>
      </c>
      <c r="H66" s="30" t="e">
        <f>IF(MOD(H63,Dateneingabe_Ergebnisse!$F$52)=0,1,0)</f>
        <v>#DIV/0!</v>
      </c>
      <c r="I66" s="30" t="e">
        <f>IF(MOD(I63,Dateneingabe_Ergebnisse!$F$52)=0,1,0)</f>
        <v>#DIV/0!</v>
      </c>
      <c r="J66" s="30" t="e">
        <f>IF(MOD(J63,Dateneingabe_Ergebnisse!$F$52)=0,1,0)</f>
        <v>#DIV/0!</v>
      </c>
      <c r="K66" s="30" t="e">
        <f>IF(MOD(K63,Dateneingabe_Ergebnisse!$F$52)=0,1,0)</f>
        <v>#DIV/0!</v>
      </c>
      <c r="L66" s="30" t="e">
        <f>IF(MOD(L63,Dateneingabe_Ergebnisse!$F$52)=0,1,0)</f>
        <v>#DIV/0!</v>
      </c>
      <c r="M66" s="30" t="e">
        <f>IF(MOD(M63,Dateneingabe_Ergebnisse!$F$52)=0,1,0)</f>
        <v>#DIV/0!</v>
      </c>
      <c r="N66" s="30" t="e">
        <f>IF(MOD(N63,Dateneingabe_Ergebnisse!$F$52)=0,1,0)</f>
        <v>#DIV/0!</v>
      </c>
      <c r="O66" s="30" t="e">
        <f>IF(MOD(O63,Dateneingabe_Ergebnisse!$F$52)=0,1,0)</f>
        <v>#DIV/0!</v>
      </c>
      <c r="P66" s="30" t="e">
        <f>IF(MOD(P63,Dateneingabe_Ergebnisse!$F$52)=0,1,0)</f>
        <v>#DIV/0!</v>
      </c>
      <c r="Q66" s="30" t="e">
        <f>IF(MOD(Q63,Dateneingabe_Ergebnisse!$F$52)=0,1,0)</f>
        <v>#DIV/0!</v>
      </c>
      <c r="R66" s="30" t="e">
        <f>IF(MOD(R63,Dateneingabe_Ergebnisse!$F$52)=0,1,0)</f>
        <v>#DIV/0!</v>
      </c>
      <c r="S66" s="30" t="e">
        <f>IF(MOD(S63,Dateneingabe_Ergebnisse!$F$52)=0,1,0)</f>
        <v>#DIV/0!</v>
      </c>
      <c r="T66" s="30" t="e">
        <f>IF(MOD(T63,Dateneingabe_Ergebnisse!$F$52)=0,1,0)</f>
        <v>#DIV/0!</v>
      </c>
      <c r="U66" s="30" t="e">
        <f>IF(MOD(U63,Dateneingabe_Ergebnisse!$F$52)=0,1,0)</f>
        <v>#DIV/0!</v>
      </c>
      <c r="V66" s="30" t="e">
        <f>IF(MOD(V63,Dateneingabe_Ergebnisse!$F$52)=0,1,0)</f>
        <v>#DIV/0!</v>
      </c>
    </row>
    <row r="67" spans="1:22" ht="12.75">
      <c r="A67" s="19"/>
      <c r="B67" s="11"/>
      <c r="C67" s="11"/>
      <c r="D67" s="11"/>
      <c r="E67" s="11"/>
      <c r="F67" s="11"/>
      <c r="G67" s="11"/>
      <c r="H67" s="11"/>
      <c r="I67" s="11"/>
      <c r="J67" s="11"/>
      <c r="K67" s="11"/>
      <c r="L67" s="11"/>
      <c r="M67" s="11"/>
      <c r="N67" s="11"/>
      <c r="O67" s="11"/>
      <c r="P67" s="11"/>
      <c r="Q67" s="11"/>
      <c r="R67" s="11"/>
      <c r="S67" s="11"/>
      <c r="T67" s="11"/>
      <c r="U67" s="11"/>
      <c r="V67" s="11"/>
    </row>
    <row r="68" spans="1:22" ht="12.75">
      <c r="A68" s="10" t="s">
        <v>43</v>
      </c>
      <c r="B68" s="11"/>
      <c r="C68" s="11"/>
      <c r="D68" s="11"/>
      <c r="E68" s="11"/>
      <c r="F68" s="11"/>
      <c r="G68" s="11"/>
      <c r="H68" s="11"/>
      <c r="I68" s="11"/>
      <c r="J68" s="11"/>
      <c r="K68" s="11"/>
      <c r="L68" s="11"/>
      <c r="M68" s="11"/>
      <c r="N68" s="11"/>
      <c r="O68" s="11"/>
      <c r="P68" s="11"/>
      <c r="Q68" s="11"/>
      <c r="R68" s="11"/>
      <c r="S68" s="11"/>
      <c r="T68" s="11"/>
      <c r="U68" s="11"/>
      <c r="V68" s="11"/>
    </row>
    <row r="69" spans="1:22" ht="12.75">
      <c r="A69" s="11" t="s">
        <v>37</v>
      </c>
      <c r="B69" s="11"/>
      <c r="C69" s="11"/>
      <c r="D69" s="11"/>
      <c r="E69" s="11"/>
      <c r="F69" s="11"/>
      <c r="G69" s="11"/>
      <c r="H69" s="11"/>
      <c r="I69" s="11"/>
      <c r="J69" s="11"/>
      <c r="K69" s="11"/>
      <c r="L69" s="11"/>
      <c r="M69" s="4"/>
      <c r="N69" s="4"/>
      <c r="O69" s="4"/>
      <c r="P69" s="4"/>
      <c r="Q69" s="4"/>
      <c r="R69" s="4"/>
      <c r="S69" s="4"/>
      <c r="T69" s="4"/>
      <c r="U69" s="4"/>
      <c r="V69" s="4"/>
    </row>
    <row r="70" spans="1:22" ht="12.75">
      <c r="A70" s="4" t="str">
        <f>Dateneingabe_Ergebnisse!$A$58</f>
        <v>Kaufpreis</v>
      </c>
      <c r="B70" s="39">
        <f>Dateneingabe_Ergebnisse!$F58</f>
        <v>0</v>
      </c>
      <c r="C70" s="13"/>
      <c r="D70" s="13"/>
      <c r="E70" s="13"/>
      <c r="F70" s="13"/>
      <c r="G70" s="13"/>
      <c r="H70" s="13"/>
      <c r="I70" s="13"/>
      <c r="J70" s="13"/>
      <c r="K70" s="13"/>
      <c r="L70" s="13"/>
      <c r="M70" s="4"/>
      <c r="N70" s="4"/>
      <c r="O70" s="4"/>
      <c r="P70" s="4"/>
      <c r="Q70" s="4"/>
      <c r="R70" s="4"/>
      <c r="S70" s="4"/>
      <c r="T70" s="4"/>
      <c r="U70" s="4"/>
      <c r="V70" s="4"/>
    </row>
    <row r="71" spans="1:22" ht="12.75">
      <c r="A71" s="4" t="str">
        <f>Dateneingabe_Ergebnisse!$A$59</f>
        <v>Installationskosten</v>
      </c>
      <c r="B71" s="39">
        <f>Dateneingabe_Ergebnisse!$F59</f>
        <v>0</v>
      </c>
      <c r="C71" s="13"/>
      <c r="D71" s="13"/>
      <c r="E71" s="13"/>
      <c r="F71" s="13"/>
      <c r="G71" s="13"/>
      <c r="H71" s="13"/>
      <c r="I71" s="13"/>
      <c r="J71" s="13"/>
      <c r="K71" s="13"/>
      <c r="L71" s="13"/>
      <c r="M71" s="4"/>
      <c r="N71" s="4"/>
      <c r="O71" s="4"/>
      <c r="P71" s="4"/>
      <c r="Q71" s="4"/>
      <c r="R71" s="4"/>
      <c r="S71" s="4"/>
      <c r="T71" s="4"/>
      <c r="U71" s="4"/>
      <c r="V71" s="4"/>
    </row>
    <row r="72" spans="1:22" ht="12.75">
      <c r="A72" s="4" t="str">
        <f>Dateneingabe_Ergebnisse!$A$60</f>
        <v>### ggf. weitere Anschaffungskosten ergänzen</v>
      </c>
      <c r="B72" s="39">
        <f>Dateneingabe_Ergebnisse!$F60</f>
        <v>0</v>
      </c>
      <c r="C72" s="13"/>
      <c r="D72" s="13"/>
      <c r="E72" s="13"/>
      <c r="F72" s="13"/>
      <c r="G72" s="13"/>
      <c r="H72" s="13"/>
      <c r="I72" s="13"/>
      <c r="J72" s="13"/>
      <c r="K72" s="13"/>
      <c r="L72" s="13"/>
      <c r="M72" s="4"/>
      <c r="N72" s="4"/>
      <c r="O72" s="4"/>
      <c r="P72" s="4"/>
      <c r="Q72" s="4"/>
      <c r="R72" s="4"/>
      <c r="S72" s="4"/>
      <c r="T72" s="4"/>
      <c r="U72" s="4"/>
      <c r="V72" s="4"/>
    </row>
    <row r="73" spans="1:22" ht="12.75">
      <c r="A73" s="4" t="str">
        <f>Dateneingabe_Ergebnisse!$A$61</f>
        <v>### ggf. weitere Anschaffungskosten ergänzen</v>
      </c>
      <c r="B73" s="39">
        <f>Dateneingabe_Ergebnisse!$F61</f>
        <v>0</v>
      </c>
      <c r="C73" s="13"/>
      <c r="D73" s="13"/>
      <c r="E73" s="13"/>
      <c r="F73" s="13"/>
      <c r="G73" s="13"/>
      <c r="H73" s="13"/>
      <c r="I73" s="13"/>
      <c r="J73" s="13"/>
      <c r="K73" s="13"/>
      <c r="L73" s="13"/>
      <c r="M73" s="4"/>
      <c r="N73" s="4"/>
      <c r="O73" s="4"/>
      <c r="P73" s="4"/>
      <c r="Q73" s="4"/>
      <c r="R73" s="4"/>
      <c r="S73" s="4"/>
      <c r="T73" s="4"/>
      <c r="U73" s="4"/>
      <c r="V73" s="4"/>
    </row>
    <row r="74" spans="1:22" ht="12.75">
      <c r="A74" s="11" t="s">
        <v>41</v>
      </c>
      <c r="B74" s="13"/>
      <c r="C74" s="13"/>
      <c r="D74" s="13"/>
      <c r="E74" s="13"/>
      <c r="F74" s="13"/>
      <c r="G74" s="13"/>
      <c r="H74" s="13"/>
      <c r="I74" s="13"/>
      <c r="J74" s="13"/>
      <c r="K74" s="13"/>
      <c r="L74" s="13"/>
      <c r="M74" s="4"/>
      <c r="N74" s="4"/>
      <c r="O74" s="4"/>
      <c r="P74" s="4"/>
      <c r="Q74" s="4"/>
      <c r="R74" s="4"/>
      <c r="S74" s="4"/>
      <c r="T74" s="4"/>
      <c r="U74" s="4"/>
      <c r="V74" s="4"/>
    </row>
    <row r="75" spans="1:22" ht="12.75">
      <c r="A75" s="4" t="str">
        <f>Dateneingabe_Ergebnisse!$A$66</f>
        <v>Versicherung</v>
      </c>
      <c r="B75" s="13"/>
      <c r="C75" s="39">
        <f>IF(C$65=1,Dateneingabe_Ergebnisse!$F66*(1+Dateneingabe_Ergebnisse!$F8),0)</f>
        <v>0</v>
      </c>
      <c r="D75" s="39">
        <f>IF(D$65=1,C75*(1+Dateneingabe_Ergebnisse!$F8),0)</f>
        <v>0</v>
      </c>
      <c r="E75" s="39">
        <f>IF(E$65=1,D75*(1+Dateneingabe_Ergebnisse!$F8),0)</f>
        <v>0</v>
      </c>
      <c r="F75" s="39">
        <f>IF(F$65=1,E75*(1+Dateneingabe_Ergebnisse!$F8),0)</f>
        <v>0</v>
      </c>
      <c r="G75" s="39">
        <f>IF(G$65=1,F75*(1+Dateneingabe_Ergebnisse!$F8),0)</f>
        <v>0</v>
      </c>
      <c r="H75" s="39">
        <f>IF(H$65=1,G75*(1+Dateneingabe_Ergebnisse!$F8),0)</f>
        <v>0</v>
      </c>
      <c r="I75" s="39">
        <f>IF(I$65=1,H75*(1+Dateneingabe_Ergebnisse!$F8),0)</f>
        <v>0</v>
      </c>
      <c r="J75" s="39">
        <f>IF(J$65=1,I75*(1+Dateneingabe_Ergebnisse!$F8),0)</f>
        <v>0</v>
      </c>
      <c r="K75" s="39">
        <f>IF(K$65=1,J75*(1+Dateneingabe_Ergebnisse!$F8),0)</f>
        <v>0</v>
      </c>
      <c r="L75" s="39">
        <f>IF(L$65=1,K75*(1+Dateneingabe_Ergebnisse!$F8),0)</f>
        <v>0</v>
      </c>
      <c r="M75" s="39">
        <f>IF(M$65=1,L75*(1+Dateneingabe_Ergebnisse!$F8),0)</f>
        <v>0</v>
      </c>
      <c r="N75" s="39">
        <f>IF(N$65=1,M75*(1+Dateneingabe_Ergebnisse!$F8),0)</f>
        <v>0</v>
      </c>
      <c r="O75" s="39">
        <f>IF(O$65=1,N75*(1+Dateneingabe_Ergebnisse!$F8),0)</f>
        <v>0</v>
      </c>
      <c r="P75" s="39">
        <f>IF(P$65=1,O75*(1+Dateneingabe_Ergebnisse!$F8),0)</f>
        <v>0</v>
      </c>
      <c r="Q75" s="39">
        <f>IF(Q$65=1,P75*(1+Dateneingabe_Ergebnisse!$F8),0)</f>
        <v>0</v>
      </c>
      <c r="R75" s="39">
        <f>IF(R$65=1,Q75*(1+Dateneingabe_Ergebnisse!$F8),0)</f>
        <v>0</v>
      </c>
      <c r="S75" s="39">
        <f>IF(S$65=1,R75*(1+Dateneingabe_Ergebnisse!$F8),0)</f>
        <v>0</v>
      </c>
      <c r="T75" s="39">
        <f>IF(T$65=1,S75*(1+Dateneingabe_Ergebnisse!$F8),0)</f>
        <v>0</v>
      </c>
      <c r="U75" s="39">
        <f>IF(U$65=1,T75*(1+Dateneingabe_Ergebnisse!$F8),0)</f>
        <v>0</v>
      </c>
      <c r="V75" s="39">
        <f>IF(V$65=1,U75*(1+Dateneingabe_Ergebnisse!$F8),0)</f>
        <v>0</v>
      </c>
    </row>
    <row r="76" spans="1:22" ht="12.75">
      <c r="A76" s="4" t="str">
        <f>Dateneingabe_Ergebnisse!$A$67</f>
        <v>Wartung (Materialkosten, beschaffte Dienstleistung)</v>
      </c>
      <c r="B76" s="13"/>
      <c r="C76" s="39">
        <f>IF(C$65=1,Dateneingabe_Ergebnisse!$F67*(1+Dateneingabe_Ergebnisse!$F9),0)</f>
        <v>0</v>
      </c>
      <c r="D76" s="39">
        <f>IF(D$65=1,C76*(1+Dateneingabe_Ergebnisse!$F9),0)</f>
        <v>0</v>
      </c>
      <c r="E76" s="39">
        <f>IF(E$65=1,D76*(1+Dateneingabe_Ergebnisse!$F9),0)</f>
        <v>0</v>
      </c>
      <c r="F76" s="39">
        <f>IF(F$65=1,E76*(1+Dateneingabe_Ergebnisse!$F9),0)</f>
        <v>0</v>
      </c>
      <c r="G76" s="39">
        <f>IF(G$65=1,F76*(1+Dateneingabe_Ergebnisse!$F9),0)</f>
        <v>0</v>
      </c>
      <c r="H76" s="39">
        <f>IF(H$65=1,G76*(1+Dateneingabe_Ergebnisse!$F9),0)</f>
        <v>0</v>
      </c>
      <c r="I76" s="39">
        <f>IF(I$65=1,H76*(1+Dateneingabe_Ergebnisse!$F9),0)</f>
        <v>0</v>
      </c>
      <c r="J76" s="39">
        <f>IF(J$65=1,I76*(1+Dateneingabe_Ergebnisse!$F9),0)</f>
        <v>0</v>
      </c>
      <c r="K76" s="39">
        <f>IF(K$65=1,J76*(1+Dateneingabe_Ergebnisse!$F9),0)</f>
        <v>0</v>
      </c>
      <c r="L76" s="39">
        <f>IF(L$65=1,K76*(1+Dateneingabe_Ergebnisse!$F9),0)</f>
        <v>0</v>
      </c>
      <c r="M76" s="39">
        <f>IF(M$65=1,L76*(1+Dateneingabe_Ergebnisse!$F9),0)</f>
        <v>0</v>
      </c>
      <c r="N76" s="39">
        <f>IF(N$65=1,M76*(1+Dateneingabe_Ergebnisse!$F9),0)</f>
        <v>0</v>
      </c>
      <c r="O76" s="39">
        <f>IF(O$65=1,N76*(1+Dateneingabe_Ergebnisse!$F9),0)</f>
        <v>0</v>
      </c>
      <c r="P76" s="39">
        <f>IF(P$65=1,O76*(1+Dateneingabe_Ergebnisse!$F9),0)</f>
        <v>0</v>
      </c>
      <c r="Q76" s="39">
        <f>IF(Q$65=1,P76*(1+Dateneingabe_Ergebnisse!$F9),0)</f>
        <v>0</v>
      </c>
      <c r="R76" s="39">
        <f>IF(R$65=1,Q76*(1+Dateneingabe_Ergebnisse!$F9),0)</f>
        <v>0</v>
      </c>
      <c r="S76" s="39">
        <f>IF(S$65=1,R76*(1+Dateneingabe_Ergebnisse!$F9),0)</f>
        <v>0</v>
      </c>
      <c r="T76" s="39">
        <f>IF(T$65=1,S76*(1+Dateneingabe_Ergebnisse!$F9),0)</f>
        <v>0</v>
      </c>
      <c r="U76" s="39">
        <f>IF(U$65=1,T76*(1+Dateneingabe_Ergebnisse!$F9),0)</f>
        <v>0</v>
      </c>
      <c r="V76" s="39">
        <f>IF(V$65=1,U76*(1+Dateneingabe_Ergebnisse!$F9),0)</f>
        <v>0</v>
      </c>
    </row>
    <row r="77" spans="1:22" ht="12.75">
      <c r="A77" s="4" t="str">
        <f>Dateneingabe_Ergebnisse!$A$68</f>
        <v>Ersatzteile</v>
      </c>
      <c r="B77" s="13"/>
      <c r="C77" s="39">
        <f>IF(C$65=1,Dateneingabe_Ergebnisse!$F68*(1+Dateneingabe_Ergebnisse!$F10),0)</f>
        <v>0</v>
      </c>
      <c r="D77" s="39">
        <f>IF(D$65=1,C77*(1+Dateneingabe_Ergebnisse!$F10),0)</f>
        <v>0</v>
      </c>
      <c r="E77" s="39">
        <f>IF(E$65=1,D77*(1+Dateneingabe_Ergebnisse!$F10),0)</f>
        <v>0</v>
      </c>
      <c r="F77" s="39">
        <f>IF(F$65=1,E77*(1+Dateneingabe_Ergebnisse!$F10),0)</f>
        <v>0</v>
      </c>
      <c r="G77" s="39">
        <f>IF(G$65=1,F77*(1+Dateneingabe_Ergebnisse!$F10),0)</f>
        <v>0</v>
      </c>
      <c r="H77" s="39">
        <f>IF(H$65=1,G77*(1+Dateneingabe_Ergebnisse!$F10),0)</f>
        <v>0</v>
      </c>
      <c r="I77" s="39">
        <f>IF(I$65=1,H77*(1+Dateneingabe_Ergebnisse!$F10),0)</f>
        <v>0</v>
      </c>
      <c r="J77" s="39">
        <f>IF(J$65=1,I77*(1+Dateneingabe_Ergebnisse!$F10),0)</f>
        <v>0</v>
      </c>
      <c r="K77" s="39">
        <f>IF(K$65=1,J77*(1+Dateneingabe_Ergebnisse!$F10),0)</f>
        <v>0</v>
      </c>
      <c r="L77" s="39">
        <f>IF(L$65=1,K77*(1+Dateneingabe_Ergebnisse!$F10),0)</f>
        <v>0</v>
      </c>
      <c r="M77" s="39">
        <f>IF(M$65=1,L77*(1+Dateneingabe_Ergebnisse!$F10),0)</f>
        <v>0</v>
      </c>
      <c r="N77" s="39">
        <f>IF(N$65=1,M77*(1+Dateneingabe_Ergebnisse!$F10),0)</f>
        <v>0</v>
      </c>
      <c r="O77" s="39">
        <f>IF(O$65=1,N77*(1+Dateneingabe_Ergebnisse!$F10),0)</f>
        <v>0</v>
      </c>
      <c r="P77" s="39">
        <f>IF(P$65=1,O77*(1+Dateneingabe_Ergebnisse!$F10),0)</f>
        <v>0</v>
      </c>
      <c r="Q77" s="39">
        <f>IF(Q$65=1,P77*(1+Dateneingabe_Ergebnisse!$F10),0)</f>
        <v>0</v>
      </c>
      <c r="R77" s="39">
        <f>IF(R$65=1,Q77*(1+Dateneingabe_Ergebnisse!$F10),0)</f>
        <v>0</v>
      </c>
      <c r="S77" s="39">
        <f>IF(S$65=1,R77*(1+Dateneingabe_Ergebnisse!$F10),0)</f>
        <v>0</v>
      </c>
      <c r="T77" s="39">
        <f>IF(T$65=1,S77*(1+Dateneingabe_Ergebnisse!$F10),0)</f>
        <v>0</v>
      </c>
      <c r="U77" s="39">
        <f>IF(U$65=1,T77*(1+Dateneingabe_Ergebnisse!$F10),0)</f>
        <v>0</v>
      </c>
      <c r="V77" s="39">
        <f>IF(V$65=1,U77*(1+Dateneingabe_Ergebnisse!$F10),0)</f>
        <v>0</v>
      </c>
    </row>
    <row r="78" spans="1:22" ht="12.75">
      <c r="A78" s="4" t="str">
        <f>Dateneingabe_Ergebnisse!$A$69</f>
        <v>### ggf. weitere Folgekosten ergänzen</v>
      </c>
      <c r="B78" s="13"/>
      <c r="C78" s="39">
        <f>IF(C$65=1,Dateneingabe_Ergebnisse!$F69*(1+Dateneingabe_Ergebnisse!$F11),0)</f>
        <v>0</v>
      </c>
      <c r="D78" s="39">
        <f>IF(D$65=1,C78*(1+Dateneingabe_Ergebnisse!$F11),0)</f>
        <v>0</v>
      </c>
      <c r="E78" s="39">
        <f>IF(E$65=1,D78*(1+Dateneingabe_Ergebnisse!$F11),0)</f>
        <v>0</v>
      </c>
      <c r="F78" s="39">
        <f>IF(F$65=1,E78*(1+Dateneingabe_Ergebnisse!$F11),0)</f>
        <v>0</v>
      </c>
      <c r="G78" s="39">
        <f>IF(G$65=1,F78*(1+Dateneingabe_Ergebnisse!$F11),0)</f>
        <v>0</v>
      </c>
      <c r="H78" s="39">
        <f>IF(H$65=1,G78*(1+Dateneingabe_Ergebnisse!$F11),0)</f>
        <v>0</v>
      </c>
      <c r="I78" s="39">
        <f>IF(I$65=1,H78*(1+Dateneingabe_Ergebnisse!$F11),0)</f>
        <v>0</v>
      </c>
      <c r="J78" s="39">
        <f>IF(J$65=1,I78*(1+Dateneingabe_Ergebnisse!$F11),0)</f>
        <v>0</v>
      </c>
      <c r="K78" s="39">
        <f>IF(K$65=1,J78*(1+Dateneingabe_Ergebnisse!$F11),0)</f>
        <v>0</v>
      </c>
      <c r="L78" s="39">
        <f>IF(L$65=1,K78*(1+Dateneingabe_Ergebnisse!$F11),0)</f>
        <v>0</v>
      </c>
      <c r="M78" s="39">
        <f>IF(M$65=1,L78*(1+Dateneingabe_Ergebnisse!$F11),0)</f>
        <v>0</v>
      </c>
      <c r="N78" s="39">
        <f>IF(N$65=1,M78*(1+Dateneingabe_Ergebnisse!$F11),0)</f>
        <v>0</v>
      </c>
      <c r="O78" s="39">
        <f>IF(O$65=1,N78*(1+Dateneingabe_Ergebnisse!$F11),0)</f>
        <v>0</v>
      </c>
      <c r="P78" s="39">
        <f>IF(P$65=1,O78*(1+Dateneingabe_Ergebnisse!$F11),0)</f>
        <v>0</v>
      </c>
      <c r="Q78" s="39">
        <f>IF(Q$65=1,P78*(1+Dateneingabe_Ergebnisse!$F11),0)</f>
        <v>0</v>
      </c>
      <c r="R78" s="39">
        <f>IF(R$65=1,Q78*(1+Dateneingabe_Ergebnisse!$F11),0)</f>
        <v>0</v>
      </c>
      <c r="S78" s="39">
        <f>IF(S$65=1,R78*(1+Dateneingabe_Ergebnisse!$F11),0)</f>
        <v>0</v>
      </c>
      <c r="T78" s="39">
        <f>IF(T$65=1,S78*(1+Dateneingabe_Ergebnisse!$F11),0)</f>
        <v>0</v>
      </c>
      <c r="U78" s="39">
        <f>IF(U$65=1,T78*(1+Dateneingabe_Ergebnisse!$F11),0)</f>
        <v>0</v>
      </c>
      <c r="V78" s="39">
        <f>IF(V$65=1,U78*(1+Dateneingabe_Ergebnisse!$F11),0)</f>
        <v>0</v>
      </c>
    </row>
    <row r="79" spans="1:22" ht="12.75">
      <c r="A79" s="4" t="str">
        <f>Dateneingabe_Ergebnisse!$A$70</f>
        <v>### ggf. weitere Folgekosten ergänzen</v>
      </c>
      <c r="B79" s="13"/>
      <c r="C79" s="39">
        <f>IF(C$65=1,Dateneingabe_Ergebnisse!$F70*(1+Dateneingabe_Ergebnisse!$F12),0)</f>
        <v>0</v>
      </c>
      <c r="D79" s="39">
        <f>IF(D$65=1,C79*(1+Dateneingabe_Ergebnisse!$F12),0)</f>
        <v>0</v>
      </c>
      <c r="E79" s="39">
        <f>IF(E$65=1,D79*(1+Dateneingabe_Ergebnisse!$F12),0)</f>
        <v>0</v>
      </c>
      <c r="F79" s="39">
        <f>IF(F$65=1,E79*(1+Dateneingabe_Ergebnisse!$F12),0)</f>
        <v>0</v>
      </c>
      <c r="G79" s="39">
        <f>IF(G$65=1,F79*(1+Dateneingabe_Ergebnisse!$F12),0)</f>
        <v>0</v>
      </c>
      <c r="H79" s="39">
        <f>IF(H$65=1,G79*(1+Dateneingabe_Ergebnisse!$F12),0)</f>
        <v>0</v>
      </c>
      <c r="I79" s="39">
        <f>IF(I$65=1,H79*(1+Dateneingabe_Ergebnisse!$F12),0)</f>
        <v>0</v>
      </c>
      <c r="J79" s="39">
        <f>IF(J$65=1,I79*(1+Dateneingabe_Ergebnisse!$F12),0)</f>
        <v>0</v>
      </c>
      <c r="K79" s="39">
        <f>IF(K$65=1,J79*(1+Dateneingabe_Ergebnisse!$F12),0)</f>
        <v>0</v>
      </c>
      <c r="L79" s="39">
        <f>IF(L$65=1,K79*(1+Dateneingabe_Ergebnisse!$F12),0)</f>
        <v>0</v>
      </c>
      <c r="M79" s="39">
        <f>IF(M$65=1,L79*(1+Dateneingabe_Ergebnisse!$F12),0)</f>
        <v>0</v>
      </c>
      <c r="N79" s="39">
        <f>IF(N$65=1,M79*(1+Dateneingabe_Ergebnisse!$F12),0)</f>
        <v>0</v>
      </c>
      <c r="O79" s="39">
        <f>IF(O$65=1,N79*(1+Dateneingabe_Ergebnisse!$F12),0)</f>
        <v>0</v>
      </c>
      <c r="P79" s="39">
        <f>IF(P$65=1,O79*(1+Dateneingabe_Ergebnisse!$F12),0)</f>
        <v>0</v>
      </c>
      <c r="Q79" s="39">
        <f>IF(Q$65=1,P79*(1+Dateneingabe_Ergebnisse!$F12),0)</f>
        <v>0</v>
      </c>
      <c r="R79" s="39">
        <f>IF(R$65=1,Q79*(1+Dateneingabe_Ergebnisse!$F12),0)</f>
        <v>0</v>
      </c>
      <c r="S79" s="39">
        <f>IF(S$65=1,R79*(1+Dateneingabe_Ergebnisse!$F12),0)</f>
        <v>0</v>
      </c>
      <c r="T79" s="39">
        <f>IF(T$65=1,S79*(1+Dateneingabe_Ergebnisse!$F12),0)</f>
        <v>0</v>
      </c>
      <c r="U79" s="39">
        <f>IF(U$65=1,T79*(1+Dateneingabe_Ergebnisse!$F12),0)</f>
        <v>0</v>
      </c>
      <c r="V79" s="39">
        <f>IF(V$65=1,U79*(1+Dateneingabe_Ergebnisse!$F12),0)</f>
        <v>0</v>
      </c>
    </row>
    <row r="80" spans="1:22" ht="12.75">
      <c r="A80" s="11" t="s">
        <v>179</v>
      </c>
      <c r="B80" s="13"/>
      <c r="C80" s="13"/>
      <c r="D80" s="13"/>
      <c r="E80" s="13"/>
      <c r="F80" s="13"/>
      <c r="G80" s="13"/>
      <c r="H80" s="13"/>
      <c r="I80" s="13"/>
      <c r="J80" s="13"/>
      <c r="K80" s="13"/>
      <c r="L80" s="13"/>
      <c r="M80" s="4"/>
      <c r="N80" s="4"/>
      <c r="O80" s="4"/>
      <c r="P80" s="4"/>
      <c r="Q80" s="4"/>
      <c r="R80" s="4"/>
      <c r="S80" s="4"/>
      <c r="T80" s="4"/>
      <c r="U80" s="4"/>
      <c r="V80" s="4"/>
    </row>
    <row r="81" spans="1:22" ht="12.75">
      <c r="A81" s="4" t="str">
        <f>Dateneingabe_Ergebnisse!$A$75</f>
        <v>Strom (Tarif 1)</v>
      </c>
      <c r="B81" s="13"/>
      <c r="C81" s="39">
        <f>IF(C$65=1,Dateneingabe_Ergebnisse!$F75*Dateneingabe_Ergebnisse!$C18*(1+Dateneingabe_Ergebnisse!$F18),0)</f>
        <v>0</v>
      </c>
      <c r="D81" s="39">
        <f>IF(D$65=1,C81*(1+Dateneingabe_Ergebnisse!$F18),0)</f>
        <v>0</v>
      </c>
      <c r="E81" s="39">
        <f>IF(E$65=1,D81*(1+Dateneingabe_Ergebnisse!$F18),0)</f>
        <v>0</v>
      </c>
      <c r="F81" s="39">
        <f>IF(F$65=1,E81*(1+Dateneingabe_Ergebnisse!$F18),0)</f>
        <v>0</v>
      </c>
      <c r="G81" s="39">
        <f>IF(G$65=1,F81*(1+Dateneingabe_Ergebnisse!$F18),0)</f>
        <v>0</v>
      </c>
      <c r="H81" s="39">
        <f>IF(H$65=1,G81*(1+Dateneingabe_Ergebnisse!$F18),0)</f>
        <v>0</v>
      </c>
      <c r="I81" s="39">
        <f>IF(I$65=1,H81*(1+Dateneingabe_Ergebnisse!$F18),0)</f>
        <v>0</v>
      </c>
      <c r="J81" s="39">
        <f>IF(J$65=1,I81*(1+Dateneingabe_Ergebnisse!$F18),0)</f>
        <v>0</v>
      </c>
      <c r="K81" s="39">
        <f>IF(K$65=1,J81*(1+Dateneingabe_Ergebnisse!$F18),0)</f>
        <v>0</v>
      </c>
      <c r="L81" s="39">
        <f>IF(L$65=1,K81*(1+Dateneingabe_Ergebnisse!$F18),0)</f>
        <v>0</v>
      </c>
      <c r="M81" s="39">
        <f>IF(M$65=1,L81*(1+Dateneingabe_Ergebnisse!$F18),0)</f>
        <v>0</v>
      </c>
      <c r="N81" s="39">
        <f>IF(N$65=1,M81*(1+Dateneingabe_Ergebnisse!$F18),0)</f>
        <v>0</v>
      </c>
      <c r="O81" s="39">
        <f>IF(O$65=1,N81*(1+Dateneingabe_Ergebnisse!$F18),0)</f>
        <v>0</v>
      </c>
      <c r="P81" s="39">
        <f>IF(P$65=1,O81*(1+Dateneingabe_Ergebnisse!$F18),0)</f>
        <v>0</v>
      </c>
      <c r="Q81" s="39">
        <f>IF(Q$65=1,P81*(1+Dateneingabe_Ergebnisse!$F18),0)</f>
        <v>0</v>
      </c>
      <c r="R81" s="39">
        <f>IF(R$65=1,Q81*(1+Dateneingabe_Ergebnisse!$F18),0)</f>
        <v>0</v>
      </c>
      <c r="S81" s="39">
        <f>IF(S$65=1,R81*(1+Dateneingabe_Ergebnisse!$F18),0)</f>
        <v>0</v>
      </c>
      <c r="T81" s="39">
        <f>IF(T$65=1,S81*(1+Dateneingabe_Ergebnisse!$F18),0)</f>
        <v>0</v>
      </c>
      <c r="U81" s="39">
        <f>IF(U$65=1,T81*(1+Dateneingabe_Ergebnisse!$F18),0)</f>
        <v>0</v>
      </c>
      <c r="V81" s="39">
        <f>IF(V$65=1,U81*(1+Dateneingabe_Ergebnisse!$F18),0)</f>
        <v>0</v>
      </c>
    </row>
    <row r="82" spans="1:22" ht="12.75">
      <c r="A82" s="4" t="str">
        <f>Dateneingabe_Ergebnisse!$A$76</f>
        <v>Strom (Tarif 2)</v>
      </c>
      <c r="B82" s="13"/>
      <c r="C82" s="39">
        <f>IF(C$65=1,Dateneingabe_Ergebnisse!$F76*Dateneingabe_Ergebnisse!$C19*(1+Dateneingabe_Ergebnisse!$F19),0)</f>
        <v>0</v>
      </c>
      <c r="D82" s="39">
        <f>IF(D$65=1,C82*(1+Dateneingabe_Ergebnisse!$F19),0)</f>
        <v>0</v>
      </c>
      <c r="E82" s="39">
        <f>IF(E$65=1,D82*(1+Dateneingabe_Ergebnisse!$F19),0)</f>
        <v>0</v>
      </c>
      <c r="F82" s="39">
        <f>IF(F$65=1,E82*(1+Dateneingabe_Ergebnisse!$F19),0)</f>
        <v>0</v>
      </c>
      <c r="G82" s="39">
        <f>IF(G$65=1,F82*(1+Dateneingabe_Ergebnisse!$F19),0)</f>
        <v>0</v>
      </c>
      <c r="H82" s="39">
        <f>IF(H$65=1,G82*(1+Dateneingabe_Ergebnisse!$F19),0)</f>
        <v>0</v>
      </c>
      <c r="I82" s="39">
        <f>IF(I$65=1,H82*(1+Dateneingabe_Ergebnisse!$F19),0)</f>
        <v>0</v>
      </c>
      <c r="J82" s="39">
        <f>IF(J$65=1,I82*(1+Dateneingabe_Ergebnisse!$F19),0)</f>
        <v>0</v>
      </c>
      <c r="K82" s="39">
        <f>IF(K$65=1,J82*(1+Dateneingabe_Ergebnisse!$F19),0)</f>
        <v>0</v>
      </c>
      <c r="L82" s="39">
        <f>IF(L$65=1,K82*(1+Dateneingabe_Ergebnisse!$F19),0)</f>
        <v>0</v>
      </c>
      <c r="M82" s="39">
        <f>IF(M$65=1,L82*(1+Dateneingabe_Ergebnisse!$F19),0)</f>
        <v>0</v>
      </c>
      <c r="N82" s="39">
        <f>IF(N$65=1,M82*(1+Dateneingabe_Ergebnisse!$F19),0)</f>
        <v>0</v>
      </c>
      <c r="O82" s="39">
        <f>IF(O$65=1,N82*(1+Dateneingabe_Ergebnisse!$F19),0)</f>
        <v>0</v>
      </c>
      <c r="P82" s="39">
        <f>IF(P$65=1,O82*(1+Dateneingabe_Ergebnisse!$F19),0)</f>
        <v>0</v>
      </c>
      <c r="Q82" s="39">
        <f>IF(Q$65=1,P82*(1+Dateneingabe_Ergebnisse!$F19),0)</f>
        <v>0</v>
      </c>
      <c r="R82" s="39">
        <f>IF(R$65=1,Q82*(1+Dateneingabe_Ergebnisse!$F19),0)</f>
        <v>0</v>
      </c>
      <c r="S82" s="39">
        <f>IF(S$65=1,R82*(1+Dateneingabe_Ergebnisse!$F19),0)</f>
        <v>0</v>
      </c>
      <c r="T82" s="39">
        <f>IF(T$65=1,S82*(1+Dateneingabe_Ergebnisse!$F19),0)</f>
        <v>0</v>
      </c>
      <c r="U82" s="39">
        <f>IF(U$65=1,T82*(1+Dateneingabe_Ergebnisse!$F19),0)</f>
        <v>0</v>
      </c>
      <c r="V82" s="39">
        <f>IF(V$65=1,U82*(1+Dateneingabe_Ergebnisse!$F19),0)</f>
        <v>0</v>
      </c>
    </row>
    <row r="83" spans="1:22" ht="12.75">
      <c r="A83" s="4" t="str">
        <f>Dateneingabe_Ergebnisse!$A$77</f>
        <v>Trinkwasser (Ver- und Entsorgung)</v>
      </c>
      <c r="B83" s="13"/>
      <c r="C83" s="39">
        <f>IF(C$65=1,Dateneingabe_Ergebnisse!$F77*Dateneingabe_Ergebnisse!$C20*(1+Dateneingabe_Ergebnisse!$F20),0)</f>
        <v>0</v>
      </c>
      <c r="D83" s="39">
        <f>IF(D$65=1,C83*(1+Dateneingabe_Ergebnisse!$F20),0)</f>
        <v>0</v>
      </c>
      <c r="E83" s="39">
        <f>IF(E$65=1,D83*(1+Dateneingabe_Ergebnisse!$F20),0)</f>
        <v>0</v>
      </c>
      <c r="F83" s="39">
        <f>IF(F$65=1,E83*(1+Dateneingabe_Ergebnisse!$F20),0)</f>
        <v>0</v>
      </c>
      <c r="G83" s="39">
        <f>IF(G$65=1,F83*(1+Dateneingabe_Ergebnisse!$F20),0)</f>
        <v>0</v>
      </c>
      <c r="H83" s="39">
        <f>IF(H$65=1,G83*(1+Dateneingabe_Ergebnisse!$F20),0)</f>
        <v>0</v>
      </c>
      <c r="I83" s="39">
        <f>IF(I$65=1,H83*(1+Dateneingabe_Ergebnisse!$F20),0)</f>
        <v>0</v>
      </c>
      <c r="J83" s="39">
        <f>IF(J$65=1,I83*(1+Dateneingabe_Ergebnisse!$F20),0)</f>
        <v>0</v>
      </c>
      <c r="K83" s="39">
        <f>IF(K$65=1,J83*(1+Dateneingabe_Ergebnisse!$F20),0)</f>
        <v>0</v>
      </c>
      <c r="L83" s="39">
        <f>IF(L$65=1,K83*(1+Dateneingabe_Ergebnisse!$F20),0)</f>
        <v>0</v>
      </c>
      <c r="M83" s="39">
        <f>IF(M$65=1,L83*(1+Dateneingabe_Ergebnisse!$F20),0)</f>
        <v>0</v>
      </c>
      <c r="N83" s="39">
        <f>IF(N$65=1,M83*(1+Dateneingabe_Ergebnisse!$F20),0)</f>
        <v>0</v>
      </c>
      <c r="O83" s="39">
        <f>IF(O$65=1,N83*(1+Dateneingabe_Ergebnisse!$F20),0)</f>
        <v>0</v>
      </c>
      <c r="P83" s="39">
        <f>IF(P$65=1,O83*(1+Dateneingabe_Ergebnisse!$F20),0)</f>
        <v>0</v>
      </c>
      <c r="Q83" s="39">
        <f>IF(Q$65=1,P83*(1+Dateneingabe_Ergebnisse!$F20),0)</f>
        <v>0</v>
      </c>
      <c r="R83" s="39">
        <f>IF(R$65=1,Q83*(1+Dateneingabe_Ergebnisse!$F20),0)</f>
        <v>0</v>
      </c>
      <c r="S83" s="39">
        <f>IF(S$65=1,R83*(1+Dateneingabe_Ergebnisse!$F20),0)</f>
        <v>0</v>
      </c>
      <c r="T83" s="39">
        <f>IF(T$65=1,S83*(1+Dateneingabe_Ergebnisse!$F20),0)</f>
        <v>0</v>
      </c>
      <c r="U83" s="39">
        <f>IF(U$65=1,T83*(1+Dateneingabe_Ergebnisse!$F20),0)</f>
        <v>0</v>
      </c>
      <c r="V83" s="39">
        <f>IF(V$65=1,U83*(1+Dateneingabe_Ergebnisse!$F20),0)</f>
        <v>0</v>
      </c>
    </row>
    <row r="84" spans="1:22" ht="12.75">
      <c r="A84" s="4" t="str">
        <f>Dateneingabe_Ergebnisse!$A$78</f>
        <v>Regen-/Brauchwasser</v>
      </c>
      <c r="B84" s="13"/>
      <c r="C84" s="39">
        <f>IF(C$65=1,Dateneingabe_Ergebnisse!$F78*Dateneingabe_Ergebnisse!$C21*(1+Dateneingabe_Ergebnisse!$F21),0)</f>
        <v>0</v>
      </c>
      <c r="D84" s="39">
        <f>IF(D$65=1,C84*(1+Dateneingabe_Ergebnisse!$F21),0)</f>
        <v>0</v>
      </c>
      <c r="E84" s="39">
        <f>IF(E$65=1,D84*(1+Dateneingabe_Ergebnisse!$F21),0)</f>
        <v>0</v>
      </c>
      <c r="F84" s="39">
        <f>IF(F$65=1,E84*(1+Dateneingabe_Ergebnisse!$F21),0)</f>
        <v>0</v>
      </c>
      <c r="G84" s="39">
        <f>IF(G$65=1,F84*(1+Dateneingabe_Ergebnisse!$F21),0)</f>
        <v>0</v>
      </c>
      <c r="H84" s="39">
        <f>IF(H$65=1,G84*(1+Dateneingabe_Ergebnisse!$F21),0)</f>
        <v>0</v>
      </c>
      <c r="I84" s="39">
        <f>IF(I$65=1,H84*(1+Dateneingabe_Ergebnisse!$F21),0)</f>
        <v>0</v>
      </c>
      <c r="J84" s="39">
        <f>IF(J$65=1,I84*(1+Dateneingabe_Ergebnisse!$F21),0)</f>
        <v>0</v>
      </c>
      <c r="K84" s="39">
        <f>IF(K$65=1,J84*(1+Dateneingabe_Ergebnisse!$F21),0)</f>
        <v>0</v>
      </c>
      <c r="L84" s="39">
        <f>IF(L$65=1,K84*(1+Dateneingabe_Ergebnisse!$F21),0)</f>
        <v>0</v>
      </c>
      <c r="M84" s="39">
        <f>IF(M$65=1,L84*(1+Dateneingabe_Ergebnisse!$F21),0)</f>
        <v>0</v>
      </c>
      <c r="N84" s="39">
        <f>IF(N$65=1,M84*(1+Dateneingabe_Ergebnisse!$F21),0)</f>
        <v>0</v>
      </c>
      <c r="O84" s="39">
        <f>IF(O$65=1,N84*(1+Dateneingabe_Ergebnisse!$F21),0)</f>
        <v>0</v>
      </c>
      <c r="P84" s="39">
        <f>IF(P$65=1,O84*(1+Dateneingabe_Ergebnisse!$F21),0)</f>
        <v>0</v>
      </c>
      <c r="Q84" s="39">
        <f>IF(Q$65=1,P84*(1+Dateneingabe_Ergebnisse!$F21),0)</f>
        <v>0</v>
      </c>
      <c r="R84" s="39">
        <f>IF(R$65=1,Q84*(1+Dateneingabe_Ergebnisse!$F21),0)</f>
        <v>0</v>
      </c>
      <c r="S84" s="39">
        <f>IF(S$65=1,R84*(1+Dateneingabe_Ergebnisse!$F21),0)</f>
        <v>0</v>
      </c>
      <c r="T84" s="39">
        <f>IF(T$65=1,S84*(1+Dateneingabe_Ergebnisse!$F21),0)</f>
        <v>0</v>
      </c>
      <c r="U84" s="39">
        <f>IF(U$65=1,T84*(1+Dateneingabe_Ergebnisse!$F21),0)</f>
        <v>0</v>
      </c>
      <c r="V84" s="39">
        <f>IF(V$65=1,U84*(1+Dateneingabe_Ergebnisse!$F21),0)</f>
        <v>0</v>
      </c>
    </row>
    <row r="85" spans="1:22" ht="12.75">
      <c r="A85" s="4" t="str">
        <f>Dateneingabe_Ergebnisse!$A$79</f>
        <v>Papier</v>
      </c>
      <c r="B85" s="13"/>
      <c r="C85" s="39">
        <f>IF(C$65=1,Dateneingabe_Ergebnisse!$F79*Dateneingabe_Ergebnisse!$C22*(1+Dateneingabe_Ergebnisse!$F22),0)</f>
        <v>0</v>
      </c>
      <c r="D85" s="39">
        <f>IF(D$65=1,C85*(1+Dateneingabe_Ergebnisse!$F22),0)</f>
        <v>0</v>
      </c>
      <c r="E85" s="39">
        <f>IF(E$65=1,D85*(1+Dateneingabe_Ergebnisse!$F22),0)</f>
        <v>0</v>
      </c>
      <c r="F85" s="39">
        <f>IF(F$65=1,E85*(1+Dateneingabe_Ergebnisse!$F22),0)</f>
        <v>0</v>
      </c>
      <c r="G85" s="39">
        <f>IF(G$65=1,F85*(1+Dateneingabe_Ergebnisse!$F22),0)</f>
        <v>0</v>
      </c>
      <c r="H85" s="39">
        <f>IF(H$65=1,G85*(1+Dateneingabe_Ergebnisse!$F22),0)</f>
        <v>0</v>
      </c>
      <c r="I85" s="39">
        <f>IF(I$65=1,H85*(1+Dateneingabe_Ergebnisse!$F22),0)</f>
        <v>0</v>
      </c>
      <c r="J85" s="39">
        <f>IF(J$65=1,I85*(1+Dateneingabe_Ergebnisse!$F22),0)</f>
        <v>0</v>
      </c>
      <c r="K85" s="39">
        <f>IF(K$65=1,J85*(1+Dateneingabe_Ergebnisse!$F22),0)</f>
        <v>0</v>
      </c>
      <c r="L85" s="39">
        <f>IF(L$65=1,K85*(1+Dateneingabe_Ergebnisse!$F22),0)</f>
        <v>0</v>
      </c>
      <c r="M85" s="39">
        <f>IF(M$65=1,L85*(1+Dateneingabe_Ergebnisse!$F22),0)</f>
        <v>0</v>
      </c>
      <c r="N85" s="39">
        <f>IF(N$65=1,M85*(1+Dateneingabe_Ergebnisse!$F22),0)</f>
        <v>0</v>
      </c>
      <c r="O85" s="39">
        <f>IF(O$65=1,N85*(1+Dateneingabe_Ergebnisse!$F22),0)</f>
        <v>0</v>
      </c>
      <c r="P85" s="39">
        <f>IF(P$65=1,O85*(1+Dateneingabe_Ergebnisse!$F22),0)</f>
        <v>0</v>
      </c>
      <c r="Q85" s="39">
        <f>IF(Q$65=1,P85*(1+Dateneingabe_Ergebnisse!$F22),0)</f>
        <v>0</v>
      </c>
      <c r="R85" s="39">
        <f>IF(R$65=1,Q85*(1+Dateneingabe_Ergebnisse!$F22),0)</f>
        <v>0</v>
      </c>
      <c r="S85" s="39">
        <f>IF(S$65=1,R85*(1+Dateneingabe_Ergebnisse!$F22),0)</f>
        <v>0</v>
      </c>
      <c r="T85" s="39">
        <f>IF(T$65=1,S85*(1+Dateneingabe_Ergebnisse!$F22),0)</f>
        <v>0</v>
      </c>
      <c r="U85" s="39">
        <f>IF(U$65=1,T85*(1+Dateneingabe_Ergebnisse!$F22),0)</f>
        <v>0</v>
      </c>
      <c r="V85" s="39">
        <f>IF(V$65=1,U85*(1+Dateneingabe_Ergebnisse!$F22),0)</f>
        <v>0</v>
      </c>
    </row>
    <row r="86" spans="1:22" ht="12.75">
      <c r="A86" s="4" t="str">
        <f>Dateneingabe_Ergebnisse!$A$80</f>
        <v>### ggf. weitere Betriebsstoffe ergänzen</v>
      </c>
      <c r="B86" s="13"/>
      <c r="C86" s="39">
        <f>IF(C$65=1,Dateneingabe_Ergebnisse!$F80*Dateneingabe_Ergebnisse!$C23*(1+Dateneingabe_Ergebnisse!$F23),0)</f>
        <v>0</v>
      </c>
      <c r="D86" s="39">
        <f>IF(D$65=1,C86*(1+Dateneingabe_Ergebnisse!$F23),0)</f>
        <v>0</v>
      </c>
      <c r="E86" s="39">
        <f>IF(E$65=1,D86*(1+Dateneingabe_Ergebnisse!$F23),0)</f>
        <v>0</v>
      </c>
      <c r="F86" s="39">
        <f>IF(F$65=1,E86*(1+Dateneingabe_Ergebnisse!$F23),0)</f>
        <v>0</v>
      </c>
      <c r="G86" s="39">
        <f>IF(G$65=1,F86*(1+Dateneingabe_Ergebnisse!$F23),0)</f>
        <v>0</v>
      </c>
      <c r="H86" s="39">
        <f>IF(H$65=1,G86*(1+Dateneingabe_Ergebnisse!$F23),0)</f>
        <v>0</v>
      </c>
      <c r="I86" s="39">
        <f>IF(I$65=1,H86*(1+Dateneingabe_Ergebnisse!$F23),0)</f>
        <v>0</v>
      </c>
      <c r="J86" s="39">
        <f>IF(J$65=1,I86*(1+Dateneingabe_Ergebnisse!$F23),0)</f>
        <v>0</v>
      </c>
      <c r="K86" s="39">
        <f>IF(K$65=1,J86*(1+Dateneingabe_Ergebnisse!$F23),0)</f>
        <v>0</v>
      </c>
      <c r="L86" s="39">
        <f>IF(L$65=1,K86*(1+Dateneingabe_Ergebnisse!$F23),0)</f>
        <v>0</v>
      </c>
      <c r="M86" s="39">
        <f>IF(M$65=1,L86*(1+Dateneingabe_Ergebnisse!$F23),0)</f>
        <v>0</v>
      </c>
      <c r="N86" s="39">
        <f>IF(N$65=1,M86*(1+Dateneingabe_Ergebnisse!$F23),0)</f>
        <v>0</v>
      </c>
      <c r="O86" s="39">
        <f>IF(O$65=1,N86*(1+Dateneingabe_Ergebnisse!$F23),0)</f>
        <v>0</v>
      </c>
      <c r="P86" s="39">
        <f>IF(P$65=1,O86*(1+Dateneingabe_Ergebnisse!$F23),0)</f>
        <v>0</v>
      </c>
      <c r="Q86" s="39">
        <f>IF(Q$65=1,P86*(1+Dateneingabe_Ergebnisse!$F23),0)</f>
        <v>0</v>
      </c>
      <c r="R86" s="39">
        <f>IF(R$65=1,Q86*(1+Dateneingabe_Ergebnisse!$F23),0)</f>
        <v>0</v>
      </c>
      <c r="S86" s="39">
        <f>IF(S$65=1,R86*(1+Dateneingabe_Ergebnisse!$F23),0)</f>
        <v>0</v>
      </c>
      <c r="T86" s="39">
        <f>IF(T$65=1,S86*(1+Dateneingabe_Ergebnisse!$F23),0)</f>
        <v>0</v>
      </c>
      <c r="U86" s="39">
        <f>IF(U$65=1,T86*(1+Dateneingabe_Ergebnisse!$F23),0)</f>
        <v>0</v>
      </c>
      <c r="V86" s="39">
        <f>IF(V$65=1,U86*(1+Dateneingabe_Ergebnisse!$F23),0)</f>
        <v>0</v>
      </c>
    </row>
    <row r="87" spans="1:22" ht="12.75">
      <c r="A87" s="4" t="str">
        <f>Dateneingabe_Ergebnisse!$A$81</f>
        <v>### ggf. weitere Betriebsstoffe ergänzen</v>
      </c>
      <c r="B87" s="13"/>
      <c r="C87" s="39">
        <f>IF(C$65=1,Dateneingabe_Ergebnisse!$F81*Dateneingabe_Ergebnisse!$C24*(1+Dateneingabe_Ergebnisse!$F24),0)</f>
        <v>0</v>
      </c>
      <c r="D87" s="39">
        <f>IF(D$65=1,C87*(1+Dateneingabe_Ergebnisse!$F24),0)</f>
        <v>0</v>
      </c>
      <c r="E87" s="39">
        <f>IF(E$65=1,D87*(1+Dateneingabe_Ergebnisse!$F24),0)</f>
        <v>0</v>
      </c>
      <c r="F87" s="39">
        <f>IF(F$65=1,E87*(1+Dateneingabe_Ergebnisse!$F24),0)</f>
        <v>0</v>
      </c>
      <c r="G87" s="39">
        <f>IF(G$65=1,F87*(1+Dateneingabe_Ergebnisse!$F24),0)</f>
        <v>0</v>
      </c>
      <c r="H87" s="39">
        <f>IF(H$65=1,G87*(1+Dateneingabe_Ergebnisse!$F24),0)</f>
        <v>0</v>
      </c>
      <c r="I87" s="39">
        <f>IF(I$65=1,H87*(1+Dateneingabe_Ergebnisse!$F24),0)</f>
        <v>0</v>
      </c>
      <c r="J87" s="39">
        <f>IF(J$65=1,I87*(1+Dateneingabe_Ergebnisse!$F24),0)</f>
        <v>0</v>
      </c>
      <c r="K87" s="39">
        <f>IF(K$65=1,J87*(1+Dateneingabe_Ergebnisse!$F24),0)</f>
        <v>0</v>
      </c>
      <c r="L87" s="39">
        <f>IF(L$65=1,K87*(1+Dateneingabe_Ergebnisse!$F24),0)</f>
        <v>0</v>
      </c>
      <c r="M87" s="39">
        <f>IF(M$65=1,L87*(1+Dateneingabe_Ergebnisse!$F24),0)</f>
        <v>0</v>
      </c>
      <c r="N87" s="39">
        <f>IF(N$65=1,M87*(1+Dateneingabe_Ergebnisse!$F24),0)</f>
        <v>0</v>
      </c>
      <c r="O87" s="39">
        <f>IF(O$65=1,N87*(1+Dateneingabe_Ergebnisse!$F24),0)</f>
        <v>0</v>
      </c>
      <c r="P87" s="39">
        <f>IF(P$65=1,O87*(1+Dateneingabe_Ergebnisse!$F24),0)</f>
        <v>0</v>
      </c>
      <c r="Q87" s="39">
        <f>IF(Q$65=1,P87*(1+Dateneingabe_Ergebnisse!$F24),0)</f>
        <v>0</v>
      </c>
      <c r="R87" s="39">
        <f>IF(R$65=1,Q87*(1+Dateneingabe_Ergebnisse!$F24),0)</f>
        <v>0</v>
      </c>
      <c r="S87" s="39">
        <f>IF(S$65=1,R87*(1+Dateneingabe_Ergebnisse!$F24),0)</f>
        <v>0</v>
      </c>
      <c r="T87" s="39">
        <f>IF(T$65=1,S87*(1+Dateneingabe_Ergebnisse!$F24),0)</f>
        <v>0</v>
      </c>
      <c r="U87" s="39">
        <f>IF(U$65=1,T87*(1+Dateneingabe_Ergebnisse!$F24),0)</f>
        <v>0</v>
      </c>
      <c r="V87" s="39">
        <f>IF(V$65=1,U87*(1+Dateneingabe_Ergebnisse!$F24),0)</f>
        <v>0</v>
      </c>
    </row>
    <row r="88" spans="1:22" ht="12.75">
      <c r="A88" s="11" t="s">
        <v>180</v>
      </c>
      <c r="B88" s="13"/>
      <c r="C88" s="13"/>
      <c r="D88" s="13"/>
      <c r="E88" s="13"/>
      <c r="F88" s="13"/>
      <c r="G88" s="13"/>
      <c r="H88" s="13"/>
      <c r="I88" s="13"/>
      <c r="J88" s="13"/>
      <c r="K88" s="13"/>
      <c r="L88" s="13"/>
      <c r="M88" s="4"/>
      <c r="N88" s="4"/>
      <c r="O88" s="4"/>
      <c r="P88" s="4"/>
      <c r="Q88" s="4"/>
      <c r="R88" s="4"/>
      <c r="S88" s="4"/>
      <c r="T88" s="4"/>
      <c r="U88" s="4"/>
      <c r="V88" s="4"/>
    </row>
    <row r="89" spans="1:22" ht="12.75">
      <c r="A89" s="4" t="str">
        <f>Dateneingabe_Ergebnisse!$A$86</f>
        <v>Toner</v>
      </c>
      <c r="B89" s="13"/>
      <c r="C89" s="39">
        <f>IF(C$65=1,Dateneingabe_Ergebnisse!$F87*Dateneingabe_Ergebnisse!$F88*(1+Dateneingabe_Ergebnisse!$F29),0)</f>
        <v>0</v>
      </c>
      <c r="D89" s="39">
        <f>IF(D$65=1,C89*(1+Dateneingabe_Ergebnisse!$F29),0)</f>
        <v>0</v>
      </c>
      <c r="E89" s="39">
        <f>IF(E$65=1,D89*(1+Dateneingabe_Ergebnisse!$F29),0)</f>
        <v>0</v>
      </c>
      <c r="F89" s="39">
        <f>IF(F$65=1,E89*(1+Dateneingabe_Ergebnisse!$F29),0)</f>
        <v>0</v>
      </c>
      <c r="G89" s="39">
        <f>IF(G$65=1,F89*(1+Dateneingabe_Ergebnisse!$F29),0)</f>
        <v>0</v>
      </c>
      <c r="H89" s="39">
        <f>IF(H$65=1,G89*(1+Dateneingabe_Ergebnisse!$F29),0)</f>
        <v>0</v>
      </c>
      <c r="I89" s="39">
        <f>IF(I$65=1,H89*(1+Dateneingabe_Ergebnisse!$F29),0)</f>
        <v>0</v>
      </c>
      <c r="J89" s="39">
        <f>IF(J$65=1,I89*(1+Dateneingabe_Ergebnisse!$F29),0)</f>
        <v>0</v>
      </c>
      <c r="K89" s="39">
        <f>IF(K$65=1,J89*(1+Dateneingabe_Ergebnisse!$F29),0)</f>
        <v>0</v>
      </c>
      <c r="L89" s="39">
        <f>IF(L$65=1,K89*(1+Dateneingabe_Ergebnisse!$F29),0)</f>
        <v>0</v>
      </c>
      <c r="M89" s="39">
        <f>IF(M$65=1,L89*(1+Dateneingabe_Ergebnisse!$F29),0)</f>
        <v>0</v>
      </c>
      <c r="N89" s="39">
        <f>IF(N$65=1,M89*(1+Dateneingabe_Ergebnisse!$F29),0)</f>
        <v>0</v>
      </c>
      <c r="O89" s="39">
        <f>IF(O$65=1,N89*(1+Dateneingabe_Ergebnisse!$F29),0)</f>
        <v>0</v>
      </c>
      <c r="P89" s="39">
        <f>IF(P$65=1,O89*(1+Dateneingabe_Ergebnisse!$F29),0)</f>
        <v>0</v>
      </c>
      <c r="Q89" s="39">
        <f>IF(Q$65=1,P89*(1+Dateneingabe_Ergebnisse!$F29),0)</f>
        <v>0</v>
      </c>
      <c r="R89" s="39">
        <f>IF(R$65=1,Q89*(1+Dateneingabe_Ergebnisse!$F29),0)</f>
        <v>0</v>
      </c>
      <c r="S89" s="39">
        <f>IF(S$65=1,R89*(1+Dateneingabe_Ergebnisse!$F29),0)</f>
        <v>0</v>
      </c>
      <c r="T89" s="39">
        <f>IF(T$65=1,S89*(1+Dateneingabe_Ergebnisse!$F29),0)</f>
        <v>0</v>
      </c>
      <c r="U89" s="39">
        <f>IF(U$65=1,T89*(1+Dateneingabe_Ergebnisse!$F29),0)</f>
        <v>0</v>
      </c>
      <c r="V89" s="39">
        <f>IF(V$65=1,U89*(1+Dateneingabe_Ergebnisse!$F29),0)</f>
        <v>0</v>
      </c>
    </row>
    <row r="90" spans="1:22" ht="12.75">
      <c r="A90" s="4" t="str">
        <f>Dateneingabe_Ergebnisse!$A$89</f>
        <v>### ggf. weitere Betriebsstoffe ergänzen</v>
      </c>
      <c r="B90" s="13"/>
      <c r="C90" s="39">
        <f>IF(C$65=1,Dateneingabe_Ergebnisse!$F90*Dateneingabe_Ergebnisse!$F91*(1+Dateneingabe_Ergebnisse!$F30),0)</f>
        <v>0</v>
      </c>
      <c r="D90" s="39">
        <f>IF(D$65=1,C90*(1+Dateneingabe_Ergebnisse!$F30),0)</f>
        <v>0</v>
      </c>
      <c r="E90" s="39">
        <f>IF(E$65=1,D90*(1+Dateneingabe_Ergebnisse!$F30),0)</f>
        <v>0</v>
      </c>
      <c r="F90" s="39">
        <f>IF(F$65=1,E90*(1+Dateneingabe_Ergebnisse!$F30),0)</f>
        <v>0</v>
      </c>
      <c r="G90" s="39">
        <f>IF(G$65=1,F90*(1+Dateneingabe_Ergebnisse!$F30),0)</f>
        <v>0</v>
      </c>
      <c r="H90" s="39">
        <f>IF(H$65=1,G90*(1+Dateneingabe_Ergebnisse!$F30),0)</f>
        <v>0</v>
      </c>
      <c r="I90" s="39">
        <f>IF(I$65=1,H90*(1+Dateneingabe_Ergebnisse!$F30),0)</f>
        <v>0</v>
      </c>
      <c r="J90" s="39">
        <f>IF(J$65=1,I90*(1+Dateneingabe_Ergebnisse!$F30),0)</f>
        <v>0</v>
      </c>
      <c r="K90" s="39">
        <f>IF(K$65=1,J90*(1+Dateneingabe_Ergebnisse!$F30),0)</f>
        <v>0</v>
      </c>
      <c r="L90" s="39">
        <f>IF(L$65=1,K90*(1+Dateneingabe_Ergebnisse!$F30),0)</f>
        <v>0</v>
      </c>
      <c r="M90" s="39">
        <f>IF(M$65=1,L90*(1+Dateneingabe_Ergebnisse!$F30),0)</f>
        <v>0</v>
      </c>
      <c r="N90" s="39">
        <f>IF(N$65=1,M90*(1+Dateneingabe_Ergebnisse!$F30),0)</f>
        <v>0</v>
      </c>
      <c r="O90" s="39">
        <f>IF(O$65=1,N90*(1+Dateneingabe_Ergebnisse!$F30),0)</f>
        <v>0</v>
      </c>
      <c r="P90" s="39">
        <f>IF(P$65=1,O90*(1+Dateneingabe_Ergebnisse!$F30),0)</f>
        <v>0</v>
      </c>
      <c r="Q90" s="39">
        <f>IF(Q$65=1,P90*(1+Dateneingabe_Ergebnisse!$F30),0)</f>
        <v>0</v>
      </c>
      <c r="R90" s="39">
        <f>IF(R$65=1,Q90*(1+Dateneingabe_Ergebnisse!$F30),0)</f>
        <v>0</v>
      </c>
      <c r="S90" s="39">
        <f>IF(S$65=1,R90*(1+Dateneingabe_Ergebnisse!$F30),0)</f>
        <v>0</v>
      </c>
      <c r="T90" s="39">
        <f>IF(T$65=1,S90*(1+Dateneingabe_Ergebnisse!$F30),0)</f>
        <v>0</v>
      </c>
      <c r="U90" s="39">
        <f>IF(U$65=1,T90*(1+Dateneingabe_Ergebnisse!$F30),0)</f>
        <v>0</v>
      </c>
      <c r="V90" s="39">
        <f>IF(V$65=1,U90*(1+Dateneingabe_Ergebnisse!$F30),0)</f>
        <v>0</v>
      </c>
    </row>
    <row r="91" spans="1:22" ht="12.75">
      <c r="A91" s="4" t="str">
        <f>Dateneingabe_Ergebnisse!$A$92</f>
        <v>### ggf. weitere Betriebsstoffe ergänzen</v>
      </c>
      <c r="B91" s="13"/>
      <c r="C91" s="39">
        <f>IF(C$65=1,Dateneingabe_Ergebnisse!$F93*Dateneingabe_Ergebnisse!$F94*(1+Dateneingabe_Ergebnisse!$F31),0)</f>
        <v>0</v>
      </c>
      <c r="D91" s="39">
        <f>IF(D$65=1,C91*(1+Dateneingabe_Ergebnisse!$F31),0)</f>
        <v>0</v>
      </c>
      <c r="E91" s="39">
        <f>IF(E$65=1,D91*(1+Dateneingabe_Ergebnisse!$F31),0)</f>
        <v>0</v>
      </c>
      <c r="F91" s="39">
        <f>IF(F$65=1,E91*(1+Dateneingabe_Ergebnisse!$F31),0)</f>
        <v>0</v>
      </c>
      <c r="G91" s="39">
        <f>IF(G$65=1,F91*(1+Dateneingabe_Ergebnisse!$F31),0)</f>
        <v>0</v>
      </c>
      <c r="H91" s="39">
        <f>IF(H$65=1,G91*(1+Dateneingabe_Ergebnisse!$F31),0)</f>
        <v>0</v>
      </c>
      <c r="I91" s="39">
        <f>IF(I$65=1,H91*(1+Dateneingabe_Ergebnisse!$F31),0)</f>
        <v>0</v>
      </c>
      <c r="J91" s="39">
        <f>IF(J$65=1,I91*(1+Dateneingabe_Ergebnisse!$F31),0)</f>
        <v>0</v>
      </c>
      <c r="K91" s="39">
        <f>IF(K$65=1,J91*(1+Dateneingabe_Ergebnisse!$F31),0)</f>
        <v>0</v>
      </c>
      <c r="L91" s="39">
        <f>IF(L$65=1,K91*(1+Dateneingabe_Ergebnisse!$F31),0)</f>
        <v>0</v>
      </c>
      <c r="M91" s="39">
        <f>IF(M$65=1,L91*(1+Dateneingabe_Ergebnisse!$F31),0)</f>
        <v>0</v>
      </c>
      <c r="N91" s="39">
        <f>IF(N$65=1,M91*(1+Dateneingabe_Ergebnisse!$F31),0)</f>
        <v>0</v>
      </c>
      <c r="O91" s="39">
        <f>IF(O$65=1,N91*(1+Dateneingabe_Ergebnisse!$F31),0)</f>
        <v>0</v>
      </c>
      <c r="P91" s="39">
        <f>IF(P$65=1,O91*(1+Dateneingabe_Ergebnisse!$F31),0)</f>
        <v>0</v>
      </c>
      <c r="Q91" s="39">
        <f>IF(Q$65=1,P91*(1+Dateneingabe_Ergebnisse!$F31),0)</f>
        <v>0</v>
      </c>
      <c r="R91" s="39">
        <f>IF(R$65=1,Q91*(1+Dateneingabe_Ergebnisse!$F31),0)</f>
        <v>0</v>
      </c>
      <c r="S91" s="39">
        <f>IF(S$65=1,R91*(1+Dateneingabe_Ergebnisse!$F31),0)</f>
        <v>0</v>
      </c>
      <c r="T91" s="39">
        <f>IF(T$65=1,S91*(1+Dateneingabe_Ergebnisse!$F31),0)</f>
        <v>0</v>
      </c>
      <c r="U91" s="39">
        <f>IF(U$65=1,T91*(1+Dateneingabe_Ergebnisse!$F31),0)</f>
        <v>0</v>
      </c>
      <c r="V91" s="39">
        <f>IF(V$65=1,U91*(1+Dateneingabe_Ergebnisse!$F31),0)</f>
        <v>0</v>
      </c>
    </row>
    <row r="92" spans="1:22" ht="12.75">
      <c r="A92" s="11" t="s">
        <v>49</v>
      </c>
      <c r="B92" s="13"/>
      <c r="C92" s="13"/>
      <c r="D92" s="13"/>
      <c r="E92" s="13"/>
      <c r="F92" s="13"/>
      <c r="G92" s="13"/>
      <c r="H92" s="13"/>
      <c r="I92" s="13"/>
      <c r="J92" s="13"/>
      <c r="K92" s="13"/>
      <c r="L92" s="13"/>
      <c r="M92" s="4"/>
      <c r="N92" s="4"/>
      <c r="O92" s="4"/>
      <c r="P92" s="4"/>
      <c r="Q92" s="4"/>
      <c r="R92" s="4"/>
      <c r="S92" s="4"/>
      <c r="T92" s="4"/>
      <c r="U92" s="4"/>
      <c r="V92" s="4"/>
    </row>
    <row r="93" spans="1:22" ht="12.75">
      <c r="A93" s="4" t="str">
        <f>Dateneingabe_Ergebnisse!$A$99</f>
        <v>ArbeitnehmerInnengruppe 1</v>
      </c>
      <c r="B93" s="13"/>
      <c r="C93" s="39">
        <f>IF(C$65=1,Dateneingabe_Ergebnisse!$F99*Dateneingabe_Ergebnisse!$C36*(1+Dateneingabe_Ergebnisse!$F36),0)</f>
        <v>0</v>
      </c>
      <c r="D93" s="39">
        <f>IF(D$65=1,C93*(1+Dateneingabe_Ergebnisse!$F36),0)</f>
        <v>0</v>
      </c>
      <c r="E93" s="39">
        <f>IF(E$65=1,D93*(1+Dateneingabe_Ergebnisse!$F36),0)</f>
        <v>0</v>
      </c>
      <c r="F93" s="39">
        <f>IF(F$65=1,E93*(1+Dateneingabe_Ergebnisse!$F36),0)</f>
        <v>0</v>
      </c>
      <c r="G93" s="39">
        <f>IF(G$65=1,F93*(1+Dateneingabe_Ergebnisse!$F36),0)</f>
        <v>0</v>
      </c>
      <c r="H93" s="39">
        <f>IF(H$65=1,G93*(1+Dateneingabe_Ergebnisse!$F36),0)</f>
        <v>0</v>
      </c>
      <c r="I93" s="39">
        <f>IF(I$65=1,H93*(1+Dateneingabe_Ergebnisse!$F36),0)</f>
        <v>0</v>
      </c>
      <c r="J93" s="39">
        <f>IF(J$65=1,I93*(1+Dateneingabe_Ergebnisse!$F36),0)</f>
        <v>0</v>
      </c>
      <c r="K93" s="39">
        <f>IF(K$65=1,J93*(1+Dateneingabe_Ergebnisse!$F36),0)</f>
        <v>0</v>
      </c>
      <c r="L93" s="39">
        <f>IF(L$65=1,K93*(1+Dateneingabe_Ergebnisse!$F36),0)</f>
        <v>0</v>
      </c>
      <c r="M93" s="39">
        <f>IF(M$65=1,L93*(1+Dateneingabe_Ergebnisse!$F36),0)</f>
        <v>0</v>
      </c>
      <c r="N93" s="39">
        <f>IF(N$65=1,M93*(1+Dateneingabe_Ergebnisse!$F36),0)</f>
        <v>0</v>
      </c>
      <c r="O93" s="39">
        <f>IF(O$65=1,N93*(1+Dateneingabe_Ergebnisse!$F36),0)</f>
        <v>0</v>
      </c>
      <c r="P93" s="39">
        <f>IF(P$65=1,O93*(1+Dateneingabe_Ergebnisse!$F36),0)</f>
        <v>0</v>
      </c>
      <c r="Q93" s="39">
        <f>IF(Q$65=1,P93*(1+Dateneingabe_Ergebnisse!$F36),0)</f>
        <v>0</v>
      </c>
      <c r="R93" s="39">
        <f>IF(R$65=1,Q93*(1+Dateneingabe_Ergebnisse!$F36),0)</f>
        <v>0</v>
      </c>
      <c r="S93" s="39">
        <f>IF(S$65=1,R93*(1+Dateneingabe_Ergebnisse!$F36),0)</f>
        <v>0</v>
      </c>
      <c r="T93" s="39">
        <f>IF(T$65=1,S93*(1+Dateneingabe_Ergebnisse!$F36),0)</f>
        <v>0</v>
      </c>
      <c r="U93" s="39">
        <f>IF(U$65=1,T93*(1+Dateneingabe_Ergebnisse!$F36),0)</f>
        <v>0</v>
      </c>
      <c r="V93" s="39">
        <f>IF(V$65=1,U93*(1+Dateneingabe_Ergebnisse!$F36),0)</f>
        <v>0</v>
      </c>
    </row>
    <row r="94" spans="1:22" ht="12.75">
      <c r="A94" s="4" t="str">
        <f>Dateneingabe_Ergebnisse!$A$100</f>
        <v>ArbeitnehmerInnengruppe 2</v>
      </c>
      <c r="B94" s="13"/>
      <c r="C94" s="39">
        <f>IF(C$65=1,Dateneingabe_Ergebnisse!$F100*Dateneingabe_Ergebnisse!$C37*(1+Dateneingabe_Ergebnisse!$F37),0)</f>
        <v>0</v>
      </c>
      <c r="D94" s="39">
        <f>IF(D$65=1,C94*(1+Dateneingabe_Ergebnisse!$F37),0)</f>
        <v>0</v>
      </c>
      <c r="E94" s="39">
        <f>IF(E$65=1,D94*(1+Dateneingabe_Ergebnisse!$F37),0)</f>
        <v>0</v>
      </c>
      <c r="F94" s="39">
        <f>IF(F$65=1,E94*(1+Dateneingabe_Ergebnisse!$F37),0)</f>
        <v>0</v>
      </c>
      <c r="G94" s="39">
        <f>IF(G$65=1,F94*(1+Dateneingabe_Ergebnisse!$F37),0)</f>
        <v>0</v>
      </c>
      <c r="H94" s="39">
        <f>IF(H$65=1,G94*(1+Dateneingabe_Ergebnisse!$F37),0)</f>
        <v>0</v>
      </c>
      <c r="I94" s="39">
        <f>IF(I$65=1,H94*(1+Dateneingabe_Ergebnisse!$F37),0)</f>
        <v>0</v>
      </c>
      <c r="J94" s="39">
        <f>IF(J$65=1,I94*(1+Dateneingabe_Ergebnisse!$F37),0)</f>
        <v>0</v>
      </c>
      <c r="K94" s="39">
        <f>IF(K$65=1,J94*(1+Dateneingabe_Ergebnisse!$F37),0)</f>
        <v>0</v>
      </c>
      <c r="L94" s="39">
        <f>IF(L$65=1,K94*(1+Dateneingabe_Ergebnisse!$F37),0)</f>
        <v>0</v>
      </c>
      <c r="M94" s="39">
        <f>IF(M$65=1,L94*(1+Dateneingabe_Ergebnisse!$F37),0)</f>
        <v>0</v>
      </c>
      <c r="N94" s="39">
        <f>IF(N$65=1,M94*(1+Dateneingabe_Ergebnisse!$F37),0)</f>
        <v>0</v>
      </c>
      <c r="O94" s="39">
        <f>IF(O$65=1,N94*(1+Dateneingabe_Ergebnisse!$F37),0)</f>
        <v>0</v>
      </c>
      <c r="P94" s="39">
        <f>IF(P$65=1,O94*(1+Dateneingabe_Ergebnisse!$F37),0)</f>
        <v>0</v>
      </c>
      <c r="Q94" s="39">
        <f>IF(Q$65=1,P94*(1+Dateneingabe_Ergebnisse!$F37),0)</f>
        <v>0</v>
      </c>
      <c r="R94" s="39">
        <f>IF(R$65=1,Q94*(1+Dateneingabe_Ergebnisse!$F37),0)</f>
        <v>0</v>
      </c>
      <c r="S94" s="39">
        <f>IF(S$65=1,R94*(1+Dateneingabe_Ergebnisse!$F37),0)</f>
        <v>0</v>
      </c>
      <c r="T94" s="39">
        <f>IF(T$65=1,S94*(1+Dateneingabe_Ergebnisse!$F37),0)</f>
        <v>0</v>
      </c>
      <c r="U94" s="39">
        <f>IF(U$65=1,T94*(1+Dateneingabe_Ergebnisse!$F37),0)</f>
        <v>0</v>
      </c>
      <c r="V94" s="39">
        <f>IF(V$65=1,U94*(1+Dateneingabe_Ergebnisse!$F37),0)</f>
        <v>0</v>
      </c>
    </row>
    <row r="95" spans="1:22" ht="12.75">
      <c r="A95" s="4" t="str">
        <f>Dateneingabe_Ergebnisse!$A$101</f>
        <v>ArbeitnehmerInnengruppe 3</v>
      </c>
      <c r="B95" s="13"/>
      <c r="C95" s="39">
        <f>IF(C$65=1,Dateneingabe_Ergebnisse!$F101*Dateneingabe_Ergebnisse!$C38*(1+Dateneingabe_Ergebnisse!$F38),0)</f>
        <v>0</v>
      </c>
      <c r="D95" s="39">
        <f>IF(D$65=1,C95*(1+Dateneingabe_Ergebnisse!$F38),0)</f>
        <v>0</v>
      </c>
      <c r="E95" s="39">
        <f>IF(E$65=1,D95*(1+Dateneingabe_Ergebnisse!$F38),0)</f>
        <v>0</v>
      </c>
      <c r="F95" s="39">
        <f>IF(F$65=1,E95*(1+Dateneingabe_Ergebnisse!$F38),0)</f>
        <v>0</v>
      </c>
      <c r="G95" s="39">
        <f>IF(G$65=1,F95*(1+Dateneingabe_Ergebnisse!$F38),0)</f>
        <v>0</v>
      </c>
      <c r="H95" s="39">
        <f>IF(H$65=1,G95*(1+Dateneingabe_Ergebnisse!$F38),0)</f>
        <v>0</v>
      </c>
      <c r="I95" s="39">
        <f>IF(I$65=1,H95*(1+Dateneingabe_Ergebnisse!$F38),0)</f>
        <v>0</v>
      </c>
      <c r="J95" s="39">
        <f>IF(J$65=1,I95*(1+Dateneingabe_Ergebnisse!$F38),0)</f>
        <v>0</v>
      </c>
      <c r="K95" s="39">
        <f>IF(K$65=1,J95*(1+Dateneingabe_Ergebnisse!$F38),0)</f>
        <v>0</v>
      </c>
      <c r="L95" s="39">
        <f>IF(L$65=1,K95*(1+Dateneingabe_Ergebnisse!$F38),0)</f>
        <v>0</v>
      </c>
      <c r="M95" s="39">
        <f>IF(M$65=1,L95*(1+Dateneingabe_Ergebnisse!$F38),0)</f>
        <v>0</v>
      </c>
      <c r="N95" s="39">
        <f>IF(N$65=1,M95*(1+Dateneingabe_Ergebnisse!$F38),0)</f>
        <v>0</v>
      </c>
      <c r="O95" s="39">
        <f>IF(O$65=1,N95*(1+Dateneingabe_Ergebnisse!$F38),0)</f>
        <v>0</v>
      </c>
      <c r="P95" s="39">
        <f>IF(P$65=1,O95*(1+Dateneingabe_Ergebnisse!$F38),0)</f>
        <v>0</v>
      </c>
      <c r="Q95" s="39">
        <f>IF(Q$65=1,P95*(1+Dateneingabe_Ergebnisse!$F38),0)</f>
        <v>0</v>
      </c>
      <c r="R95" s="39">
        <f>IF(R$65=1,Q95*(1+Dateneingabe_Ergebnisse!$F38),0)</f>
        <v>0</v>
      </c>
      <c r="S95" s="39">
        <f>IF(S$65=1,R95*(1+Dateneingabe_Ergebnisse!$F38),0)</f>
        <v>0</v>
      </c>
      <c r="T95" s="39">
        <f>IF(T$65=1,S95*(1+Dateneingabe_Ergebnisse!$F38),0)</f>
        <v>0</v>
      </c>
      <c r="U95" s="39">
        <f>IF(U$65=1,T95*(1+Dateneingabe_Ergebnisse!$F38),0)</f>
        <v>0</v>
      </c>
      <c r="V95" s="39">
        <f>IF(V$65=1,U95*(1+Dateneingabe_Ergebnisse!$F38),0)</f>
        <v>0</v>
      </c>
    </row>
    <row r="96" spans="1:22" ht="12.75">
      <c r="A96" s="11" t="s">
        <v>80</v>
      </c>
      <c r="B96" s="13"/>
      <c r="C96" s="13"/>
      <c r="D96" s="13"/>
      <c r="E96" s="13"/>
      <c r="F96" s="13"/>
      <c r="G96" s="13"/>
      <c r="H96" s="13"/>
      <c r="I96" s="13"/>
      <c r="J96" s="13"/>
      <c r="K96" s="13"/>
      <c r="L96" s="13"/>
      <c r="M96" s="4"/>
      <c r="N96" s="4"/>
      <c r="O96" s="4"/>
      <c r="P96" s="4"/>
      <c r="Q96" s="4"/>
      <c r="R96" s="4"/>
      <c r="S96" s="4"/>
      <c r="T96" s="4"/>
      <c r="U96" s="4"/>
      <c r="V96" s="4"/>
    </row>
    <row r="97" spans="1:22" ht="12.75">
      <c r="A97" s="4" t="str">
        <f>Dateneingabe_Ergebnisse!$A$106</f>
        <v>Gebühr</v>
      </c>
      <c r="B97" s="13"/>
      <c r="C97" s="39">
        <f>IF(C$65=1,C$66*Dateneingabe_Ergebnisse!$F106,0)</f>
        <v>0</v>
      </c>
      <c r="D97" s="39">
        <f>IF(D$65=1,D$66*Dateneingabe_Ergebnisse!$F106,0)</f>
        <v>0</v>
      </c>
      <c r="E97" s="39">
        <f>IF(E$65=1,E$66*Dateneingabe_Ergebnisse!$F106,0)</f>
        <v>0</v>
      </c>
      <c r="F97" s="39">
        <f>IF(F$65=1,F$66*Dateneingabe_Ergebnisse!$F106,0)</f>
        <v>0</v>
      </c>
      <c r="G97" s="39">
        <f>IF(G$65=1,G$66*Dateneingabe_Ergebnisse!$F106,0)</f>
        <v>0</v>
      </c>
      <c r="H97" s="39">
        <f>IF(H$65=1,H$66*Dateneingabe_Ergebnisse!$F106,0)</f>
        <v>0</v>
      </c>
      <c r="I97" s="39">
        <f>IF(I$65=1,I$66*Dateneingabe_Ergebnisse!$F106,0)</f>
        <v>0</v>
      </c>
      <c r="J97" s="39">
        <f>IF(J$65=1,J$66*Dateneingabe_Ergebnisse!$F106,0)</f>
        <v>0</v>
      </c>
      <c r="K97" s="39">
        <f>IF(K$65=1,K$66*Dateneingabe_Ergebnisse!$F106,0)</f>
        <v>0</v>
      </c>
      <c r="L97" s="39">
        <f>IF(L$65=1,L$66*Dateneingabe_Ergebnisse!$F106,0)</f>
        <v>0</v>
      </c>
      <c r="M97" s="39">
        <f>IF(M$65=1,M$66*Dateneingabe_Ergebnisse!$F106,0)</f>
        <v>0</v>
      </c>
      <c r="N97" s="39">
        <f>IF(N$65=1,N$66*Dateneingabe_Ergebnisse!$F106,0)</f>
        <v>0</v>
      </c>
      <c r="O97" s="39">
        <f>IF(O$65=1,O$66*Dateneingabe_Ergebnisse!$F106,0)</f>
        <v>0</v>
      </c>
      <c r="P97" s="39">
        <f>IF(P$65=1,P$66*Dateneingabe_Ergebnisse!$F106,0)</f>
        <v>0</v>
      </c>
      <c r="Q97" s="39">
        <f>IF(Q$65=1,Q$66*Dateneingabe_Ergebnisse!$F106,0)</f>
        <v>0</v>
      </c>
      <c r="R97" s="39">
        <f>IF(R$65=1,R$66*Dateneingabe_Ergebnisse!$F106,0)</f>
        <v>0</v>
      </c>
      <c r="S97" s="39">
        <f>IF(S$65=1,S$66*Dateneingabe_Ergebnisse!$F106,0)</f>
        <v>0</v>
      </c>
      <c r="T97" s="39">
        <f>IF(T$65=1,T$66*Dateneingabe_Ergebnisse!$F106,0)</f>
        <v>0</v>
      </c>
      <c r="U97" s="39">
        <f>IF(U$65=1,U$66*Dateneingabe_Ergebnisse!$F106,0)</f>
        <v>0</v>
      </c>
      <c r="V97" s="39">
        <f>IF(V$65=1,V$66*Dateneingabe_Ergebnisse!$F106,0)</f>
        <v>0</v>
      </c>
    </row>
    <row r="98" spans="1:22" ht="12.75">
      <c r="A98" s="4" t="str">
        <f>Dateneingabe_Ergebnisse!$A$107</f>
        <v>### ggf. weitere Kosten für die Entsorgung ergänzen</v>
      </c>
      <c r="B98" s="13"/>
      <c r="C98" s="39">
        <f>IF(C$65=1,C$66*Dateneingabe_Ergebnisse!$F107,0)</f>
        <v>0</v>
      </c>
      <c r="D98" s="39">
        <f>IF(D$65=1,D$66*Dateneingabe_Ergebnisse!$F107,0)</f>
        <v>0</v>
      </c>
      <c r="E98" s="39">
        <f>IF(E$65=1,E$66*Dateneingabe_Ergebnisse!$F107,0)</f>
        <v>0</v>
      </c>
      <c r="F98" s="39">
        <f>IF(F$65=1,F$66*Dateneingabe_Ergebnisse!$F107,0)</f>
        <v>0</v>
      </c>
      <c r="G98" s="39">
        <f>IF(G$65=1,G$66*Dateneingabe_Ergebnisse!$F107,0)</f>
        <v>0</v>
      </c>
      <c r="H98" s="39">
        <f>IF(H$65=1,H$66*Dateneingabe_Ergebnisse!$F107,0)</f>
        <v>0</v>
      </c>
      <c r="I98" s="39">
        <f>IF(I$65=1,I$66*Dateneingabe_Ergebnisse!$F107,0)</f>
        <v>0</v>
      </c>
      <c r="J98" s="39">
        <f>IF(J$65=1,J$66*Dateneingabe_Ergebnisse!$F107,0)</f>
        <v>0</v>
      </c>
      <c r="K98" s="39">
        <f>IF(K$65=1,K$66*Dateneingabe_Ergebnisse!$F107,0)</f>
        <v>0</v>
      </c>
      <c r="L98" s="39">
        <f>IF(L$65=1,L$66*Dateneingabe_Ergebnisse!$F107,0)</f>
        <v>0</v>
      </c>
      <c r="M98" s="39">
        <f>IF(M$65=1,M$66*Dateneingabe_Ergebnisse!$F107,0)</f>
        <v>0</v>
      </c>
      <c r="N98" s="39">
        <f>IF(N$65=1,N$66*Dateneingabe_Ergebnisse!$F107,0)</f>
        <v>0</v>
      </c>
      <c r="O98" s="39">
        <f>IF(O$65=1,O$66*Dateneingabe_Ergebnisse!$F107,0)</f>
        <v>0</v>
      </c>
      <c r="P98" s="39">
        <f>IF(P$65=1,P$66*Dateneingabe_Ergebnisse!$F107,0)</f>
        <v>0</v>
      </c>
      <c r="Q98" s="39">
        <f>IF(Q$65=1,Q$66*Dateneingabe_Ergebnisse!$F107,0)</f>
        <v>0</v>
      </c>
      <c r="R98" s="39">
        <f>IF(R$65=1,R$66*Dateneingabe_Ergebnisse!$F107,0)</f>
        <v>0</v>
      </c>
      <c r="S98" s="39">
        <f>IF(S$65=1,S$66*Dateneingabe_Ergebnisse!$F107,0)</f>
        <v>0</v>
      </c>
      <c r="T98" s="39">
        <f>IF(T$65=1,T$66*Dateneingabe_Ergebnisse!$F107,0)</f>
        <v>0</v>
      </c>
      <c r="U98" s="39">
        <f>IF(U$65=1,U$66*Dateneingabe_Ergebnisse!$F107,0)</f>
        <v>0</v>
      </c>
      <c r="V98" s="39">
        <f>IF(V$65=1,V$66*Dateneingabe_Ergebnisse!$F107,0)</f>
        <v>0</v>
      </c>
    </row>
    <row r="99" spans="1:22" ht="12.75">
      <c r="A99" s="4" t="str">
        <f>Dateneingabe_Ergebnisse!$A$108</f>
        <v>### ggf. weitere Kosten für die Entsorgung ergänzen</v>
      </c>
      <c r="B99" s="4"/>
      <c r="C99" s="39">
        <f>IF(C$65=1,C$66*Dateneingabe_Ergebnisse!$F108,0)</f>
        <v>0</v>
      </c>
      <c r="D99" s="39">
        <f>IF(D$65=1,D$66*Dateneingabe_Ergebnisse!$F108,0)</f>
        <v>0</v>
      </c>
      <c r="E99" s="39">
        <f>IF(E$65=1,E$66*Dateneingabe_Ergebnisse!$F108,0)</f>
        <v>0</v>
      </c>
      <c r="F99" s="39">
        <f>IF(F$65=1,F$66*Dateneingabe_Ergebnisse!$F108,0)</f>
        <v>0</v>
      </c>
      <c r="G99" s="39">
        <f>IF(G$65=1,G$66*Dateneingabe_Ergebnisse!$F108,0)</f>
        <v>0</v>
      </c>
      <c r="H99" s="39">
        <f>IF(H$65=1,H$66*Dateneingabe_Ergebnisse!$F108,0)</f>
        <v>0</v>
      </c>
      <c r="I99" s="39">
        <f>IF(I$65=1,I$66*Dateneingabe_Ergebnisse!$F108,0)</f>
        <v>0</v>
      </c>
      <c r="J99" s="39">
        <f>IF(J$65=1,J$66*Dateneingabe_Ergebnisse!$F108,0)</f>
        <v>0</v>
      </c>
      <c r="K99" s="39">
        <f>IF(K$65=1,K$66*Dateneingabe_Ergebnisse!$F108,0)</f>
        <v>0</v>
      </c>
      <c r="L99" s="39">
        <f>IF(L$65=1,L$66*Dateneingabe_Ergebnisse!$F108,0)</f>
        <v>0</v>
      </c>
      <c r="M99" s="39">
        <f>IF(M$65=1,M$66*Dateneingabe_Ergebnisse!$F108,0)</f>
        <v>0</v>
      </c>
      <c r="N99" s="39">
        <f>IF(N$65=1,N$66*Dateneingabe_Ergebnisse!$F108,0)</f>
        <v>0</v>
      </c>
      <c r="O99" s="39">
        <f>IF(O$65=1,O$66*Dateneingabe_Ergebnisse!$F108,0)</f>
        <v>0</v>
      </c>
      <c r="P99" s="39">
        <f>IF(P$65=1,P$66*Dateneingabe_Ergebnisse!$F108,0)</f>
        <v>0</v>
      </c>
      <c r="Q99" s="39">
        <f>IF(Q$65=1,Q$66*Dateneingabe_Ergebnisse!$F108,0)</f>
        <v>0</v>
      </c>
      <c r="R99" s="39">
        <f>IF(R$65=1,R$66*Dateneingabe_Ergebnisse!$F108,0)</f>
        <v>0</v>
      </c>
      <c r="S99" s="39">
        <f>IF(S$65=1,S$66*Dateneingabe_Ergebnisse!$F108,0)</f>
        <v>0</v>
      </c>
      <c r="T99" s="39">
        <f>IF(T$65=1,T$66*Dateneingabe_Ergebnisse!$F108,0)</f>
        <v>0</v>
      </c>
      <c r="U99" s="39">
        <f>IF(U$65=1,U$66*Dateneingabe_Ergebnisse!$F108,0)</f>
        <v>0</v>
      </c>
      <c r="V99" s="39">
        <f>IF(V$65=1,V$66*Dateneingabe_Ergebnisse!$F108,0)</f>
        <v>0</v>
      </c>
    </row>
    <row r="100" spans="1:22" ht="12.75">
      <c r="A100" s="5"/>
      <c r="B100" s="5"/>
      <c r="C100" s="5"/>
      <c r="D100" s="5"/>
      <c r="E100" s="5"/>
      <c r="F100" s="5"/>
      <c r="G100" s="5"/>
      <c r="H100" s="5"/>
      <c r="I100" s="5"/>
      <c r="J100" s="5"/>
      <c r="K100" s="5"/>
      <c r="L100" s="5"/>
      <c r="M100" s="5"/>
      <c r="N100" s="5"/>
      <c r="O100" s="5"/>
      <c r="P100" s="5"/>
      <c r="Q100" s="5"/>
      <c r="R100" s="5"/>
      <c r="S100" s="5"/>
      <c r="T100" s="5"/>
      <c r="U100" s="5"/>
      <c r="V100" s="5"/>
    </row>
    <row r="101" s="5" customFormat="1" ht="12.75"/>
    <row r="102" s="5" customFormat="1" ht="15">
      <c r="A102" s="14" t="s">
        <v>89</v>
      </c>
    </row>
    <row r="103" spans="1:22" ht="12.75">
      <c r="A103" s="19" t="s">
        <v>44</v>
      </c>
      <c r="B103" s="11">
        <v>0</v>
      </c>
      <c r="C103" s="11">
        <v>1</v>
      </c>
      <c r="D103" s="11">
        <v>2</v>
      </c>
      <c r="E103" s="11">
        <v>3</v>
      </c>
      <c r="F103" s="11">
        <v>4</v>
      </c>
      <c r="G103" s="11">
        <v>5</v>
      </c>
      <c r="H103" s="11">
        <v>6</v>
      </c>
      <c r="I103" s="11">
        <v>7</v>
      </c>
      <c r="J103" s="11">
        <v>8</v>
      </c>
      <c r="K103" s="11">
        <v>9</v>
      </c>
      <c r="L103" s="11">
        <v>10</v>
      </c>
      <c r="M103" s="11">
        <v>11</v>
      </c>
      <c r="N103" s="11">
        <v>12</v>
      </c>
      <c r="O103" s="11">
        <v>13</v>
      </c>
      <c r="P103" s="11">
        <v>14</v>
      </c>
      <c r="Q103" s="11">
        <v>15</v>
      </c>
      <c r="R103" s="11">
        <v>16</v>
      </c>
      <c r="S103" s="11">
        <v>17</v>
      </c>
      <c r="T103" s="11">
        <v>18</v>
      </c>
      <c r="U103" s="11">
        <v>19</v>
      </c>
      <c r="V103" s="11">
        <v>20</v>
      </c>
    </row>
    <row r="104" spans="1:23" ht="12.75">
      <c r="A104" s="32" t="s">
        <v>17</v>
      </c>
      <c r="B104" s="33">
        <f>(1+Dateneingabe_Ergebnisse!$C$43)^-B103</f>
        <v>1</v>
      </c>
      <c r="C104" s="33">
        <f>(1+Dateneingabe_Ergebnisse!$C$43)^-C103</f>
        <v>0.9587727708533078</v>
      </c>
      <c r="D104" s="33">
        <f>(1+Dateneingabe_Ergebnisse!$C$43)^-D103</f>
        <v>0.9192452261297296</v>
      </c>
      <c r="E104" s="33">
        <f>(1+Dateneingabe_Ergebnisse!$C$43)^-E103</f>
        <v>0.8813472925500764</v>
      </c>
      <c r="F104" s="33">
        <f>(1+Dateneingabe_Ergebnisse!$C$43)^-F103</f>
        <v>0.8450117857622976</v>
      </c>
      <c r="G104" s="33">
        <f>(1+Dateneingabe_Ergebnisse!$C$43)^-G103</f>
        <v>0.8101742912390197</v>
      </c>
      <c r="H104" s="33">
        <f>(1+Dateneingabe_Ergebnisse!$C$43)^-H103</f>
        <v>0.7767730500853498</v>
      </c>
      <c r="I104" s="33">
        <f>(1+Dateneingabe_Ergebnisse!$C$43)^-I103</f>
        <v>0.7447488495545062</v>
      </c>
      <c r="J104" s="33">
        <f>(1+Dateneingabe_Ergebnisse!$C$43)^-J103</f>
        <v>0.7140449180771872</v>
      </c>
      <c r="K104" s="33">
        <f>(1+Dateneingabe_Ergebnisse!$C$43)^-K103</f>
        <v>0.6846068246185879</v>
      </c>
      <c r="L104" s="33">
        <f>(1+Dateneingabe_Ergebnisse!$C$43)^-L103</f>
        <v>0.6563823821846481</v>
      </c>
      <c r="M104" s="33">
        <f>(1+Dateneingabe_Ergebnisse!$C$43)^-M103</f>
        <v>0.6293215553064699</v>
      </c>
      <c r="N104" s="33">
        <f>(1+Dateneingabe_Ergebnisse!$C$43)^-N103</f>
        <v>0.6033763713388973</v>
      </c>
      <c r="O104" s="33">
        <f>(1+Dateneingabe_Ergebnisse!$C$43)^-O103</f>
        <v>0.578500835416009</v>
      </c>
      <c r="P104" s="33">
        <f>(1+Dateneingabe_Ergebnisse!$C$43)^-P103</f>
        <v>0.5546508489127603</v>
      </c>
      <c r="Q104" s="33">
        <f>(1+Dateneingabe_Ergebnisse!$C$43)^-Q103</f>
        <v>0.5317841312682268</v>
      </c>
      <c r="R104" s="33">
        <f>(1+Dateneingabe_Ergebnisse!$C$43)^-R103</f>
        <v>0.5098601450318568</v>
      </c>
      <c r="S104" s="33">
        <f>(1+Dateneingabe_Ergebnisse!$C$43)^-S103</f>
        <v>0.48884002399986276</v>
      </c>
      <c r="T104" s="33">
        <f>(1+Dateneingabe_Ergebnisse!$C$43)^-T103</f>
        <v>0.468686504314346</v>
      </c>
      <c r="U104" s="33">
        <f>(1+Dateneingabe_Ergebnisse!$C$43)^-U103</f>
        <v>0.44936385840301635</v>
      </c>
      <c r="V104" s="33">
        <f>(1+Dateneingabe_Ergebnisse!$C$43)^-V103</f>
        <v>0.4308378316423934</v>
      </c>
      <c r="W104" s="4"/>
    </row>
    <row r="105" spans="1:23" s="5" customFormat="1" ht="12.75">
      <c r="A105" s="4"/>
      <c r="B105" s="12"/>
      <c r="C105" s="12"/>
      <c r="D105" s="12"/>
      <c r="E105" s="12"/>
      <c r="F105" s="12"/>
      <c r="G105" s="12"/>
      <c r="H105" s="12"/>
      <c r="I105" s="12"/>
      <c r="J105" s="12"/>
      <c r="K105" s="12"/>
      <c r="L105" s="12"/>
      <c r="M105" s="4"/>
      <c r="N105" s="4"/>
      <c r="O105" s="4"/>
      <c r="P105" s="4"/>
      <c r="Q105" s="4"/>
      <c r="R105" s="4"/>
      <c r="S105" s="4"/>
      <c r="T105" s="4"/>
      <c r="U105" s="4"/>
      <c r="V105" s="4"/>
      <c r="W105" s="4"/>
    </row>
    <row r="106" spans="1:23" s="5" customFormat="1" ht="12.75">
      <c r="A106" s="11" t="str">
        <f>A68</f>
        <v>Kostenelement</v>
      </c>
      <c r="B106" s="12"/>
      <c r="C106" s="12"/>
      <c r="D106" s="12"/>
      <c r="E106" s="12"/>
      <c r="F106" s="12"/>
      <c r="G106" s="12"/>
      <c r="H106" s="12"/>
      <c r="I106" s="12"/>
      <c r="J106" s="12"/>
      <c r="K106" s="12"/>
      <c r="L106" s="12"/>
      <c r="M106" s="4"/>
      <c r="N106" s="4"/>
      <c r="O106" s="4"/>
      <c r="P106" s="4"/>
      <c r="Q106" s="4"/>
      <c r="R106" s="4"/>
      <c r="S106" s="4"/>
      <c r="T106" s="4"/>
      <c r="U106" s="4"/>
      <c r="V106" s="4"/>
      <c r="W106" s="4"/>
    </row>
    <row r="107" spans="1:23" s="5" customFormat="1" ht="12.75">
      <c r="A107" s="4" t="s">
        <v>32</v>
      </c>
      <c r="B107" s="40">
        <f>SUM(B70:B73)*B104</f>
        <v>0</v>
      </c>
      <c r="C107" s="12"/>
      <c r="D107" s="12"/>
      <c r="E107" s="12"/>
      <c r="F107" s="12"/>
      <c r="G107" s="12"/>
      <c r="H107" s="12"/>
      <c r="I107" s="12"/>
      <c r="J107" s="12"/>
      <c r="K107" s="12"/>
      <c r="L107" s="12"/>
      <c r="M107" s="4"/>
      <c r="N107" s="4"/>
      <c r="O107" s="4"/>
      <c r="P107" s="4"/>
      <c r="Q107" s="4"/>
      <c r="R107" s="4"/>
      <c r="S107" s="4"/>
      <c r="T107" s="4"/>
      <c r="U107" s="4"/>
      <c r="V107" s="4"/>
      <c r="W107" s="34">
        <f aca="true" t="shared" si="9" ref="W107:W115">SUM(B107:V107)</f>
        <v>0</v>
      </c>
    </row>
    <row r="108" spans="1:23" s="5" customFormat="1" ht="12.75">
      <c r="A108" s="4" t="s">
        <v>41</v>
      </c>
      <c r="B108" s="12"/>
      <c r="C108" s="40">
        <f>SUM(C75:C79)*C104</f>
        <v>0</v>
      </c>
      <c r="D108" s="40">
        <f aca="true" t="shared" si="10" ref="D108:V108">SUM(D75:D79)*D104</f>
        <v>0</v>
      </c>
      <c r="E108" s="40">
        <f t="shared" si="10"/>
        <v>0</v>
      </c>
      <c r="F108" s="40">
        <f t="shared" si="10"/>
        <v>0</v>
      </c>
      <c r="G108" s="40">
        <f t="shared" si="10"/>
        <v>0</v>
      </c>
      <c r="H108" s="40">
        <f t="shared" si="10"/>
        <v>0</v>
      </c>
      <c r="I108" s="40">
        <f t="shared" si="10"/>
        <v>0</v>
      </c>
      <c r="J108" s="40">
        <f t="shared" si="10"/>
        <v>0</v>
      </c>
      <c r="K108" s="40">
        <f t="shared" si="10"/>
        <v>0</v>
      </c>
      <c r="L108" s="40">
        <f t="shared" si="10"/>
        <v>0</v>
      </c>
      <c r="M108" s="40">
        <f t="shared" si="10"/>
        <v>0</v>
      </c>
      <c r="N108" s="40">
        <f t="shared" si="10"/>
        <v>0</v>
      </c>
      <c r="O108" s="40">
        <f t="shared" si="10"/>
        <v>0</v>
      </c>
      <c r="P108" s="40">
        <f t="shared" si="10"/>
        <v>0</v>
      </c>
      <c r="Q108" s="40">
        <f t="shared" si="10"/>
        <v>0</v>
      </c>
      <c r="R108" s="40">
        <f t="shared" si="10"/>
        <v>0</v>
      </c>
      <c r="S108" s="40">
        <f t="shared" si="10"/>
        <v>0</v>
      </c>
      <c r="T108" s="40">
        <f t="shared" si="10"/>
        <v>0</v>
      </c>
      <c r="U108" s="40">
        <f t="shared" si="10"/>
        <v>0</v>
      </c>
      <c r="V108" s="40">
        <f t="shared" si="10"/>
        <v>0</v>
      </c>
      <c r="W108" s="34">
        <f t="shared" si="9"/>
        <v>0</v>
      </c>
    </row>
    <row r="109" spans="1:23" s="5" customFormat="1" ht="12.75">
      <c r="A109" s="4" t="s">
        <v>134</v>
      </c>
      <c r="B109" s="12"/>
      <c r="C109" s="40">
        <f>SUM(C81:C82)*C104</f>
        <v>0</v>
      </c>
      <c r="D109" s="40">
        <f aca="true" t="shared" si="11" ref="D109:V109">SUM(D81:D82)*D104</f>
        <v>0</v>
      </c>
      <c r="E109" s="40">
        <f t="shared" si="11"/>
        <v>0</v>
      </c>
      <c r="F109" s="40">
        <f t="shared" si="11"/>
        <v>0</v>
      </c>
      <c r="G109" s="40">
        <f t="shared" si="11"/>
        <v>0</v>
      </c>
      <c r="H109" s="40">
        <f t="shared" si="11"/>
        <v>0</v>
      </c>
      <c r="I109" s="40">
        <f t="shared" si="11"/>
        <v>0</v>
      </c>
      <c r="J109" s="40">
        <f t="shared" si="11"/>
        <v>0</v>
      </c>
      <c r="K109" s="40">
        <f t="shared" si="11"/>
        <v>0</v>
      </c>
      <c r="L109" s="40">
        <f t="shared" si="11"/>
        <v>0</v>
      </c>
      <c r="M109" s="40">
        <f t="shared" si="11"/>
        <v>0</v>
      </c>
      <c r="N109" s="40">
        <f t="shared" si="11"/>
        <v>0</v>
      </c>
      <c r="O109" s="40">
        <f t="shared" si="11"/>
        <v>0</v>
      </c>
      <c r="P109" s="40">
        <f t="shared" si="11"/>
        <v>0</v>
      </c>
      <c r="Q109" s="40">
        <f t="shared" si="11"/>
        <v>0</v>
      </c>
      <c r="R109" s="40">
        <f t="shared" si="11"/>
        <v>0</v>
      </c>
      <c r="S109" s="40">
        <f t="shared" si="11"/>
        <v>0</v>
      </c>
      <c r="T109" s="40">
        <f t="shared" si="11"/>
        <v>0</v>
      </c>
      <c r="U109" s="40">
        <f t="shared" si="11"/>
        <v>0</v>
      </c>
      <c r="V109" s="40">
        <f t="shared" si="11"/>
        <v>0</v>
      </c>
      <c r="W109" s="34">
        <f t="shared" si="9"/>
        <v>0</v>
      </c>
    </row>
    <row r="110" spans="1:23" s="5" customFormat="1" ht="12.75">
      <c r="A110" s="4" t="s">
        <v>135</v>
      </c>
      <c r="B110" s="12"/>
      <c r="C110" s="40">
        <f>SUM(C83:C84)*C104</f>
        <v>0</v>
      </c>
      <c r="D110" s="40">
        <f aca="true" t="shared" si="12" ref="D110:V110">SUM(D83:D84)*D104</f>
        <v>0</v>
      </c>
      <c r="E110" s="40">
        <f t="shared" si="12"/>
        <v>0</v>
      </c>
      <c r="F110" s="40">
        <f t="shared" si="12"/>
        <v>0</v>
      </c>
      <c r="G110" s="40">
        <f t="shared" si="12"/>
        <v>0</v>
      </c>
      <c r="H110" s="40">
        <f t="shared" si="12"/>
        <v>0</v>
      </c>
      <c r="I110" s="40">
        <f t="shared" si="12"/>
        <v>0</v>
      </c>
      <c r="J110" s="40">
        <f t="shared" si="12"/>
        <v>0</v>
      </c>
      <c r="K110" s="40">
        <f t="shared" si="12"/>
        <v>0</v>
      </c>
      <c r="L110" s="40">
        <f t="shared" si="12"/>
        <v>0</v>
      </c>
      <c r="M110" s="40">
        <f t="shared" si="12"/>
        <v>0</v>
      </c>
      <c r="N110" s="40">
        <f t="shared" si="12"/>
        <v>0</v>
      </c>
      <c r="O110" s="40">
        <f t="shared" si="12"/>
        <v>0</v>
      </c>
      <c r="P110" s="40">
        <f t="shared" si="12"/>
        <v>0</v>
      </c>
      <c r="Q110" s="40">
        <f t="shared" si="12"/>
        <v>0</v>
      </c>
      <c r="R110" s="40">
        <f t="shared" si="12"/>
        <v>0</v>
      </c>
      <c r="S110" s="40">
        <f t="shared" si="12"/>
        <v>0</v>
      </c>
      <c r="T110" s="40">
        <f t="shared" si="12"/>
        <v>0</v>
      </c>
      <c r="U110" s="40">
        <f t="shared" si="12"/>
        <v>0</v>
      </c>
      <c r="V110" s="40">
        <f t="shared" si="12"/>
        <v>0</v>
      </c>
      <c r="W110" s="34">
        <f t="shared" si="9"/>
        <v>0</v>
      </c>
    </row>
    <row r="111" spans="1:23" s="5" customFormat="1" ht="12.75">
      <c r="A111" s="4" t="s">
        <v>137</v>
      </c>
      <c r="B111" s="12"/>
      <c r="C111" s="40">
        <f>C85*C104</f>
        <v>0</v>
      </c>
      <c r="D111" s="40">
        <f aca="true" t="shared" si="13" ref="D111:V111">D85*D104</f>
        <v>0</v>
      </c>
      <c r="E111" s="40">
        <f t="shared" si="13"/>
        <v>0</v>
      </c>
      <c r="F111" s="40">
        <f t="shared" si="13"/>
        <v>0</v>
      </c>
      <c r="G111" s="40">
        <f t="shared" si="13"/>
        <v>0</v>
      </c>
      <c r="H111" s="40">
        <f t="shared" si="13"/>
        <v>0</v>
      </c>
      <c r="I111" s="40">
        <f t="shared" si="13"/>
        <v>0</v>
      </c>
      <c r="J111" s="40">
        <f t="shared" si="13"/>
        <v>0</v>
      </c>
      <c r="K111" s="40">
        <f t="shared" si="13"/>
        <v>0</v>
      </c>
      <c r="L111" s="40">
        <f t="shared" si="13"/>
        <v>0</v>
      </c>
      <c r="M111" s="40">
        <f t="shared" si="13"/>
        <v>0</v>
      </c>
      <c r="N111" s="40">
        <f t="shared" si="13"/>
        <v>0</v>
      </c>
      <c r="O111" s="40">
        <f t="shared" si="13"/>
        <v>0</v>
      </c>
      <c r="P111" s="40">
        <f t="shared" si="13"/>
        <v>0</v>
      </c>
      <c r="Q111" s="40">
        <f t="shared" si="13"/>
        <v>0</v>
      </c>
      <c r="R111" s="40">
        <f t="shared" si="13"/>
        <v>0</v>
      </c>
      <c r="S111" s="40">
        <f t="shared" si="13"/>
        <v>0</v>
      </c>
      <c r="T111" s="40">
        <f t="shared" si="13"/>
        <v>0</v>
      </c>
      <c r="U111" s="40">
        <f t="shared" si="13"/>
        <v>0</v>
      </c>
      <c r="V111" s="40">
        <f t="shared" si="13"/>
        <v>0</v>
      </c>
      <c r="W111" s="34">
        <f t="shared" si="9"/>
        <v>0</v>
      </c>
    </row>
    <row r="112" spans="1:23" s="5" customFormat="1" ht="12.75">
      <c r="A112" s="4" t="s">
        <v>136</v>
      </c>
      <c r="B112" s="12"/>
      <c r="C112" s="40">
        <f>C89*C104</f>
        <v>0</v>
      </c>
      <c r="D112" s="40">
        <f aca="true" t="shared" si="14" ref="D112:V112">D89*D104</f>
        <v>0</v>
      </c>
      <c r="E112" s="40">
        <f t="shared" si="14"/>
        <v>0</v>
      </c>
      <c r="F112" s="40">
        <f t="shared" si="14"/>
        <v>0</v>
      </c>
      <c r="G112" s="40">
        <f t="shared" si="14"/>
        <v>0</v>
      </c>
      <c r="H112" s="40">
        <f t="shared" si="14"/>
        <v>0</v>
      </c>
      <c r="I112" s="40">
        <f t="shared" si="14"/>
        <v>0</v>
      </c>
      <c r="J112" s="40">
        <f t="shared" si="14"/>
        <v>0</v>
      </c>
      <c r="K112" s="40">
        <f t="shared" si="14"/>
        <v>0</v>
      </c>
      <c r="L112" s="40">
        <f t="shared" si="14"/>
        <v>0</v>
      </c>
      <c r="M112" s="40">
        <f t="shared" si="14"/>
        <v>0</v>
      </c>
      <c r="N112" s="40">
        <f t="shared" si="14"/>
        <v>0</v>
      </c>
      <c r="O112" s="40">
        <f t="shared" si="14"/>
        <v>0</v>
      </c>
      <c r="P112" s="40">
        <f t="shared" si="14"/>
        <v>0</v>
      </c>
      <c r="Q112" s="40">
        <f t="shared" si="14"/>
        <v>0</v>
      </c>
      <c r="R112" s="40">
        <f t="shared" si="14"/>
        <v>0</v>
      </c>
      <c r="S112" s="40">
        <f t="shared" si="14"/>
        <v>0</v>
      </c>
      <c r="T112" s="40">
        <f t="shared" si="14"/>
        <v>0</v>
      </c>
      <c r="U112" s="40">
        <f t="shared" si="14"/>
        <v>0</v>
      </c>
      <c r="V112" s="40">
        <f t="shared" si="14"/>
        <v>0</v>
      </c>
      <c r="W112" s="34">
        <f t="shared" si="9"/>
        <v>0</v>
      </c>
    </row>
    <row r="113" spans="1:23" s="5" customFormat="1" ht="12.75">
      <c r="A113" s="4" t="s">
        <v>178</v>
      </c>
      <c r="B113" s="12"/>
      <c r="C113" s="40">
        <f>SUM(C86:C87,C90:C91)*C104</f>
        <v>0</v>
      </c>
      <c r="D113" s="40">
        <f aca="true" t="shared" si="15" ref="D113:V113">SUM(D86:D87,D90:D91)*D104</f>
        <v>0</v>
      </c>
      <c r="E113" s="40">
        <f t="shared" si="15"/>
        <v>0</v>
      </c>
      <c r="F113" s="40">
        <f t="shared" si="15"/>
        <v>0</v>
      </c>
      <c r="G113" s="40">
        <f t="shared" si="15"/>
        <v>0</v>
      </c>
      <c r="H113" s="40">
        <f t="shared" si="15"/>
        <v>0</v>
      </c>
      <c r="I113" s="40">
        <f t="shared" si="15"/>
        <v>0</v>
      </c>
      <c r="J113" s="40">
        <f t="shared" si="15"/>
        <v>0</v>
      </c>
      <c r="K113" s="40">
        <f t="shared" si="15"/>
        <v>0</v>
      </c>
      <c r="L113" s="40">
        <f t="shared" si="15"/>
        <v>0</v>
      </c>
      <c r="M113" s="40">
        <f t="shared" si="15"/>
        <v>0</v>
      </c>
      <c r="N113" s="40">
        <f t="shared" si="15"/>
        <v>0</v>
      </c>
      <c r="O113" s="40">
        <f t="shared" si="15"/>
        <v>0</v>
      </c>
      <c r="P113" s="40">
        <f t="shared" si="15"/>
        <v>0</v>
      </c>
      <c r="Q113" s="40">
        <f t="shared" si="15"/>
        <v>0</v>
      </c>
      <c r="R113" s="40">
        <f t="shared" si="15"/>
        <v>0</v>
      </c>
      <c r="S113" s="40">
        <f t="shared" si="15"/>
        <v>0</v>
      </c>
      <c r="T113" s="40">
        <f t="shared" si="15"/>
        <v>0</v>
      </c>
      <c r="U113" s="40">
        <f t="shared" si="15"/>
        <v>0</v>
      </c>
      <c r="V113" s="40">
        <f t="shared" si="15"/>
        <v>0</v>
      </c>
      <c r="W113" s="34">
        <f t="shared" si="9"/>
        <v>0</v>
      </c>
    </row>
    <row r="114" spans="1:23" s="5" customFormat="1" ht="12.75">
      <c r="A114" s="4" t="s">
        <v>138</v>
      </c>
      <c r="B114" s="12"/>
      <c r="C114" s="40">
        <f>SUM(C93:C95)*C104</f>
        <v>0</v>
      </c>
      <c r="D114" s="40">
        <f aca="true" t="shared" si="16" ref="D114:V114">SUM(D93:D95)*D104</f>
        <v>0</v>
      </c>
      <c r="E114" s="40">
        <f t="shared" si="16"/>
        <v>0</v>
      </c>
      <c r="F114" s="40">
        <f t="shared" si="16"/>
        <v>0</v>
      </c>
      <c r="G114" s="40">
        <f t="shared" si="16"/>
        <v>0</v>
      </c>
      <c r="H114" s="40">
        <f t="shared" si="16"/>
        <v>0</v>
      </c>
      <c r="I114" s="40">
        <f t="shared" si="16"/>
        <v>0</v>
      </c>
      <c r="J114" s="40">
        <f t="shared" si="16"/>
        <v>0</v>
      </c>
      <c r="K114" s="40">
        <f t="shared" si="16"/>
        <v>0</v>
      </c>
      <c r="L114" s="40">
        <f t="shared" si="16"/>
        <v>0</v>
      </c>
      <c r="M114" s="40">
        <f t="shared" si="16"/>
        <v>0</v>
      </c>
      <c r="N114" s="40">
        <f t="shared" si="16"/>
        <v>0</v>
      </c>
      <c r="O114" s="40">
        <f t="shared" si="16"/>
        <v>0</v>
      </c>
      <c r="P114" s="40">
        <f t="shared" si="16"/>
        <v>0</v>
      </c>
      <c r="Q114" s="40">
        <f t="shared" si="16"/>
        <v>0</v>
      </c>
      <c r="R114" s="40">
        <f t="shared" si="16"/>
        <v>0</v>
      </c>
      <c r="S114" s="40">
        <f t="shared" si="16"/>
        <v>0</v>
      </c>
      <c r="T114" s="40">
        <f t="shared" si="16"/>
        <v>0</v>
      </c>
      <c r="U114" s="40">
        <f t="shared" si="16"/>
        <v>0</v>
      </c>
      <c r="V114" s="40">
        <f t="shared" si="16"/>
        <v>0</v>
      </c>
      <c r="W114" s="34">
        <f t="shared" si="9"/>
        <v>0</v>
      </c>
    </row>
    <row r="115" spans="1:23" ht="12.75">
      <c r="A115" s="41" t="s">
        <v>31</v>
      </c>
      <c r="B115" s="42"/>
      <c r="C115" s="43">
        <f>SUM(C97:C99)*C104</f>
        <v>0</v>
      </c>
      <c r="D115" s="43">
        <f aca="true" t="shared" si="17" ref="D115:V115">SUM(D97:D99)*D104</f>
        <v>0</v>
      </c>
      <c r="E115" s="43">
        <f t="shared" si="17"/>
        <v>0</v>
      </c>
      <c r="F115" s="43">
        <f t="shared" si="17"/>
        <v>0</v>
      </c>
      <c r="G115" s="43">
        <f t="shared" si="17"/>
        <v>0</v>
      </c>
      <c r="H115" s="43">
        <f t="shared" si="17"/>
        <v>0</v>
      </c>
      <c r="I115" s="43">
        <f t="shared" si="17"/>
        <v>0</v>
      </c>
      <c r="J115" s="43">
        <f t="shared" si="17"/>
        <v>0</v>
      </c>
      <c r="K115" s="43">
        <f t="shared" si="17"/>
        <v>0</v>
      </c>
      <c r="L115" s="43">
        <f t="shared" si="17"/>
        <v>0</v>
      </c>
      <c r="M115" s="43">
        <f t="shared" si="17"/>
        <v>0</v>
      </c>
      <c r="N115" s="43">
        <f t="shared" si="17"/>
        <v>0</v>
      </c>
      <c r="O115" s="43">
        <f t="shared" si="17"/>
        <v>0</v>
      </c>
      <c r="P115" s="43">
        <f t="shared" si="17"/>
        <v>0</v>
      </c>
      <c r="Q115" s="43">
        <f t="shared" si="17"/>
        <v>0</v>
      </c>
      <c r="R115" s="43">
        <f t="shared" si="17"/>
        <v>0</v>
      </c>
      <c r="S115" s="43">
        <f t="shared" si="17"/>
        <v>0</v>
      </c>
      <c r="T115" s="43">
        <f t="shared" si="17"/>
        <v>0</v>
      </c>
      <c r="U115" s="43">
        <f t="shared" si="17"/>
        <v>0</v>
      </c>
      <c r="V115" s="43">
        <f t="shared" si="17"/>
        <v>0</v>
      </c>
      <c r="W115" s="35">
        <f t="shared" si="9"/>
        <v>0</v>
      </c>
    </row>
    <row r="116" spans="1:23" ht="12.75">
      <c r="A116" s="36" t="s">
        <v>79</v>
      </c>
      <c r="B116" s="38"/>
      <c r="C116" s="38"/>
      <c r="D116" s="38"/>
      <c r="E116" s="38"/>
      <c r="F116" s="38"/>
      <c r="G116" s="38"/>
      <c r="H116" s="38"/>
      <c r="I116" s="38"/>
      <c r="J116" s="38"/>
      <c r="K116" s="38"/>
      <c r="L116" s="38"/>
      <c r="M116" s="38"/>
      <c r="N116" s="38"/>
      <c r="O116" s="38"/>
      <c r="P116" s="38"/>
      <c r="Q116" s="38"/>
      <c r="R116" s="38"/>
      <c r="S116" s="38"/>
      <c r="T116" s="38"/>
      <c r="U116" s="38"/>
      <c r="V116" s="38"/>
      <c r="W116" s="37">
        <f>SUM(W107:W115)</f>
        <v>0</v>
      </c>
    </row>
    <row r="117" spans="7:12" ht="14.25">
      <c r="G117" s="16"/>
      <c r="L117" s="16"/>
    </row>
    <row r="118" spans="7:12" ht="14.25">
      <c r="G118" s="17"/>
      <c r="L118" s="17"/>
    </row>
    <row r="119" ht="15">
      <c r="A119" s="20" t="str">
        <f>Dateneingabe_Ergebnisse!$I$51</f>
        <v>Alternative 3</v>
      </c>
    </row>
    <row r="120" ht="15">
      <c r="A120" s="9" t="s">
        <v>52</v>
      </c>
    </row>
    <row r="121" spans="1:22" ht="12.75">
      <c r="A121" s="19" t="s">
        <v>44</v>
      </c>
      <c r="B121" s="11">
        <v>0</v>
      </c>
      <c r="C121" s="11">
        <v>1</v>
      </c>
      <c r="D121" s="11">
        <v>2</v>
      </c>
      <c r="E121" s="11">
        <v>3</v>
      </c>
      <c r="F121" s="11">
        <v>4</v>
      </c>
      <c r="G121" s="11">
        <v>5</v>
      </c>
      <c r="H121" s="11">
        <v>6</v>
      </c>
      <c r="I121" s="11">
        <v>7</v>
      </c>
      <c r="J121" s="11">
        <v>8</v>
      </c>
      <c r="K121" s="11">
        <v>9</v>
      </c>
      <c r="L121" s="11">
        <v>10</v>
      </c>
      <c r="M121" s="11">
        <v>11</v>
      </c>
      <c r="N121" s="11">
        <v>12</v>
      </c>
      <c r="O121" s="11">
        <v>13</v>
      </c>
      <c r="P121" s="11">
        <v>14</v>
      </c>
      <c r="Q121" s="11">
        <v>15</v>
      </c>
      <c r="R121" s="11">
        <v>16</v>
      </c>
      <c r="S121" s="11">
        <v>17</v>
      </c>
      <c r="T121" s="11">
        <v>18</v>
      </c>
      <c r="U121" s="11">
        <v>19</v>
      </c>
      <c r="V121" s="11">
        <v>20</v>
      </c>
    </row>
    <row r="122" spans="1:22" ht="12.75">
      <c r="A122" s="31" t="s">
        <v>72</v>
      </c>
      <c r="B122" s="11"/>
      <c r="C122" s="11"/>
      <c r="D122" s="11"/>
      <c r="E122" s="11"/>
      <c r="F122" s="11"/>
      <c r="G122" s="11"/>
      <c r="H122" s="11"/>
      <c r="I122" s="11"/>
      <c r="J122" s="11"/>
      <c r="K122" s="11"/>
      <c r="L122" s="11"/>
      <c r="M122" s="11"/>
      <c r="N122" s="11"/>
      <c r="O122" s="11"/>
      <c r="P122" s="11"/>
      <c r="Q122" s="11"/>
      <c r="R122" s="11"/>
      <c r="S122" s="11"/>
      <c r="T122" s="11"/>
      <c r="U122" s="11"/>
      <c r="V122" s="11"/>
    </row>
    <row r="123" spans="1:22" ht="12.75">
      <c r="A123" s="28" t="s">
        <v>71</v>
      </c>
      <c r="B123" s="29">
        <f>IF(B121&gt;Dateneingabe_Ergebnisse!$I$52,0,1)</f>
        <v>1</v>
      </c>
      <c r="C123" s="29">
        <f>IF(C121&gt;Dateneingabe_Ergebnisse!$I$52,0,1)</f>
        <v>0</v>
      </c>
      <c r="D123" s="29">
        <f>IF(D121&gt;Dateneingabe_Ergebnisse!$I$52,0,1)</f>
        <v>0</v>
      </c>
      <c r="E123" s="29">
        <f>IF(E121&gt;Dateneingabe_Ergebnisse!$I$52,0,1)</f>
        <v>0</v>
      </c>
      <c r="F123" s="29">
        <f>IF(F121&gt;Dateneingabe_Ergebnisse!$I$52,0,1)</f>
        <v>0</v>
      </c>
      <c r="G123" s="29">
        <f>IF(G121&gt;Dateneingabe_Ergebnisse!$I$52,0,1)</f>
        <v>0</v>
      </c>
      <c r="H123" s="29">
        <f>IF(H121&gt;Dateneingabe_Ergebnisse!$I$52,0,1)</f>
        <v>0</v>
      </c>
      <c r="I123" s="29">
        <f>IF(I121&gt;Dateneingabe_Ergebnisse!$I$52,0,1)</f>
        <v>0</v>
      </c>
      <c r="J123" s="29">
        <f>IF(J121&gt;Dateneingabe_Ergebnisse!$I$52,0,1)</f>
        <v>0</v>
      </c>
      <c r="K123" s="29">
        <f>IF(K121&gt;Dateneingabe_Ergebnisse!$I$52,0,1)</f>
        <v>0</v>
      </c>
      <c r="L123" s="29">
        <f>IF(L121&gt;Dateneingabe_Ergebnisse!$I$52,0,1)</f>
        <v>0</v>
      </c>
      <c r="M123" s="29">
        <f>IF(M121&gt;Dateneingabe_Ergebnisse!$I$52,0,1)</f>
        <v>0</v>
      </c>
      <c r="N123" s="29">
        <f>IF(N121&gt;Dateneingabe_Ergebnisse!$I$52,0,1)</f>
        <v>0</v>
      </c>
      <c r="O123" s="29">
        <f>IF(O121&gt;Dateneingabe_Ergebnisse!$I$52,0,1)</f>
        <v>0</v>
      </c>
      <c r="P123" s="29">
        <f>IF(P121&gt;Dateneingabe_Ergebnisse!$I$52,0,1)</f>
        <v>0</v>
      </c>
      <c r="Q123" s="29">
        <f>IF(Q121&gt;Dateneingabe_Ergebnisse!$I$52,0,1)</f>
        <v>0</v>
      </c>
      <c r="R123" s="29">
        <f>IF(R121&gt;Dateneingabe_Ergebnisse!$I$52,0,1)</f>
        <v>0</v>
      </c>
      <c r="S123" s="29">
        <f>IF(S121&gt;Dateneingabe_Ergebnisse!$I$52,0,1)</f>
        <v>0</v>
      </c>
      <c r="T123" s="29">
        <f>IF(T121&gt;Dateneingabe_Ergebnisse!$I$52,0,1)</f>
        <v>0</v>
      </c>
      <c r="U123" s="29">
        <f>IF(U121&gt;Dateneingabe_Ergebnisse!$I$52,0,1)</f>
        <v>0</v>
      </c>
      <c r="V123" s="29">
        <f>IF(V121&gt;Dateneingabe_Ergebnisse!$I$52,0,1)</f>
        <v>0</v>
      </c>
    </row>
    <row r="124" spans="1:22" ht="12.75">
      <c r="A124" s="28" t="s">
        <v>60</v>
      </c>
      <c r="B124" s="30"/>
      <c r="C124" s="30" t="e">
        <f>IF(MOD(C121,Dateneingabe_Ergebnisse!$I$52)=0,1,0)</f>
        <v>#DIV/0!</v>
      </c>
      <c r="D124" s="30" t="e">
        <f>IF(MOD(D121,Dateneingabe_Ergebnisse!$I$52)=0,1,0)</f>
        <v>#DIV/0!</v>
      </c>
      <c r="E124" s="30" t="e">
        <f>IF(MOD(E121,Dateneingabe_Ergebnisse!$I$52)=0,1,0)</f>
        <v>#DIV/0!</v>
      </c>
      <c r="F124" s="30" t="e">
        <f>IF(MOD(F121,Dateneingabe_Ergebnisse!$I$52)=0,1,0)</f>
        <v>#DIV/0!</v>
      </c>
      <c r="G124" s="30" t="e">
        <f>IF(MOD(G121,Dateneingabe_Ergebnisse!$I$52)=0,1,0)</f>
        <v>#DIV/0!</v>
      </c>
      <c r="H124" s="30" t="e">
        <f>IF(MOD(H121,Dateneingabe_Ergebnisse!$I$52)=0,1,0)</f>
        <v>#DIV/0!</v>
      </c>
      <c r="I124" s="30" t="e">
        <f>IF(MOD(I121,Dateneingabe_Ergebnisse!$I$52)=0,1,0)</f>
        <v>#DIV/0!</v>
      </c>
      <c r="J124" s="30" t="e">
        <f>IF(MOD(J121,Dateneingabe_Ergebnisse!$I$52)=0,1,0)</f>
        <v>#DIV/0!</v>
      </c>
      <c r="K124" s="30" t="e">
        <f>IF(MOD(K121,Dateneingabe_Ergebnisse!$I$52)=0,1,0)</f>
        <v>#DIV/0!</v>
      </c>
      <c r="L124" s="30" t="e">
        <f>IF(MOD(L121,Dateneingabe_Ergebnisse!$I$52)=0,1,0)</f>
        <v>#DIV/0!</v>
      </c>
      <c r="M124" s="30" t="e">
        <f>IF(MOD(M121,Dateneingabe_Ergebnisse!$I$52)=0,1,0)</f>
        <v>#DIV/0!</v>
      </c>
      <c r="N124" s="30" t="e">
        <f>IF(MOD(N121,Dateneingabe_Ergebnisse!$I$52)=0,1,0)</f>
        <v>#DIV/0!</v>
      </c>
      <c r="O124" s="30" t="e">
        <f>IF(MOD(O121,Dateneingabe_Ergebnisse!$I$52)=0,1,0)</f>
        <v>#DIV/0!</v>
      </c>
      <c r="P124" s="30" t="e">
        <f>IF(MOD(P121,Dateneingabe_Ergebnisse!$I$52)=0,1,0)</f>
        <v>#DIV/0!</v>
      </c>
      <c r="Q124" s="30" t="e">
        <f>IF(MOD(Q121,Dateneingabe_Ergebnisse!$I$52)=0,1,0)</f>
        <v>#DIV/0!</v>
      </c>
      <c r="R124" s="30" t="e">
        <f>IF(MOD(R121,Dateneingabe_Ergebnisse!$I$52)=0,1,0)</f>
        <v>#DIV/0!</v>
      </c>
      <c r="S124" s="30" t="e">
        <f>IF(MOD(S121,Dateneingabe_Ergebnisse!$I$52)=0,1,0)</f>
        <v>#DIV/0!</v>
      </c>
      <c r="T124" s="30" t="e">
        <f>IF(MOD(T121,Dateneingabe_Ergebnisse!$I$52)=0,1,0)</f>
        <v>#DIV/0!</v>
      </c>
      <c r="U124" s="30" t="e">
        <f>IF(MOD(U121,Dateneingabe_Ergebnisse!$I$52)=0,1,0)</f>
        <v>#DIV/0!</v>
      </c>
      <c r="V124" s="30" t="e">
        <f>IF(MOD(V121,Dateneingabe_Ergebnisse!$I$52)=0,1,0)</f>
        <v>#DIV/0!</v>
      </c>
    </row>
    <row r="125" spans="1:22" ht="12.75">
      <c r="A125" s="19"/>
      <c r="B125" s="11"/>
      <c r="C125" s="11"/>
      <c r="D125" s="11"/>
      <c r="E125" s="11"/>
      <c r="F125" s="11"/>
      <c r="G125" s="11"/>
      <c r="H125" s="11"/>
      <c r="I125" s="11"/>
      <c r="J125" s="11"/>
      <c r="K125" s="11"/>
      <c r="L125" s="11"/>
      <c r="M125" s="11"/>
      <c r="N125" s="11"/>
      <c r="O125" s="11"/>
      <c r="P125" s="11"/>
      <c r="Q125" s="11"/>
      <c r="R125" s="11"/>
      <c r="S125" s="11"/>
      <c r="T125" s="11"/>
      <c r="U125" s="11"/>
      <c r="V125" s="11"/>
    </row>
    <row r="126" spans="1:22" ht="12.75">
      <c r="A126" s="10" t="s">
        <v>43</v>
      </c>
      <c r="B126" s="11"/>
      <c r="C126" s="11"/>
      <c r="D126" s="11"/>
      <c r="E126" s="11"/>
      <c r="F126" s="11"/>
      <c r="G126" s="11"/>
      <c r="H126" s="11"/>
      <c r="I126" s="11"/>
      <c r="J126" s="11"/>
      <c r="K126" s="11"/>
      <c r="L126" s="11"/>
      <c r="M126" s="11"/>
      <c r="N126" s="11"/>
      <c r="O126" s="11"/>
      <c r="P126" s="11"/>
      <c r="Q126" s="11"/>
      <c r="R126" s="11"/>
      <c r="S126" s="11"/>
      <c r="T126" s="11"/>
      <c r="U126" s="11"/>
      <c r="V126" s="11"/>
    </row>
    <row r="127" spans="1:22" ht="12.75">
      <c r="A127" s="11" t="s">
        <v>37</v>
      </c>
      <c r="B127" s="11"/>
      <c r="C127" s="11"/>
      <c r="D127" s="11"/>
      <c r="E127" s="11"/>
      <c r="F127" s="11"/>
      <c r="G127" s="11"/>
      <c r="H127" s="11"/>
      <c r="I127" s="11"/>
      <c r="J127" s="11"/>
      <c r="K127" s="11"/>
      <c r="L127" s="11"/>
      <c r="M127" s="4"/>
      <c r="N127" s="4"/>
      <c r="O127" s="4"/>
      <c r="P127" s="4"/>
      <c r="Q127" s="4"/>
      <c r="R127" s="4"/>
      <c r="S127" s="4"/>
      <c r="T127" s="4"/>
      <c r="U127" s="4"/>
      <c r="V127" s="4"/>
    </row>
    <row r="128" spans="1:22" ht="12.75">
      <c r="A128" s="4" t="str">
        <f>Dateneingabe_Ergebnisse!$A$58</f>
        <v>Kaufpreis</v>
      </c>
      <c r="B128" s="39">
        <f>Dateneingabe_Ergebnisse!$I58</f>
        <v>0</v>
      </c>
      <c r="C128" s="13"/>
      <c r="D128" s="13"/>
      <c r="E128" s="13"/>
      <c r="F128" s="13"/>
      <c r="G128" s="13"/>
      <c r="H128" s="13"/>
      <c r="I128" s="13"/>
      <c r="J128" s="13"/>
      <c r="K128" s="13"/>
      <c r="L128" s="13"/>
      <c r="M128" s="4"/>
      <c r="N128" s="4"/>
      <c r="O128" s="4"/>
      <c r="P128" s="4"/>
      <c r="Q128" s="4"/>
      <c r="R128" s="4"/>
      <c r="S128" s="4"/>
      <c r="T128" s="4"/>
      <c r="U128" s="4"/>
      <c r="V128" s="4"/>
    </row>
    <row r="129" spans="1:22" ht="12.75">
      <c r="A129" s="4" t="str">
        <f>Dateneingabe_Ergebnisse!$A$59</f>
        <v>Installationskosten</v>
      </c>
      <c r="B129" s="39">
        <f>Dateneingabe_Ergebnisse!$I59</f>
        <v>0</v>
      </c>
      <c r="C129" s="13"/>
      <c r="D129" s="13"/>
      <c r="E129" s="13"/>
      <c r="F129" s="13"/>
      <c r="G129" s="13"/>
      <c r="H129" s="13"/>
      <c r="I129" s="13"/>
      <c r="J129" s="13"/>
      <c r="K129" s="13"/>
      <c r="L129" s="13"/>
      <c r="M129" s="4"/>
      <c r="N129" s="4"/>
      <c r="O129" s="4"/>
      <c r="P129" s="4"/>
      <c r="Q129" s="4"/>
      <c r="R129" s="4"/>
      <c r="S129" s="4"/>
      <c r="T129" s="4"/>
      <c r="U129" s="4"/>
      <c r="V129" s="4"/>
    </row>
    <row r="130" spans="1:22" ht="12.75">
      <c r="A130" s="4" t="str">
        <f>Dateneingabe_Ergebnisse!$A$60</f>
        <v>### ggf. weitere Anschaffungskosten ergänzen</v>
      </c>
      <c r="B130" s="39">
        <f>Dateneingabe_Ergebnisse!$I60</f>
        <v>0</v>
      </c>
      <c r="C130" s="13"/>
      <c r="D130" s="13"/>
      <c r="E130" s="13"/>
      <c r="F130" s="13"/>
      <c r="G130" s="13"/>
      <c r="H130" s="13"/>
      <c r="I130" s="13"/>
      <c r="J130" s="13"/>
      <c r="K130" s="13"/>
      <c r="L130" s="13"/>
      <c r="M130" s="4"/>
      <c r="N130" s="4"/>
      <c r="O130" s="4"/>
      <c r="P130" s="4"/>
      <c r="Q130" s="4"/>
      <c r="R130" s="4"/>
      <c r="S130" s="4"/>
      <c r="T130" s="4"/>
      <c r="U130" s="4"/>
      <c r="V130" s="4"/>
    </row>
    <row r="131" spans="1:22" ht="12.75">
      <c r="A131" s="4" t="str">
        <f>Dateneingabe_Ergebnisse!$A$61</f>
        <v>### ggf. weitere Anschaffungskosten ergänzen</v>
      </c>
      <c r="B131" s="39">
        <f>Dateneingabe_Ergebnisse!$I61</f>
        <v>0</v>
      </c>
      <c r="C131" s="13"/>
      <c r="D131" s="13"/>
      <c r="E131" s="13"/>
      <c r="F131" s="13"/>
      <c r="G131" s="13"/>
      <c r="H131" s="13"/>
      <c r="I131" s="13"/>
      <c r="J131" s="13"/>
      <c r="K131" s="13"/>
      <c r="L131" s="13"/>
      <c r="M131" s="4"/>
      <c r="N131" s="4"/>
      <c r="O131" s="4"/>
      <c r="P131" s="4"/>
      <c r="Q131" s="4"/>
      <c r="R131" s="4"/>
      <c r="S131" s="4"/>
      <c r="T131" s="4"/>
      <c r="U131" s="4"/>
      <c r="V131" s="4"/>
    </row>
    <row r="132" spans="1:22" ht="12.75">
      <c r="A132" s="11" t="s">
        <v>41</v>
      </c>
      <c r="B132" s="13"/>
      <c r="C132" s="13"/>
      <c r="D132" s="13"/>
      <c r="E132" s="13"/>
      <c r="F132" s="13"/>
      <c r="G132" s="13"/>
      <c r="H132" s="13"/>
      <c r="I132" s="13"/>
      <c r="J132" s="13"/>
      <c r="K132" s="13"/>
      <c r="L132" s="13"/>
      <c r="M132" s="4"/>
      <c r="N132" s="4"/>
      <c r="O132" s="4"/>
      <c r="P132" s="4"/>
      <c r="Q132" s="4"/>
      <c r="R132" s="4"/>
      <c r="S132" s="4"/>
      <c r="T132" s="4"/>
      <c r="U132" s="4"/>
      <c r="V132" s="4"/>
    </row>
    <row r="133" spans="1:22" ht="12.75">
      <c r="A133" s="4" t="str">
        <f>Dateneingabe_Ergebnisse!$A$66</f>
        <v>Versicherung</v>
      </c>
      <c r="B133" s="13"/>
      <c r="C133" s="39">
        <f>IF(C$123=1,Dateneingabe_Ergebnisse!$I66*(1+Dateneingabe_Ergebnisse!$F8),0)</f>
        <v>0</v>
      </c>
      <c r="D133" s="39">
        <f>IF(D$123=1,C133*(1+Dateneingabe_Ergebnisse!$F8),0)</f>
        <v>0</v>
      </c>
      <c r="E133" s="39">
        <f>IF(E$123=1,D133*(1+Dateneingabe_Ergebnisse!$F8),0)</f>
        <v>0</v>
      </c>
      <c r="F133" s="39">
        <f>IF(F$123=1,E133*(1+Dateneingabe_Ergebnisse!$F8),0)</f>
        <v>0</v>
      </c>
      <c r="G133" s="39">
        <f>IF(G$123=1,F133*(1+Dateneingabe_Ergebnisse!$F8),0)</f>
        <v>0</v>
      </c>
      <c r="H133" s="39">
        <f>IF(H$123=1,G133*(1+Dateneingabe_Ergebnisse!$F8),0)</f>
        <v>0</v>
      </c>
      <c r="I133" s="39">
        <f>IF(I$123=1,H133*(1+Dateneingabe_Ergebnisse!$F8),0)</f>
        <v>0</v>
      </c>
      <c r="J133" s="39">
        <f>IF(J$123=1,I133*(1+Dateneingabe_Ergebnisse!$F8),0)</f>
        <v>0</v>
      </c>
      <c r="K133" s="39">
        <f>IF(K$123=1,J133*(1+Dateneingabe_Ergebnisse!$F8),0)</f>
        <v>0</v>
      </c>
      <c r="L133" s="39">
        <f>IF(L$123=1,K133*(1+Dateneingabe_Ergebnisse!$F8),0)</f>
        <v>0</v>
      </c>
      <c r="M133" s="39">
        <f>IF(M$123=1,L133*(1+Dateneingabe_Ergebnisse!$F8),0)</f>
        <v>0</v>
      </c>
      <c r="N133" s="39">
        <f>IF(N$123=1,M133*(1+Dateneingabe_Ergebnisse!$F8),0)</f>
        <v>0</v>
      </c>
      <c r="O133" s="39">
        <f>IF(O$123=1,N133*(1+Dateneingabe_Ergebnisse!$F8),0)</f>
        <v>0</v>
      </c>
      <c r="P133" s="39">
        <f>IF(P$123=1,O133*(1+Dateneingabe_Ergebnisse!$F8),0)</f>
        <v>0</v>
      </c>
      <c r="Q133" s="39">
        <f>IF(Q$123=1,P133*(1+Dateneingabe_Ergebnisse!$F8),0)</f>
        <v>0</v>
      </c>
      <c r="R133" s="39">
        <f>IF(R$123=1,Q133*(1+Dateneingabe_Ergebnisse!$F8),0)</f>
        <v>0</v>
      </c>
      <c r="S133" s="39">
        <f>IF(S$123=1,R133*(1+Dateneingabe_Ergebnisse!$F8),0)</f>
        <v>0</v>
      </c>
      <c r="T133" s="39">
        <f>IF(T$123=1,S133*(1+Dateneingabe_Ergebnisse!$F8),0)</f>
        <v>0</v>
      </c>
      <c r="U133" s="39">
        <f>IF(U$123=1,T133*(1+Dateneingabe_Ergebnisse!$F8),0)</f>
        <v>0</v>
      </c>
      <c r="V133" s="39">
        <f>IF(V$123=1,U133*(1+Dateneingabe_Ergebnisse!$F8),0)</f>
        <v>0</v>
      </c>
    </row>
    <row r="134" spans="1:22" ht="12.75">
      <c r="A134" s="4" t="str">
        <f>Dateneingabe_Ergebnisse!$A$67</f>
        <v>Wartung (Materialkosten, beschaffte Dienstleistung)</v>
      </c>
      <c r="B134" s="13"/>
      <c r="C134" s="39">
        <f>IF(C$123=1,Dateneingabe_Ergebnisse!$I67*(1+Dateneingabe_Ergebnisse!$F9),0)</f>
        <v>0</v>
      </c>
      <c r="D134" s="39">
        <f>IF(D$123=1,C134*(1+Dateneingabe_Ergebnisse!$F9),0)</f>
        <v>0</v>
      </c>
      <c r="E134" s="39">
        <f>IF(E$123=1,D134*(1+Dateneingabe_Ergebnisse!$F9),0)</f>
        <v>0</v>
      </c>
      <c r="F134" s="39">
        <f>IF(F$123=1,E134*(1+Dateneingabe_Ergebnisse!$F9),0)</f>
        <v>0</v>
      </c>
      <c r="G134" s="39">
        <f>IF(G$123=1,F134*(1+Dateneingabe_Ergebnisse!$F9),0)</f>
        <v>0</v>
      </c>
      <c r="H134" s="39">
        <f>IF(H$123=1,G134*(1+Dateneingabe_Ergebnisse!$F9),0)</f>
        <v>0</v>
      </c>
      <c r="I134" s="39">
        <f>IF(I$123=1,H134*(1+Dateneingabe_Ergebnisse!$F9),0)</f>
        <v>0</v>
      </c>
      <c r="J134" s="39">
        <f>IF(J$123=1,I134*(1+Dateneingabe_Ergebnisse!$F9),0)</f>
        <v>0</v>
      </c>
      <c r="K134" s="39">
        <f>IF(K$123=1,J134*(1+Dateneingabe_Ergebnisse!$F9),0)</f>
        <v>0</v>
      </c>
      <c r="L134" s="39">
        <f>IF(L$123=1,K134*(1+Dateneingabe_Ergebnisse!$F9),0)</f>
        <v>0</v>
      </c>
      <c r="M134" s="39">
        <f>IF(M$123=1,L134*(1+Dateneingabe_Ergebnisse!$F9),0)</f>
        <v>0</v>
      </c>
      <c r="N134" s="39">
        <f>IF(N$123=1,M134*(1+Dateneingabe_Ergebnisse!$F9),0)</f>
        <v>0</v>
      </c>
      <c r="O134" s="39">
        <f>IF(O$123=1,N134*(1+Dateneingabe_Ergebnisse!$F9),0)</f>
        <v>0</v>
      </c>
      <c r="P134" s="39">
        <f>IF(P$123=1,O134*(1+Dateneingabe_Ergebnisse!$F9),0)</f>
        <v>0</v>
      </c>
      <c r="Q134" s="39">
        <f>IF(Q$123=1,P134*(1+Dateneingabe_Ergebnisse!$F9),0)</f>
        <v>0</v>
      </c>
      <c r="R134" s="39">
        <f>IF(R$123=1,Q134*(1+Dateneingabe_Ergebnisse!$F9),0)</f>
        <v>0</v>
      </c>
      <c r="S134" s="39">
        <f>IF(S$123=1,R134*(1+Dateneingabe_Ergebnisse!$F9),0)</f>
        <v>0</v>
      </c>
      <c r="T134" s="39">
        <f>IF(T$123=1,S134*(1+Dateneingabe_Ergebnisse!$F9),0)</f>
        <v>0</v>
      </c>
      <c r="U134" s="39">
        <f>IF(U$123=1,T134*(1+Dateneingabe_Ergebnisse!$F9),0)</f>
        <v>0</v>
      </c>
      <c r="V134" s="39">
        <f>IF(V$123=1,U134*(1+Dateneingabe_Ergebnisse!$F9),0)</f>
        <v>0</v>
      </c>
    </row>
    <row r="135" spans="1:22" ht="12.75">
      <c r="A135" s="4" t="str">
        <f>Dateneingabe_Ergebnisse!$A$68</f>
        <v>Ersatzteile</v>
      </c>
      <c r="B135" s="13"/>
      <c r="C135" s="39">
        <f>IF(C$123=1,Dateneingabe_Ergebnisse!$I68*(1+Dateneingabe_Ergebnisse!$F10),0)</f>
        <v>0</v>
      </c>
      <c r="D135" s="39">
        <f>IF(D$123=1,C135*(1+Dateneingabe_Ergebnisse!$F10),0)</f>
        <v>0</v>
      </c>
      <c r="E135" s="39">
        <f>IF(E$123=1,D135*(1+Dateneingabe_Ergebnisse!$F10),0)</f>
        <v>0</v>
      </c>
      <c r="F135" s="39">
        <f>IF(F$123=1,E135*(1+Dateneingabe_Ergebnisse!$F10),0)</f>
        <v>0</v>
      </c>
      <c r="G135" s="39">
        <f>IF(G$123=1,F135*(1+Dateneingabe_Ergebnisse!$F10),0)</f>
        <v>0</v>
      </c>
      <c r="H135" s="39">
        <f>IF(H$123=1,G135*(1+Dateneingabe_Ergebnisse!$F10),0)</f>
        <v>0</v>
      </c>
      <c r="I135" s="39">
        <f>IF(I$123=1,H135*(1+Dateneingabe_Ergebnisse!$F10),0)</f>
        <v>0</v>
      </c>
      <c r="J135" s="39">
        <f>IF(J$123=1,I135*(1+Dateneingabe_Ergebnisse!$F10),0)</f>
        <v>0</v>
      </c>
      <c r="K135" s="39">
        <f>IF(K$123=1,J135*(1+Dateneingabe_Ergebnisse!$F10),0)</f>
        <v>0</v>
      </c>
      <c r="L135" s="39">
        <f>IF(L$123=1,K135*(1+Dateneingabe_Ergebnisse!$F10),0)</f>
        <v>0</v>
      </c>
      <c r="M135" s="39">
        <f>IF(M$123=1,L135*(1+Dateneingabe_Ergebnisse!$F10),0)</f>
        <v>0</v>
      </c>
      <c r="N135" s="39">
        <f>IF(N$123=1,M135*(1+Dateneingabe_Ergebnisse!$F10),0)</f>
        <v>0</v>
      </c>
      <c r="O135" s="39">
        <f>IF(O$123=1,N135*(1+Dateneingabe_Ergebnisse!$F10),0)</f>
        <v>0</v>
      </c>
      <c r="P135" s="39">
        <f>IF(P$123=1,O135*(1+Dateneingabe_Ergebnisse!$F10),0)</f>
        <v>0</v>
      </c>
      <c r="Q135" s="39">
        <f>IF(Q$123=1,P135*(1+Dateneingabe_Ergebnisse!$F10),0)</f>
        <v>0</v>
      </c>
      <c r="R135" s="39">
        <f>IF(R$123=1,Q135*(1+Dateneingabe_Ergebnisse!$F10),0)</f>
        <v>0</v>
      </c>
      <c r="S135" s="39">
        <f>IF(S$123=1,R135*(1+Dateneingabe_Ergebnisse!$F10),0)</f>
        <v>0</v>
      </c>
      <c r="T135" s="39">
        <f>IF(T$123=1,S135*(1+Dateneingabe_Ergebnisse!$F10),0)</f>
        <v>0</v>
      </c>
      <c r="U135" s="39">
        <f>IF(U$123=1,T135*(1+Dateneingabe_Ergebnisse!$F10),0)</f>
        <v>0</v>
      </c>
      <c r="V135" s="39">
        <f>IF(V$123=1,U135*(1+Dateneingabe_Ergebnisse!$F10),0)</f>
        <v>0</v>
      </c>
    </row>
    <row r="136" spans="1:22" ht="12.75">
      <c r="A136" s="4" t="str">
        <f>Dateneingabe_Ergebnisse!$A$69</f>
        <v>### ggf. weitere Folgekosten ergänzen</v>
      </c>
      <c r="B136" s="13"/>
      <c r="C136" s="39">
        <f>IF(C$123=1,Dateneingabe_Ergebnisse!$I69*(1+Dateneingabe_Ergebnisse!$F11),0)</f>
        <v>0</v>
      </c>
      <c r="D136" s="39">
        <f>IF(D$123=1,C136*(1+Dateneingabe_Ergebnisse!$F11),0)</f>
        <v>0</v>
      </c>
      <c r="E136" s="39">
        <f>IF(E$123=1,D136*(1+Dateneingabe_Ergebnisse!$F11),0)</f>
        <v>0</v>
      </c>
      <c r="F136" s="39">
        <f>IF(F$123=1,E136*(1+Dateneingabe_Ergebnisse!$F11),0)</f>
        <v>0</v>
      </c>
      <c r="G136" s="39">
        <f>IF(G$123=1,F136*(1+Dateneingabe_Ergebnisse!$F11),0)</f>
        <v>0</v>
      </c>
      <c r="H136" s="39">
        <f>IF(H$123=1,G136*(1+Dateneingabe_Ergebnisse!$F11),0)</f>
        <v>0</v>
      </c>
      <c r="I136" s="39">
        <f>IF(I$123=1,H136*(1+Dateneingabe_Ergebnisse!$F11),0)</f>
        <v>0</v>
      </c>
      <c r="J136" s="39">
        <f>IF(J$123=1,I136*(1+Dateneingabe_Ergebnisse!$F11),0)</f>
        <v>0</v>
      </c>
      <c r="K136" s="39">
        <f>IF(K$123=1,J136*(1+Dateneingabe_Ergebnisse!$F11),0)</f>
        <v>0</v>
      </c>
      <c r="L136" s="39">
        <f>IF(L$123=1,K136*(1+Dateneingabe_Ergebnisse!$F11),0)</f>
        <v>0</v>
      </c>
      <c r="M136" s="39">
        <f>IF(M$123=1,L136*(1+Dateneingabe_Ergebnisse!$F11),0)</f>
        <v>0</v>
      </c>
      <c r="N136" s="39">
        <f>IF(N$123=1,M136*(1+Dateneingabe_Ergebnisse!$F11),0)</f>
        <v>0</v>
      </c>
      <c r="O136" s="39">
        <f>IF(O$123=1,N136*(1+Dateneingabe_Ergebnisse!$F11),0)</f>
        <v>0</v>
      </c>
      <c r="P136" s="39">
        <f>IF(P$123=1,O136*(1+Dateneingabe_Ergebnisse!$F11),0)</f>
        <v>0</v>
      </c>
      <c r="Q136" s="39">
        <f>IF(Q$123=1,P136*(1+Dateneingabe_Ergebnisse!$F11),0)</f>
        <v>0</v>
      </c>
      <c r="R136" s="39">
        <f>IF(R$123=1,Q136*(1+Dateneingabe_Ergebnisse!$F11),0)</f>
        <v>0</v>
      </c>
      <c r="S136" s="39">
        <f>IF(S$123=1,R136*(1+Dateneingabe_Ergebnisse!$F11),0)</f>
        <v>0</v>
      </c>
      <c r="T136" s="39">
        <f>IF(T$123=1,S136*(1+Dateneingabe_Ergebnisse!$F11),0)</f>
        <v>0</v>
      </c>
      <c r="U136" s="39">
        <f>IF(U$123=1,T136*(1+Dateneingabe_Ergebnisse!$F11),0)</f>
        <v>0</v>
      </c>
      <c r="V136" s="39">
        <f>IF(V$123=1,U136*(1+Dateneingabe_Ergebnisse!$F11),0)</f>
        <v>0</v>
      </c>
    </row>
    <row r="137" spans="1:22" ht="12.75">
      <c r="A137" s="4" t="str">
        <f>Dateneingabe_Ergebnisse!$A$70</f>
        <v>### ggf. weitere Folgekosten ergänzen</v>
      </c>
      <c r="B137" s="13"/>
      <c r="C137" s="39">
        <f>IF(C$123=1,Dateneingabe_Ergebnisse!$I70*(1+Dateneingabe_Ergebnisse!$F12),0)</f>
        <v>0</v>
      </c>
      <c r="D137" s="39">
        <f>IF(D$123=1,C137*(1+Dateneingabe_Ergebnisse!$F12),0)</f>
        <v>0</v>
      </c>
      <c r="E137" s="39">
        <f>IF(E$123=1,D137*(1+Dateneingabe_Ergebnisse!$F12),0)</f>
        <v>0</v>
      </c>
      <c r="F137" s="39">
        <f>IF(F$123=1,E137*(1+Dateneingabe_Ergebnisse!$F12),0)</f>
        <v>0</v>
      </c>
      <c r="G137" s="39">
        <f>IF(G$123=1,F137*(1+Dateneingabe_Ergebnisse!$F12),0)</f>
        <v>0</v>
      </c>
      <c r="H137" s="39">
        <f>IF(H$123=1,G137*(1+Dateneingabe_Ergebnisse!$F12),0)</f>
        <v>0</v>
      </c>
      <c r="I137" s="39">
        <f>IF(I$123=1,H137*(1+Dateneingabe_Ergebnisse!$F12),0)</f>
        <v>0</v>
      </c>
      <c r="J137" s="39">
        <f>IF(J$123=1,I137*(1+Dateneingabe_Ergebnisse!$F12),0)</f>
        <v>0</v>
      </c>
      <c r="K137" s="39">
        <f>IF(K$123=1,J137*(1+Dateneingabe_Ergebnisse!$F12),0)</f>
        <v>0</v>
      </c>
      <c r="L137" s="39">
        <f>IF(L$123=1,K137*(1+Dateneingabe_Ergebnisse!$F12),0)</f>
        <v>0</v>
      </c>
      <c r="M137" s="39">
        <f>IF(M$123=1,L137*(1+Dateneingabe_Ergebnisse!$F12),0)</f>
        <v>0</v>
      </c>
      <c r="N137" s="39">
        <f>IF(N$123=1,M137*(1+Dateneingabe_Ergebnisse!$F12),0)</f>
        <v>0</v>
      </c>
      <c r="O137" s="39">
        <f>IF(O$123=1,N137*(1+Dateneingabe_Ergebnisse!$F12),0)</f>
        <v>0</v>
      </c>
      <c r="P137" s="39">
        <f>IF(P$123=1,O137*(1+Dateneingabe_Ergebnisse!$F12),0)</f>
        <v>0</v>
      </c>
      <c r="Q137" s="39">
        <f>IF(Q$123=1,P137*(1+Dateneingabe_Ergebnisse!$F12),0)</f>
        <v>0</v>
      </c>
      <c r="R137" s="39">
        <f>IF(R$123=1,Q137*(1+Dateneingabe_Ergebnisse!$F12),0)</f>
        <v>0</v>
      </c>
      <c r="S137" s="39">
        <f>IF(S$123=1,R137*(1+Dateneingabe_Ergebnisse!$F12),0)</f>
        <v>0</v>
      </c>
      <c r="T137" s="39">
        <f>IF(T$123=1,S137*(1+Dateneingabe_Ergebnisse!$F12),0)</f>
        <v>0</v>
      </c>
      <c r="U137" s="39">
        <f>IF(U$123=1,T137*(1+Dateneingabe_Ergebnisse!$F12),0)</f>
        <v>0</v>
      </c>
      <c r="V137" s="39">
        <f>IF(V$123=1,U137*(1+Dateneingabe_Ergebnisse!$F12),0)</f>
        <v>0</v>
      </c>
    </row>
    <row r="138" spans="1:22" ht="12.75">
      <c r="A138" s="11" t="s">
        <v>179</v>
      </c>
      <c r="B138" s="13"/>
      <c r="C138" s="13"/>
      <c r="D138" s="13"/>
      <c r="E138" s="13"/>
      <c r="F138" s="13"/>
      <c r="G138" s="13"/>
      <c r="H138" s="13"/>
      <c r="I138" s="13"/>
      <c r="J138" s="13"/>
      <c r="K138" s="13"/>
      <c r="L138" s="13"/>
      <c r="M138" s="4"/>
      <c r="N138" s="4"/>
      <c r="O138" s="4"/>
      <c r="P138" s="4"/>
      <c r="Q138" s="4"/>
      <c r="R138" s="4"/>
      <c r="S138" s="4"/>
      <c r="T138" s="4"/>
      <c r="U138" s="4"/>
      <c r="V138" s="4"/>
    </row>
    <row r="139" spans="1:22" ht="12.75">
      <c r="A139" s="4" t="str">
        <f>Dateneingabe_Ergebnisse!$A$75</f>
        <v>Strom (Tarif 1)</v>
      </c>
      <c r="B139" s="13"/>
      <c r="C139" s="39">
        <f>IF(C$123=1,Dateneingabe_Ergebnisse!$I75*Dateneingabe_Ergebnisse!$C18*(1+Dateneingabe_Ergebnisse!$F18),0)</f>
        <v>0</v>
      </c>
      <c r="D139" s="39">
        <f>IF(D$123=1,C139*(1+Dateneingabe_Ergebnisse!$F18),0)</f>
        <v>0</v>
      </c>
      <c r="E139" s="39">
        <f>IF(E$123=1,D139*(1+Dateneingabe_Ergebnisse!$F18),0)</f>
        <v>0</v>
      </c>
      <c r="F139" s="39">
        <f>IF(F$123=1,E139*(1+Dateneingabe_Ergebnisse!$F18),0)</f>
        <v>0</v>
      </c>
      <c r="G139" s="39">
        <f>IF(G$123=1,F139*(1+Dateneingabe_Ergebnisse!$F18),0)</f>
        <v>0</v>
      </c>
      <c r="H139" s="39">
        <f>IF(H$123=1,G139*(1+Dateneingabe_Ergebnisse!$F18),0)</f>
        <v>0</v>
      </c>
      <c r="I139" s="39">
        <f>IF(I$123=1,H139*(1+Dateneingabe_Ergebnisse!$F18),0)</f>
        <v>0</v>
      </c>
      <c r="J139" s="39">
        <f>IF(J$123=1,I139*(1+Dateneingabe_Ergebnisse!$F18),0)</f>
        <v>0</v>
      </c>
      <c r="K139" s="39">
        <f>IF(K$123=1,J139*(1+Dateneingabe_Ergebnisse!$F18),0)</f>
        <v>0</v>
      </c>
      <c r="L139" s="39">
        <f>IF(L$123=1,K139*(1+Dateneingabe_Ergebnisse!$F18),0)</f>
        <v>0</v>
      </c>
      <c r="M139" s="39">
        <f>IF(M$123=1,L139*(1+Dateneingabe_Ergebnisse!$F18),0)</f>
        <v>0</v>
      </c>
      <c r="N139" s="39">
        <f>IF(N$123=1,M139*(1+Dateneingabe_Ergebnisse!$F18),0)</f>
        <v>0</v>
      </c>
      <c r="O139" s="39">
        <f>IF(O$123=1,N139*(1+Dateneingabe_Ergebnisse!$F18),0)</f>
        <v>0</v>
      </c>
      <c r="P139" s="39">
        <f>IF(P$123=1,O139*(1+Dateneingabe_Ergebnisse!$F18),0)</f>
        <v>0</v>
      </c>
      <c r="Q139" s="39">
        <f>IF(Q$123=1,P139*(1+Dateneingabe_Ergebnisse!$F18),0)</f>
        <v>0</v>
      </c>
      <c r="R139" s="39">
        <f>IF(R$123=1,Q139*(1+Dateneingabe_Ergebnisse!$F18),0)</f>
        <v>0</v>
      </c>
      <c r="S139" s="39">
        <f>IF(S$123=1,R139*(1+Dateneingabe_Ergebnisse!$F18),0)</f>
        <v>0</v>
      </c>
      <c r="T139" s="39">
        <f>IF(T$123=1,S139*(1+Dateneingabe_Ergebnisse!$F18),0)</f>
        <v>0</v>
      </c>
      <c r="U139" s="39">
        <f>IF(U$123=1,T139*(1+Dateneingabe_Ergebnisse!$F18),0)</f>
        <v>0</v>
      </c>
      <c r="V139" s="39">
        <f>IF(V$123=1,U139*(1+Dateneingabe_Ergebnisse!$F18),0)</f>
        <v>0</v>
      </c>
    </row>
    <row r="140" spans="1:22" ht="12.75">
      <c r="A140" s="4" t="str">
        <f>Dateneingabe_Ergebnisse!$A$76</f>
        <v>Strom (Tarif 2)</v>
      </c>
      <c r="B140" s="13"/>
      <c r="C140" s="39">
        <f>IF(C$123=1,Dateneingabe_Ergebnisse!$I76*Dateneingabe_Ergebnisse!$C19*(1+Dateneingabe_Ergebnisse!$F19),0)</f>
        <v>0</v>
      </c>
      <c r="D140" s="39">
        <f>IF(D$123=1,C140*(1+Dateneingabe_Ergebnisse!$F19),0)</f>
        <v>0</v>
      </c>
      <c r="E140" s="39">
        <f>IF(E$123=1,D140*(1+Dateneingabe_Ergebnisse!$F19),0)</f>
        <v>0</v>
      </c>
      <c r="F140" s="39">
        <f>IF(F$123=1,E140*(1+Dateneingabe_Ergebnisse!$F19),0)</f>
        <v>0</v>
      </c>
      <c r="G140" s="39">
        <f>IF(G$123=1,F140*(1+Dateneingabe_Ergebnisse!$F19),0)</f>
        <v>0</v>
      </c>
      <c r="H140" s="39">
        <f>IF(H$123=1,G140*(1+Dateneingabe_Ergebnisse!$F19),0)</f>
        <v>0</v>
      </c>
      <c r="I140" s="39">
        <f>IF(I$123=1,H140*(1+Dateneingabe_Ergebnisse!$F19),0)</f>
        <v>0</v>
      </c>
      <c r="J140" s="39">
        <f>IF(J$123=1,I140*(1+Dateneingabe_Ergebnisse!$F19),0)</f>
        <v>0</v>
      </c>
      <c r="K140" s="39">
        <f>IF(K$123=1,J140*(1+Dateneingabe_Ergebnisse!$F19),0)</f>
        <v>0</v>
      </c>
      <c r="L140" s="39">
        <f>IF(L$123=1,K140*(1+Dateneingabe_Ergebnisse!$F19),0)</f>
        <v>0</v>
      </c>
      <c r="M140" s="39">
        <f>IF(M$123=1,L140*(1+Dateneingabe_Ergebnisse!$F19),0)</f>
        <v>0</v>
      </c>
      <c r="N140" s="39">
        <f>IF(N$123=1,M140*(1+Dateneingabe_Ergebnisse!$F19),0)</f>
        <v>0</v>
      </c>
      <c r="O140" s="39">
        <f>IF(O$123=1,N140*(1+Dateneingabe_Ergebnisse!$F19),0)</f>
        <v>0</v>
      </c>
      <c r="P140" s="39">
        <f>IF(P$123=1,O140*(1+Dateneingabe_Ergebnisse!$F19),0)</f>
        <v>0</v>
      </c>
      <c r="Q140" s="39">
        <f>IF(Q$123=1,P140*(1+Dateneingabe_Ergebnisse!$F19),0)</f>
        <v>0</v>
      </c>
      <c r="R140" s="39">
        <f>IF(R$123=1,Q140*(1+Dateneingabe_Ergebnisse!$F19),0)</f>
        <v>0</v>
      </c>
      <c r="S140" s="39">
        <f>IF(S$123=1,R140*(1+Dateneingabe_Ergebnisse!$F19),0)</f>
        <v>0</v>
      </c>
      <c r="T140" s="39">
        <f>IF(T$123=1,S140*(1+Dateneingabe_Ergebnisse!$F19),0)</f>
        <v>0</v>
      </c>
      <c r="U140" s="39">
        <f>IF(U$123=1,T140*(1+Dateneingabe_Ergebnisse!$F19),0)</f>
        <v>0</v>
      </c>
      <c r="V140" s="39">
        <f>IF(V$123=1,U140*(1+Dateneingabe_Ergebnisse!$F19),0)</f>
        <v>0</v>
      </c>
    </row>
    <row r="141" spans="1:22" ht="12.75">
      <c r="A141" s="4" t="str">
        <f>Dateneingabe_Ergebnisse!$A$77</f>
        <v>Trinkwasser (Ver- und Entsorgung)</v>
      </c>
      <c r="B141" s="13"/>
      <c r="C141" s="39">
        <f>IF(C$123=1,Dateneingabe_Ergebnisse!$I77*Dateneingabe_Ergebnisse!$C20*(1+Dateneingabe_Ergebnisse!$F20),0)</f>
        <v>0</v>
      </c>
      <c r="D141" s="39">
        <f>IF(D$123=1,C141*(1+Dateneingabe_Ergebnisse!$F20),0)</f>
        <v>0</v>
      </c>
      <c r="E141" s="39">
        <f>IF(E$123=1,D141*(1+Dateneingabe_Ergebnisse!$F20),0)</f>
        <v>0</v>
      </c>
      <c r="F141" s="39">
        <f>IF(F$123=1,E141*(1+Dateneingabe_Ergebnisse!$F20),0)</f>
        <v>0</v>
      </c>
      <c r="G141" s="39">
        <f>IF(G$123=1,F141*(1+Dateneingabe_Ergebnisse!$F20),0)</f>
        <v>0</v>
      </c>
      <c r="H141" s="39">
        <f>IF(H$123=1,G141*(1+Dateneingabe_Ergebnisse!$F20),0)</f>
        <v>0</v>
      </c>
      <c r="I141" s="39">
        <f>IF(I$123=1,H141*(1+Dateneingabe_Ergebnisse!$F20),0)</f>
        <v>0</v>
      </c>
      <c r="J141" s="39">
        <f>IF(J$123=1,I141*(1+Dateneingabe_Ergebnisse!$F20),0)</f>
        <v>0</v>
      </c>
      <c r="K141" s="39">
        <f>IF(K$123=1,J141*(1+Dateneingabe_Ergebnisse!$F20),0)</f>
        <v>0</v>
      </c>
      <c r="L141" s="39">
        <f>IF(L$123=1,K141*(1+Dateneingabe_Ergebnisse!$F20),0)</f>
        <v>0</v>
      </c>
      <c r="M141" s="39">
        <f>IF(M$123=1,L141*(1+Dateneingabe_Ergebnisse!$F20),0)</f>
        <v>0</v>
      </c>
      <c r="N141" s="39">
        <f>IF(N$123=1,M141*(1+Dateneingabe_Ergebnisse!$F20),0)</f>
        <v>0</v>
      </c>
      <c r="O141" s="39">
        <f>IF(O$123=1,N141*(1+Dateneingabe_Ergebnisse!$F20),0)</f>
        <v>0</v>
      </c>
      <c r="P141" s="39">
        <f>IF(P$123=1,O141*(1+Dateneingabe_Ergebnisse!$F20),0)</f>
        <v>0</v>
      </c>
      <c r="Q141" s="39">
        <f>IF(Q$123=1,P141*(1+Dateneingabe_Ergebnisse!$F20),0)</f>
        <v>0</v>
      </c>
      <c r="R141" s="39">
        <f>IF(R$123=1,Q141*(1+Dateneingabe_Ergebnisse!$F20),0)</f>
        <v>0</v>
      </c>
      <c r="S141" s="39">
        <f>IF(S$123=1,R141*(1+Dateneingabe_Ergebnisse!$F20),0)</f>
        <v>0</v>
      </c>
      <c r="T141" s="39">
        <f>IF(T$123=1,S141*(1+Dateneingabe_Ergebnisse!$F20),0)</f>
        <v>0</v>
      </c>
      <c r="U141" s="39">
        <f>IF(U$123=1,T141*(1+Dateneingabe_Ergebnisse!$F20),0)</f>
        <v>0</v>
      </c>
      <c r="V141" s="39">
        <f>IF(V$123=1,U141*(1+Dateneingabe_Ergebnisse!$F20),0)</f>
        <v>0</v>
      </c>
    </row>
    <row r="142" spans="1:22" ht="12.75">
      <c r="A142" s="4" t="str">
        <f>Dateneingabe_Ergebnisse!$A$78</f>
        <v>Regen-/Brauchwasser</v>
      </c>
      <c r="B142" s="13"/>
      <c r="C142" s="39">
        <f>IF(C$123=1,Dateneingabe_Ergebnisse!$I78*Dateneingabe_Ergebnisse!$C21*(1+Dateneingabe_Ergebnisse!$F21),0)</f>
        <v>0</v>
      </c>
      <c r="D142" s="39">
        <f>IF(D$123=1,C142*(1+Dateneingabe_Ergebnisse!$F21),0)</f>
        <v>0</v>
      </c>
      <c r="E142" s="39">
        <f>IF(E$123=1,D142*(1+Dateneingabe_Ergebnisse!$F21),0)</f>
        <v>0</v>
      </c>
      <c r="F142" s="39">
        <f>IF(F$123=1,E142*(1+Dateneingabe_Ergebnisse!$F21),0)</f>
        <v>0</v>
      </c>
      <c r="G142" s="39">
        <f>IF(G$123=1,F142*(1+Dateneingabe_Ergebnisse!$F21),0)</f>
        <v>0</v>
      </c>
      <c r="H142" s="39">
        <f>IF(H$123=1,G142*(1+Dateneingabe_Ergebnisse!$F21),0)</f>
        <v>0</v>
      </c>
      <c r="I142" s="39">
        <f>IF(I$123=1,H142*(1+Dateneingabe_Ergebnisse!$F21),0)</f>
        <v>0</v>
      </c>
      <c r="J142" s="39">
        <f>IF(J$123=1,I142*(1+Dateneingabe_Ergebnisse!$F21),0)</f>
        <v>0</v>
      </c>
      <c r="K142" s="39">
        <f>IF(K$123=1,J142*(1+Dateneingabe_Ergebnisse!$F21),0)</f>
        <v>0</v>
      </c>
      <c r="L142" s="39">
        <f>IF(L$123=1,K142*(1+Dateneingabe_Ergebnisse!$F21),0)</f>
        <v>0</v>
      </c>
      <c r="M142" s="39">
        <f>IF(M$123=1,L142*(1+Dateneingabe_Ergebnisse!$F21),0)</f>
        <v>0</v>
      </c>
      <c r="N142" s="39">
        <f>IF(N$123=1,M142*(1+Dateneingabe_Ergebnisse!$F21),0)</f>
        <v>0</v>
      </c>
      <c r="O142" s="39">
        <f>IF(O$123=1,N142*(1+Dateneingabe_Ergebnisse!$F21),0)</f>
        <v>0</v>
      </c>
      <c r="P142" s="39">
        <f>IF(P$123=1,O142*(1+Dateneingabe_Ergebnisse!$F21),0)</f>
        <v>0</v>
      </c>
      <c r="Q142" s="39">
        <f>IF(Q$123=1,P142*(1+Dateneingabe_Ergebnisse!$F21),0)</f>
        <v>0</v>
      </c>
      <c r="R142" s="39">
        <f>IF(R$123=1,Q142*(1+Dateneingabe_Ergebnisse!$F21),0)</f>
        <v>0</v>
      </c>
      <c r="S142" s="39">
        <f>IF(S$123=1,R142*(1+Dateneingabe_Ergebnisse!$F21),0)</f>
        <v>0</v>
      </c>
      <c r="T142" s="39">
        <f>IF(T$123=1,S142*(1+Dateneingabe_Ergebnisse!$F21),0)</f>
        <v>0</v>
      </c>
      <c r="U142" s="39">
        <f>IF(U$123=1,T142*(1+Dateneingabe_Ergebnisse!$F21),0)</f>
        <v>0</v>
      </c>
      <c r="V142" s="39">
        <f>IF(V$123=1,U142*(1+Dateneingabe_Ergebnisse!$F21),0)</f>
        <v>0</v>
      </c>
    </row>
    <row r="143" spans="1:22" ht="12.75">
      <c r="A143" s="4" t="str">
        <f>Dateneingabe_Ergebnisse!$A$79</f>
        <v>Papier</v>
      </c>
      <c r="B143" s="13"/>
      <c r="C143" s="39">
        <f>IF(C$123=1,Dateneingabe_Ergebnisse!$I79*Dateneingabe_Ergebnisse!$C22*(1+Dateneingabe_Ergebnisse!$F22),0)</f>
        <v>0</v>
      </c>
      <c r="D143" s="39">
        <f>IF(D$123=1,C143*(1+Dateneingabe_Ergebnisse!$F22),0)</f>
        <v>0</v>
      </c>
      <c r="E143" s="39">
        <f>IF(E$123=1,D143*(1+Dateneingabe_Ergebnisse!$F22),0)</f>
        <v>0</v>
      </c>
      <c r="F143" s="39">
        <f>IF(F$123=1,E143*(1+Dateneingabe_Ergebnisse!$F22),0)</f>
        <v>0</v>
      </c>
      <c r="G143" s="39">
        <f>IF(G$123=1,F143*(1+Dateneingabe_Ergebnisse!$F22),0)</f>
        <v>0</v>
      </c>
      <c r="H143" s="39">
        <f>IF(H$123=1,G143*(1+Dateneingabe_Ergebnisse!$F22),0)</f>
        <v>0</v>
      </c>
      <c r="I143" s="39">
        <f>IF(I$123=1,H143*(1+Dateneingabe_Ergebnisse!$F22),0)</f>
        <v>0</v>
      </c>
      <c r="J143" s="39">
        <f>IF(J$123=1,I143*(1+Dateneingabe_Ergebnisse!$F22),0)</f>
        <v>0</v>
      </c>
      <c r="K143" s="39">
        <f>IF(K$123=1,J143*(1+Dateneingabe_Ergebnisse!$F22),0)</f>
        <v>0</v>
      </c>
      <c r="L143" s="39">
        <f>IF(L$123=1,K143*(1+Dateneingabe_Ergebnisse!$F22),0)</f>
        <v>0</v>
      </c>
      <c r="M143" s="39">
        <f>IF(M$123=1,L143*(1+Dateneingabe_Ergebnisse!$F22),0)</f>
        <v>0</v>
      </c>
      <c r="N143" s="39">
        <f>IF(N$123=1,M143*(1+Dateneingabe_Ergebnisse!$F22),0)</f>
        <v>0</v>
      </c>
      <c r="O143" s="39">
        <f>IF(O$123=1,N143*(1+Dateneingabe_Ergebnisse!$F22),0)</f>
        <v>0</v>
      </c>
      <c r="P143" s="39">
        <f>IF(P$123=1,O143*(1+Dateneingabe_Ergebnisse!$F22),0)</f>
        <v>0</v>
      </c>
      <c r="Q143" s="39">
        <f>IF(Q$123=1,P143*(1+Dateneingabe_Ergebnisse!$F22),0)</f>
        <v>0</v>
      </c>
      <c r="R143" s="39">
        <f>IF(R$123=1,Q143*(1+Dateneingabe_Ergebnisse!$F22),0)</f>
        <v>0</v>
      </c>
      <c r="S143" s="39">
        <f>IF(S$123=1,R143*(1+Dateneingabe_Ergebnisse!$F22),0)</f>
        <v>0</v>
      </c>
      <c r="T143" s="39">
        <f>IF(T$123=1,S143*(1+Dateneingabe_Ergebnisse!$F22),0)</f>
        <v>0</v>
      </c>
      <c r="U143" s="39">
        <f>IF(U$123=1,T143*(1+Dateneingabe_Ergebnisse!$F22),0)</f>
        <v>0</v>
      </c>
      <c r="V143" s="39">
        <f>IF(V$123=1,U143*(1+Dateneingabe_Ergebnisse!$F22),0)</f>
        <v>0</v>
      </c>
    </row>
    <row r="144" spans="1:22" ht="12.75">
      <c r="A144" s="4" t="str">
        <f>Dateneingabe_Ergebnisse!$A$80</f>
        <v>### ggf. weitere Betriebsstoffe ergänzen</v>
      </c>
      <c r="B144" s="13"/>
      <c r="C144" s="39">
        <f>IF(C$123=1,Dateneingabe_Ergebnisse!$I80*Dateneingabe_Ergebnisse!$C23*(1+Dateneingabe_Ergebnisse!$F23),0)</f>
        <v>0</v>
      </c>
      <c r="D144" s="39">
        <f>IF(D$123=1,C144*(1+Dateneingabe_Ergebnisse!$F23),0)</f>
        <v>0</v>
      </c>
      <c r="E144" s="39">
        <f>IF(E$123=1,D144*(1+Dateneingabe_Ergebnisse!$F23),0)</f>
        <v>0</v>
      </c>
      <c r="F144" s="39">
        <f>IF(F$123=1,E144*(1+Dateneingabe_Ergebnisse!$F23),0)</f>
        <v>0</v>
      </c>
      <c r="G144" s="39">
        <f>IF(G$123=1,F144*(1+Dateneingabe_Ergebnisse!$F23),0)</f>
        <v>0</v>
      </c>
      <c r="H144" s="39">
        <f>IF(H$123=1,G144*(1+Dateneingabe_Ergebnisse!$F23),0)</f>
        <v>0</v>
      </c>
      <c r="I144" s="39">
        <f>IF(I$123=1,H144*(1+Dateneingabe_Ergebnisse!$F23),0)</f>
        <v>0</v>
      </c>
      <c r="J144" s="39">
        <f>IF(J$123=1,I144*(1+Dateneingabe_Ergebnisse!$F23),0)</f>
        <v>0</v>
      </c>
      <c r="K144" s="39">
        <f>IF(K$123=1,J144*(1+Dateneingabe_Ergebnisse!$F23),0)</f>
        <v>0</v>
      </c>
      <c r="L144" s="39">
        <f>IF(L$123=1,K144*(1+Dateneingabe_Ergebnisse!$F23),0)</f>
        <v>0</v>
      </c>
      <c r="M144" s="39">
        <f>IF(M$123=1,L144*(1+Dateneingabe_Ergebnisse!$F23),0)</f>
        <v>0</v>
      </c>
      <c r="N144" s="39">
        <f>IF(N$123=1,M144*(1+Dateneingabe_Ergebnisse!$F23),0)</f>
        <v>0</v>
      </c>
      <c r="O144" s="39">
        <f>IF(O$123=1,N144*(1+Dateneingabe_Ergebnisse!$F23),0)</f>
        <v>0</v>
      </c>
      <c r="P144" s="39">
        <f>IF(P$123=1,O144*(1+Dateneingabe_Ergebnisse!$F23),0)</f>
        <v>0</v>
      </c>
      <c r="Q144" s="39">
        <f>IF(Q$123=1,P144*(1+Dateneingabe_Ergebnisse!$F23),0)</f>
        <v>0</v>
      </c>
      <c r="R144" s="39">
        <f>IF(R$123=1,Q144*(1+Dateneingabe_Ergebnisse!$F23),0)</f>
        <v>0</v>
      </c>
      <c r="S144" s="39">
        <f>IF(S$123=1,R144*(1+Dateneingabe_Ergebnisse!$F23),0)</f>
        <v>0</v>
      </c>
      <c r="T144" s="39">
        <f>IF(T$123=1,S144*(1+Dateneingabe_Ergebnisse!$F23),0)</f>
        <v>0</v>
      </c>
      <c r="U144" s="39">
        <f>IF(U$123=1,T144*(1+Dateneingabe_Ergebnisse!$F23),0)</f>
        <v>0</v>
      </c>
      <c r="V144" s="39">
        <f>IF(V$123=1,U144*(1+Dateneingabe_Ergebnisse!$F23),0)</f>
        <v>0</v>
      </c>
    </row>
    <row r="145" spans="1:22" ht="12.75">
      <c r="A145" s="4" t="str">
        <f>Dateneingabe_Ergebnisse!$A$81</f>
        <v>### ggf. weitere Betriebsstoffe ergänzen</v>
      </c>
      <c r="B145" s="13"/>
      <c r="C145" s="39">
        <f>IF(C$123=1,Dateneingabe_Ergebnisse!$I81*Dateneingabe_Ergebnisse!$C24*(1+Dateneingabe_Ergebnisse!$F24),0)</f>
        <v>0</v>
      </c>
      <c r="D145" s="39">
        <f>IF(D$123=1,C145*(1+Dateneingabe_Ergebnisse!$F24),0)</f>
        <v>0</v>
      </c>
      <c r="E145" s="39">
        <f>IF(E$123=1,D145*(1+Dateneingabe_Ergebnisse!$F24),0)</f>
        <v>0</v>
      </c>
      <c r="F145" s="39">
        <f>IF(F$123=1,E145*(1+Dateneingabe_Ergebnisse!$F24),0)</f>
        <v>0</v>
      </c>
      <c r="G145" s="39">
        <f>IF(G$123=1,F145*(1+Dateneingabe_Ergebnisse!$F24),0)</f>
        <v>0</v>
      </c>
      <c r="H145" s="39">
        <f>IF(H$123=1,G145*(1+Dateneingabe_Ergebnisse!$F24),0)</f>
        <v>0</v>
      </c>
      <c r="I145" s="39">
        <f>IF(I$123=1,H145*(1+Dateneingabe_Ergebnisse!$F24),0)</f>
        <v>0</v>
      </c>
      <c r="J145" s="39">
        <f>IF(J$123=1,I145*(1+Dateneingabe_Ergebnisse!$F24),0)</f>
        <v>0</v>
      </c>
      <c r="K145" s="39">
        <f>IF(K$123=1,J145*(1+Dateneingabe_Ergebnisse!$F24),0)</f>
        <v>0</v>
      </c>
      <c r="L145" s="39">
        <f>IF(L$123=1,K145*(1+Dateneingabe_Ergebnisse!$F24),0)</f>
        <v>0</v>
      </c>
      <c r="M145" s="39">
        <f>IF(M$123=1,L145*(1+Dateneingabe_Ergebnisse!$F24),0)</f>
        <v>0</v>
      </c>
      <c r="N145" s="39">
        <f>IF(N$123=1,M145*(1+Dateneingabe_Ergebnisse!$F24),0)</f>
        <v>0</v>
      </c>
      <c r="O145" s="39">
        <f>IF(O$123=1,N145*(1+Dateneingabe_Ergebnisse!$F24),0)</f>
        <v>0</v>
      </c>
      <c r="P145" s="39">
        <f>IF(P$123=1,O145*(1+Dateneingabe_Ergebnisse!$F24),0)</f>
        <v>0</v>
      </c>
      <c r="Q145" s="39">
        <f>IF(Q$123=1,P145*(1+Dateneingabe_Ergebnisse!$F24),0)</f>
        <v>0</v>
      </c>
      <c r="R145" s="39">
        <f>IF(R$123=1,Q145*(1+Dateneingabe_Ergebnisse!$F24),0)</f>
        <v>0</v>
      </c>
      <c r="S145" s="39">
        <f>IF(S$123=1,R145*(1+Dateneingabe_Ergebnisse!$F24),0)</f>
        <v>0</v>
      </c>
      <c r="T145" s="39">
        <f>IF(T$123=1,S145*(1+Dateneingabe_Ergebnisse!$F24),0)</f>
        <v>0</v>
      </c>
      <c r="U145" s="39">
        <f>IF(U$123=1,T145*(1+Dateneingabe_Ergebnisse!$F24),0)</f>
        <v>0</v>
      </c>
      <c r="V145" s="39">
        <f>IF(V$123=1,U145*(1+Dateneingabe_Ergebnisse!$F24),0)</f>
        <v>0</v>
      </c>
    </row>
    <row r="146" spans="1:22" ht="12.75">
      <c r="A146" s="11" t="s">
        <v>180</v>
      </c>
      <c r="B146" s="13"/>
      <c r="C146" s="13"/>
      <c r="D146" s="13"/>
      <c r="E146" s="13"/>
      <c r="F146" s="13"/>
      <c r="G146" s="13"/>
      <c r="H146" s="13"/>
      <c r="I146" s="13"/>
      <c r="J146" s="13"/>
      <c r="K146" s="13"/>
      <c r="L146" s="13"/>
      <c r="M146" s="4"/>
      <c r="N146" s="4"/>
      <c r="O146" s="4"/>
      <c r="P146" s="4"/>
      <c r="Q146" s="4"/>
      <c r="R146" s="4"/>
      <c r="S146" s="4"/>
      <c r="T146" s="4"/>
      <c r="U146" s="4"/>
      <c r="V146" s="4"/>
    </row>
    <row r="147" spans="1:22" ht="12.75">
      <c r="A147" s="4" t="str">
        <f>Dateneingabe_Ergebnisse!$A$86</f>
        <v>Toner</v>
      </c>
      <c r="B147" s="13"/>
      <c r="C147" s="39">
        <f>IF(C$123=1,Dateneingabe_Ergebnisse!$I87*Dateneingabe_Ergebnisse!$I88*(1+Dateneingabe_Ergebnisse!$F29),0)</f>
        <v>0</v>
      </c>
      <c r="D147" s="39">
        <f>IF(D$123=1,C147*(1+Dateneingabe_Ergebnisse!$F29),0)</f>
        <v>0</v>
      </c>
      <c r="E147" s="39">
        <f>IF(E$123=1,D147*(1+Dateneingabe_Ergebnisse!$F29),0)</f>
        <v>0</v>
      </c>
      <c r="F147" s="39">
        <f>IF(F$123=1,E147*(1+Dateneingabe_Ergebnisse!$F29),0)</f>
        <v>0</v>
      </c>
      <c r="G147" s="39">
        <f>IF(G$123=1,F147*(1+Dateneingabe_Ergebnisse!$F29),0)</f>
        <v>0</v>
      </c>
      <c r="H147" s="39">
        <f>IF(H$123=1,G147*(1+Dateneingabe_Ergebnisse!$F29),0)</f>
        <v>0</v>
      </c>
      <c r="I147" s="39">
        <f>IF(I$123=1,H147*(1+Dateneingabe_Ergebnisse!$F29),0)</f>
        <v>0</v>
      </c>
      <c r="J147" s="39">
        <f>IF(J$123=1,I147*(1+Dateneingabe_Ergebnisse!$F29),0)</f>
        <v>0</v>
      </c>
      <c r="K147" s="39">
        <f>IF(K$123=1,J147*(1+Dateneingabe_Ergebnisse!$F29),0)</f>
        <v>0</v>
      </c>
      <c r="L147" s="39">
        <f>IF(L$123=1,K147*(1+Dateneingabe_Ergebnisse!$F29),0)</f>
        <v>0</v>
      </c>
      <c r="M147" s="39">
        <f>IF(M$123=1,L147*(1+Dateneingabe_Ergebnisse!$F29),0)</f>
        <v>0</v>
      </c>
      <c r="N147" s="39">
        <f>IF(N$123=1,M147*(1+Dateneingabe_Ergebnisse!$F29),0)</f>
        <v>0</v>
      </c>
      <c r="O147" s="39">
        <f>IF(O$123=1,N147*(1+Dateneingabe_Ergebnisse!$F29),0)</f>
        <v>0</v>
      </c>
      <c r="P147" s="39">
        <f>IF(P$123=1,O147*(1+Dateneingabe_Ergebnisse!$F29),0)</f>
        <v>0</v>
      </c>
      <c r="Q147" s="39">
        <f>IF(Q$123=1,P147*(1+Dateneingabe_Ergebnisse!$F29),0)</f>
        <v>0</v>
      </c>
      <c r="R147" s="39">
        <f>IF(R$123=1,Q147*(1+Dateneingabe_Ergebnisse!$F29),0)</f>
        <v>0</v>
      </c>
      <c r="S147" s="39">
        <f>IF(S$123=1,R147*(1+Dateneingabe_Ergebnisse!$F29),0)</f>
        <v>0</v>
      </c>
      <c r="T147" s="39">
        <f>IF(T$123=1,S147*(1+Dateneingabe_Ergebnisse!$F29),0)</f>
        <v>0</v>
      </c>
      <c r="U147" s="39">
        <f>IF(U$123=1,T147*(1+Dateneingabe_Ergebnisse!$F29),0)</f>
        <v>0</v>
      </c>
      <c r="V147" s="39">
        <f>IF(V$123=1,U147*(1+Dateneingabe_Ergebnisse!$F29),0)</f>
        <v>0</v>
      </c>
    </row>
    <row r="148" spans="1:22" ht="12.75">
      <c r="A148" s="4" t="str">
        <f>Dateneingabe_Ergebnisse!$A$89</f>
        <v>### ggf. weitere Betriebsstoffe ergänzen</v>
      </c>
      <c r="B148" s="13"/>
      <c r="C148" s="39">
        <f>IF(C$123=1,Dateneingabe_Ergebnisse!$I90*Dateneingabe_Ergebnisse!$I91*(1+Dateneingabe_Ergebnisse!$F30),0)</f>
        <v>0</v>
      </c>
      <c r="D148" s="39">
        <f>IF(D$123=1,C148*(1+Dateneingabe_Ergebnisse!$F30),0)</f>
        <v>0</v>
      </c>
      <c r="E148" s="39">
        <f>IF(E$123=1,D148*(1+Dateneingabe_Ergebnisse!$F30),0)</f>
        <v>0</v>
      </c>
      <c r="F148" s="39">
        <f>IF(F$123=1,E148*(1+Dateneingabe_Ergebnisse!$F30),0)</f>
        <v>0</v>
      </c>
      <c r="G148" s="39">
        <f>IF(G$123=1,F148*(1+Dateneingabe_Ergebnisse!$F30),0)</f>
        <v>0</v>
      </c>
      <c r="H148" s="39">
        <f>IF(H$123=1,G148*(1+Dateneingabe_Ergebnisse!$F30),0)</f>
        <v>0</v>
      </c>
      <c r="I148" s="39">
        <f>IF(I$123=1,H148*(1+Dateneingabe_Ergebnisse!$F30),0)</f>
        <v>0</v>
      </c>
      <c r="J148" s="39">
        <f>IF(J$123=1,I148*(1+Dateneingabe_Ergebnisse!$F30),0)</f>
        <v>0</v>
      </c>
      <c r="K148" s="39">
        <f>IF(K$123=1,J148*(1+Dateneingabe_Ergebnisse!$F30),0)</f>
        <v>0</v>
      </c>
      <c r="L148" s="39">
        <f>IF(L$123=1,K148*(1+Dateneingabe_Ergebnisse!$F30),0)</f>
        <v>0</v>
      </c>
      <c r="M148" s="39">
        <f>IF(M$123=1,L148*(1+Dateneingabe_Ergebnisse!$F30),0)</f>
        <v>0</v>
      </c>
      <c r="N148" s="39">
        <f>IF(N$123=1,M148*(1+Dateneingabe_Ergebnisse!$F30),0)</f>
        <v>0</v>
      </c>
      <c r="O148" s="39">
        <f>IF(O$123=1,N148*(1+Dateneingabe_Ergebnisse!$F30),0)</f>
        <v>0</v>
      </c>
      <c r="P148" s="39">
        <f>IF(P$123=1,O148*(1+Dateneingabe_Ergebnisse!$F30),0)</f>
        <v>0</v>
      </c>
      <c r="Q148" s="39">
        <f>IF(Q$123=1,P148*(1+Dateneingabe_Ergebnisse!$F30),0)</f>
        <v>0</v>
      </c>
      <c r="R148" s="39">
        <f>IF(R$123=1,Q148*(1+Dateneingabe_Ergebnisse!$F30),0)</f>
        <v>0</v>
      </c>
      <c r="S148" s="39">
        <f>IF(S$123=1,R148*(1+Dateneingabe_Ergebnisse!$F30),0)</f>
        <v>0</v>
      </c>
      <c r="T148" s="39">
        <f>IF(T$123=1,S148*(1+Dateneingabe_Ergebnisse!$F30),0)</f>
        <v>0</v>
      </c>
      <c r="U148" s="39">
        <f>IF(U$123=1,T148*(1+Dateneingabe_Ergebnisse!$F30),0)</f>
        <v>0</v>
      </c>
      <c r="V148" s="39">
        <f>IF(V$123=1,U148*(1+Dateneingabe_Ergebnisse!$F30),0)</f>
        <v>0</v>
      </c>
    </row>
    <row r="149" spans="1:22" ht="12.75">
      <c r="A149" s="4" t="str">
        <f>Dateneingabe_Ergebnisse!$A$92</f>
        <v>### ggf. weitere Betriebsstoffe ergänzen</v>
      </c>
      <c r="B149" s="13"/>
      <c r="C149" s="39">
        <f>IF(C$123=1,Dateneingabe_Ergebnisse!$I93*Dateneingabe_Ergebnisse!$I94*(1+Dateneingabe_Ergebnisse!$F31),0)</f>
        <v>0</v>
      </c>
      <c r="D149" s="39">
        <f>IF(D$123=1,C149*(1+Dateneingabe_Ergebnisse!$F31),0)</f>
        <v>0</v>
      </c>
      <c r="E149" s="39">
        <f>IF(E$123=1,D149*(1+Dateneingabe_Ergebnisse!$F31),0)</f>
        <v>0</v>
      </c>
      <c r="F149" s="39">
        <f>IF(F$123=1,E149*(1+Dateneingabe_Ergebnisse!$F31),0)</f>
        <v>0</v>
      </c>
      <c r="G149" s="39">
        <f>IF(G$123=1,F149*(1+Dateneingabe_Ergebnisse!$F31),0)</f>
        <v>0</v>
      </c>
      <c r="H149" s="39">
        <f>IF(H$123=1,G149*(1+Dateneingabe_Ergebnisse!$F31),0)</f>
        <v>0</v>
      </c>
      <c r="I149" s="39">
        <f>IF(I$123=1,H149*(1+Dateneingabe_Ergebnisse!$F31),0)</f>
        <v>0</v>
      </c>
      <c r="J149" s="39">
        <f>IF(J$123=1,I149*(1+Dateneingabe_Ergebnisse!$F31),0)</f>
        <v>0</v>
      </c>
      <c r="K149" s="39">
        <f>IF(K$123=1,J149*(1+Dateneingabe_Ergebnisse!$F31),0)</f>
        <v>0</v>
      </c>
      <c r="L149" s="39">
        <f>IF(L$123=1,K149*(1+Dateneingabe_Ergebnisse!$F31),0)</f>
        <v>0</v>
      </c>
      <c r="M149" s="39">
        <f>IF(M$123=1,L149*(1+Dateneingabe_Ergebnisse!$F31),0)</f>
        <v>0</v>
      </c>
      <c r="N149" s="39">
        <f>IF(N$123=1,M149*(1+Dateneingabe_Ergebnisse!$F31),0)</f>
        <v>0</v>
      </c>
      <c r="O149" s="39">
        <f>IF(O$123=1,N149*(1+Dateneingabe_Ergebnisse!$F31),0)</f>
        <v>0</v>
      </c>
      <c r="P149" s="39">
        <f>IF(P$123=1,O149*(1+Dateneingabe_Ergebnisse!$F31),0)</f>
        <v>0</v>
      </c>
      <c r="Q149" s="39">
        <f>IF(Q$123=1,P149*(1+Dateneingabe_Ergebnisse!$F31),0)</f>
        <v>0</v>
      </c>
      <c r="R149" s="39">
        <f>IF(R$123=1,Q149*(1+Dateneingabe_Ergebnisse!$F31),0)</f>
        <v>0</v>
      </c>
      <c r="S149" s="39">
        <f>IF(S$123=1,R149*(1+Dateneingabe_Ergebnisse!$F31),0)</f>
        <v>0</v>
      </c>
      <c r="T149" s="39">
        <f>IF(T$123=1,S149*(1+Dateneingabe_Ergebnisse!$F31),0)</f>
        <v>0</v>
      </c>
      <c r="U149" s="39">
        <f>IF(U$123=1,T149*(1+Dateneingabe_Ergebnisse!$F31),0)</f>
        <v>0</v>
      </c>
      <c r="V149" s="39">
        <f>IF(V$123=1,U149*(1+Dateneingabe_Ergebnisse!$F31),0)</f>
        <v>0</v>
      </c>
    </row>
    <row r="150" spans="1:22" ht="12.75">
      <c r="A150" s="11" t="s">
        <v>49</v>
      </c>
      <c r="B150" s="13"/>
      <c r="C150" s="13"/>
      <c r="D150" s="13"/>
      <c r="E150" s="13"/>
      <c r="F150" s="13"/>
      <c r="G150" s="13"/>
      <c r="H150" s="13"/>
      <c r="I150" s="13"/>
      <c r="J150" s="13"/>
      <c r="K150" s="13"/>
      <c r="L150" s="13"/>
      <c r="M150" s="4"/>
      <c r="N150" s="4"/>
      <c r="O150" s="4"/>
      <c r="P150" s="4"/>
      <c r="Q150" s="4"/>
      <c r="R150" s="4"/>
      <c r="S150" s="4"/>
      <c r="T150" s="4"/>
      <c r="U150" s="4"/>
      <c r="V150" s="4"/>
    </row>
    <row r="151" spans="1:22" ht="12.75">
      <c r="A151" s="4" t="str">
        <f>Dateneingabe_Ergebnisse!$A$99</f>
        <v>ArbeitnehmerInnengruppe 1</v>
      </c>
      <c r="B151" s="13"/>
      <c r="C151" s="39">
        <f>IF(C$123=1,Dateneingabe_Ergebnisse!$I99*Dateneingabe_Ergebnisse!$C36*(1+Dateneingabe_Ergebnisse!$F36),0)</f>
        <v>0</v>
      </c>
      <c r="D151" s="39">
        <f>IF(D$123=1,C151*(1+Dateneingabe_Ergebnisse!$F36),0)</f>
        <v>0</v>
      </c>
      <c r="E151" s="39">
        <f>IF(E$123=1,D151*(1+Dateneingabe_Ergebnisse!$F36),0)</f>
        <v>0</v>
      </c>
      <c r="F151" s="39">
        <f>IF(F$123=1,E151*(1+Dateneingabe_Ergebnisse!$F36),0)</f>
        <v>0</v>
      </c>
      <c r="G151" s="39">
        <f>IF(G$123=1,F151*(1+Dateneingabe_Ergebnisse!$F36),0)</f>
        <v>0</v>
      </c>
      <c r="H151" s="39">
        <f>IF(H$123=1,G151*(1+Dateneingabe_Ergebnisse!$F36),0)</f>
        <v>0</v>
      </c>
      <c r="I151" s="39">
        <f>IF(I$123=1,H151*(1+Dateneingabe_Ergebnisse!$F36),0)</f>
        <v>0</v>
      </c>
      <c r="J151" s="39">
        <f>IF(J$123=1,I151*(1+Dateneingabe_Ergebnisse!$F36),0)</f>
        <v>0</v>
      </c>
      <c r="K151" s="39">
        <f>IF(K$123=1,J151*(1+Dateneingabe_Ergebnisse!$F36),0)</f>
        <v>0</v>
      </c>
      <c r="L151" s="39">
        <f>IF(L$123=1,K151*(1+Dateneingabe_Ergebnisse!$F36),0)</f>
        <v>0</v>
      </c>
      <c r="M151" s="39">
        <f>IF(M$123=1,L151*(1+Dateneingabe_Ergebnisse!$F36),0)</f>
        <v>0</v>
      </c>
      <c r="N151" s="39">
        <f>IF(N$123=1,M151*(1+Dateneingabe_Ergebnisse!$F36),0)</f>
        <v>0</v>
      </c>
      <c r="O151" s="39">
        <f>IF(O$123=1,N151*(1+Dateneingabe_Ergebnisse!$F36),0)</f>
        <v>0</v>
      </c>
      <c r="P151" s="39">
        <f>IF(P$123=1,O151*(1+Dateneingabe_Ergebnisse!$F36),0)</f>
        <v>0</v>
      </c>
      <c r="Q151" s="39">
        <f>IF(Q$123=1,P151*(1+Dateneingabe_Ergebnisse!$F36),0)</f>
        <v>0</v>
      </c>
      <c r="R151" s="39">
        <f>IF(R$123=1,Q151*(1+Dateneingabe_Ergebnisse!$F36),0)</f>
        <v>0</v>
      </c>
      <c r="S151" s="39">
        <f>IF(S$123=1,R151*(1+Dateneingabe_Ergebnisse!$F36),0)</f>
        <v>0</v>
      </c>
      <c r="T151" s="39">
        <f>IF(T$123=1,S151*(1+Dateneingabe_Ergebnisse!$F36),0)</f>
        <v>0</v>
      </c>
      <c r="U151" s="39">
        <f>IF(U$123=1,T151*(1+Dateneingabe_Ergebnisse!$F36),0)</f>
        <v>0</v>
      </c>
      <c r="V151" s="39">
        <f>IF(V$123=1,U151*(1+Dateneingabe_Ergebnisse!$F36),0)</f>
        <v>0</v>
      </c>
    </row>
    <row r="152" spans="1:22" ht="12.75">
      <c r="A152" s="4" t="str">
        <f>Dateneingabe_Ergebnisse!$A$100</f>
        <v>ArbeitnehmerInnengruppe 2</v>
      </c>
      <c r="B152" s="13"/>
      <c r="C152" s="39">
        <f>IF(C$123=1,Dateneingabe_Ergebnisse!$I100*Dateneingabe_Ergebnisse!$C37*(1+Dateneingabe_Ergebnisse!$F37),0)</f>
        <v>0</v>
      </c>
      <c r="D152" s="39">
        <f>IF(D$123=1,C152*(1+Dateneingabe_Ergebnisse!$F37),0)</f>
        <v>0</v>
      </c>
      <c r="E152" s="39">
        <f>IF(E$123=1,D152*(1+Dateneingabe_Ergebnisse!$F37),0)</f>
        <v>0</v>
      </c>
      <c r="F152" s="39">
        <f>IF(F$123=1,E152*(1+Dateneingabe_Ergebnisse!$F37),0)</f>
        <v>0</v>
      </c>
      <c r="G152" s="39">
        <f>IF(G$123=1,F152*(1+Dateneingabe_Ergebnisse!$F37),0)</f>
        <v>0</v>
      </c>
      <c r="H152" s="39">
        <f>IF(H$123=1,G152*(1+Dateneingabe_Ergebnisse!$F37),0)</f>
        <v>0</v>
      </c>
      <c r="I152" s="39">
        <f>IF(I$123=1,H152*(1+Dateneingabe_Ergebnisse!$F37),0)</f>
        <v>0</v>
      </c>
      <c r="J152" s="39">
        <f>IF(J$123=1,I152*(1+Dateneingabe_Ergebnisse!$F37),0)</f>
        <v>0</v>
      </c>
      <c r="K152" s="39">
        <f>IF(K$123=1,J152*(1+Dateneingabe_Ergebnisse!$F37),0)</f>
        <v>0</v>
      </c>
      <c r="L152" s="39">
        <f>IF(L$123=1,K152*(1+Dateneingabe_Ergebnisse!$F37),0)</f>
        <v>0</v>
      </c>
      <c r="M152" s="39">
        <f>IF(M$123=1,L152*(1+Dateneingabe_Ergebnisse!$F37),0)</f>
        <v>0</v>
      </c>
      <c r="N152" s="39">
        <f>IF(N$123=1,M152*(1+Dateneingabe_Ergebnisse!$F37),0)</f>
        <v>0</v>
      </c>
      <c r="O152" s="39">
        <f>IF(O$123=1,N152*(1+Dateneingabe_Ergebnisse!$F37),0)</f>
        <v>0</v>
      </c>
      <c r="P152" s="39">
        <f>IF(P$123=1,O152*(1+Dateneingabe_Ergebnisse!$F37),0)</f>
        <v>0</v>
      </c>
      <c r="Q152" s="39">
        <f>IF(Q$123=1,P152*(1+Dateneingabe_Ergebnisse!$F37),0)</f>
        <v>0</v>
      </c>
      <c r="R152" s="39">
        <f>IF(R$123=1,Q152*(1+Dateneingabe_Ergebnisse!$F37),0)</f>
        <v>0</v>
      </c>
      <c r="S152" s="39">
        <f>IF(S$123=1,R152*(1+Dateneingabe_Ergebnisse!$F37),0)</f>
        <v>0</v>
      </c>
      <c r="T152" s="39">
        <f>IF(T$123=1,S152*(1+Dateneingabe_Ergebnisse!$F37),0)</f>
        <v>0</v>
      </c>
      <c r="U152" s="39">
        <f>IF(U$123=1,T152*(1+Dateneingabe_Ergebnisse!$F37),0)</f>
        <v>0</v>
      </c>
      <c r="V152" s="39">
        <f>IF(V$123=1,U152*(1+Dateneingabe_Ergebnisse!$F37),0)</f>
        <v>0</v>
      </c>
    </row>
    <row r="153" spans="1:22" ht="12.75">
      <c r="A153" s="4" t="str">
        <f>Dateneingabe_Ergebnisse!$A$101</f>
        <v>ArbeitnehmerInnengruppe 3</v>
      </c>
      <c r="B153" s="13"/>
      <c r="C153" s="39">
        <f>IF(C$123=1,Dateneingabe_Ergebnisse!$I101*Dateneingabe_Ergebnisse!$C38*(1+Dateneingabe_Ergebnisse!$F38),0)</f>
        <v>0</v>
      </c>
      <c r="D153" s="39">
        <f>IF(D$123=1,C153*(1+Dateneingabe_Ergebnisse!$F38),0)</f>
        <v>0</v>
      </c>
      <c r="E153" s="39">
        <f>IF(E$123=1,D153*(1+Dateneingabe_Ergebnisse!$F38),0)</f>
        <v>0</v>
      </c>
      <c r="F153" s="39">
        <f>IF(F$123=1,E153*(1+Dateneingabe_Ergebnisse!$F38),0)</f>
        <v>0</v>
      </c>
      <c r="G153" s="39">
        <f>IF(G$123=1,F153*(1+Dateneingabe_Ergebnisse!$F38),0)</f>
        <v>0</v>
      </c>
      <c r="H153" s="39">
        <f>IF(H$123=1,G153*(1+Dateneingabe_Ergebnisse!$F38),0)</f>
        <v>0</v>
      </c>
      <c r="I153" s="39">
        <f>IF(I$123=1,H153*(1+Dateneingabe_Ergebnisse!$F38),0)</f>
        <v>0</v>
      </c>
      <c r="J153" s="39">
        <f>IF(J$123=1,I153*(1+Dateneingabe_Ergebnisse!$F38),0)</f>
        <v>0</v>
      </c>
      <c r="K153" s="39">
        <f>IF(K$123=1,J153*(1+Dateneingabe_Ergebnisse!$F38),0)</f>
        <v>0</v>
      </c>
      <c r="L153" s="39">
        <f>IF(L$123=1,K153*(1+Dateneingabe_Ergebnisse!$F38),0)</f>
        <v>0</v>
      </c>
      <c r="M153" s="39">
        <f>IF(M$123=1,L153*(1+Dateneingabe_Ergebnisse!$F38),0)</f>
        <v>0</v>
      </c>
      <c r="N153" s="39">
        <f>IF(N$123=1,M153*(1+Dateneingabe_Ergebnisse!$F38),0)</f>
        <v>0</v>
      </c>
      <c r="O153" s="39">
        <f>IF(O$123=1,N153*(1+Dateneingabe_Ergebnisse!$F38),0)</f>
        <v>0</v>
      </c>
      <c r="P153" s="39">
        <f>IF(P$123=1,O153*(1+Dateneingabe_Ergebnisse!$F38),0)</f>
        <v>0</v>
      </c>
      <c r="Q153" s="39">
        <f>IF(Q$123=1,P153*(1+Dateneingabe_Ergebnisse!$F38),0)</f>
        <v>0</v>
      </c>
      <c r="R153" s="39">
        <f>IF(R$123=1,Q153*(1+Dateneingabe_Ergebnisse!$F38),0)</f>
        <v>0</v>
      </c>
      <c r="S153" s="39">
        <f>IF(S$123=1,R153*(1+Dateneingabe_Ergebnisse!$F38),0)</f>
        <v>0</v>
      </c>
      <c r="T153" s="39">
        <f>IF(T$123=1,S153*(1+Dateneingabe_Ergebnisse!$F38),0)</f>
        <v>0</v>
      </c>
      <c r="U153" s="39">
        <f>IF(U$123=1,T153*(1+Dateneingabe_Ergebnisse!$F38),0)</f>
        <v>0</v>
      </c>
      <c r="V153" s="39">
        <f>IF(V$123=1,U153*(1+Dateneingabe_Ergebnisse!$F38),0)</f>
        <v>0</v>
      </c>
    </row>
    <row r="154" spans="1:22" ht="12.75">
      <c r="A154" s="11" t="s">
        <v>80</v>
      </c>
      <c r="B154" s="13"/>
      <c r="C154" s="13"/>
      <c r="D154" s="13"/>
      <c r="E154" s="13"/>
      <c r="F154" s="13"/>
      <c r="G154" s="13"/>
      <c r="H154" s="13"/>
      <c r="I154" s="13"/>
      <c r="J154" s="13"/>
      <c r="K154" s="13"/>
      <c r="L154" s="13"/>
      <c r="M154" s="4"/>
      <c r="N154" s="4"/>
      <c r="O154" s="4"/>
      <c r="P154" s="4"/>
      <c r="Q154" s="4"/>
      <c r="R154" s="4"/>
      <c r="S154" s="4"/>
      <c r="T154" s="4"/>
      <c r="U154" s="4"/>
      <c r="V154" s="4"/>
    </row>
    <row r="155" spans="1:22" ht="12.75">
      <c r="A155" s="4" t="str">
        <f>Dateneingabe_Ergebnisse!$A$106</f>
        <v>Gebühr</v>
      </c>
      <c r="B155" s="13"/>
      <c r="C155" s="39">
        <f>IF(C$123=1,C$124*Dateneingabe_Ergebnisse!$I106,0)</f>
        <v>0</v>
      </c>
      <c r="D155" s="39">
        <f>IF(D$123=1,D$124*Dateneingabe_Ergebnisse!$I106,0)</f>
        <v>0</v>
      </c>
      <c r="E155" s="39">
        <f>IF(E$123=1,E$124*Dateneingabe_Ergebnisse!$I106,0)</f>
        <v>0</v>
      </c>
      <c r="F155" s="39">
        <f>IF(F$123=1,F$124*Dateneingabe_Ergebnisse!$I106,0)</f>
        <v>0</v>
      </c>
      <c r="G155" s="39">
        <f>IF(G$123=1,G$124*Dateneingabe_Ergebnisse!$I106,0)</f>
        <v>0</v>
      </c>
      <c r="H155" s="39">
        <f>IF(H$123=1,H$124*Dateneingabe_Ergebnisse!$I106,0)</f>
        <v>0</v>
      </c>
      <c r="I155" s="39">
        <f>IF(I$123=1,I$124*Dateneingabe_Ergebnisse!$I106,0)</f>
        <v>0</v>
      </c>
      <c r="J155" s="39">
        <f>IF(J$123=1,J$124*Dateneingabe_Ergebnisse!$I106,0)</f>
        <v>0</v>
      </c>
      <c r="K155" s="39">
        <f>IF(K$123=1,K$124*Dateneingabe_Ergebnisse!$I106,0)</f>
        <v>0</v>
      </c>
      <c r="L155" s="39">
        <f>IF(L$123=1,L$124*Dateneingabe_Ergebnisse!$I106,0)</f>
        <v>0</v>
      </c>
      <c r="M155" s="39">
        <f>IF(M$123=1,M$124*Dateneingabe_Ergebnisse!$I106,0)</f>
        <v>0</v>
      </c>
      <c r="N155" s="39">
        <f>IF(N$123=1,N$124*Dateneingabe_Ergebnisse!$I106,0)</f>
        <v>0</v>
      </c>
      <c r="O155" s="39">
        <f>IF(O$123=1,O$124*Dateneingabe_Ergebnisse!$I106,0)</f>
        <v>0</v>
      </c>
      <c r="P155" s="39">
        <f>IF(P$123=1,P$124*Dateneingabe_Ergebnisse!$I106,0)</f>
        <v>0</v>
      </c>
      <c r="Q155" s="39">
        <f>IF(Q$123=1,Q$124*Dateneingabe_Ergebnisse!$I106,0)</f>
        <v>0</v>
      </c>
      <c r="R155" s="39">
        <f>IF(R$123=1,R$124*Dateneingabe_Ergebnisse!$I106,0)</f>
        <v>0</v>
      </c>
      <c r="S155" s="39">
        <f>IF(S$123=1,S$124*Dateneingabe_Ergebnisse!$I106,0)</f>
        <v>0</v>
      </c>
      <c r="T155" s="39">
        <f>IF(T$123=1,T$124*Dateneingabe_Ergebnisse!$I106,0)</f>
        <v>0</v>
      </c>
      <c r="U155" s="39">
        <f>IF(U$123=1,U$124*Dateneingabe_Ergebnisse!$I106,0)</f>
        <v>0</v>
      </c>
      <c r="V155" s="39">
        <f>IF(V$123=1,V$124*Dateneingabe_Ergebnisse!$I106,0)</f>
        <v>0</v>
      </c>
    </row>
    <row r="156" spans="1:22" ht="12.75">
      <c r="A156" s="4" t="str">
        <f>Dateneingabe_Ergebnisse!$A$107</f>
        <v>### ggf. weitere Kosten für die Entsorgung ergänzen</v>
      </c>
      <c r="B156" s="13"/>
      <c r="C156" s="39">
        <f>IF(C$123=1,C$124*Dateneingabe_Ergebnisse!$I107,0)</f>
        <v>0</v>
      </c>
      <c r="D156" s="39">
        <f>IF(D$123=1,D$124*Dateneingabe_Ergebnisse!$I107,0)</f>
        <v>0</v>
      </c>
      <c r="E156" s="39">
        <f>IF(E$123=1,E$124*Dateneingabe_Ergebnisse!$I107,0)</f>
        <v>0</v>
      </c>
      <c r="F156" s="39">
        <f>IF(F$123=1,F$124*Dateneingabe_Ergebnisse!$I107,0)</f>
        <v>0</v>
      </c>
      <c r="G156" s="39">
        <f>IF(G$123=1,G$124*Dateneingabe_Ergebnisse!$I107,0)</f>
        <v>0</v>
      </c>
      <c r="H156" s="39">
        <f>IF(H$123=1,H$124*Dateneingabe_Ergebnisse!$I107,0)</f>
        <v>0</v>
      </c>
      <c r="I156" s="39">
        <f>IF(I$123=1,I$124*Dateneingabe_Ergebnisse!$I107,0)</f>
        <v>0</v>
      </c>
      <c r="J156" s="39">
        <f>IF(J$123=1,J$124*Dateneingabe_Ergebnisse!$I107,0)</f>
        <v>0</v>
      </c>
      <c r="K156" s="39">
        <f>IF(K$123=1,K$124*Dateneingabe_Ergebnisse!$I107,0)</f>
        <v>0</v>
      </c>
      <c r="L156" s="39">
        <f>IF(L$123=1,L$124*Dateneingabe_Ergebnisse!$I107,0)</f>
        <v>0</v>
      </c>
      <c r="M156" s="39">
        <f>IF(M$123=1,M$124*Dateneingabe_Ergebnisse!$I107,0)</f>
        <v>0</v>
      </c>
      <c r="N156" s="39">
        <f>IF(N$123=1,N$124*Dateneingabe_Ergebnisse!$I107,0)</f>
        <v>0</v>
      </c>
      <c r="O156" s="39">
        <f>IF(O$123=1,O$124*Dateneingabe_Ergebnisse!$I107,0)</f>
        <v>0</v>
      </c>
      <c r="P156" s="39">
        <f>IF(P$123=1,P$124*Dateneingabe_Ergebnisse!$I107,0)</f>
        <v>0</v>
      </c>
      <c r="Q156" s="39">
        <f>IF(Q$123=1,Q$124*Dateneingabe_Ergebnisse!$I107,0)</f>
        <v>0</v>
      </c>
      <c r="R156" s="39">
        <f>IF(R$123=1,R$124*Dateneingabe_Ergebnisse!$I107,0)</f>
        <v>0</v>
      </c>
      <c r="S156" s="39">
        <f>IF(S$123=1,S$124*Dateneingabe_Ergebnisse!$I107,0)</f>
        <v>0</v>
      </c>
      <c r="T156" s="39">
        <f>IF(T$123=1,T$124*Dateneingabe_Ergebnisse!$I107,0)</f>
        <v>0</v>
      </c>
      <c r="U156" s="39">
        <f>IF(U$123=1,U$124*Dateneingabe_Ergebnisse!$I107,0)</f>
        <v>0</v>
      </c>
      <c r="V156" s="39">
        <f>IF(V$123=1,V$124*Dateneingabe_Ergebnisse!$I107,0)</f>
        <v>0</v>
      </c>
    </row>
    <row r="157" spans="1:22" ht="12.75">
      <c r="A157" s="4" t="str">
        <f>Dateneingabe_Ergebnisse!$A$108</f>
        <v>### ggf. weitere Kosten für die Entsorgung ergänzen</v>
      </c>
      <c r="B157" s="4"/>
      <c r="C157" s="39">
        <f>IF(C$123=1,C$124*Dateneingabe_Ergebnisse!$I108,0)</f>
        <v>0</v>
      </c>
      <c r="D157" s="39">
        <f>IF(D$123=1,D$124*Dateneingabe_Ergebnisse!$I108,0)</f>
        <v>0</v>
      </c>
      <c r="E157" s="39">
        <f>IF(E$123=1,E$124*Dateneingabe_Ergebnisse!$I108,0)</f>
        <v>0</v>
      </c>
      <c r="F157" s="39">
        <f>IF(F$123=1,F$124*Dateneingabe_Ergebnisse!$I108,0)</f>
        <v>0</v>
      </c>
      <c r="G157" s="39">
        <f>IF(G$123=1,G$124*Dateneingabe_Ergebnisse!$I108,0)</f>
        <v>0</v>
      </c>
      <c r="H157" s="39">
        <f>IF(H$123=1,H$124*Dateneingabe_Ergebnisse!$I108,0)</f>
        <v>0</v>
      </c>
      <c r="I157" s="39">
        <f>IF(I$123=1,I$124*Dateneingabe_Ergebnisse!$I108,0)</f>
        <v>0</v>
      </c>
      <c r="J157" s="39">
        <f>IF(J$123=1,J$124*Dateneingabe_Ergebnisse!$I108,0)</f>
        <v>0</v>
      </c>
      <c r="K157" s="39">
        <f>IF(K$123=1,K$124*Dateneingabe_Ergebnisse!$I108,0)</f>
        <v>0</v>
      </c>
      <c r="L157" s="39">
        <f>IF(L$123=1,L$124*Dateneingabe_Ergebnisse!$I108,0)</f>
        <v>0</v>
      </c>
      <c r="M157" s="39">
        <f>IF(M$123=1,M$124*Dateneingabe_Ergebnisse!$I108,0)</f>
        <v>0</v>
      </c>
      <c r="N157" s="39">
        <f>IF(N$123=1,N$124*Dateneingabe_Ergebnisse!$I108,0)</f>
        <v>0</v>
      </c>
      <c r="O157" s="39">
        <f>IF(O$123=1,O$124*Dateneingabe_Ergebnisse!$I108,0)</f>
        <v>0</v>
      </c>
      <c r="P157" s="39">
        <f>IF(P$123=1,P$124*Dateneingabe_Ergebnisse!$I108,0)</f>
        <v>0</v>
      </c>
      <c r="Q157" s="39">
        <f>IF(Q$123=1,Q$124*Dateneingabe_Ergebnisse!$I108,0)</f>
        <v>0</v>
      </c>
      <c r="R157" s="39">
        <f>IF(R$123=1,R$124*Dateneingabe_Ergebnisse!$I108,0)</f>
        <v>0</v>
      </c>
      <c r="S157" s="39">
        <f>IF(S$123=1,S$124*Dateneingabe_Ergebnisse!$I108,0)</f>
        <v>0</v>
      </c>
      <c r="T157" s="39">
        <f>IF(T$123=1,T$124*Dateneingabe_Ergebnisse!$I108,0)</f>
        <v>0</v>
      </c>
      <c r="U157" s="39">
        <f>IF(U$123=1,U$124*Dateneingabe_Ergebnisse!$I108,0)</f>
        <v>0</v>
      </c>
      <c r="V157" s="39">
        <f>IF(V$123=1,V$124*Dateneingabe_Ergebnisse!$I108,0)</f>
        <v>0</v>
      </c>
    </row>
    <row r="158" spans="1:22" ht="12.75">
      <c r="A158" s="5"/>
      <c r="B158" s="5"/>
      <c r="C158" s="5"/>
      <c r="D158" s="5"/>
      <c r="E158" s="5"/>
      <c r="F158" s="5"/>
      <c r="G158" s="5"/>
      <c r="H158" s="5"/>
      <c r="I158" s="5"/>
      <c r="J158" s="5"/>
      <c r="K158" s="5"/>
      <c r="L158" s="5"/>
      <c r="M158" s="5"/>
      <c r="N158" s="5"/>
      <c r="O158" s="5"/>
      <c r="P158" s="5"/>
      <c r="Q158" s="5"/>
      <c r="R158" s="5"/>
      <c r="S158" s="5"/>
      <c r="T158" s="5"/>
      <c r="U158" s="5"/>
      <c r="V158" s="5"/>
    </row>
    <row r="159" s="5" customFormat="1" ht="12.75"/>
    <row r="160" s="5" customFormat="1" ht="15">
      <c r="A160" s="14" t="s">
        <v>89</v>
      </c>
    </row>
    <row r="161" spans="1:22" ht="12.75">
      <c r="A161" s="19" t="s">
        <v>44</v>
      </c>
      <c r="B161" s="11">
        <v>0</v>
      </c>
      <c r="C161" s="11">
        <v>1</v>
      </c>
      <c r="D161" s="11">
        <v>2</v>
      </c>
      <c r="E161" s="11">
        <v>3</v>
      </c>
      <c r="F161" s="11">
        <v>4</v>
      </c>
      <c r="G161" s="11">
        <v>5</v>
      </c>
      <c r="H161" s="11">
        <v>6</v>
      </c>
      <c r="I161" s="11">
        <v>7</v>
      </c>
      <c r="J161" s="11">
        <v>8</v>
      </c>
      <c r="K161" s="11">
        <v>9</v>
      </c>
      <c r="L161" s="11">
        <v>10</v>
      </c>
      <c r="M161" s="11">
        <v>11</v>
      </c>
      <c r="N161" s="11">
        <v>12</v>
      </c>
      <c r="O161" s="11">
        <v>13</v>
      </c>
      <c r="P161" s="11">
        <v>14</v>
      </c>
      <c r="Q161" s="11">
        <v>15</v>
      </c>
      <c r="R161" s="11">
        <v>16</v>
      </c>
      <c r="S161" s="11">
        <v>17</v>
      </c>
      <c r="T161" s="11">
        <v>18</v>
      </c>
      <c r="U161" s="11">
        <v>19</v>
      </c>
      <c r="V161" s="11">
        <v>20</v>
      </c>
    </row>
    <row r="162" spans="1:23" ht="12.75">
      <c r="A162" s="32" t="s">
        <v>17</v>
      </c>
      <c r="B162" s="33">
        <f>(1+Dateneingabe_Ergebnisse!$C$43)^-B161</f>
        <v>1</v>
      </c>
      <c r="C162" s="33">
        <f>(1+Dateneingabe_Ergebnisse!$C$43)^-C161</f>
        <v>0.9587727708533078</v>
      </c>
      <c r="D162" s="33">
        <f>(1+Dateneingabe_Ergebnisse!$C$43)^-D161</f>
        <v>0.9192452261297296</v>
      </c>
      <c r="E162" s="33">
        <f>(1+Dateneingabe_Ergebnisse!$C$43)^-E161</f>
        <v>0.8813472925500764</v>
      </c>
      <c r="F162" s="33">
        <f>(1+Dateneingabe_Ergebnisse!$C$43)^-F161</f>
        <v>0.8450117857622976</v>
      </c>
      <c r="G162" s="33">
        <f>(1+Dateneingabe_Ergebnisse!$C$43)^-G161</f>
        <v>0.8101742912390197</v>
      </c>
      <c r="H162" s="33">
        <f>(1+Dateneingabe_Ergebnisse!$C$43)^-H161</f>
        <v>0.7767730500853498</v>
      </c>
      <c r="I162" s="33">
        <f>(1+Dateneingabe_Ergebnisse!$C$43)^-I161</f>
        <v>0.7447488495545062</v>
      </c>
      <c r="J162" s="33">
        <f>(1+Dateneingabe_Ergebnisse!$C$43)^-J161</f>
        <v>0.7140449180771872</v>
      </c>
      <c r="K162" s="33">
        <f>(1+Dateneingabe_Ergebnisse!$C$43)^-K161</f>
        <v>0.6846068246185879</v>
      </c>
      <c r="L162" s="33">
        <f>(1+Dateneingabe_Ergebnisse!$C$43)^-L161</f>
        <v>0.6563823821846481</v>
      </c>
      <c r="M162" s="33">
        <f>(1+Dateneingabe_Ergebnisse!$C$43)^-M161</f>
        <v>0.6293215553064699</v>
      </c>
      <c r="N162" s="33">
        <f>(1+Dateneingabe_Ergebnisse!$C$43)^-N161</f>
        <v>0.6033763713388973</v>
      </c>
      <c r="O162" s="33">
        <f>(1+Dateneingabe_Ergebnisse!$C$43)^-O161</f>
        <v>0.578500835416009</v>
      </c>
      <c r="P162" s="33">
        <f>(1+Dateneingabe_Ergebnisse!$C$43)^-P161</f>
        <v>0.5546508489127603</v>
      </c>
      <c r="Q162" s="33">
        <f>(1+Dateneingabe_Ergebnisse!$C$43)^-Q161</f>
        <v>0.5317841312682268</v>
      </c>
      <c r="R162" s="33">
        <f>(1+Dateneingabe_Ergebnisse!$C$43)^-R161</f>
        <v>0.5098601450318568</v>
      </c>
      <c r="S162" s="33">
        <f>(1+Dateneingabe_Ergebnisse!$C$43)^-S161</f>
        <v>0.48884002399986276</v>
      </c>
      <c r="T162" s="33">
        <f>(1+Dateneingabe_Ergebnisse!$C$43)^-T161</f>
        <v>0.468686504314346</v>
      </c>
      <c r="U162" s="33">
        <f>(1+Dateneingabe_Ergebnisse!$C$43)^-U161</f>
        <v>0.44936385840301635</v>
      </c>
      <c r="V162" s="33">
        <f>(1+Dateneingabe_Ergebnisse!$C$43)^-V161</f>
        <v>0.4308378316423934</v>
      </c>
      <c r="W162" s="4"/>
    </row>
    <row r="163" spans="1:23" s="5" customFormat="1" ht="12.75">
      <c r="A163" s="4"/>
      <c r="B163" s="12"/>
      <c r="C163" s="12"/>
      <c r="D163" s="12"/>
      <c r="E163" s="12"/>
      <c r="F163" s="12"/>
      <c r="G163" s="12"/>
      <c r="H163" s="12"/>
      <c r="I163" s="12"/>
      <c r="J163" s="12"/>
      <c r="K163" s="12"/>
      <c r="L163" s="12"/>
      <c r="M163" s="4"/>
      <c r="N163" s="4"/>
      <c r="O163" s="4"/>
      <c r="P163" s="4"/>
      <c r="Q163" s="4"/>
      <c r="R163" s="4"/>
      <c r="S163" s="4"/>
      <c r="T163" s="4"/>
      <c r="U163" s="4"/>
      <c r="V163" s="4"/>
      <c r="W163" s="4"/>
    </row>
    <row r="164" spans="1:23" s="5" customFormat="1" ht="12.75">
      <c r="A164" s="11" t="str">
        <f>A126</f>
        <v>Kostenelement</v>
      </c>
      <c r="B164" s="12"/>
      <c r="C164" s="12"/>
      <c r="D164" s="12"/>
      <c r="E164" s="12"/>
      <c r="F164" s="12"/>
      <c r="G164" s="12"/>
      <c r="H164" s="12"/>
      <c r="I164" s="12"/>
      <c r="J164" s="12"/>
      <c r="K164" s="12"/>
      <c r="L164" s="12"/>
      <c r="M164" s="4"/>
      <c r="N164" s="4"/>
      <c r="O164" s="4"/>
      <c r="P164" s="4"/>
      <c r="Q164" s="4"/>
      <c r="R164" s="4"/>
      <c r="S164" s="4"/>
      <c r="T164" s="4"/>
      <c r="U164" s="4"/>
      <c r="V164" s="4"/>
      <c r="W164" s="4"/>
    </row>
    <row r="165" spans="1:23" s="5" customFormat="1" ht="12.75">
      <c r="A165" s="4" t="s">
        <v>32</v>
      </c>
      <c r="B165" s="40">
        <f>SUM(B128:B131)*B162</f>
        <v>0</v>
      </c>
      <c r="C165" s="12"/>
      <c r="D165" s="12"/>
      <c r="E165" s="12"/>
      <c r="F165" s="12"/>
      <c r="G165" s="12"/>
      <c r="H165" s="12"/>
      <c r="I165" s="12"/>
      <c r="J165" s="12"/>
      <c r="K165" s="12"/>
      <c r="L165" s="12"/>
      <c r="M165" s="4"/>
      <c r="N165" s="4"/>
      <c r="O165" s="4"/>
      <c r="P165" s="4"/>
      <c r="Q165" s="4"/>
      <c r="R165" s="4"/>
      <c r="S165" s="4"/>
      <c r="T165" s="4"/>
      <c r="U165" s="4"/>
      <c r="V165" s="4"/>
      <c r="W165" s="34">
        <f aca="true" t="shared" si="18" ref="W165:W173">SUM(B165:V165)</f>
        <v>0</v>
      </c>
    </row>
    <row r="166" spans="1:23" s="5" customFormat="1" ht="12.75">
      <c r="A166" s="4" t="s">
        <v>41</v>
      </c>
      <c r="B166" s="12"/>
      <c r="C166" s="40">
        <f aca="true" t="shared" si="19" ref="C166:V166">SUM(C133:C137)*C162</f>
        <v>0</v>
      </c>
      <c r="D166" s="40">
        <f t="shared" si="19"/>
        <v>0</v>
      </c>
      <c r="E166" s="40">
        <f t="shared" si="19"/>
        <v>0</v>
      </c>
      <c r="F166" s="40">
        <f t="shared" si="19"/>
        <v>0</v>
      </c>
      <c r="G166" s="40">
        <f t="shared" si="19"/>
        <v>0</v>
      </c>
      <c r="H166" s="40">
        <f t="shared" si="19"/>
        <v>0</v>
      </c>
      <c r="I166" s="40">
        <f t="shared" si="19"/>
        <v>0</v>
      </c>
      <c r="J166" s="40">
        <f t="shared" si="19"/>
        <v>0</v>
      </c>
      <c r="K166" s="40">
        <f t="shared" si="19"/>
        <v>0</v>
      </c>
      <c r="L166" s="40">
        <f t="shared" si="19"/>
        <v>0</v>
      </c>
      <c r="M166" s="40">
        <f t="shared" si="19"/>
        <v>0</v>
      </c>
      <c r="N166" s="40">
        <f t="shared" si="19"/>
        <v>0</v>
      </c>
      <c r="O166" s="40">
        <f t="shared" si="19"/>
        <v>0</v>
      </c>
      <c r="P166" s="40">
        <f t="shared" si="19"/>
        <v>0</v>
      </c>
      <c r="Q166" s="40">
        <f t="shared" si="19"/>
        <v>0</v>
      </c>
      <c r="R166" s="40">
        <f t="shared" si="19"/>
        <v>0</v>
      </c>
      <c r="S166" s="40">
        <f t="shared" si="19"/>
        <v>0</v>
      </c>
      <c r="T166" s="40">
        <f t="shared" si="19"/>
        <v>0</v>
      </c>
      <c r="U166" s="40">
        <f t="shared" si="19"/>
        <v>0</v>
      </c>
      <c r="V166" s="40">
        <f t="shared" si="19"/>
        <v>0</v>
      </c>
      <c r="W166" s="34">
        <f t="shared" si="18"/>
        <v>0</v>
      </c>
    </row>
    <row r="167" spans="1:23" s="5" customFormat="1" ht="12.75">
      <c r="A167" s="4" t="s">
        <v>134</v>
      </c>
      <c r="B167" s="12"/>
      <c r="C167" s="40">
        <f>SUM(C139:C140)*C162</f>
        <v>0</v>
      </c>
      <c r="D167" s="40">
        <f aca="true" t="shared" si="20" ref="D167:V167">SUM(D139:D140)*D162</f>
        <v>0</v>
      </c>
      <c r="E167" s="40">
        <f t="shared" si="20"/>
        <v>0</v>
      </c>
      <c r="F167" s="40">
        <f t="shared" si="20"/>
        <v>0</v>
      </c>
      <c r="G167" s="40">
        <f t="shared" si="20"/>
        <v>0</v>
      </c>
      <c r="H167" s="40">
        <f t="shared" si="20"/>
        <v>0</v>
      </c>
      <c r="I167" s="40">
        <f t="shared" si="20"/>
        <v>0</v>
      </c>
      <c r="J167" s="40">
        <f t="shared" si="20"/>
        <v>0</v>
      </c>
      <c r="K167" s="40">
        <f t="shared" si="20"/>
        <v>0</v>
      </c>
      <c r="L167" s="40">
        <f t="shared" si="20"/>
        <v>0</v>
      </c>
      <c r="M167" s="40">
        <f t="shared" si="20"/>
        <v>0</v>
      </c>
      <c r="N167" s="40">
        <f t="shared" si="20"/>
        <v>0</v>
      </c>
      <c r="O167" s="40">
        <f t="shared" si="20"/>
        <v>0</v>
      </c>
      <c r="P167" s="40">
        <f t="shared" si="20"/>
        <v>0</v>
      </c>
      <c r="Q167" s="40">
        <f t="shared" si="20"/>
        <v>0</v>
      </c>
      <c r="R167" s="40">
        <f t="shared" si="20"/>
        <v>0</v>
      </c>
      <c r="S167" s="40">
        <f t="shared" si="20"/>
        <v>0</v>
      </c>
      <c r="T167" s="40">
        <f t="shared" si="20"/>
        <v>0</v>
      </c>
      <c r="U167" s="40">
        <f t="shared" si="20"/>
        <v>0</v>
      </c>
      <c r="V167" s="40">
        <f t="shared" si="20"/>
        <v>0</v>
      </c>
      <c r="W167" s="34">
        <f t="shared" si="18"/>
        <v>0</v>
      </c>
    </row>
    <row r="168" spans="1:23" s="5" customFormat="1" ht="12.75">
      <c r="A168" s="4" t="s">
        <v>135</v>
      </c>
      <c r="B168" s="12"/>
      <c r="C168" s="40">
        <f>SUM(C141:C142)*C162</f>
        <v>0</v>
      </c>
      <c r="D168" s="40">
        <f aca="true" t="shared" si="21" ref="D168:V168">SUM(D141:D142)*D162</f>
        <v>0</v>
      </c>
      <c r="E168" s="40">
        <f t="shared" si="21"/>
        <v>0</v>
      </c>
      <c r="F168" s="40">
        <f t="shared" si="21"/>
        <v>0</v>
      </c>
      <c r="G168" s="40">
        <f t="shared" si="21"/>
        <v>0</v>
      </c>
      <c r="H168" s="40">
        <f t="shared" si="21"/>
        <v>0</v>
      </c>
      <c r="I168" s="40">
        <f t="shared" si="21"/>
        <v>0</v>
      </c>
      <c r="J168" s="40">
        <f t="shared" si="21"/>
        <v>0</v>
      </c>
      <c r="K168" s="40">
        <f t="shared" si="21"/>
        <v>0</v>
      </c>
      <c r="L168" s="40">
        <f t="shared" si="21"/>
        <v>0</v>
      </c>
      <c r="M168" s="40">
        <f t="shared" si="21"/>
        <v>0</v>
      </c>
      <c r="N168" s="40">
        <f t="shared" si="21"/>
        <v>0</v>
      </c>
      <c r="O168" s="40">
        <f t="shared" si="21"/>
        <v>0</v>
      </c>
      <c r="P168" s="40">
        <f t="shared" si="21"/>
        <v>0</v>
      </c>
      <c r="Q168" s="40">
        <f t="shared" si="21"/>
        <v>0</v>
      </c>
      <c r="R168" s="40">
        <f t="shared" si="21"/>
        <v>0</v>
      </c>
      <c r="S168" s="40">
        <f t="shared" si="21"/>
        <v>0</v>
      </c>
      <c r="T168" s="40">
        <f t="shared" si="21"/>
        <v>0</v>
      </c>
      <c r="U168" s="40">
        <f t="shared" si="21"/>
        <v>0</v>
      </c>
      <c r="V168" s="40">
        <f t="shared" si="21"/>
        <v>0</v>
      </c>
      <c r="W168" s="34">
        <f t="shared" si="18"/>
        <v>0</v>
      </c>
    </row>
    <row r="169" spans="1:23" s="5" customFormat="1" ht="12.75">
      <c r="A169" s="4" t="s">
        <v>137</v>
      </c>
      <c r="B169" s="12"/>
      <c r="C169" s="40">
        <f>C143*C162</f>
        <v>0</v>
      </c>
      <c r="D169" s="40">
        <f aca="true" t="shared" si="22" ref="D169:V169">D143*D162</f>
        <v>0</v>
      </c>
      <c r="E169" s="40">
        <f t="shared" si="22"/>
        <v>0</v>
      </c>
      <c r="F169" s="40">
        <f t="shared" si="22"/>
        <v>0</v>
      </c>
      <c r="G169" s="40">
        <f t="shared" si="22"/>
        <v>0</v>
      </c>
      <c r="H169" s="40">
        <f t="shared" si="22"/>
        <v>0</v>
      </c>
      <c r="I169" s="40">
        <f t="shared" si="22"/>
        <v>0</v>
      </c>
      <c r="J169" s="40">
        <f t="shared" si="22"/>
        <v>0</v>
      </c>
      <c r="K169" s="40">
        <f t="shared" si="22"/>
        <v>0</v>
      </c>
      <c r="L169" s="40">
        <f t="shared" si="22"/>
        <v>0</v>
      </c>
      <c r="M169" s="40">
        <f t="shared" si="22"/>
        <v>0</v>
      </c>
      <c r="N169" s="40">
        <f t="shared" si="22"/>
        <v>0</v>
      </c>
      <c r="O169" s="40">
        <f t="shared" si="22"/>
        <v>0</v>
      </c>
      <c r="P169" s="40">
        <f t="shared" si="22"/>
        <v>0</v>
      </c>
      <c r="Q169" s="40">
        <f t="shared" si="22"/>
        <v>0</v>
      </c>
      <c r="R169" s="40">
        <f t="shared" si="22"/>
        <v>0</v>
      </c>
      <c r="S169" s="40">
        <f t="shared" si="22"/>
        <v>0</v>
      </c>
      <c r="T169" s="40">
        <f t="shared" si="22"/>
        <v>0</v>
      </c>
      <c r="U169" s="40">
        <f t="shared" si="22"/>
        <v>0</v>
      </c>
      <c r="V169" s="40">
        <f t="shared" si="22"/>
        <v>0</v>
      </c>
      <c r="W169" s="34">
        <f t="shared" si="18"/>
        <v>0</v>
      </c>
    </row>
    <row r="170" spans="1:23" s="5" customFormat="1" ht="12.75">
      <c r="A170" s="4" t="s">
        <v>136</v>
      </c>
      <c r="B170" s="12"/>
      <c r="C170" s="40">
        <f>C147*C162</f>
        <v>0</v>
      </c>
      <c r="D170" s="40">
        <f aca="true" t="shared" si="23" ref="D170:V170">D147*D162</f>
        <v>0</v>
      </c>
      <c r="E170" s="40">
        <f t="shared" si="23"/>
        <v>0</v>
      </c>
      <c r="F170" s="40">
        <f t="shared" si="23"/>
        <v>0</v>
      </c>
      <c r="G170" s="40">
        <f t="shared" si="23"/>
        <v>0</v>
      </c>
      <c r="H170" s="40">
        <f t="shared" si="23"/>
        <v>0</v>
      </c>
      <c r="I170" s="40">
        <f t="shared" si="23"/>
        <v>0</v>
      </c>
      <c r="J170" s="40">
        <f t="shared" si="23"/>
        <v>0</v>
      </c>
      <c r="K170" s="40">
        <f t="shared" si="23"/>
        <v>0</v>
      </c>
      <c r="L170" s="40">
        <f t="shared" si="23"/>
        <v>0</v>
      </c>
      <c r="M170" s="40">
        <f t="shared" si="23"/>
        <v>0</v>
      </c>
      <c r="N170" s="40">
        <f t="shared" si="23"/>
        <v>0</v>
      </c>
      <c r="O170" s="40">
        <f t="shared" si="23"/>
        <v>0</v>
      </c>
      <c r="P170" s="40">
        <f t="shared" si="23"/>
        <v>0</v>
      </c>
      <c r="Q170" s="40">
        <f t="shared" si="23"/>
        <v>0</v>
      </c>
      <c r="R170" s="40">
        <f t="shared" si="23"/>
        <v>0</v>
      </c>
      <c r="S170" s="40">
        <f t="shared" si="23"/>
        <v>0</v>
      </c>
      <c r="T170" s="40">
        <f t="shared" si="23"/>
        <v>0</v>
      </c>
      <c r="U170" s="40">
        <f t="shared" si="23"/>
        <v>0</v>
      </c>
      <c r="V170" s="40">
        <f t="shared" si="23"/>
        <v>0</v>
      </c>
      <c r="W170" s="34">
        <f t="shared" si="18"/>
        <v>0</v>
      </c>
    </row>
    <row r="171" spans="1:23" s="5" customFormat="1" ht="12.75">
      <c r="A171" s="4" t="s">
        <v>178</v>
      </c>
      <c r="B171" s="12"/>
      <c r="C171" s="40">
        <f>SUM(C144:C145,C148:C149)*C162</f>
        <v>0</v>
      </c>
      <c r="D171" s="40">
        <f aca="true" t="shared" si="24" ref="D171:V171">SUM(D144:D145,D148:D149)*D162</f>
        <v>0</v>
      </c>
      <c r="E171" s="40">
        <f t="shared" si="24"/>
        <v>0</v>
      </c>
      <c r="F171" s="40">
        <f t="shared" si="24"/>
        <v>0</v>
      </c>
      <c r="G171" s="40">
        <f t="shared" si="24"/>
        <v>0</v>
      </c>
      <c r="H171" s="40">
        <f t="shared" si="24"/>
        <v>0</v>
      </c>
      <c r="I171" s="40">
        <f t="shared" si="24"/>
        <v>0</v>
      </c>
      <c r="J171" s="40">
        <f t="shared" si="24"/>
        <v>0</v>
      </c>
      <c r="K171" s="40">
        <f t="shared" si="24"/>
        <v>0</v>
      </c>
      <c r="L171" s="40">
        <f t="shared" si="24"/>
        <v>0</v>
      </c>
      <c r="M171" s="40">
        <f t="shared" si="24"/>
        <v>0</v>
      </c>
      <c r="N171" s="40">
        <f t="shared" si="24"/>
        <v>0</v>
      </c>
      <c r="O171" s="40">
        <f t="shared" si="24"/>
        <v>0</v>
      </c>
      <c r="P171" s="40">
        <f t="shared" si="24"/>
        <v>0</v>
      </c>
      <c r="Q171" s="40">
        <f t="shared" si="24"/>
        <v>0</v>
      </c>
      <c r="R171" s="40">
        <f t="shared" si="24"/>
        <v>0</v>
      </c>
      <c r="S171" s="40">
        <f t="shared" si="24"/>
        <v>0</v>
      </c>
      <c r="T171" s="40">
        <f t="shared" si="24"/>
        <v>0</v>
      </c>
      <c r="U171" s="40">
        <f t="shared" si="24"/>
        <v>0</v>
      </c>
      <c r="V171" s="40">
        <f t="shared" si="24"/>
        <v>0</v>
      </c>
      <c r="W171" s="34">
        <f t="shared" si="18"/>
        <v>0</v>
      </c>
    </row>
    <row r="172" spans="1:23" s="5" customFormat="1" ht="12.75">
      <c r="A172" s="4" t="s">
        <v>138</v>
      </c>
      <c r="B172" s="12"/>
      <c r="C172" s="40">
        <f>SUM(C151:C153)*C162</f>
        <v>0</v>
      </c>
      <c r="D172" s="40">
        <f aca="true" t="shared" si="25" ref="D172:V172">SUM(D151:D153)*D162</f>
        <v>0</v>
      </c>
      <c r="E172" s="40">
        <f t="shared" si="25"/>
        <v>0</v>
      </c>
      <c r="F172" s="40">
        <f t="shared" si="25"/>
        <v>0</v>
      </c>
      <c r="G172" s="40">
        <f t="shared" si="25"/>
        <v>0</v>
      </c>
      <c r="H172" s="40">
        <f t="shared" si="25"/>
        <v>0</v>
      </c>
      <c r="I172" s="40">
        <f>SUM(I151:I153)*I162</f>
        <v>0</v>
      </c>
      <c r="J172" s="40">
        <f t="shared" si="25"/>
        <v>0</v>
      </c>
      <c r="K172" s="40">
        <f t="shared" si="25"/>
        <v>0</v>
      </c>
      <c r="L172" s="40">
        <f t="shared" si="25"/>
        <v>0</v>
      </c>
      <c r="M172" s="40">
        <f t="shared" si="25"/>
        <v>0</v>
      </c>
      <c r="N172" s="40">
        <f t="shared" si="25"/>
        <v>0</v>
      </c>
      <c r="O172" s="40">
        <f t="shared" si="25"/>
        <v>0</v>
      </c>
      <c r="P172" s="40">
        <f t="shared" si="25"/>
        <v>0</v>
      </c>
      <c r="Q172" s="40">
        <f t="shared" si="25"/>
        <v>0</v>
      </c>
      <c r="R172" s="40">
        <f t="shared" si="25"/>
        <v>0</v>
      </c>
      <c r="S172" s="40">
        <f t="shared" si="25"/>
        <v>0</v>
      </c>
      <c r="T172" s="40">
        <f t="shared" si="25"/>
        <v>0</v>
      </c>
      <c r="U172" s="40">
        <f t="shared" si="25"/>
        <v>0</v>
      </c>
      <c r="V172" s="40">
        <f t="shared" si="25"/>
        <v>0</v>
      </c>
      <c r="W172" s="34">
        <f t="shared" si="18"/>
        <v>0</v>
      </c>
    </row>
    <row r="173" spans="1:23" ht="12.75">
      <c r="A173" s="41" t="s">
        <v>31</v>
      </c>
      <c r="B173" s="42"/>
      <c r="C173" s="43">
        <f>SUM(C155:C157)*C162</f>
        <v>0</v>
      </c>
      <c r="D173" s="43">
        <f aca="true" t="shared" si="26" ref="D173:V173">SUM(D155:D157)*D162</f>
        <v>0</v>
      </c>
      <c r="E173" s="43">
        <f t="shared" si="26"/>
        <v>0</v>
      </c>
      <c r="F173" s="43">
        <f t="shared" si="26"/>
        <v>0</v>
      </c>
      <c r="G173" s="43">
        <f t="shared" si="26"/>
        <v>0</v>
      </c>
      <c r="H173" s="43">
        <f t="shared" si="26"/>
        <v>0</v>
      </c>
      <c r="I173" s="43">
        <f>SUM(I155:I157)*I162</f>
        <v>0</v>
      </c>
      <c r="J173" s="43">
        <f t="shared" si="26"/>
        <v>0</v>
      </c>
      <c r="K173" s="43">
        <f t="shared" si="26"/>
        <v>0</v>
      </c>
      <c r="L173" s="43">
        <f t="shared" si="26"/>
        <v>0</v>
      </c>
      <c r="M173" s="43">
        <f t="shared" si="26"/>
        <v>0</v>
      </c>
      <c r="N173" s="43">
        <f t="shared" si="26"/>
        <v>0</v>
      </c>
      <c r="O173" s="43">
        <f t="shared" si="26"/>
        <v>0</v>
      </c>
      <c r="P173" s="43">
        <f t="shared" si="26"/>
        <v>0</v>
      </c>
      <c r="Q173" s="43">
        <f t="shared" si="26"/>
        <v>0</v>
      </c>
      <c r="R173" s="43">
        <f t="shared" si="26"/>
        <v>0</v>
      </c>
      <c r="S173" s="43">
        <f t="shared" si="26"/>
        <v>0</v>
      </c>
      <c r="T173" s="43">
        <f t="shared" si="26"/>
        <v>0</v>
      </c>
      <c r="U173" s="43">
        <f t="shared" si="26"/>
        <v>0</v>
      </c>
      <c r="V173" s="43">
        <f t="shared" si="26"/>
        <v>0</v>
      </c>
      <c r="W173" s="35">
        <f t="shared" si="18"/>
        <v>0</v>
      </c>
    </row>
    <row r="174" spans="1:23" ht="12.75">
      <c r="A174" s="36" t="s">
        <v>79</v>
      </c>
      <c r="B174" s="38"/>
      <c r="C174" s="38"/>
      <c r="D174" s="38"/>
      <c r="E174" s="38"/>
      <c r="F174" s="38"/>
      <c r="G174" s="38"/>
      <c r="H174" s="38"/>
      <c r="I174" s="38"/>
      <c r="J174" s="38"/>
      <c r="K174" s="38"/>
      <c r="L174" s="38"/>
      <c r="M174" s="38"/>
      <c r="N174" s="38"/>
      <c r="O174" s="38"/>
      <c r="P174" s="38"/>
      <c r="Q174" s="38"/>
      <c r="R174" s="38"/>
      <c r="S174" s="38"/>
      <c r="T174" s="38"/>
      <c r="U174" s="38"/>
      <c r="V174" s="38"/>
      <c r="W174" s="37">
        <f>SUM(W165:W173)</f>
        <v>0</v>
      </c>
    </row>
    <row r="175" spans="7:12" ht="14.25">
      <c r="G175" s="15"/>
      <c r="L175" s="15"/>
    </row>
    <row r="176" spans="7:12" ht="14.25">
      <c r="G176" s="15"/>
      <c r="L176" s="15"/>
    </row>
    <row r="177" ht="15">
      <c r="A177" s="20" t="str">
        <f>Dateneingabe_Ergebnisse!$L$51</f>
        <v>Alternative 4</v>
      </c>
    </row>
    <row r="178" ht="15">
      <c r="A178" s="9" t="s">
        <v>52</v>
      </c>
    </row>
    <row r="179" spans="1:22" ht="12.75">
      <c r="A179" s="19" t="s">
        <v>44</v>
      </c>
      <c r="B179" s="11">
        <v>0</v>
      </c>
      <c r="C179" s="11">
        <v>1</v>
      </c>
      <c r="D179" s="11">
        <v>2</v>
      </c>
      <c r="E179" s="11">
        <v>3</v>
      </c>
      <c r="F179" s="11">
        <v>4</v>
      </c>
      <c r="G179" s="11">
        <v>5</v>
      </c>
      <c r="H179" s="11">
        <v>6</v>
      </c>
      <c r="I179" s="11">
        <v>7</v>
      </c>
      <c r="J179" s="11">
        <v>8</v>
      </c>
      <c r="K179" s="11">
        <v>9</v>
      </c>
      <c r="L179" s="11">
        <v>10</v>
      </c>
      <c r="M179" s="11">
        <v>11</v>
      </c>
      <c r="N179" s="11">
        <v>12</v>
      </c>
      <c r="O179" s="11">
        <v>13</v>
      </c>
      <c r="P179" s="11">
        <v>14</v>
      </c>
      <c r="Q179" s="11">
        <v>15</v>
      </c>
      <c r="R179" s="11">
        <v>16</v>
      </c>
      <c r="S179" s="11">
        <v>17</v>
      </c>
      <c r="T179" s="11">
        <v>18</v>
      </c>
      <c r="U179" s="11">
        <v>19</v>
      </c>
      <c r="V179" s="11">
        <v>20</v>
      </c>
    </row>
    <row r="180" spans="1:22" ht="12.75">
      <c r="A180" s="31" t="s">
        <v>72</v>
      </c>
      <c r="B180" s="11"/>
      <c r="C180" s="11"/>
      <c r="D180" s="11"/>
      <c r="E180" s="11"/>
      <c r="F180" s="11"/>
      <c r="G180" s="11"/>
      <c r="H180" s="11"/>
      <c r="I180" s="11"/>
      <c r="J180" s="11"/>
      <c r="K180" s="11"/>
      <c r="L180" s="11"/>
      <c r="M180" s="11"/>
      <c r="N180" s="11"/>
      <c r="O180" s="11"/>
      <c r="P180" s="11"/>
      <c r="Q180" s="11"/>
      <c r="R180" s="11"/>
      <c r="S180" s="11"/>
      <c r="T180" s="11"/>
      <c r="U180" s="11"/>
      <c r="V180" s="11"/>
    </row>
    <row r="181" spans="1:22" ht="12.75">
      <c r="A181" s="28" t="s">
        <v>71</v>
      </c>
      <c r="B181" s="29">
        <f>IF(B179&gt;Dateneingabe_Ergebnisse!$L$52,0,1)</f>
        <v>1</v>
      </c>
      <c r="C181" s="29">
        <f>IF(C179&gt;Dateneingabe_Ergebnisse!$L$52,0,1)</f>
        <v>0</v>
      </c>
      <c r="D181" s="29">
        <f>IF(D179&gt;Dateneingabe_Ergebnisse!$L$52,0,1)</f>
        <v>0</v>
      </c>
      <c r="E181" s="29">
        <f>IF(E179&gt;Dateneingabe_Ergebnisse!$L$52,0,1)</f>
        <v>0</v>
      </c>
      <c r="F181" s="29">
        <f>IF(F179&gt;Dateneingabe_Ergebnisse!$L$52,0,1)</f>
        <v>0</v>
      </c>
      <c r="G181" s="29">
        <f>IF(G179&gt;Dateneingabe_Ergebnisse!$L$52,0,1)</f>
        <v>0</v>
      </c>
      <c r="H181" s="29">
        <f>IF(H179&gt;Dateneingabe_Ergebnisse!$L$52,0,1)</f>
        <v>0</v>
      </c>
      <c r="I181" s="29">
        <f>IF(I179&gt;Dateneingabe_Ergebnisse!$L$52,0,1)</f>
        <v>0</v>
      </c>
      <c r="J181" s="29">
        <f>IF(J179&gt;Dateneingabe_Ergebnisse!$L$52,0,1)</f>
        <v>0</v>
      </c>
      <c r="K181" s="29">
        <f>IF(K179&gt;Dateneingabe_Ergebnisse!$L$52,0,1)</f>
        <v>0</v>
      </c>
      <c r="L181" s="29">
        <f>IF(L179&gt;Dateneingabe_Ergebnisse!$L$52,0,1)</f>
        <v>0</v>
      </c>
      <c r="M181" s="29">
        <f>IF(M179&gt;Dateneingabe_Ergebnisse!$L$52,0,1)</f>
        <v>0</v>
      </c>
      <c r="N181" s="29">
        <f>IF(N179&gt;Dateneingabe_Ergebnisse!$L$52,0,1)</f>
        <v>0</v>
      </c>
      <c r="O181" s="29">
        <f>IF(O179&gt;Dateneingabe_Ergebnisse!$L$52,0,1)</f>
        <v>0</v>
      </c>
      <c r="P181" s="29">
        <f>IF(P179&gt;Dateneingabe_Ergebnisse!$L$52,0,1)</f>
        <v>0</v>
      </c>
      <c r="Q181" s="29">
        <f>IF(Q179&gt;Dateneingabe_Ergebnisse!$L$52,0,1)</f>
        <v>0</v>
      </c>
      <c r="R181" s="29">
        <f>IF(R179&gt;Dateneingabe_Ergebnisse!$L$52,0,1)</f>
        <v>0</v>
      </c>
      <c r="S181" s="29">
        <f>IF(S179&gt;Dateneingabe_Ergebnisse!$L$52,0,1)</f>
        <v>0</v>
      </c>
      <c r="T181" s="29">
        <f>IF(T179&gt;Dateneingabe_Ergebnisse!$L$52,0,1)</f>
        <v>0</v>
      </c>
      <c r="U181" s="29">
        <f>IF(U179&gt;Dateneingabe_Ergebnisse!$L$52,0,1)</f>
        <v>0</v>
      </c>
      <c r="V181" s="29">
        <f>IF(V179&gt;Dateneingabe_Ergebnisse!$L$52,0,1)</f>
        <v>0</v>
      </c>
    </row>
    <row r="182" spans="1:22" ht="12.75">
      <c r="A182" s="28" t="s">
        <v>60</v>
      </c>
      <c r="B182" s="30"/>
      <c r="C182" s="30" t="e">
        <f>IF(MOD(C179,Dateneingabe_Ergebnisse!$L$52)=0,1,0)</f>
        <v>#DIV/0!</v>
      </c>
      <c r="D182" s="30" t="e">
        <f>IF(MOD(D179,Dateneingabe_Ergebnisse!$L$52)=0,1,0)</f>
        <v>#DIV/0!</v>
      </c>
      <c r="E182" s="30" t="e">
        <f>IF(MOD(E179,Dateneingabe_Ergebnisse!$L$52)=0,1,0)</f>
        <v>#DIV/0!</v>
      </c>
      <c r="F182" s="30" t="e">
        <f>IF(MOD(F179,Dateneingabe_Ergebnisse!$L$52)=0,1,0)</f>
        <v>#DIV/0!</v>
      </c>
      <c r="G182" s="30" t="e">
        <f>IF(MOD(G179,Dateneingabe_Ergebnisse!$L$52)=0,1,0)</f>
        <v>#DIV/0!</v>
      </c>
      <c r="H182" s="30" t="e">
        <f>IF(MOD(H179,Dateneingabe_Ergebnisse!$L$52)=0,1,0)</f>
        <v>#DIV/0!</v>
      </c>
      <c r="I182" s="30" t="e">
        <f>IF(MOD(I179,Dateneingabe_Ergebnisse!$L$52)=0,1,0)</f>
        <v>#DIV/0!</v>
      </c>
      <c r="J182" s="30" t="e">
        <f>IF(MOD(J179,Dateneingabe_Ergebnisse!$L$52)=0,1,0)</f>
        <v>#DIV/0!</v>
      </c>
      <c r="K182" s="30" t="e">
        <f>IF(MOD(K179,Dateneingabe_Ergebnisse!$L$52)=0,1,0)</f>
        <v>#DIV/0!</v>
      </c>
      <c r="L182" s="30" t="e">
        <f>IF(MOD(L179,Dateneingabe_Ergebnisse!$L$52)=0,1,0)</f>
        <v>#DIV/0!</v>
      </c>
      <c r="M182" s="30" t="e">
        <f>IF(MOD(M179,Dateneingabe_Ergebnisse!$L$52)=0,1,0)</f>
        <v>#DIV/0!</v>
      </c>
      <c r="N182" s="30" t="e">
        <f>IF(MOD(N179,Dateneingabe_Ergebnisse!$L$52)=0,1,0)</f>
        <v>#DIV/0!</v>
      </c>
      <c r="O182" s="30" t="e">
        <f>IF(MOD(O179,Dateneingabe_Ergebnisse!$L$52)=0,1,0)</f>
        <v>#DIV/0!</v>
      </c>
      <c r="P182" s="30" t="e">
        <f>IF(MOD(P179,Dateneingabe_Ergebnisse!$L$52)=0,1,0)</f>
        <v>#DIV/0!</v>
      </c>
      <c r="Q182" s="30" t="e">
        <f>IF(MOD(Q179,Dateneingabe_Ergebnisse!$L$52)=0,1,0)</f>
        <v>#DIV/0!</v>
      </c>
      <c r="R182" s="30" t="e">
        <f>IF(MOD(R179,Dateneingabe_Ergebnisse!$L$52)=0,1,0)</f>
        <v>#DIV/0!</v>
      </c>
      <c r="S182" s="30" t="e">
        <f>IF(MOD(S179,Dateneingabe_Ergebnisse!$L$52)=0,1,0)</f>
        <v>#DIV/0!</v>
      </c>
      <c r="T182" s="30" t="e">
        <f>IF(MOD(T179,Dateneingabe_Ergebnisse!$L$52)=0,1,0)</f>
        <v>#DIV/0!</v>
      </c>
      <c r="U182" s="30" t="e">
        <f>IF(MOD(U179,Dateneingabe_Ergebnisse!$L$52)=0,1,0)</f>
        <v>#DIV/0!</v>
      </c>
      <c r="V182" s="30" t="e">
        <f>IF(MOD(V179,Dateneingabe_Ergebnisse!$L$52)=0,1,0)</f>
        <v>#DIV/0!</v>
      </c>
    </row>
    <row r="183" spans="1:22" ht="12.75">
      <c r="A183" s="19"/>
      <c r="B183" s="11"/>
      <c r="C183" s="11"/>
      <c r="D183" s="11"/>
      <c r="E183" s="11"/>
      <c r="F183" s="11"/>
      <c r="G183" s="11"/>
      <c r="H183" s="11"/>
      <c r="I183" s="11"/>
      <c r="J183" s="11"/>
      <c r="K183" s="11"/>
      <c r="L183" s="11"/>
      <c r="M183" s="11"/>
      <c r="N183" s="11"/>
      <c r="O183" s="11"/>
      <c r="P183" s="11"/>
      <c r="Q183" s="11"/>
      <c r="R183" s="11"/>
      <c r="S183" s="11"/>
      <c r="T183" s="11"/>
      <c r="U183" s="11"/>
      <c r="V183" s="11"/>
    </row>
    <row r="184" spans="1:22" ht="12.75">
      <c r="A184" s="10" t="s">
        <v>43</v>
      </c>
      <c r="B184" s="11"/>
      <c r="C184" s="11"/>
      <c r="D184" s="11"/>
      <c r="E184" s="11"/>
      <c r="F184" s="11"/>
      <c r="G184" s="11"/>
      <c r="H184" s="11"/>
      <c r="I184" s="11"/>
      <c r="J184" s="11"/>
      <c r="K184" s="11"/>
      <c r="L184" s="11"/>
      <c r="M184" s="11"/>
      <c r="N184" s="11"/>
      <c r="O184" s="11"/>
      <c r="P184" s="11"/>
      <c r="Q184" s="11"/>
      <c r="R184" s="11"/>
      <c r="S184" s="11"/>
      <c r="T184" s="11"/>
      <c r="U184" s="11"/>
      <c r="V184" s="11"/>
    </row>
    <row r="185" spans="1:22" ht="12.75">
      <c r="A185" s="11" t="s">
        <v>37</v>
      </c>
      <c r="B185" s="11"/>
      <c r="C185" s="11"/>
      <c r="D185" s="11"/>
      <c r="E185" s="11"/>
      <c r="F185" s="11"/>
      <c r="G185" s="11"/>
      <c r="H185" s="11"/>
      <c r="I185" s="11"/>
      <c r="J185" s="11"/>
      <c r="K185" s="11"/>
      <c r="L185" s="11"/>
      <c r="M185" s="4"/>
      <c r="N185" s="4"/>
      <c r="O185" s="4"/>
      <c r="P185" s="4"/>
      <c r="Q185" s="4"/>
      <c r="R185" s="4"/>
      <c r="S185" s="4"/>
      <c r="T185" s="4"/>
      <c r="U185" s="4"/>
      <c r="V185" s="4"/>
    </row>
    <row r="186" spans="1:22" ht="12.75">
      <c r="A186" s="4" t="str">
        <f>Dateneingabe_Ergebnisse!$A$58</f>
        <v>Kaufpreis</v>
      </c>
      <c r="B186" s="39">
        <f>Dateneingabe_Ergebnisse!$L58</f>
        <v>0</v>
      </c>
      <c r="C186" s="13"/>
      <c r="D186" s="13"/>
      <c r="E186" s="13"/>
      <c r="F186" s="13"/>
      <c r="G186" s="13"/>
      <c r="H186" s="13"/>
      <c r="I186" s="13"/>
      <c r="J186" s="13"/>
      <c r="K186" s="13"/>
      <c r="L186" s="13"/>
      <c r="M186" s="4"/>
      <c r="N186" s="4"/>
      <c r="O186" s="4"/>
      <c r="P186" s="4"/>
      <c r="Q186" s="4"/>
      <c r="R186" s="4"/>
      <c r="S186" s="4"/>
      <c r="T186" s="4"/>
      <c r="U186" s="4"/>
      <c r="V186" s="4"/>
    </row>
    <row r="187" spans="1:22" ht="12.75">
      <c r="A187" s="4" t="str">
        <f>Dateneingabe_Ergebnisse!$A$59</f>
        <v>Installationskosten</v>
      </c>
      <c r="B187" s="39">
        <f>Dateneingabe_Ergebnisse!$L59</f>
        <v>0</v>
      </c>
      <c r="C187" s="13"/>
      <c r="D187" s="13"/>
      <c r="E187" s="13"/>
      <c r="F187" s="13"/>
      <c r="G187" s="13"/>
      <c r="H187" s="13"/>
      <c r="I187" s="13"/>
      <c r="J187" s="13"/>
      <c r="K187" s="13"/>
      <c r="L187" s="13"/>
      <c r="M187" s="4"/>
      <c r="N187" s="4"/>
      <c r="O187" s="4"/>
      <c r="P187" s="4"/>
      <c r="Q187" s="4"/>
      <c r="R187" s="4"/>
      <c r="S187" s="4"/>
      <c r="T187" s="4"/>
      <c r="U187" s="4"/>
      <c r="V187" s="4"/>
    </row>
    <row r="188" spans="1:22" ht="12.75">
      <c r="A188" s="4" t="str">
        <f>Dateneingabe_Ergebnisse!$A$60</f>
        <v>### ggf. weitere Anschaffungskosten ergänzen</v>
      </c>
      <c r="B188" s="39">
        <f>Dateneingabe_Ergebnisse!$L60</f>
        <v>0</v>
      </c>
      <c r="C188" s="13"/>
      <c r="D188" s="13"/>
      <c r="E188" s="13"/>
      <c r="F188" s="13"/>
      <c r="G188" s="13"/>
      <c r="H188" s="13"/>
      <c r="I188" s="13"/>
      <c r="J188" s="13"/>
      <c r="K188" s="13"/>
      <c r="L188" s="13"/>
      <c r="M188" s="4"/>
      <c r="N188" s="4"/>
      <c r="O188" s="4"/>
      <c r="P188" s="4"/>
      <c r="Q188" s="4"/>
      <c r="R188" s="4"/>
      <c r="S188" s="4"/>
      <c r="T188" s="4"/>
      <c r="U188" s="4"/>
      <c r="V188" s="4"/>
    </row>
    <row r="189" spans="1:22" ht="12.75">
      <c r="A189" s="4" t="str">
        <f>Dateneingabe_Ergebnisse!$A$61</f>
        <v>### ggf. weitere Anschaffungskosten ergänzen</v>
      </c>
      <c r="B189" s="39">
        <f>Dateneingabe_Ergebnisse!$L61</f>
        <v>0</v>
      </c>
      <c r="C189" s="13"/>
      <c r="D189" s="13"/>
      <c r="E189" s="13"/>
      <c r="F189" s="13"/>
      <c r="G189" s="13"/>
      <c r="H189" s="13"/>
      <c r="I189" s="13"/>
      <c r="J189" s="13"/>
      <c r="K189" s="13"/>
      <c r="L189" s="13"/>
      <c r="M189" s="4"/>
      <c r="N189" s="4"/>
      <c r="O189" s="4"/>
      <c r="P189" s="4"/>
      <c r="Q189" s="4"/>
      <c r="R189" s="4"/>
      <c r="S189" s="4"/>
      <c r="T189" s="4"/>
      <c r="U189" s="4"/>
      <c r="V189" s="4"/>
    </row>
    <row r="190" spans="1:22" ht="12.75">
      <c r="A190" s="11" t="s">
        <v>41</v>
      </c>
      <c r="B190" s="13"/>
      <c r="C190" s="13"/>
      <c r="D190" s="13"/>
      <c r="E190" s="13"/>
      <c r="F190" s="13"/>
      <c r="G190" s="13"/>
      <c r="H190" s="13"/>
      <c r="I190" s="13"/>
      <c r="J190" s="13"/>
      <c r="K190" s="13"/>
      <c r="L190" s="13"/>
      <c r="M190" s="4"/>
      <c r="N190" s="4"/>
      <c r="O190" s="4"/>
      <c r="P190" s="4"/>
      <c r="Q190" s="4"/>
      <c r="R190" s="4"/>
      <c r="S190" s="4"/>
      <c r="T190" s="4"/>
      <c r="U190" s="4"/>
      <c r="V190" s="4"/>
    </row>
    <row r="191" spans="1:22" ht="12.75">
      <c r="A191" s="4" t="str">
        <f>Dateneingabe_Ergebnisse!$A$66</f>
        <v>Versicherung</v>
      </c>
      <c r="B191" s="13"/>
      <c r="C191" s="39">
        <f>IF(C$181=1,Dateneingabe_Ergebnisse!$L66*(1+Dateneingabe_Ergebnisse!$F8),0)</f>
        <v>0</v>
      </c>
      <c r="D191" s="39">
        <f>IF(D$181=1,C191*(1+Dateneingabe_Ergebnisse!$F8),0)</f>
        <v>0</v>
      </c>
      <c r="E191" s="39">
        <f>IF(E$181=1,D191*(1+Dateneingabe_Ergebnisse!$F8),0)</f>
        <v>0</v>
      </c>
      <c r="F191" s="39">
        <f>IF(F$181=1,E191*(1+Dateneingabe_Ergebnisse!$F8),0)</f>
        <v>0</v>
      </c>
      <c r="G191" s="39">
        <f>IF(G$181=1,F191*(1+Dateneingabe_Ergebnisse!$F8),0)</f>
        <v>0</v>
      </c>
      <c r="H191" s="39">
        <f>IF(H$181=1,G191*(1+Dateneingabe_Ergebnisse!$F8),0)</f>
        <v>0</v>
      </c>
      <c r="I191" s="39">
        <f>IF(I$181=1,H191*(1+Dateneingabe_Ergebnisse!$F8),0)</f>
        <v>0</v>
      </c>
      <c r="J191" s="39">
        <f>IF(J$181=1,I191*(1+Dateneingabe_Ergebnisse!$F8),0)</f>
        <v>0</v>
      </c>
      <c r="K191" s="39">
        <f>IF(K$181=1,J191*(1+Dateneingabe_Ergebnisse!$F8),0)</f>
        <v>0</v>
      </c>
      <c r="L191" s="39">
        <f>IF(L$181=1,K191*(1+Dateneingabe_Ergebnisse!$F8),0)</f>
        <v>0</v>
      </c>
      <c r="M191" s="39">
        <f>IF(M$181=1,L191*(1+Dateneingabe_Ergebnisse!$F8),0)</f>
        <v>0</v>
      </c>
      <c r="N191" s="39">
        <f>IF(N$181=1,M191*(1+Dateneingabe_Ergebnisse!$F8),0)</f>
        <v>0</v>
      </c>
      <c r="O191" s="39">
        <f>IF(O$181=1,N191*(1+Dateneingabe_Ergebnisse!$F8),0)</f>
        <v>0</v>
      </c>
      <c r="P191" s="39">
        <f>IF(P$181=1,O191*(1+Dateneingabe_Ergebnisse!$F8),0)</f>
        <v>0</v>
      </c>
      <c r="Q191" s="39">
        <f>IF(Q$181=1,P191*(1+Dateneingabe_Ergebnisse!$F8),0)</f>
        <v>0</v>
      </c>
      <c r="R191" s="39">
        <f>IF(R$181=1,Q191*(1+Dateneingabe_Ergebnisse!$F8),0)</f>
        <v>0</v>
      </c>
      <c r="S191" s="39">
        <f>IF(S$181=1,R191*(1+Dateneingabe_Ergebnisse!$F8),0)</f>
        <v>0</v>
      </c>
      <c r="T191" s="39">
        <f>IF(T$181=1,S191*(1+Dateneingabe_Ergebnisse!$F8),0)</f>
        <v>0</v>
      </c>
      <c r="U191" s="39">
        <f>IF(U$181=1,T191*(1+Dateneingabe_Ergebnisse!$F8),0)</f>
        <v>0</v>
      </c>
      <c r="V191" s="39">
        <f>IF(V$181=1,U191*(1+Dateneingabe_Ergebnisse!$F8),0)</f>
        <v>0</v>
      </c>
    </row>
    <row r="192" spans="1:22" ht="12.75">
      <c r="A192" s="4" t="str">
        <f>Dateneingabe_Ergebnisse!$A$67</f>
        <v>Wartung (Materialkosten, beschaffte Dienstleistung)</v>
      </c>
      <c r="B192" s="13"/>
      <c r="C192" s="39">
        <f>IF(C$181=1,Dateneingabe_Ergebnisse!$L67*(1+Dateneingabe_Ergebnisse!$F9),0)</f>
        <v>0</v>
      </c>
      <c r="D192" s="39">
        <f>IF(D$181=1,C192*(1+Dateneingabe_Ergebnisse!$F9),0)</f>
        <v>0</v>
      </c>
      <c r="E192" s="39">
        <f>IF(E$181=1,D192*(1+Dateneingabe_Ergebnisse!$F9),0)</f>
        <v>0</v>
      </c>
      <c r="F192" s="39">
        <f>IF(F$181=1,E192*(1+Dateneingabe_Ergebnisse!$F9),0)</f>
        <v>0</v>
      </c>
      <c r="G192" s="39">
        <f>IF(G$181=1,F192*(1+Dateneingabe_Ergebnisse!$F9),0)</f>
        <v>0</v>
      </c>
      <c r="H192" s="39">
        <f>IF(H$181=1,G192*(1+Dateneingabe_Ergebnisse!$F9),0)</f>
        <v>0</v>
      </c>
      <c r="I192" s="39">
        <f>IF(I$181=1,H192*(1+Dateneingabe_Ergebnisse!$F9),0)</f>
        <v>0</v>
      </c>
      <c r="J192" s="39">
        <f>IF(J$181=1,I192*(1+Dateneingabe_Ergebnisse!$F9),0)</f>
        <v>0</v>
      </c>
      <c r="K192" s="39">
        <f>IF(K$181=1,J192*(1+Dateneingabe_Ergebnisse!$F9),0)</f>
        <v>0</v>
      </c>
      <c r="L192" s="39">
        <f>IF(L$181=1,K192*(1+Dateneingabe_Ergebnisse!$F9),0)</f>
        <v>0</v>
      </c>
      <c r="M192" s="39">
        <f>IF(M$181=1,L192*(1+Dateneingabe_Ergebnisse!$F9),0)</f>
        <v>0</v>
      </c>
      <c r="N192" s="39">
        <f>IF(N$181=1,M192*(1+Dateneingabe_Ergebnisse!$F9),0)</f>
        <v>0</v>
      </c>
      <c r="O192" s="39">
        <f>IF(O$181=1,N192*(1+Dateneingabe_Ergebnisse!$F9),0)</f>
        <v>0</v>
      </c>
      <c r="P192" s="39">
        <f>IF(P$181=1,O192*(1+Dateneingabe_Ergebnisse!$F9),0)</f>
        <v>0</v>
      </c>
      <c r="Q192" s="39">
        <f>IF(Q$181=1,P192*(1+Dateneingabe_Ergebnisse!$F9),0)</f>
        <v>0</v>
      </c>
      <c r="R192" s="39">
        <f>IF(R$181=1,Q192*(1+Dateneingabe_Ergebnisse!$F9),0)</f>
        <v>0</v>
      </c>
      <c r="S192" s="39">
        <f>IF(S$181=1,R192*(1+Dateneingabe_Ergebnisse!$F9),0)</f>
        <v>0</v>
      </c>
      <c r="T192" s="39">
        <f>IF(T$181=1,S192*(1+Dateneingabe_Ergebnisse!$F9),0)</f>
        <v>0</v>
      </c>
      <c r="U192" s="39">
        <f>IF(U$181=1,T192*(1+Dateneingabe_Ergebnisse!$F9),0)</f>
        <v>0</v>
      </c>
      <c r="V192" s="39">
        <f>IF(V$181=1,U192*(1+Dateneingabe_Ergebnisse!$F9),0)</f>
        <v>0</v>
      </c>
    </row>
    <row r="193" spans="1:22" ht="12.75">
      <c r="A193" s="4" t="str">
        <f>Dateneingabe_Ergebnisse!$A$68</f>
        <v>Ersatzteile</v>
      </c>
      <c r="B193" s="13"/>
      <c r="C193" s="39">
        <f>IF(C$181=1,Dateneingabe_Ergebnisse!$L68*(1+Dateneingabe_Ergebnisse!$F10),0)</f>
        <v>0</v>
      </c>
      <c r="D193" s="39">
        <f>IF(D$181=1,C193*(1+Dateneingabe_Ergebnisse!$F10),0)</f>
        <v>0</v>
      </c>
      <c r="E193" s="39">
        <f>IF(E$181=1,D193*(1+Dateneingabe_Ergebnisse!$F10),0)</f>
        <v>0</v>
      </c>
      <c r="F193" s="39">
        <f>IF(F$181=1,E193*(1+Dateneingabe_Ergebnisse!$F10),0)</f>
        <v>0</v>
      </c>
      <c r="G193" s="39">
        <f>IF(G$181=1,F193*(1+Dateneingabe_Ergebnisse!$F10),0)</f>
        <v>0</v>
      </c>
      <c r="H193" s="39">
        <f>IF(H$181=1,G193*(1+Dateneingabe_Ergebnisse!$F10),0)</f>
        <v>0</v>
      </c>
      <c r="I193" s="39">
        <f>IF(I$181=1,H193*(1+Dateneingabe_Ergebnisse!$F10),0)</f>
        <v>0</v>
      </c>
      <c r="J193" s="39">
        <f>IF(J$181=1,I193*(1+Dateneingabe_Ergebnisse!$F10),0)</f>
        <v>0</v>
      </c>
      <c r="K193" s="39">
        <f>IF(K$181=1,J193*(1+Dateneingabe_Ergebnisse!$F10),0)</f>
        <v>0</v>
      </c>
      <c r="L193" s="39">
        <f>IF(L$181=1,K193*(1+Dateneingabe_Ergebnisse!$F10),0)</f>
        <v>0</v>
      </c>
      <c r="M193" s="39">
        <f>IF(M$181=1,L193*(1+Dateneingabe_Ergebnisse!$F10),0)</f>
        <v>0</v>
      </c>
      <c r="N193" s="39">
        <f>IF(N$181=1,M193*(1+Dateneingabe_Ergebnisse!$F10),0)</f>
        <v>0</v>
      </c>
      <c r="O193" s="39">
        <f>IF(O$181=1,N193*(1+Dateneingabe_Ergebnisse!$F10),0)</f>
        <v>0</v>
      </c>
      <c r="P193" s="39">
        <f>IF(P$181=1,O193*(1+Dateneingabe_Ergebnisse!$F10),0)</f>
        <v>0</v>
      </c>
      <c r="Q193" s="39">
        <f>IF(Q$181=1,P193*(1+Dateneingabe_Ergebnisse!$F10),0)</f>
        <v>0</v>
      </c>
      <c r="R193" s="39">
        <f>IF(R$181=1,Q193*(1+Dateneingabe_Ergebnisse!$F10),0)</f>
        <v>0</v>
      </c>
      <c r="S193" s="39">
        <f>IF(S$181=1,R193*(1+Dateneingabe_Ergebnisse!$F10),0)</f>
        <v>0</v>
      </c>
      <c r="T193" s="39">
        <f>IF(T$181=1,S193*(1+Dateneingabe_Ergebnisse!$F10),0)</f>
        <v>0</v>
      </c>
      <c r="U193" s="39">
        <f>IF(U$181=1,T193*(1+Dateneingabe_Ergebnisse!$F10),0)</f>
        <v>0</v>
      </c>
      <c r="V193" s="39">
        <f>IF(V$181=1,U193*(1+Dateneingabe_Ergebnisse!$F10),0)</f>
        <v>0</v>
      </c>
    </row>
    <row r="194" spans="1:22" ht="12.75">
      <c r="A194" s="4" t="str">
        <f>Dateneingabe_Ergebnisse!$A$69</f>
        <v>### ggf. weitere Folgekosten ergänzen</v>
      </c>
      <c r="B194" s="13"/>
      <c r="C194" s="39">
        <f>IF(C$181=1,Dateneingabe_Ergebnisse!$L69*(1+Dateneingabe_Ergebnisse!$F11),0)</f>
        <v>0</v>
      </c>
      <c r="D194" s="39">
        <f>IF(D$181=1,C194*(1+Dateneingabe_Ergebnisse!$F11),0)</f>
        <v>0</v>
      </c>
      <c r="E194" s="39">
        <f>IF(E$181=1,D194*(1+Dateneingabe_Ergebnisse!$F11),0)</f>
        <v>0</v>
      </c>
      <c r="F194" s="39">
        <f>IF(F$181=1,E194*(1+Dateneingabe_Ergebnisse!$F11),0)</f>
        <v>0</v>
      </c>
      <c r="G194" s="39">
        <f>IF(G$181=1,F194*(1+Dateneingabe_Ergebnisse!$F11),0)</f>
        <v>0</v>
      </c>
      <c r="H194" s="39">
        <f>IF(H$181=1,G194*(1+Dateneingabe_Ergebnisse!$F11),0)</f>
        <v>0</v>
      </c>
      <c r="I194" s="39">
        <f>IF(I$181=1,H194*(1+Dateneingabe_Ergebnisse!$F11),0)</f>
        <v>0</v>
      </c>
      <c r="J194" s="39">
        <f>IF(J$181=1,I194*(1+Dateneingabe_Ergebnisse!$F11),0)</f>
        <v>0</v>
      </c>
      <c r="K194" s="39">
        <f>IF(K$181=1,J194*(1+Dateneingabe_Ergebnisse!$F11),0)</f>
        <v>0</v>
      </c>
      <c r="L194" s="39">
        <f>IF(L$181=1,K194*(1+Dateneingabe_Ergebnisse!$F11),0)</f>
        <v>0</v>
      </c>
      <c r="M194" s="39">
        <f>IF(M$181=1,L194*(1+Dateneingabe_Ergebnisse!$F11),0)</f>
        <v>0</v>
      </c>
      <c r="N194" s="39">
        <f>IF(N$181=1,M194*(1+Dateneingabe_Ergebnisse!$F11),0)</f>
        <v>0</v>
      </c>
      <c r="O194" s="39">
        <f>IF(O$181=1,N194*(1+Dateneingabe_Ergebnisse!$F11),0)</f>
        <v>0</v>
      </c>
      <c r="P194" s="39">
        <f>IF(P$181=1,O194*(1+Dateneingabe_Ergebnisse!$F11),0)</f>
        <v>0</v>
      </c>
      <c r="Q194" s="39">
        <f>IF(Q$181=1,P194*(1+Dateneingabe_Ergebnisse!$F11),0)</f>
        <v>0</v>
      </c>
      <c r="R194" s="39">
        <f>IF(R$181=1,Q194*(1+Dateneingabe_Ergebnisse!$F11),0)</f>
        <v>0</v>
      </c>
      <c r="S194" s="39">
        <f>IF(S$181=1,R194*(1+Dateneingabe_Ergebnisse!$F11),0)</f>
        <v>0</v>
      </c>
      <c r="T194" s="39">
        <f>IF(T$181=1,S194*(1+Dateneingabe_Ergebnisse!$F11),0)</f>
        <v>0</v>
      </c>
      <c r="U194" s="39">
        <f>IF(U$181=1,T194*(1+Dateneingabe_Ergebnisse!$F11),0)</f>
        <v>0</v>
      </c>
      <c r="V194" s="39">
        <f>IF(V$181=1,U194*(1+Dateneingabe_Ergebnisse!$F11),0)</f>
        <v>0</v>
      </c>
    </row>
    <row r="195" spans="1:22" ht="12.75">
      <c r="A195" s="4" t="str">
        <f>Dateneingabe_Ergebnisse!$A$70</f>
        <v>### ggf. weitere Folgekosten ergänzen</v>
      </c>
      <c r="B195" s="13"/>
      <c r="C195" s="39">
        <f>IF(C$181=1,Dateneingabe_Ergebnisse!$L70*(1+Dateneingabe_Ergebnisse!$F12),0)</f>
        <v>0</v>
      </c>
      <c r="D195" s="39">
        <f>IF(D$181=1,C195*(1+Dateneingabe_Ergebnisse!$F12),0)</f>
        <v>0</v>
      </c>
      <c r="E195" s="39">
        <f>IF(E$181=1,D195*(1+Dateneingabe_Ergebnisse!$F12),0)</f>
        <v>0</v>
      </c>
      <c r="F195" s="39">
        <f>IF(F$181=1,E195*(1+Dateneingabe_Ergebnisse!$F12),0)</f>
        <v>0</v>
      </c>
      <c r="G195" s="39">
        <f>IF(G$181=1,F195*(1+Dateneingabe_Ergebnisse!$F12),0)</f>
        <v>0</v>
      </c>
      <c r="H195" s="39">
        <f>IF(H$181=1,G195*(1+Dateneingabe_Ergebnisse!$F12),0)</f>
        <v>0</v>
      </c>
      <c r="I195" s="39">
        <f>IF(I$181=1,H195*(1+Dateneingabe_Ergebnisse!$F12),0)</f>
        <v>0</v>
      </c>
      <c r="J195" s="39">
        <f>IF(J$181=1,I195*(1+Dateneingabe_Ergebnisse!$F12),0)</f>
        <v>0</v>
      </c>
      <c r="K195" s="39">
        <f>IF(K$181=1,J195*(1+Dateneingabe_Ergebnisse!$F12),0)</f>
        <v>0</v>
      </c>
      <c r="L195" s="39">
        <f>IF(L$181=1,K195*(1+Dateneingabe_Ergebnisse!$F12),0)</f>
        <v>0</v>
      </c>
      <c r="M195" s="39">
        <f>IF(M$181=1,L195*(1+Dateneingabe_Ergebnisse!$F12),0)</f>
        <v>0</v>
      </c>
      <c r="N195" s="39">
        <f>IF(N$181=1,M195*(1+Dateneingabe_Ergebnisse!$F12),0)</f>
        <v>0</v>
      </c>
      <c r="O195" s="39">
        <f>IF(O$181=1,N195*(1+Dateneingabe_Ergebnisse!$F12),0)</f>
        <v>0</v>
      </c>
      <c r="P195" s="39">
        <f>IF(P$181=1,O195*(1+Dateneingabe_Ergebnisse!$F12),0)</f>
        <v>0</v>
      </c>
      <c r="Q195" s="39">
        <f>IF(Q$181=1,P195*(1+Dateneingabe_Ergebnisse!$F12),0)</f>
        <v>0</v>
      </c>
      <c r="R195" s="39">
        <f>IF(R$181=1,Q195*(1+Dateneingabe_Ergebnisse!$F12),0)</f>
        <v>0</v>
      </c>
      <c r="S195" s="39">
        <f>IF(S$181=1,R195*(1+Dateneingabe_Ergebnisse!$F12),0)</f>
        <v>0</v>
      </c>
      <c r="T195" s="39">
        <f>IF(T$181=1,S195*(1+Dateneingabe_Ergebnisse!$F12),0)</f>
        <v>0</v>
      </c>
      <c r="U195" s="39">
        <f>IF(U$181=1,T195*(1+Dateneingabe_Ergebnisse!$F12),0)</f>
        <v>0</v>
      </c>
      <c r="V195" s="39">
        <f>IF(V$181=1,U195*(1+Dateneingabe_Ergebnisse!$F12),0)</f>
        <v>0</v>
      </c>
    </row>
    <row r="196" spans="1:22" ht="12.75">
      <c r="A196" s="11" t="s">
        <v>179</v>
      </c>
      <c r="B196" s="13"/>
      <c r="C196" s="13"/>
      <c r="D196" s="13"/>
      <c r="E196" s="13"/>
      <c r="F196" s="13"/>
      <c r="G196" s="13"/>
      <c r="H196" s="13"/>
      <c r="I196" s="13"/>
      <c r="J196" s="13"/>
      <c r="K196" s="13"/>
      <c r="L196" s="13"/>
      <c r="M196" s="4"/>
      <c r="N196" s="4"/>
      <c r="O196" s="4"/>
      <c r="P196" s="4"/>
      <c r="Q196" s="4"/>
      <c r="R196" s="4"/>
      <c r="S196" s="4"/>
      <c r="T196" s="4"/>
      <c r="U196" s="4"/>
      <c r="V196" s="4"/>
    </row>
    <row r="197" spans="1:22" ht="12.75">
      <c r="A197" s="4" t="str">
        <f>Dateneingabe_Ergebnisse!$A$75</f>
        <v>Strom (Tarif 1)</v>
      </c>
      <c r="B197" s="13"/>
      <c r="C197" s="39">
        <f>IF(C$181=1,Dateneingabe_Ergebnisse!$L75*Dateneingabe_Ergebnisse!$C18*(1+Dateneingabe_Ergebnisse!$F18),0)</f>
        <v>0</v>
      </c>
      <c r="D197" s="39">
        <f>IF(D$181=1,C197*(1+Dateneingabe_Ergebnisse!$F18),0)</f>
        <v>0</v>
      </c>
      <c r="E197" s="39">
        <f>IF(E$181=1,D197*(1+Dateneingabe_Ergebnisse!$F18),0)</f>
        <v>0</v>
      </c>
      <c r="F197" s="39">
        <f>IF(F$181=1,E197*(1+Dateneingabe_Ergebnisse!$F18),0)</f>
        <v>0</v>
      </c>
      <c r="G197" s="39">
        <f>IF(G$181=1,F197*(1+Dateneingabe_Ergebnisse!$F18),0)</f>
        <v>0</v>
      </c>
      <c r="H197" s="39">
        <f>IF(H$181=1,G197*(1+Dateneingabe_Ergebnisse!$F18),0)</f>
        <v>0</v>
      </c>
      <c r="I197" s="39">
        <f>IF(I$181=1,H197*(1+Dateneingabe_Ergebnisse!$F18),0)</f>
        <v>0</v>
      </c>
      <c r="J197" s="39">
        <f>IF(J$181=1,I197*(1+Dateneingabe_Ergebnisse!$F18),0)</f>
        <v>0</v>
      </c>
      <c r="K197" s="39">
        <f>IF(K$181=1,J197*(1+Dateneingabe_Ergebnisse!$F18),0)</f>
        <v>0</v>
      </c>
      <c r="L197" s="39">
        <f>IF(L$181=1,K197*(1+Dateneingabe_Ergebnisse!$F18),0)</f>
        <v>0</v>
      </c>
      <c r="M197" s="39">
        <f>IF(M$181=1,L197*(1+Dateneingabe_Ergebnisse!$F18),0)</f>
        <v>0</v>
      </c>
      <c r="N197" s="39">
        <f>IF(N$181=1,M197*(1+Dateneingabe_Ergebnisse!$F18),0)</f>
        <v>0</v>
      </c>
      <c r="O197" s="39">
        <f>IF(O$181=1,N197*(1+Dateneingabe_Ergebnisse!$F18),0)</f>
        <v>0</v>
      </c>
      <c r="P197" s="39">
        <f>IF(P$181=1,O197*(1+Dateneingabe_Ergebnisse!$F18),0)</f>
        <v>0</v>
      </c>
      <c r="Q197" s="39">
        <f>IF(Q$181=1,P197*(1+Dateneingabe_Ergebnisse!$F18),0)</f>
        <v>0</v>
      </c>
      <c r="R197" s="39">
        <f>IF(R$181=1,Q197*(1+Dateneingabe_Ergebnisse!$F18),0)</f>
        <v>0</v>
      </c>
      <c r="S197" s="39">
        <f>IF(S$181=1,R197*(1+Dateneingabe_Ergebnisse!$F18),0)</f>
        <v>0</v>
      </c>
      <c r="T197" s="39">
        <f>IF(T$181=1,S197*(1+Dateneingabe_Ergebnisse!$F18),0)</f>
        <v>0</v>
      </c>
      <c r="U197" s="39">
        <f>IF(U$181=1,T197*(1+Dateneingabe_Ergebnisse!$F18),0)</f>
        <v>0</v>
      </c>
      <c r="V197" s="39">
        <f>IF(V$181=1,U197*(1+Dateneingabe_Ergebnisse!$F18),0)</f>
        <v>0</v>
      </c>
    </row>
    <row r="198" spans="1:22" ht="12.75">
      <c r="A198" s="4" t="str">
        <f>Dateneingabe_Ergebnisse!$A$76</f>
        <v>Strom (Tarif 2)</v>
      </c>
      <c r="B198" s="13"/>
      <c r="C198" s="39">
        <f>IF(C$181=1,Dateneingabe_Ergebnisse!$L76*Dateneingabe_Ergebnisse!$C19*(1+Dateneingabe_Ergebnisse!$F19),0)</f>
        <v>0</v>
      </c>
      <c r="D198" s="39">
        <f>IF(D$181=1,C198*(1+Dateneingabe_Ergebnisse!$F19),0)</f>
        <v>0</v>
      </c>
      <c r="E198" s="39">
        <f>IF(E$181=1,D198*(1+Dateneingabe_Ergebnisse!$F19),0)</f>
        <v>0</v>
      </c>
      <c r="F198" s="39">
        <f>IF(F$181=1,E198*(1+Dateneingabe_Ergebnisse!$F19),0)</f>
        <v>0</v>
      </c>
      <c r="G198" s="39">
        <f>IF(G$181=1,F198*(1+Dateneingabe_Ergebnisse!$F19),0)</f>
        <v>0</v>
      </c>
      <c r="H198" s="39">
        <f>IF(H$181=1,G198*(1+Dateneingabe_Ergebnisse!$F19),0)</f>
        <v>0</v>
      </c>
      <c r="I198" s="39">
        <f>IF(I$181=1,H198*(1+Dateneingabe_Ergebnisse!$F19),0)</f>
        <v>0</v>
      </c>
      <c r="J198" s="39">
        <f>IF(J$181=1,I198*(1+Dateneingabe_Ergebnisse!$F19),0)</f>
        <v>0</v>
      </c>
      <c r="K198" s="39">
        <f>IF(K$181=1,J198*(1+Dateneingabe_Ergebnisse!$F19),0)</f>
        <v>0</v>
      </c>
      <c r="L198" s="39">
        <f>IF(L$181=1,K198*(1+Dateneingabe_Ergebnisse!$F19),0)</f>
        <v>0</v>
      </c>
      <c r="M198" s="39">
        <f>IF(M$181=1,L198*(1+Dateneingabe_Ergebnisse!$F19),0)</f>
        <v>0</v>
      </c>
      <c r="N198" s="39">
        <f>IF(N$181=1,M198*(1+Dateneingabe_Ergebnisse!$F19),0)</f>
        <v>0</v>
      </c>
      <c r="O198" s="39">
        <f>IF(O$181=1,N198*(1+Dateneingabe_Ergebnisse!$F19),0)</f>
        <v>0</v>
      </c>
      <c r="P198" s="39">
        <f>IF(P$181=1,O198*(1+Dateneingabe_Ergebnisse!$F19),0)</f>
        <v>0</v>
      </c>
      <c r="Q198" s="39">
        <f>IF(Q$181=1,P198*(1+Dateneingabe_Ergebnisse!$F19),0)</f>
        <v>0</v>
      </c>
      <c r="R198" s="39">
        <f>IF(R$181=1,Q198*(1+Dateneingabe_Ergebnisse!$F19),0)</f>
        <v>0</v>
      </c>
      <c r="S198" s="39">
        <f>IF(S$181=1,R198*(1+Dateneingabe_Ergebnisse!$F19),0)</f>
        <v>0</v>
      </c>
      <c r="T198" s="39">
        <f>IF(T$181=1,S198*(1+Dateneingabe_Ergebnisse!$F19),0)</f>
        <v>0</v>
      </c>
      <c r="U198" s="39">
        <f>IF(U$181=1,T198*(1+Dateneingabe_Ergebnisse!$F19),0)</f>
        <v>0</v>
      </c>
      <c r="V198" s="39">
        <f>IF(V$181=1,U198*(1+Dateneingabe_Ergebnisse!$F19),0)</f>
        <v>0</v>
      </c>
    </row>
    <row r="199" spans="1:22" ht="12.75">
      <c r="A199" s="4" t="str">
        <f>Dateneingabe_Ergebnisse!$A$77</f>
        <v>Trinkwasser (Ver- und Entsorgung)</v>
      </c>
      <c r="B199" s="13"/>
      <c r="C199" s="39">
        <f>IF(C$181=1,Dateneingabe_Ergebnisse!$L77*Dateneingabe_Ergebnisse!$C20*(1+Dateneingabe_Ergebnisse!$F20),0)</f>
        <v>0</v>
      </c>
      <c r="D199" s="39">
        <f>IF(D$181=1,C199*(1+Dateneingabe_Ergebnisse!$F20),0)</f>
        <v>0</v>
      </c>
      <c r="E199" s="39">
        <f>IF(E$181=1,D199*(1+Dateneingabe_Ergebnisse!$F20),0)</f>
        <v>0</v>
      </c>
      <c r="F199" s="39">
        <f>IF(F$181=1,E199*(1+Dateneingabe_Ergebnisse!$F20),0)</f>
        <v>0</v>
      </c>
      <c r="G199" s="39">
        <f>IF(G$181=1,F199*(1+Dateneingabe_Ergebnisse!$F20),0)</f>
        <v>0</v>
      </c>
      <c r="H199" s="39">
        <f>IF(H$181=1,G199*(1+Dateneingabe_Ergebnisse!$F20),0)</f>
        <v>0</v>
      </c>
      <c r="I199" s="39">
        <f>IF(I$181=1,H199*(1+Dateneingabe_Ergebnisse!$F20),0)</f>
        <v>0</v>
      </c>
      <c r="J199" s="39">
        <f>IF(J$181=1,I199*(1+Dateneingabe_Ergebnisse!$F20),0)</f>
        <v>0</v>
      </c>
      <c r="K199" s="39">
        <f>IF(K$181=1,J199*(1+Dateneingabe_Ergebnisse!$F20),0)</f>
        <v>0</v>
      </c>
      <c r="L199" s="39">
        <f>IF(L$181=1,K199*(1+Dateneingabe_Ergebnisse!$F20),0)</f>
        <v>0</v>
      </c>
      <c r="M199" s="39">
        <f>IF(M$181=1,L199*(1+Dateneingabe_Ergebnisse!$F20),0)</f>
        <v>0</v>
      </c>
      <c r="N199" s="39">
        <f>IF(N$181=1,M199*(1+Dateneingabe_Ergebnisse!$F20),0)</f>
        <v>0</v>
      </c>
      <c r="O199" s="39">
        <f>IF(O$181=1,N199*(1+Dateneingabe_Ergebnisse!$F20),0)</f>
        <v>0</v>
      </c>
      <c r="P199" s="39">
        <f>IF(P$181=1,O199*(1+Dateneingabe_Ergebnisse!$F20),0)</f>
        <v>0</v>
      </c>
      <c r="Q199" s="39">
        <f>IF(Q$181=1,P199*(1+Dateneingabe_Ergebnisse!$F20),0)</f>
        <v>0</v>
      </c>
      <c r="R199" s="39">
        <f>IF(R$181=1,Q199*(1+Dateneingabe_Ergebnisse!$F20),0)</f>
        <v>0</v>
      </c>
      <c r="S199" s="39">
        <f>IF(S$181=1,R199*(1+Dateneingabe_Ergebnisse!$F20),0)</f>
        <v>0</v>
      </c>
      <c r="T199" s="39">
        <f>IF(T$181=1,S199*(1+Dateneingabe_Ergebnisse!$F20),0)</f>
        <v>0</v>
      </c>
      <c r="U199" s="39">
        <f>IF(U$181=1,T199*(1+Dateneingabe_Ergebnisse!$F20),0)</f>
        <v>0</v>
      </c>
      <c r="V199" s="39">
        <f>IF(V$181=1,U199*(1+Dateneingabe_Ergebnisse!$F20),0)</f>
        <v>0</v>
      </c>
    </row>
    <row r="200" spans="1:22" ht="12.75">
      <c r="A200" s="4" t="str">
        <f>Dateneingabe_Ergebnisse!$A$78</f>
        <v>Regen-/Brauchwasser</v>
      </c>
      <c r="B200" s="13"/>
      <c r="C200" s="39">
        <f>IF(C$181=1,Dateneingabe_Ergebnisse!$L78*Dateneingabe_Ergebnisse!$C21*(1+Dateneingabe_Ergebnisse!$F21),0)</f>
        <v>0</v>
      </c>
      <c r="D200" s="39">
        <f>IF(D$181=1,C200*(1+Dateneingabe_Ergebnisse!$F21),0)</f>
        <v>0</v>
      </c>
      <c r="E200" s="39">
        <f>IF(E$181=1,D200*(1+Dateneingabe_Ergebnisse!$F21),0)</f>
        <v>0</v>
      </c>
      <c r="F200" s="39">
        <f>IF(F$181=1,E200*(1+Dateneingabe_Ergebnisse!$F21),0)</f>
        <v>0</v>
      </c>
      <c r="G200" s="39">
        <f>IF(G$181=1,F200*(1+Dateneingabe_Ergebnisse!$F21),0)</f>
        <v>0</v>
      </c>
      <c r="H200" s="39">
        <f>IF(H$181=1,G200*(1+Dateneingabe_Ergebnisse!$F21),0)</f>
        <v>0</v>
      </c>
      <c r="I200" s="39">
        <f>IF(I$181=1,H200*(1+Dateneingabe_Ergebnisse!$F21),0)</f>
        <v>0</v>
      </c>
      <c r="J200" s="39">
        <f>IF(J$181=1,I200*(1+Dateneingabe_Ergebnisse!$F21),0)</f>
        <v>0</v>
      </c>
      <c r="K200" s="39">
        <f>IF(K$181=1,J200*(1+Dateneingabe_Ergebnisse!$F21),0)</f>
        <v>0</v>
      </c>
      <c r="L200" s="39">
        <f>IF(L$181=1,K200*(1+Dateneingabe_Ergebnisse!$F21),0)</f>
        <v>0</v>
      </c>
      <c r="M200" s="39">
        <f>IF(M$181=1,L200*(1+Dateneingabe_Ergebnisse!$F21),0)</f>
        <v>0</v>
      </c>
      <c r="N200" s="39">
        <f>IF(N$181=1,M200*(1+Dateneingabe_Ergebnisse!$F21),0)</f>
        <v>0</v>
      </c>
      <c r="O200" s="39">
        <f>IF(O$181=1,N200*(1+Dateneingabe_Ergebnisse!$F21),0)</f>
        <v>0</v>
      </c>
      <c r="P200" s="39">
        <f>IF(P$181=1,O200*(1+Dateneingabe_Ergebnisse!$F21),0)</f>
        <v>0</v>
      </c>
      <c r="Q200" s="39">
        <f>IF(Q$181=1,P200*(1+Dateneingabe_Ergebnisse!$F21),0)</f>
        <v>0</v>
      </c>
      <c r="R200" s="39">
        <f>IF(R$181=1,Q200*(1+Dateneingabe_Ergebnisse!$F21),0)</f>
        <v>0</v>
      </c>
      <c r="S200" s="39">
        <f>IF(S$181=1,R200*(1+Dateneingabe_Ergebnisse!$F21),0)</f>
        <v>0</v>
      </c>
      <c r="T200" s="39">
        <f>IF(T$181=1,S200*(1+Dateneingabe_Ergebnisse!$F21),0)</f>
        <v>0</v>
      </c>
      <c r="U200" s="39">
        <f>IF(U$181=1,T200*(1+Dateneingabe_Ergebnisse!$F21),0)</f>
        <v>0</v>
      </c>
      <c r="V200" s="39">
        <f>IF(V$181=1,U200*(1+Dateneingabe_Ergebnisse!$F21),0)</f>
        <v>0</v>
      </c>
    </row>
    <row r="201" spans="1:22" ht="12.75">
      <c r="A201" s="4" t="str">
        <f>Dateneingabe_Ergebnisse!$A$79</f>
        <v>Papier</v>
      </c>
      <c r="B201" s="13"/>
      <c r="C201" s="39">
        <f>IF(C$181=1,Dateneingabe_Ergebnisse!$L79*Dateneingabe_Ergebnisse!$C22*(1+Dateneingabe_Ergebnisse!$F22),0)</f>
        <v>0</v>
      </c>
      <c r="D201" s="39">
        <f>IF(D$181=1,C201*(1+Dateneingabe_Ergebnisse!$F22),0)</f>
        <v>0</v>
      </c>
      <c r="E201" s="39">
        <f>IF(E$181=1,D201*(1+Dateneingabe_Ergebnisse!$F22),0)</f>
        <v>0</v>
      </c>
      <c r="F201" s="39">
        <f>IF(F$181=1,E201*(1+Dateneingabe_Ergebnisse!$F22),0)</f>
        <v>0</v>
      </c>
      <c r="G201" s="39">
        <f>IF(G$181=1,F201*(1+Dateneingabe_Ergebnisse!$F22),0)</f>
        <v>0</v>
      </c>
      <c r="H201" s="39">
        <f>IF(H$181=1,G201*(1+Dateneingabe_Ergebnisse!$F22),0)</f>
        <v>0</v>
      </c>
      <c r="I201" s="39">
        <f>IF(I$181=1,H201*(1+Dateneingabe_Ergebnisse!$F22),0)</f>
        <v>0</v>
      </c>
      <c r="J201" s="39">
        <f>IF(J$181=1,I201*(1+Dateneingabe_Ergebnisse!$F22),0)</f>
        <v>0</v>
      </c>
      <c r="K201" s="39">
        <f>IF(K$181=1,J201*(1+Dateneingabe_Ergebnisse!$F22),0)</f>
        <v>0</v>
      </c>
      <c r="L201" s="39">
        <f>IF(L$181=1,K201*(1+Dateneingabe_Ergebnisse!$F22),0)</f>
        <v>0</v>
      </c>
      <c r="M201" s="39">
        <f>IF(M$181=1,L201*(1+Dateneingabe_Ergebnisse!$F22),0)</f>
        <v>0</v>
      </c>
      <c r="N201" s="39">
        <f>IF(N$181=1,M201*(1+Dateneingabe_Ergebnisse!$F22),0)</f>
        <v>0</v>
      </c>
      <c r="O201" s="39">
        <f>IF(O$181=1,N201*(1+Dateneingabe_Ergebnisse!$F22),0)</f>
        <v>0</v>
      </c>
      <c r="P201" s="39">
        <f>IF(P$181=1,O201*(1+Dateneingabe_Ergebnisse!$F22),0)</f>
        <v>0</v>
      </c>
      <c r="Q201" s="39">
        <f>IF(Q$181=1,P201*(1+Dateneingabe_Ergebnisse!$F22),0)</f>
        <v>0</v>
      </c>
      <c r="R201" s="39">
        <f>IF(R$181=1,Q201*(1+Dateneingabe_Ergebnisse!$F22),0)</f>
        <v>0</v>
      </c>
      <c r="S201" s="39">
        <f>IF(S$181=1,R201*(1+Dateneingabe_Ergebnisse!$F22),0)</f>
        <v>0</v>
      </c>
      <c r="T201" s="39">
        <f>IF(T$181=1,S201*(1+Dateneingabe_Ergebnisse!$F22),0)</f>
        <v>0</v>
      </c>
      <c r="U201" s="39">
        <f>IF(U$181=1,T201*(1+Dateneingabe_Ergebnisse!$F22),0)</f>
        <v>0</v>
      </c>
      <c r="V201" s="39">
        <f>IF(V$181=1,U201*(1+Dateneingabe_Ergebnisse!$F22),0)</f>
        <v>0</v>
      </c>
    </row>
    <row r="202" spans="1:22" ht="12.75">
      <c r="A202" s="4" t="str">
        <f>Dateneingabe_Ergebnisse!$A$80</f>
        <v>### ggf. weitere Betriebsstoffe ergänzen</v>
      </c>
      <c r="B202" s="13"/>
      <c r="C202" s="39">
        <f>IF(C$181=1,Dateneingabe_Ergebnisse!$L80*Dateneingabe_Ergebnisse!$C23*(1+Dateneingabe_Ergebnisse!$F23),0)</f>
        <v>0</v>
      </c>
      <c r="D202" s="39">
        <f>IF(D$181=1,C202*(1+Dateneingabe_Ergebnisse!$F23),0)</f>
        <v>0</v>
      </c>
      <c r="E202" s="39">
        <f>IF(E$181=1,D202*(1+Dateneingabe_Ergebnisse!$F23),0)</f>
        <v>0</v>
      </c>
      <c r="F202" s="39">
        <f>IF(F$181=1,E202*(1+Dateneingabe_Ergebnisse!$F23),0)</f>
        <v>0</v>
      </c>
      <c r="G202" s="39">
        <f>IF(G$181=1,F202*(1+Dateneingabe_Ergebnisse!$F23),0)</f>
        <v>0</v>
      </c>
      <c r="H202" s="39">
        <f>IF(H$181=1,G202*(1+Dateneingabe_Ergebnisse!$F23),0)</f>
        <v>0</v>
      </c>
      <c r="I202" s="39">
        <f>IF(I$181=1,H202*(1+Dateneingabe_Ergebnisse!$F23),0)</f>
        <v>0</v>
      </c>
      <c r="J202" s="39">
        <f>IF(J$181=1,I202*(1+Dateneingabe_Ergebnisse!$F23),0)</f>
        <v>0</v>
      </c>
      <c r="K202" s="39">
        <f>IF(K$181=1,J202*(1+Dateneingabe_Ergebnisse!$F23),0)</f>
        <v>0</v>
      </c>
      <c r="L202" s="39">
        <f>IF(L$181=1,K202*(1+Dateneingabe_Ergebnisse!$F23),0)</f>
        <v>0</v>
      </c>
      <c r="M202" s="39">
        <f>IF(M$181=1,L202*(1+Dateneingabe_Ergebnisse!$F23),0)</f>
        <v>0</v>
      </c>
      <c r="N202" s="39">
        <f>IF(N$181=1,M202*(1+Dateneingabe_Ergebnisse!$F23),0)</f>
        <v>0</v>
      </c>
      <c r="O202" s="39">
        <f>IF(O$181=1,N202*(1+Dateneingabe_Ergebnisse!$F23),0)</f>
        <v>0</v>
      </c>
      <c r="P202" s="39">
        <f>IF(P$181=1,O202*(1+Dateneingabe_Ergebnisse!$F23),0)</f>
        <v>0</v>
      </c>
      <c r="Q202" s="39">
        <f>IF(Q$181=1,P202*(1+Dateneingabe_Ergebnisse!$F23),0)</f>
        <v>0</v>
      </c>
      <c r="R202" s="39">
        <f>IF(R$181=1,Q202*(1+Dateneingabe_Ergebnisse!$F23),0)</f>
        <v>0</v>
      </c>
      <c r="S202" s="39">
        <f>IF(S$181=1,R202*(1+Dateneingabe_Ergebnisse!$F23),0)</f>
        <v>0</v>
      </c>
      <c r="T202" s="39">
        <f>IF(T$181=1,S202*(1+Dateneingabe_Ergebnisse!$F23),0)</f>
        <v>0</v>
      </c>
      <c r="U202" s="39">
        <f>IF(U$181=1,T202*(1+Dateneingabe_Ergebnisse!$F23),0)</f>
        <v>0</v>
      </c>
      <c r="V202" s="39">
        <f>IF(V$181=1,U202*(1+Dateneingabe_Ergebnisse!$F23),0)</f>
        <v>0</v>
      </c>
    </row>
    <row r="203" spans="1:22" ht="12.75">
      <c r="A203" s="4" t="str">
        <f>Dateneingabe_Ergebnisse!$A$81</f>
        <v>### ggf. weitere Betriebsstoffe ergänzen</v>
      </c>
      <c r="B203" s="13"/>
      <c r="C203" s="39">
        <f>IF(C$181=1,Dateneingabe_Ergebnisse!$L81*Dateneingabe_Ergebnisse!$C24*(1+Dateneingabe_Ergebnisse!$F24),0)</f>
        <v>0</v>
      </c>
      <c r="D203" s="39">
        <f>IF(D$181=1,C203*(1+Dateneingabe_Ergebnisse!$F24),0)</f>
        <v>0</v>
      </c>
      <c r="E203" s="39">
        <f>IF(E$181=1,D203*(1+Dateneingabe_Ergebnisse!$F24),0)</f>
        <v>0</v>
      </c>
      <c r="F203" s="39">
        <f>IF(F$181=1,E203*(1+Dateneingabe_Ergebnisse!$F24),0)</f>
        <v>0</v>
      </c>
      <c r="G203" s="39">
        <f>IF(G$181=1,F203*(1+Dateneingabe_Ergebnisse!$F24),0)</f>
        <v>0</v>
      </c>
      <c r="H203" s="39">
        <f>IF(H$181=1,G203*(1+Dateneingabe_Ergebnisse!$F24),0)</f>
        <v>0</v>
      </c>
      <c r="I203" s="39">
        <f>IF(I$181=1,H203*(1+Dateneingabe_Ergebnisse!$F24),0)</f>
        <v>0</v>
      </c>
      <c r="J203" s="39">
        <f>IF(J$181=1,I203*(1+Dateneingabe_Ergebnisse!$F24),0)</f>
        <v>0</v>
      </c>
      <c r="K203" s="39">
        <f>IF(K$181=1,J203*(1+Dateneingabe_Ergebnisse!$F24),0)</f>
        <v>0</v>
      </c>
      <c r="L203" s="39">
        <f>IF(L$181=1,K203*(1+Dateneingabe_Ergebnisse!$F24),0)</f>
        <v>0</v>
      </c>
      <c r="M203" s="39">
        <f>IF(M$181=1,L203*(1+Dateneingabe_Ergebnisse!$F24),0)</f>
        <v>0</v>
      </c>
      <c r="N203" s="39">
        <f>IF(N$181=1,M203*(1+Dateneingabe_Ergebnisse!$F24),0)</f>
        <v>0</v>
      </c>
      <c r="O203" s="39">
        <f>IF(O$181=1,N203*(1+Dateneingabe_Ergebnisse!$F24),0)</f>
        <v>0</v>
      </c>
      <c r="P203" s="39">
        <f>IF(P$181=1,O203*(1+Dateneingabe_Ergebnisse!$F24),0)</f>
        <v>0</v>
      </c>
      <c r="Q203" s="39">
        <f>IF(Q$181=1,P203*(1+Dateneingabe_Ergebnisse!$F24),0)</f>
        <v>0</v>
      </c>
      <c r="R203" s="39">
        <f>IF(R$181=1,Q203*(1+Dateneingabe_Ergebnisse!$F24),0)</f>
        <v>0</v>
      </c>
      <c r="S203" s="39">
        <f>IF(S$181=1,R203*(1+Dateneingabe_Ergebnisse!$F24),0)</f>
        <v>0</v>
      </c>
      <c r="T203" s="39">
        <f>IF(T$181=1,S203*(1+Dateneingabe_Ergebnisse!$F24),0)</f>
        <v>0</v>
      </c>
      <c r="U203" s="39">
        <f>IF(U$181=1,T203*(1+Dateneingabe_Ergebnisse!$F24),0)</f>
        <v>0</v>
      </c>
      <c r="V203" s="39">
        <f>IF(V$181=1,U203*(1+Dateneingabe_Ergebnisse!$F24),0)</f>
        <v>0</v>
      </c>
    </row>
    <row r="204" spans="1:22" ht="12.75">
      <c r="A204" s="11" t="s">
        <v>180</v>
      </c>
      <c r="B204" s="13"/>
      <c r="C204" s="13"/>
      <c r="D204" s="13"/>
      <c r="E204" s="13"/>
      <c r="F204" s="13"/>
      <c r="G204" s="13"/>
      <c r="H204" s="13"/>
      <c r="I204" s="13"/>
      <c r="J204" s="13"/>
      <c r="K204" s="13"/>
      <c r="L204" s="13"/>
      <c r="M204" s="4"/>
      <c r="N204" s="4"/>
      <c r="O204" s="4"/>
      <c r="P204" s="4"/>
      <c r="Q204" s="4"/>
      <c r="R204" s="4"/>
      <c r="S204" s="4"/>
      <c r="T204" s="4"/>
      <c r="U204" s="4"/>
      <c r="V204" s="4"/>
    </row>
    <row r="205" spans="1:22" ht="12.75">
      <c r="A205" s="4" t="str">
        <f>Dateneingabe_Ergebnisse!$A$86</f>
        <v>Toner</v>
      </c>
      <c r="B205" s="13"/>
      <c r="C205" s="39">
        <f>IF(C$181=1,Dateneingabe_Ergebnisse!$L87*Dateneingabe_Ergebnisse!$L88*(1+Dateneingabe_Ergebnisse!$F29),0)</f>
        <v>0</v>
      </c>
      <c r="D205" s="39">
        <f>IF(D$181=1,C205*(1+Dateneingabe_Ergebnisse!$F29),0)</f>
        <v>0</v>
      </c>
      <c r="E205" s="39">
        <f>IF(E$181=1,D205*(1+Dateneingabe_Ergebnisse!$F29),0)</f>
        <v>0</v>
      </c>
      <c r="F205" s="39">
        <f>IF(F$181=1,E205*(1+Dateneingabe_Ergebnisse!$F29),0)</f>
        <v>0</v>
      </c>
      <c r="G205" s="39">
        <f>IF(G$181=1,F205*(1+Dateneingabe_Ergebnisse!$F29),0)</f>
        <v>0</v>
      </c>
      <c r="H205" s="39">
        <f>IF(H$181=1,G205*(1+Dateneingabe_Ergebnisse!$F29),0)</f>
        <v>0</v>
      </c>
      <c r="I205" s="39">
        <f>IF(I$181=1,H205*(1+Dateneingabe_Ergebnisse!$F29),0)</f>
        <v>0</v>
      </c>
      <c r="J205" s="39">
        <f>IF(J$181=1,I205*(1+Dateneingabe_Ergebnisse!$F29),0)</f>
        <v>0</v>
      </c>
      <c r="K205" s="39">
        <f>IF(K$181=1,J205*(1+Dateneingabe_Ergebnisse!$F29),0)</f>
        <v>0</v>
      </c>
      <c r="L205" s="39">
        <f>IF(L$181=1,K205*(1+Dateneingabe_Ergebnisse!$F29),0)</f>
        <v>0</v>
      </c>
      <c r="M205" s="39">
        <f>IF(M$181=1,L205*(1+Dateneingabe_Ergebnisse!$F29),0)</f>
        <v>0</v>
      </c>
      <c r="N205" s="39">
        <f>IF(N$181=1,M205*(1+Dateneingabe_Ergebnisse!$F29),0)</f>
        <v>0</v>
      </c>
      <c r="O205" s="39">
        <f>IF(O$181=1,N205*(1+Dateneingabe_Ergebnisse!$F29),0)</f>
        <v>0</v>
      </c>
      <c r="P205" s="39">
        <f>IF(P$181=1,O205*(1+Dateneingabe_Ergebnisse!$F29),0)</f>
        <v>0</v>
      </c>
      <c r="Q205" s="39">
        <f>IF(Q$181=1,P205*(1+Dateneingabe_Ergebnisse!$F29),0)</f>
        <v>0</v>
      </c>
      <c r="R205" s="39">
        <f>IF(R$181=1,Q205*(1+Dateneingabe_Ergebnisse!$F29),0)</f>
        <v>0</v>
      </c>
      <c r="S205" s="39">
        <f>IF(S$181=1,R205*(1+Dateneingabe_Ergebnisse!$F29),0)</f>
        <v>0</v>
      </c>
      <c r="T205" s="39">
        <f>IF(T$181=1,S205*(1+Dateneingabe_Ergebnisse!$F29),0)</f>
        <v>0</v>
      </c>
      <c r="U205" s="39">
        <f>IF(U$181=1,T205*(1+Dateneingabe_Ergebnisse!$F29),0)</f>
        <v>0</v>
      </c>
      <c r="V205" s="39">
        <f>IF(V$181=1,U205*(1+Dateneingabe_Ergebnisse!$F29),0)</f>
        <v>0</v>
      </c>
    </row>
    <row r="206" spans="1:22" ht="12.75">
      <c r="A206" s="4" t="str">
        <f>Dateneingabe_Ergebnisse!$A$89</f>
        <v>### ggf. weitere Betriebsstoffe ergänzen</v>
      </c>
      <c r="B206" s="13"/>
      <c r="C206" s="39">
        <f>IF(C$181=1,Dateneingabe_Ergebnisse!$L90*Dateneingabe_Ergebnisse!$L91*(1+Dateneingabe_Ergebnisse!$F30),0)</f>
        <v>0</v>
      </c>
      <c r="D206" s="39">
        <f>IF(D$181=1,C206*(1+Dateneingabe_Ergebnisse!$F30),0)</f>
        <v>0</v>
      </c>
      <c r="E206" s="39">
        <f>IF(E$181=1,D206*(1+Dateneingabe_Ergebnisse!$F30),0)</f>
        <v>0</v>
      </c>
      <c r="F206" s="39">
        <f>IF(F$181=1,E206*(1+Dateneingabe_Ergebnisse!$F30),0)</f>
        <v>0</v>
      </c>
      <c r="G206" s="39">
        <f>IF(G$181=1,F206*(1+Dateneingabe_Ergebnisse!$F30),0)</f>
        <v>0</v>
      </c>
      <c r="H206" s="39">
        <f>IF(H$181=1,G206*(1+Dateneingabe_Ergebnisse!$F30),0)</f>
        <v>0</v>
      </c>
      <c r="I206" s="39">
        <f>IF(I$181=1,H206*(1+Dateneingabe_Ergebnisse!$F30),0)</f>
        <v>0</v>
      </c>
      <c r="J206" s="39">
        <f>IF(J$181=1,I206*(1+Dateneingabe_Ergebnisse!$F30),0)</f>
        <v>0</v>
      </c>
      <c r="K206" s="39">
        <f>IF(K$181=1,J206*(1+Dateneingabe_Ergebnisse!$F30),0)</f>
        <v>0</v>
      </c>
      <c r="L206" s="39">
        <f>IF(L$181=1,K206*(1+Dateneingabe_Ergebnisse!$F30),0)</f>
        <v>0</v>
      </c>
      <c r="M206" s="39">
        <f>IF(M$181=1,L206*(1+Dateneingabe_Ergebnisse!$F30),0)</f>
        <v>0</v>
      </c>
      <c r="N206" s="39">
        <f>IF(N$181=1,M206*(1+Dateneingabe_Ergebnisse!$F30),0)</f>
        <v>0</v>
      </c>
      <c r="O206" s="39">
        <f>IF(O$181=1,N206*(1+Dateneingabe_Ergebnisse!$F30),0)</f>
        <v>0</v>
      </c>
      <c r="P206" s="39">
        <f>IF(P$181=1,O206*(1+Dateneingabe_Ergebnisse!$F30),0)</f>
        <v>0</v>
      </c>
      <c r="Q206" s="39">
        <f>IF(Q$181=1,P206*(1+Dateneingabe_Ergebnisse!$F30),0)</f>
        <v>0</v>
      </c>
      <c r="R206" s="39">
        <f>IF(R$181=1,Q206*(1+Dateneingabe_Ergebnisse!$F30),0)</f>
        <v>0</v>
      </c>
      <c r="S206" s="39">
        <f>IF(S$181=1,R206*(1+Dateneingabe_Ergebnisse!$F30),0)</f>
        <v>0</v>
      </c>
      <c r="T206" s="39">
        <f>IF(T$181=1,S206*(1+Dateneingabe_Ergebnisse!$F30),0)</f>
        <v>0</v>
      </c>
      <c r="U206" s="39">
        <f>IF(U$181=1,T206*(1+Dateneingabe_Ergebnisse!$F30),0)</f>
        <v>0</v>
      </c>
      <c r="V206" s="39">
        <f>IF(V$181=1,U206*(1+Dateneingabe_Ergebnisse!$F30),0)</f>
        <v>0</v>
      </c>
    </row>
    <row r="207" spans="1:22" ht="12.75">
      <c r="A207" s="4" t="str">
        <f>Dateneingabe_Ergebnisse!$A$92</f>
        <v>### ggf. weitere Betriebsstoffe ergänzen</v>
      </c>
      <c r="B207" s="13"/>
      <c r="C207" s="39">
        <f>IF(C$181=1,Dateneingabe_Ergebnisse!$L93*Dateneingabe_Ergebnisse!$L94*(1+Dateneingabe_Ergebnisse!$F31),0)</f>
        <v>0</v>
      </c>
      <c r="D207" s="39">
        <f>IF(D$181=1,C207*(1+Dateneingabe_Ergebnisse!$F31),0)</f>
        <v>0</v>
      </c>
      <c r="E207" s="39">
        <f>IF(E$181=1,D207*(1+Dateneingabe_Ergebnisse!$F31),0)</f>
        <v>0</v>
      </c>
      <c r="F207" s="39">
        <f>IF(F$181=1,E207*(1+Dateneingabe_Ergebnisse!$F31),0)</f>
        <v>0</v>
      </c>
      <c r="G207" s="39">
        <f>IF(G$181=1,F207*(1+Dateneingabe_Ergebnisse!$F31),0)</f>
        <v>0</v>
      </c>
      <c r="H207" s="39">
        <f>IF(H$181=1,G207*(1+Dateneingabe_Ergebnisse!$F31),0)</f>
        <v>0</v>
      </c>
      <c r="I207" s="39">
        <f>IF(I$181=1,H207*(1+Dateneingabe_Ergebnisse!$F31),0)</f>
        <v>0</v>
      </c>
      <c r="J207" s="39">
        <f>IF(J$181=1,I207*(1+Dateneingabe_Ergebnisse!$F31),0)</f>
        <v>0</v>
      </c>
      <c r="K207" s="39">
        <f>IF(K$181=1,J207*(1+Dateneingabe_Ergebnisse!$F31),0)</f>
        <v>0</v>
      </c>
      <c r="L207" s="39">
        <f>IF(L$181=1,K207*(1+Dateneingabe_Ergebnisse!$F31),0)</f>
        <v>0</v>
      </c>
      <c r="M207" s="39">
        <f>IF(M$181=1,L207*(1+Dateneingabe_Ergebnisse!$F31),0)</f>
        <v>0</v>
      </c>
      <c r="N207" s="39">
        <f>IF(N$181=1,M207*(1+Dateneingabe_Ergebnisse!$F31),0)</f>
        <v>0</v>
      </c>
      <c r="O207" s="39">
        <f>IF(O$181=1,N207*(1+Dateneingabe_Ergebnisse!$F31),0)</f>
        <v>0</v>
      </c>
      <c r="P207" s="39">
        <f>IF(P$181=1,O207*(1+Dateneingabe_Ergebnisse!$F31),0)</f>
        <v>0</v>
      </c>
      <c r="Q207" s="39">
        <f>IF(Q$181=1,P207*(1+Dateneingabe_Ergebnisse!$F31),0)</f>
        <v>0</v>
      </c>
      <c r="R207" s="39">
        <f>IF(R$181=1,Q207*(1+Dateneingabe_Ergebnisse!$F31),0)</f>
        <v>0</v>
      </c>
      <c r="S207" s="39">
        <f>IF(S$181=1,R207*(1+Dateneingabe_Ergebnisse!$F31),0)</f>
        <v>0</v>
      </c>
      <c r="T207" s="39">
        <f>IF(T$181=1,S207*(1+Dateneingabe_Ergebnisse!$F31),0)</f>
        <v>0</v>
      </c>
      <c r="U207" s="39">
        <f>IF(U$181=1,T207*(1+Dateneingabe_Ergebnisse!$F31),0)</f>
        <v>0</v>
      </c>
      <c r="V207" s="39">
        <f>IF(V$181=1,U207*(1+Dateneingabe_Ergebnisse!$F31),0)</f>
        <v>0</v>
      </c>
    </row>
    <row r="208" spans="1:22" ht="12.75">
      <c r="A208" s="11" t="s">
        <v>49</v>
      </c>
      <c r="B208" s="13"/>
      <c r="C208" s="13"/>
      <c r="D208" s="13"/>
      <c r="E208" s="13"/>
      <c r="F208" s="13"/>
      <c r="G208" s="13"/>
      <c r="H208" s="13"/>
      <c r="I208" s="13"/>
      <c r="J208" s="13"/>
      <c r="K208" s="13"/>
      <c r="L208" s="13"/>
      <c r="M208" s="4"/>
      <c r="N208" s="4"/>
      <c r="O208" s="4"/>
      <c r="P208" s="4"/>
      <c r="Q208" s="4"/>
      <c r="R208" s="4"/>
      <c r="S208" s="4"/>
      <c r="T208" s="4"/>
      <c r="U208" s="4"/>
      <c r="V208" s="4"/>
    </row>
    <row r="209" spans="1:22" ht="12.75">
      <c r="A209" s="4" t="str">
        <f>Dateneingabe_Ergebnisse!$A$99</f>
        <v>ArbeitnehmerInnengruppe 1</v>
      </c>
      <c r="B209" s="13"/>
      <c r="C209" s="39">
        <f>IF(C$181=1,Dateneingabe_Ergebnisse!$L99*Dateneingabe_Ergebnisse!$C36*(1+Dateneingabe_Ergebnisse!$F36),0)</f>
        <v>0</v>
      </c>
      <c r="D209" s="39">
        <f>IF(D$181=1,C209*(1+Dateneingabe_Ergebnisse!$F36),0)</f>
        <v>0</v>
      </c>
      <c r="E209" s="39">
        <f>IF(E$181=1,D209*(1+Dateneingabe_Ergebnisse!$F36),0)</f>
        <v>0</v>
      </c>
      <c r="F209" s="39">
        <f>IF(F$181=1,E209*(1+Dateneingabe_Ergebnisse!$F36),0)</f>
        <v>0</v>
      </c>
      <c r="G209" s="39">
        <f>IF(G$181=1,F209*(1+Dateneingabe_Ergebnisse!$F36),0)</f>
        <v>0</v>
      </c>
      <c r="H209" s="39">
        <f>IF(H$181=1,G209*(1+Dateneingabe_Ergebnisse!$F36),0)</f>
        <v>0</v>
      </c>
      <c r="I209" s="39">
        <f>IF(I$181=1,H209*(1+Dateneingabe_Ergebnisse!$F36),0)</f>
        <v>0</v>
      </c>
      <c r="J209" s="39">
        <f>IF(J$181=1,I209*(1+Dateneingabe_Ergebnisse!$F36),0)</f>
        <v>0</v>
      </c>
      <c r="K209" s="39">
        <f>IF(K$181=1,J209*(1+Dateneingabe_Ergebnisse!$F36),0)</f>
        <v>0</v>
      </c>
      <c r="L209" s="39">
        <f>IF(L$181=1,K209*(1+Dateneingabe_Ergebnisse!$F36),0)</f>
        <v>0</v>
      </c>
      <c r="M209" s="39">
        <f>IF(M$181=1,L209*(1+Dateneingabe_Ergebnisse!$F36),0)</f>
        <v>0</v>
      </c>
      <c r="N209" s="39">
        <f>IF(N$181=1,M209*(1+Dateneingabe_Ergebnisse!$F36),0)</f>
        <v>0</v>
      </c>
      <c r="O209" s="39">
        <f>IF(O$181=1,N209*(1+Dateneingabe_Ergebnisse!$F36),0)</f>
        <v>0</v>
      </c>
      <c r="P209" s="39">
        <f>IF(P$181=1,O209*(1+Dateneingabe_Ergebnisse!$F36),0)</f>
        <v>0</v>
      </c>
      <c r="Q209" s="39">
        <f>IF(Q$181=1,P209*(1+Dateneingabe_Ergebnisse!$F36),0)</f>
        <v>0</v>
      </c>
      <c r="R209" s="39">
        <f>IF(R$181=1,Q209*(1+Dateneingabe_Ergebnisse!$F36),0)</f>
        <v>0</v>
      </c>
      <c r="S209" s="39">
        <f>IF(S$181=1,R209*(1+Dateneingabe_Ergebnisse!$F36),0)</f>
        <v>0</v>
      </c>
      <c r="T209" s="39">
        <f>IF(T$181=1,S209*(1+Dateneingabe_Ergebnisse!$F36),0)</f>
        <v>0</v>
      </c>
      <c r="U209" s="39">
        <f>IF(U$181=1,T209*(1+Dateneingabe_Ergebnisse!$F36),0)</f>
        <v>0</v>
      </c>
      <c r="V209" s="39">
        <f>IF(V$181=1,U209*(1+Dateneingabe_Ergebnisse!$F36),0)</f>
        <v>0</v>
      </c>
    </row>
    <row r="210" spans="1:22" ht="12.75">
      <c r="A210" s="4" t="str">
        <f>Dateneingabe_Ergebnisse!$A$100</f>
        <v>ArbeitnehmerInnengruppe 2</v>
      </c>
      <c r="B210" s="13"/>
      <c r="C210" s="39">
        <f>IF(C$181=1,Dateneingabe_Ergebnisse!$L100*Dateneingabe_Ergebnisse!$C37*(1+Dateneingabe_Ergebnisse!$F37),0)</f>
        <v>0</v>
      </c>
      <c r="D210" s="39">
        <f>IF(D$181=1,C210*(1+Dateneingabe_Ergebnisse!$F37),0)</f>
        <v>0</v>
      </c>
      <c r="E210" s="39">
        <f>IF(E$181=1,D210*(1+Dateneingabe_Ergebnisse!$F37),0)</f>
        <v>0</v>
      </c>
      <c r="F210" s="39">
        <f>IF(F$181=1,E210*(1+Dateneingabe_Ergebnisse!$F37),0)</f>
        <v>0</v>
      </c>
      <c r="G210" s="39">
        <f>IF(G$181=1,F210*(1+Dateneingabe_Ergebnisse!$F37),0)</f>
        <v>0</v>
      </c>
      <c r="H210" s="39">
        <f>IF(H$181=1,G210*(1+Dateneingabe_Ergebnisse!$F37),0)</f>
        <v>0</v>
      </c>
      <c r="I210" s="39">
        <f>IF(I$181=1,H210*(1+Dateneingabe_Ergebnisse!$F37),0)</f>
        <v>0</v>
      </c>
      <c r="J210" s="39">
        <f>IF(J$181=1,I210*(1+Dateneingabe_Ergebnisse!$F37),0)</f>
        <v>0</v>
      </c>
      <c r="K210" s="39">
        <f>IF(K$181=1,J210*(1+Dateneingabe_Ergebnisse!$F37),0)</f>
        <v>0</v>
      </c>
      <c r="L210" s="39">
        <f>IF(L$181=1,K210*(1+Dateneingabe_Ergebnisse!$F37),0)</f>
        <v>0</v>
      </c>
      <c r="M210" s="39">
        <f>IF(M$181=1,L210*(1+Dateneingabe_Ergebnisse!$F37),0)</f>
        <v>0</v>
      </c>
      <c r="N210" s="39">
        <f>IF(N$181=1,M210*(1+Dateneingabe_Ergebnisse!$F37),0)</f>
        <v>0</v>
      </c>
      <c r="O210" s="39">
        <f>IF(O$181=1,N210*(1+Dateneingabe_Ergebnisse!$F37),0)</f>
        <v>0</v>
      </c>
      <c r="P210" s="39">
        <f>IF(P$181=1,O210*(1+Dateneingabe_Ergebnisse!$F37),0)</f>
        <v>0</v>
      </c>
      <c r="Q210" s="39">
        <f>IF(Q$181=1,P210*(1+Dateneingabe_Ergebnisse!$F37),0)</f>
        <v>0</v>
      </c>
      <c r="R210" s="39">
        <f>IF(R$181=1,Q210*(1+Dateneingabe_Ergebnisse!$F37),0)</f>
        <v>0</v>
      </c>
      <c r="S210" s="39">
        <f>IF(S$181=1,R210*(1+Dateneingabe_Ergebnisse!$F37),0)</f>
        <v>0</v>
      </c>
      <c r="T210" s="39">
        <f>IF(T$181=1,S210*(1+Dateneingabe_Ergebnisse!$F37),0)</f>
        <v>0</v>
      </c>
      <c r="U210" s="39">
        <f>IF(U$181=1,T210*(1+Dateneingabe_Ergebnisse!$F37),0)</f>
        <v>0</v>
      </c>
      <c r="V210" s="39">
        <f>IF(V$181=1,U210*(1+Dateneingabe_Ergebnisse!$F37),0)</f>
        <v>0</v>
      </c>
    </row>
    <row r="211" spans="1:22" ht="12.75">
      <c r="A211" s="4" t="str">
        <f>Dateneingabe_Ergebnisse!$A$101</f>
        <v>ArbeitnehmerInnengruppe 3</v>
      </c>
      <c r="B211" s="13"/>
      <c r="C211" s="39">
        <f>IF(C$181=1,Dateneingabe_Ergebnisse!$L101*Dateneingabe_Ergebnisse!$C38*(1+Dateneingabe_Ergebnisse!$F38),0)</f>
        <v>0</v>
      </c>
      <c r="D211" s="39">
        <f>IF(D$181=1,C211*(1+Dateneingabe_Ergebnisse!$F38),0)</f>
        <v>0</v>
      </c>
      <c r="E211" s="39">
        <f>IF(E$181=1,D211*(1+Dateneingabe_Ergebnisse!$F38),0)</f>
        <v>0</v>
      </c>
      <c r="F211" s="39">
        <f>IF(F$181=1,E211*(1+Dateneingabe_Ergebnisse!$F38),0)</f>
        <v>0</v>
      </c>
      <c r="G211" s="39">
        <f>IF(G$181=1,F211*(1+Dateneingabe_Ergebnisse!$F38),0)</f>
        <v>0</v>
      </c>
      <c r="H211" s="39">
        <f>IF(H$181=1,G211*(1+Dateneingabe_Ergebnisse!$F38),0)</f>
        <v>0</v>
      </c>
      <c r="I211" s="39">
        <f>IF(I$181=1,H211*(1+Dateneingabe_Ergebnisse!$F38),0)</f>
        <v>0</v>
      </c>
      <c r="J211" s="39">
        <f>IF(J$181=1,I211*(1+Dateneingabe_Ergebnisse!$F38),0)</f>
        <v>0</v>
      </c>
      <c r="K211" s="39">
        <f>IF(K$181=1,J211*(1+Dateneingabe_Ergebnisse!$F38),0)</f>
        <v>0</v>
      </c>
      <c r="L211" s="39">
        <f>IF(L$181=1,K211*(1+Dateneingabe_Ergebnisse!$F38),0)</f>
        <v>0</v>
      </c>
      <c r="M211" s="39">
        <f>IF(M$181=1,L211*(1+Dateneingabe_Ergebnisse!$F38),0)</f>
        <v>0</v>
      </c>
      <c r="N211" s="39">
        <f>IF(N$181=1,M211*(1+Dateneingabe_Ergebnisse!$F38),0)</f>
        <v>0</v>
      </c>
      <c r="O211" s="39">
        <f>IF(O$181=1,N211*(1+Dateneingabe_Ergebnisse!$F38),0)</f>
        <v>0</v>
      </c>
      <c r="P211" s="39">
        <f>IF(P$181=1,O211*(1+Dateneingabe_Ergebnisse!$F38),0)</f>
        <v>0</v>
      </c>
      <c r="Q211" s="39">
        <f>IF(Q$181=1,P211*(1+Dateneingabe_Ergebnisse!$F38),0)</f>
        <v>0</v>
      </c>
      <c r="R211" s="39">
        <f>IF(R$181=1,Q211*(1+Dateneingabe_Ergebnisse!$F38),0)</f>
        <v>0</v>
      </c>
      <c r="S211" s="39">
        <f>IF(S$181=1,R211*(1+Dateneingabe_Ergebnisse!$F38),0)</f>
        <v>0</v>
      </c>
      <c r="T211" s="39">
        <f>IF(T$181=1,S211*(1+Dateneingabe_Ergebnisse!$F38),0)</f>
        <v>0</v>
      </c>
      <c r="U211" s="39">
        <f>IF(U$181=1,T211*(1+Dateneingabe_Ergebnisse!$F38),0)</f>
        <v>0</v>
      </c>
      <c r="V211" s="39">
        <f>IF(V$181=1,U211*(1+Dateneingabe_Ergebnisse!$F38),0)</f>
        <v>0</v>
      </c>
    </row>
    <row r="212" spans="1:22" ht="12.75">
      <c r="A212" s="11" t="s">
        <v>80</v>
      </c>
      <c r="B212" s="13"/>
      <c r="C212" s="13"/>
      <c r="D212" s="13"/>
      <c r="E212" s="13"/>
      <c r="F212" s="13"/>
      <c r="G212" s="13"/>
      <c r="H212" s="13"/>
      <c r="I212" s="13"/>
      <c r="J212" s="13"/>
      <c r="K212" s="13"/>
      <c r="L212" s="13"/>
      <c r="M212" s="4"/>
      <c r="N212" s="4"/>
      <c r="O212" s="4"/>
      <c r="P212" s="4"/>
      <c r="Q212" s="4"/>
      <c r="R212" s="4"/>
      <c r="S212" s="4"/>
      <c r="T212" s="4"/>
      <c r="U212" s="4"/>
      <c r="V212" s="4"/>
    </row>
    <row r="213" spans="1:22" ht="12.75">
      <c r="A213" s="4" t="str">
        <f>Dateneingabe_Ergebnisse!$A$106</f>
        <v>Gebühr</v>
      </c>
      <c r="B213" s="13"/>
      <c r="C213" s="39">
        <f>IF(C$181=1,C$182*Dateneingabe_Ergebnisse!$L106,0)</f>
        <v>0</v>
      </c>
      <c r="D213" s="39">
        <f>IF(D$181=1,D$182*Dateneingabe_Ergebnisse!$L106,0)</f>
        <v>0</v>
      </c>
      <c r="E213" s="39">
        <f>IF(E$181=1,E$182*Dateneingabe_Ergebnisse!$L106,0)</f>
        <v>0</v>
      </c>
      <c r="F213" s="39">
        <f>IF(F$181=1,F$182*Dateneingabe_Ergebnisse!$L106,0)</f>
        <v>0</v>
      </c>
      <c r="G213" s="39">
        <f>IF(G$181=1,G$182*Dateneingabe_Ergebnisse!$L106,0)</f>
        <v>0</v>
      </c>
      <c r="H213" s="39">
        <f>IF(H$181=1,H$182*Dateneingabe_Ergebnisse!$L106,0)</f>
        <v>0</v>
      </c>
      <c r="I213" s="39">
        <f>IF(I$181=1,I$182*Dateneingabe_Ergebnisse!$L106,0)</f>
        <v>0</v>
      </c>
      <c r="J213" s="39">
        <f>IF(J$181=1,J$182*Dateneingabe_Ergebnisse!$L106,0)</f>
        <v>0</v>
      </c>
      <c r="K213" s="39">
        <f>IF(K$181=1,K$182*Dateneingabe_Ergebnisse!$L106,0)</f>
        <v>0</v>
      </c>
      <c r="L213" s="39">
        <f>IF(L$181=1,L$182*Dateneingabe_Ergebnisse!$L106,0)</f>
        <v>0</v>
      </c>
      <c r="M213" s="39">
        <f>IF(M$181=1,M$182*Dateneingabe_Ergebnisse!$L106,0)</f>
        <v>0</v>
      </c>
      <c r="N213" s="39">
        <f>IF(N$181=1,N$182*Dateneingabe_Ergebnisse!$L106,0)</f>
        <v>0</v>
      </c>
      <c r="O213" s="39">
        <f>IF(O$181=1,O$182*Dateneingabe_Ergebnisse!$L106,0)</f>
        <v>0</v>
      </c>
      <c r="P213" s="39">
        <f>IF(P$181=1,P$182*Dateneingabe_Ergebnisse!$L106,0)</f>
        <v>0</v>
      </c>
      <c r="Q213" s="39">
        <f>IF(Q$181=1,Q$182*Dateneingabe_Ergebnisse!$L106,0)</f>
        <v>0</v>
      </c>
      <c r="R213" s="39">
        <f>IF(R$181=1,R$182*Dateneingabe_Ergebnisse!$L106,0)</f>
        <v>0</v>
      </c>
      <c r="S213" s="39">
        <f>IF(S$181=1,S$182*Dateneingabe_Ergebnisse!$L106,0)</f>
        <v>0</v>
      </c>
      <c r="T213" s="39">
        <f>IF(T$181=1,T$182*Dateneingabe_Ergebnisse!$L106,0)</f>
        <v>0</v>
      </c>
      <c r="U213" s="39">
        <f>IF(U$181=1,U$182*Dateneingabe_Ergebnisse!$L106,0)</f>
        <v>0</v>
      </c>
      <c r="V213" s="39">
        <f>IF(V$181=1,V$182*Dateneingabe_Ergebnisse!$L106,0)</f>
        <v>0</v>
      </c>
    </row>
    <row r="214" spans="1:22" ht="12.75">
      <c r="A214" s="4" t="str">
        <f>Dateneingabe_Ergebnisse!$A$107</f>
        <v>### ggf. weitere Kosten für die Entsorgung ergänzen</v>
      </c>
      <c r="B214" s="13"/>
      <c r="C214" s="39">
        <f>IF(C$181=1,C$182*Dateneingabe_Ergebnisse!$L107,0)</f>
        <v>0</v>
      </c>
      <c r="D214" s="39">
        <f>IF(D$181=1,D$182*Dateneingabe_Ergebnisse!$L107,0)</f>
        <v>0</v>
      </c>
      <c r="E214" s="39">
        <f>IF(E$181=1,E$182*Dateneingabe_Ergebnisse!$L107,0)</f>
        <v>0</v>
      </c>
      <c r="F214" s="39">
        <f>IF(F$181=1,F$182*Dateneingabe_Ergebnisse!$L107,0)</f>
        <v>0</v>
      </c>
      <c r="G214" s="39">
        <f>IF(G$181=1,G$182*Dateneingabe_Ergebnisse!$L107,0)</f>
        <v>0</v>
      </c>
      <c r="H214" s="39">
        <f>IF(H$181=1,H$182*Dateneingabe_Ergebnisse!$L107,0)</f>
        <v>0</v>
      </c>
      <c r="I214" s="39">
        <f>IF(I$181=1,I$182*Dateneingabe_Ergebnisse!$L107,0)</f>
        <v>0</v>
      </c>
      <c r="J214" s="39">
        <f>IF(J$181=1,J$182*Dateneingabe_Ergebnisse!$L107,0)</f>
        <v>0</v>
      </c>
      <c r="K214" s="39">
        <f>IF(K$181=1,K$182*Dateneingabe_Ergebnisse!$L107,0)</f>
        <v>0</v>
      </c>
      <c r="L214" s="39">
        <f>IF(L$181=1,L$182*Dateneingabe_Ergebnisse!$L107,0)</f>
        <v>0</v>
      </c>
      <c r="M214" s="39">
        <f>IF(M$181=1,M$182*Dateneingabe_Ergebnisse!$L107,0)</f>
        <v>0</v>
      </c>
      <c r="N214" s="39">
        <f>IF(N$181=1,N$182*Dateneingabe_Ergebnisse!$L107,0)</f>
        <v>0</v>
      </c>
      <c r="O214" s="39">
        <f>IF(O$181=1,O$182*Dateneingabe_Ergebnisse!$L107,0)</f>
        <v>0</v>
      </c>
      <c r="P214" s="39">
        <f>IF(P$181=1,P$182*Dateneingabe_Ergebnisse!$L107,0)</f>
        <v>0</v>
      </c>
      <c r="Q214" s="39">
        <f>IF(Q$181=1,Q$182*Dateneingabe_Ergebnisse!$L107,0)</f>
        <v>0</v>
      </c>
      <c r="R214" s="39">
        <f>IF(R$181=1,R$182*Dateneingabe_Ergebnisse!$L107,0)</f>
        <v>0</v>
      </c>
      <c r="S214" s="39">
        <f>IF(S$181=1,S$182*Dateneingabe_Ergebnisse!$L107,0)</f>
        <v>0</v>
      </c>
      <c r="T214" s="39">
        <f>IF(T$181=1,T$182*Dateneingabe_Ergebnisse!$L107,0)</f>
        <v>0</v>
      </c>
      <c r="U214" s="39">
        <f>IF(U$181=1,U$182*Dateneingabe_Ergebnisse!$L107,0)</f>
        <v>0</v>
      </c>
      <c r="V214" s="39">
        <f>IF(V$181=1,V$182*Dateneingabe_Ergebnisse!$L107,0)</f>
        <v>0</v>
      </c>
    </row>
    <row r="215" spans="1:22" ht="12.75">
      <c r="A215" s="4" t="str">
        <f>Dateneingabe_Ergebnisse!$A$108</f>
        <v>### ggf. weitere Kosten für die Entsorgung ergänzen</v>
      </c>
      <c r="B215" s="4"/>
      <c r="C215" s="39">
        <f>IF(C$181=1,C$182*Dateneingabe_Ergebnisse!$L108,0)</f>
        <v>0</v>
      </c>
      <c r="D215" s="39">
        <f>IF(D$181=1,D$182*Dateneingabe_Ergebnisse!$L108,0)</f>
        <v>0</v>
      </c>
      <c r="E215" s="39">
        <f>IF(E$181=1,E$182*Dateneingabe_Ergebnisse!$L108,0)</f>
        <v>0</v>
      </c>
      <c r="F215" s="39">
        <f>IF(F$181=1,F$182*Dateneingabe_Ergebnisse!$L108,0)</f>
        <v>0</v>
      </c>
      <c r="G215" s="39">
        <f>IF(G$181=1,G$182*Dateneingabe_Ergebnisse!$L108,0)</f>
        <v>0</v>
      </c>
      <c r="H215" s="39">
        <f>IF(H$181=1,H$182*Dateneingabe_Ergebnisse!$L108,0)</f>
        <v>0</v>
      </c>
      <c r="I215" s="39">
        <f>IF(I$181=1,I$182*Dateneingabe_Ergebnisse!$L108,0)</f>
        <v>0</v>
      </c>
      <c r="J215" s="39">
        <f>IF(J$181=1,J$182*Dateneingabe_Ergebnisse!$L108,0)</f>
        <v>0</v>
      </c>
      <c r="K215" s="39">
        <f>IF(K$181=1,K$182*Dateneingabe_Ergebnisse!$L108,0)</f>
        <v>0</v>
      </c>
      <c r="L215" s="39">
        <f>IF(L$181=1,L$182*Dateneingabe_Ergebnisse!$L108,0)</f>
        <v>0</v>
      </c>
      <c r="M215" s="39">
        <f>IF(M$181=1,M$182*Dateneingabe_Ergebnisse!$L108,0)</f>
        <v>0</v>
      </c>
      <c r="N215" s="39">
        <f>IF(N$181=1,N$182*Dateneingabe_Ergebnisse!$L108,0)</f>
        <v>0</v>
      </c>
      <c r="O215" s="39">
        <f>IF(O$181=1,O$182*Dateneingabe_Ergebnisse!$L108,0)</f>
        <v>0</v>
      </c>
      <c r="P215" s="39">
        <f>IF(P$181=1,P$182*Dateneingabe_Ergebnisse!$L108,0)</f>
        <v>0</v>
      </c>
      <c r="Q215" s="39">
        <f>IF(Q$181=1,Q$182*Dateneingabe_Ergebnisse!$L108,0)</f>
        <v>0</v>
      </c>
      <c r="R215" s="39">
        <f>IF(R$181=1,R$182*Dateneingabe_Ergebnisse!$L108,0)</f>
        <v>0</v>
      </c>
      <c r="S215" s="39">
        <f>IF(S$181=1,S$182*Dateneingabe_Ergebnisse!$L108,0)</f>
        <v>0</v>
      </c>
      <c r="T215" s="39">
        <f>IF(T$181=1,T$182*Dateneingabe_Ergebnisse!$L108,0)</f>
        <v>0</v>
      </c>
      <c r="U215" s="39">
        <f>IF(U$181=1,U$182*Dateneingabe_Ergebnisse!$L108,0)</f>
        <v>0</v>
      </c>
      <c r="V215" s="39">
        <f>IF(V$181=1,V$182*Dateneingabe_Ergebnisse!$L108,0)</f>
        <v>0</v>
      </c>
    </row>
    <row r="216" spans="1:22" ht="12.75">
      <c r="A216" s="5"/>
      <c r="B216" s="5"/>
      <c r="C216" s="5"/>
      <c r="D216" s="5"/>
      <c r="E216" s="5"/>
      <c r="F216" s="5"/>
      <c r="G216" s="5"/>
      <c r="H216" s="5"/>
      <c r="I216" s="5"/>
      <c r="J216" s="5"/>
      <c r="K216" s="5"/>
      <c r="L216" s="5"/>
      <c r="M216" s="5"/>
      <c r="N216" s="5"/>
      <c r="O216" s="5"/>
      <c r="P216" s="5"/>
      <c r="Q216" s="5"/>
      <c r="R216" s="5"/>
      <c r="S216" s="5"/>
      <c r="T216" s="5"/>
      <c r="U216" s="5"/>
      <c r="V216" s="5"/>
    </row>
    <row r="217" s="5" customFormat="1" ht="12.75"/>
    <row r="218" s="5" customFormat="1" ht="15">
      <c r="A218" s="14" t="s">
        <v>89</v>
      </c>
    </row>
    <row r="219" spans="1:22" ht="12.75">
      <c r="A219" s="19" t="s">
        <v>44</v>
      </c>
      <c r="B219" s="11">
        <v>0</v>
      </c>
      <c r="C219" s="11">
        <v>1</v>
      </c>
      <c r="D219" s="11">
        <v>2</v>
      </c>
      <c r="E219" s="11">
        <v>3</v>
      </c>
      <c r="F219" s="11">
        <v>4</v>
      </c>
      <c r="G219" s="11">
        <v>5</v>
      </c>
      <c r="H219" s="11">
        <v>6</v>
      </c>
      <c r="I219" s="11">
        <v>7</v>
      </c>
      <c r="J219" s="11">
        <v>8</v>
      </c>
      <c r="K219" s="11">
        <v>9</v>
      </c>
      <c r="L219" s="11">
        <v>10</v>
      </c>
      <c r="M219" s="11">
        <v>11</v>
      </c>
      <c r="N219" s="11">
        <v>12</v>
      </c>
      <c r="O219" s="11">
        <v>13</v>
      </c>
      <c r="P219" s="11">
        <v>14</v>
      </c>
      <c r="Q219" s="11">
        <v>15</v>
      </c>
      <c r="R219" s="11">
        <v>16</v>
      </c>
      <c r="S219" s="11">
        <v>17</v>
      </c>
      <c r="T219" s="11">
        <v>18</v>
      </c>
      <c r="U219" s="11">
        <v>19</v>
      </c>
      <c r="V219" s="11">
        <v>20</v>
      </c>
    </row>
    <row r="220" spans="1:23" ht="12.75">
      <c r="A220" s="32" t="s">
        <v>17</v>
      </c>
      <c r="B220" s="33">
        <f>(1+Dateneingabe_Ergebnisse!$C$43)^-B219</f>
        <v>1</v>
      </c>
      <c r="C220" s="33">
        <f>(1+Dateneingabe_Ergebnisse!$C$43)^-C219</f>
        <v>0.9587727708533078</v>
      </c>
      <c r="D220" s="33">
        <f>(1+Dateneingabe_Ergebnisse!$C$43)^-D219</f>
        <v>0.9192452261297296</v>
      </c>
      <c r="E220" s="33">
        <f>(1+Dateneingabe_Ergebnisse!$C$43)^-E219</f>
        <v>0.8813472925500764</v>
      </c>
      <c r="F220" s="33">
        <f>(1+Dateneingabe_Ergebnisse!$C$43)^-F219</f>
        <v>0.8450117857622976</v>
      </c>
      <c r="G220" s="33">
        <f>(1+Dateneingabe_Ergebnisse!$C$43)^-G219</f>
        <v>0.8101742912390197</v>
      </c>
      <c r="H220" s="33">
        <f>(1+Dateneingabe_Ergebnisse!$C$43)^-H219</f>
        <v>0.7767730500853498</v>
      </c>
      <c r="I220" s="33">
        <f>(1+Dateneingabe_Ergebnisse!$C$43)^-I219</f>
        <v>0.7447488495545062</v>
      </c>
      <c r="J220" s="33">
        <f>(1+Dateneingabe_Ergebnisse!$C$43)^-J219</f>
        <v>0.7140449180771872</v>
      </c>
      <c r="K220" s="33">
        <f>(1+Dateneingabe_Ergebnisse!$C$43)^-K219</f>
        <v>0.6846068246185879</v>
      </c>
      <c r="L220" s="33">
        <f>(1+Dateneingabe_Ergebnisse!$C$43)^-L219</f>
        <v>0.6563823821846481</v>
      </c>
      <c r="M220" s="33">
        <f>(1+Dateneingabe_Ergebnisse!$C$43)^-M219</f>
        <v>0.6293215553064699</v>
      </c>
      <c r="N220" s="33">
        <f>(1+Dateneingabe_Ergebnisse!$C$43)^-N219</f>
        <v>0.6033763713388973</v>
      </c>
      <c r="O220" s="33">
        <f>(1+Dateneingabe_Ergebnisse!$C$43)^-O219</f>
        <v>0.578500835416009</v>
      </c>
      <c r="P220" s="33">
        <f>(1+Dateneingabe_Ergebnisse!$C$43)^-P219</f>
        <v>0.5546508489127603</v>
      </c>
      <c r="Q220" s="33">
        <f>(1+Dateneingabe_Ergebnisse!$C$43)^-Q219</f>
        <v>0.5317841312682268</v>
      </c>
      <c r="R220" s="33">
        <f>(1+Dateneingabe_Ergebnisse!$C$43)^-R219</f>
        <v>0.5098601450318568</v>
      </c>
      <c r="S220" s="33">
        <f>(1+Dateneingabe_Ergebnisse!$C$43)^-S219</f>
        <v>0.48884002399986276</v>
      </c>
      <c r="T220" s="33">
        <f>(1+Dateneingabe_Ergebnisse!$C$43)^-T219</f>
        <v>0.468686504314346</v>
      </c>
      <c r="U220" s="33">
        <f>(1+Dateneingabe_Ergebnisse!$C$43)^-U219</f>
        <v>0.44936385840301635</v>
      </c>
      <c r="V220" s="33">
        <f>(1+Dateneingabe_Ergebnisse!$C$43)^-V219</f>
        <v>0.4308378316423934</v>
      </c>
      <c r="W220" s="4"/>
    </row>
    <row r="221" spans="1:23" s="5" customFormat="1" ht="12.75">
      <c r="A221" s="4"/>
      <c r="B221" s="12"/>
      <c r="C221" s="12"/>
      <c r="D221" s="12"/>
      <c r="E221" s="12"/>
      <c r="F221" s="12"/>
      <c r="G221" s="12"/>
      <c r="H221" s="12"/>
      <c r="I221" s="12"/>
      <c r="J221" s="12"/>
      <c r="K221" s="12"/>
      <c r="L221" s="12"/>
      <c r="M221" s="4"/>
      <c r="N221" s="4"/>
      <c r="O221" s="4"/>
      <c r="P221" s="4"/>
      <c r="Q221" s="4"/>
      <c r="R221" s="4"/>
      <c r="S221" s="4"/>
      <c r="T221" s="4"/>
      <c r="U221" s="4"/>
      <c r="V221" s="4"/>
      <c r="W221" s="4"/>
    </row>
    <row r="222" spans="1:23" s="5" customFormat="1" ht="12.75">
      <c r="A222" s="11" t="str">
        <f>A184</f>
        <v>Kostenelement</v>
      </c>
      <c r="B222" s="12"/>
      <c r="C222" s="12"/>
      <c r="D222" s="12"/>
      <c r="E222" s="12"/>
      <c r="F222" s="12"/>
      <c r="G222" s="12"/>
      <c r="H222" s="12"/>
      <c r="I222" s="12"/>
      <c r="J222" s="12"/>
      <c r="K222" s="12"/>
      <c r="L222" s="12"/>
      <c r="M222" s="4"/>
      <c r="N222" s="4"/>
      <c r="O222" s="4"/>
      <c r="P222" s="4"/>
      <c r="Q222" s="4"/>
      <c r="R222" s="4"/>
      <c r="S222" s="4"/>
      <c r="T222" s="4"/>
      <c r="U222" s="4"/>
      <c r="V222" s="4"/>
      <c r="W222" s="4"/>
    </row>
    <row r="223" spans="1:23" s="5" customFormat="1" ht="12.75">
      <c r="A223" s="4" t="s">
        <v>32</v>
      </c>
      <c r="B223" s="40">
        <f>SUM(B186:B189)*B220</f>
        <v>0</v>
      </c>
      <c r="C223" s="12"/>
      <c r="D223" s="12"/>
      <c r="E223" s="12"/>
      <c r="F223" s="12"/>
      <c r="G223" s="12"/>
      <c r="H223" s="12"/>
      <c r="I223" s="12"/>
      <c r="J223" s="12"/>
      <c r="K223" s="12"/>
      <c r="L223" s="12"/>
      <c r="M223" s="4"/>
      <c r="N223" s="4"/>
      <c r="O223" s="4"/>
      <c r="P223" s="4"/>
      <c r="Q223" s="4"/>
      <c r="R223" s="4"/>
      <c r="S223" s="4"/>
      <c r="T223" s="4"/>
      <c r="U223" s="4"/>
      <c r="V223" s="4"/>
      <c r="W223" s="34">
        <f aca="true" t="shared" si="27" ref="W223:W231">SUM(B223:V223)</f>
        <v>0</v>
      </c>
    </row>
    <row r="224" spans="1:23" s="5" customFormat="1" ht="12.75">
      <c r="A224" s="4" t="s">
        <v>41</v>
      </c>
      <c r="B224" s="12"/>
      <c r="C224" s="40">
        <f aca="true" t="shared" si="28" ref="C224:V224">SUM(C191:C195)*C220</f>
        <v>0</v>
      </c>
      <c r="D224" s="40">
        <f t="shared" si="28"/>
        <v>0</v>
      </c>
      <c r="E224" s="40">
        <f t="shared" si="28"/>
        <v>0</v>
      </c>
      <c r="F224" s="40">
        <f t="shared" si="28"/>
        <v>0</v>
      </c>
      <c r="G224" s="40">
        <f t="shared" si="28"/>
        <v>0</v>
      </c>
      <c r="H224" s="40">
        <f t="shared" si="28"/>
        <v>0</v>
      </c>
      <c r="I224" s="40">
        <f t="shared" si="28"/>
        <v>0</v>
      </c>
      <c r="J224" s="40">
        <f t="shared" si="28"/>
        <v>0</v>
      </c>
      <c r="K224" s="40">
        <f t="shared" si="28"/>
        <v>0</v>
      </c>
      <c r="L224" s="40">
        <f t="shared" si="28"/>
        <v>0</v>
      </c>
      <c r="M224" s="40">
        <f t="shared" si="28"/>
        <v>0</v>
      </c>
      <c r="N224" s="40">
        <f t="shared" si="28"/>
        <v>0</v>
      </c>
      <c r="O224" s="40">
        <f t="shared" si="28"/>
        <v>0</v>
      </c>
      <c r="P224" s="40">
        <f t="shared" si="28"/>
        <v>0</v>
      </c>
      <c r="Q224" s="40">
        <f t="shared" si="28"/>
        <v>0</v>
      </c>
      <c r="R224" s="40">
        <f t="shared" si="28"/>
        <v>0</v>
      </c>
      <c r="S224" s="40">
        <f t="shared" si="28"/>
        <v>0</v>
      </c>
      <c r="T224" s="40">
        <f t="shared" si="28"/>
        <v>0</v>
      </c>
      <c r="U224" s="40">
        <f t="shared" si="28"/>
        <v>0</v>
      </c>
      <c r="V224" s="40">
        <f t="shared" si="28"/>
        <v>0</v>
      </c>
      <c r="W224" s="34">
        <f t="shared" si="27"/>
        <v>0</v>
      </c>
    </row>
    <row r="225" spans="1:23" s="5" customFormat="1" ht="12.75">
      <c r="A225" s="4" t="s">
        <v>134</v>
      </c>
      <c r="B225" s="12"/>
      <c r="C225" s="40">
        <f>SUM(C197:C198)*C220</f>
        <v>0</v>
      </c>
      <c r="D225" s="40">
        <f aca="true" t="shared" si="29" ref="D225:V225">SUM(D197:D198)*D220</f>
        <v>0</v>
      </c>
      <c r="E225" s="40">
        <f t="shared" si="29"/>
        <v>0</v>
      </c>
      <c r="F225" s="40">
        <f t="shared" si="29"/>
        <v>0</v>
      </c>
      <c r="G225" s="40">
        <f t="shared" si="29"/>
        <v>0</v>
      </c>
      <c r="H225" s="40">
        <f t="shared" si="29"/>
        <v>0</v>
      </c>
      <c r="I225" s="40">
        <f t="shared" si="29"/>
        <v>0</v>
      </c>
      <c r="J225" s="40">
        <f t="shared" si="29"/>
        <v>0</v>
      </c>
      <c r="K225" s="40">
        <f t="shared" si="29"/>
        <v>0</v>
      </c>
      <c r="L225" s="40">
        <f t="shared" si="29"/>
        <v>0</v>
      </c>
      <c r="M225" s="40">
        <f t="shared" si="29"/>
        <v>0</v>
      </c>
      <c r="N225" s="40">
        <f t="shared" si="29"/>
        <v>0</v>
      </c>
      <c r="O225" s="40">
        <f t="shared" si="29"/>
        <v>0</v>
      </c>
      <c r="P225" s="40">
        <f t="shared" si="29"/>
        <v>0</v>
      </c>
      <c r="Q225" s="40">
        <f t="shared" si="29"/>
        <v>0</v>
      </c>
      <c r="R225" s="40">
        <f t="shared" si="29"/>
        <v>0</v>
      </c>
      <c r="S225" s="40">
        <f t="shared" si="29"/>
        <v>0</v>
      </c>
      <c r="T225" s="40">
        <f t="shared" si="29"/>
        <v>0</v>
      </c>
      <c r="U225" s="40">
        <f t="shared" si="29"/>
        <v>0</v>
      </c>
      <c r="V225" s="40">
        <f t="shared" si="29"/>
        <v>0</v>
      </c>
      <c r="W225" s="34">
        <f t="shared" si="27"/>
        <v>0</v>
      </c>
    </row>
    <row r="226" spans="1:23" s="5" customFormat="1" ht="12.75">
      <c r="A226" s="4" t="s">
        <v>135</v>
      </c>
      <c r="B226" s="12"/>
      <c r="C226" s="40">
        <f>SUM(C199:C200)*C220</f>
        <v>0</v>
      </c>
      <c r="D226" s="40">
        <f aca="true" t="shared" si="30" ref="D226:V226">SUM(D199:D200)*D220</f>
        <v>0</v>
      </c>
      <c r="E226" s="40">
        <f t="shared" si="30"/>
        <v>0</v>
      </c>
      <c r="F226" s="40">
        <f t="shared" si="30"/>
        <v>0</v>
      </c>
      <c r="G226" s="40">
        <f t="shared" si="30"/>
        <v>0</v>
      </c>
      <c r="H226" s="40">
        <f t="shared" si="30"/>
        <v>0</v>
      </c>
      <c r="I226" s="40">
        <f t="shared" si="30"/>
        <v>0</v>
      </c>
      <c r="J226" s="40">
        <f t="shared" si="30"/>
        <v>0</v>
      </c>
      <c r="K226" s="40">
        <f t="shared" si="30"/>
        <v>0</v>
      </c>
      <c r="L226" s="40">
        <f t="shared" si="30"/>
        <v>0</v>
      </c>
      <c r="M226" s="40">
        <f t="shared" si="30"/>
        <v>0</v>
      </c>
      <c r="N226" s="40">
        <f t="shared" si="30"/>
        <v>0</v>
      </c>
      <c r="O226" s="40">
        <f t="shared" si="30"/>
        <v>0</v>
      </c>
      <c r="P226" s="40">
        <f t="shared" si="30"/>
        <v>0</v>
      </c>
      <c r="Q226" s="40">
        <f t="shared" si="30"/>
        <v>0</v>
      </c>
      <c r="R226" s="40">
        <f t="shared" si="30"/>
        <v>0</v>
      </c>
      <c r="S226" s="40">
        <f t="shared" si="30"/>
        <v>0</v>
      </c>
      <c r="T226" s="40">
        <f t="shared" si="30"/>
        <v>0</v>
      </c>
      <c r="U226" s="40">
        <f t="shared" si="30"/>
        <v>0</v>
      </c>
      <c r="V226" s="40">
        <f t="shared" si="30"/>
        <v>0</v>
      </c>
      <c r="W226" s="34">
        <f t="shared" si="27"/>
        <v>0</v>
      </c>
    </row>
    <row r="227" spans="1:23" s="5" customFormat="1" ht="12.75">
      <c r="A227" s="4" t="s">
        <v>137</v>
      </c>
      <c r="B227" s="12"/>
      <c r="C227" s="40">
        <f>C201*C220</f>
        <v>0</v>
      </c>
      <c r="D227" s="40">
        <f aca="true" t="shared" si="31" ref="D227:V227">D201*D220</f>
        <v>0</v>
      </c>
      <c r="E227" s="40">
        <f t="shared" si="31"/>
        <v>0</v>
      </c>
      <c r="F227" s="40">
        <f t="shared" si="31"/>
        <v>0</v>
      </c>
      <c r="G227" s="40">
        <f t="shared" si="31"/>
        <v>0</v>
      </c>
      <c r="H227" s="40">
        <f t="shared" si="31"/>
        <v>0</v>
      </c>
      <c r="I227" s="40">
        <f t="shared" si="31"/>
        <v>0</v>
      </c>
      <c r="J227" s="40">
        <f t="shared" si="31"/>
        <v>0</v>
      </c>
      <c r="K227" s="40">
        <f t="shared" si="31"/>
        <v>0</v>
      </c>
      <c r="L227" s="40">
        <f t="shared" si="31"/>
        <v>0</v>
      </c>
      <c r="M227" s="40">
        <f t="shared" si="31"/>
        <v>0</v>
      </c>
      <c r="N227" s="40">
        <f t="shared" si="31"/>
        <v>0</v>
      </c>
      <c r="O227" s="40">
        <f t="shared" si="31"/>
        <v>0</v>
      </c>
      <c r="P227" s="40">
        <f t="shared" si="31"/>
        <v>0</v>
      </c>
      <c r="Q227" s="40">
        <f t="shared" si="31"/>
        <v>0</v>
      </c>
      <c r="R227" s="40">
        <f t="shared" si="31"/>
        <v>0</v>
      </c>
      <c r="S227" s="40">
        <f t="shared" si="31"/>
        <v>0</v>
      </c>
      <c r="T227" s="40">
        <f t="shared" si="31"/>
        <v>0</v>
      </c>
      <c r="U227" s="40">
        <f t="shared" si="31"/>
        <v>0</v>
      </c>
      <c r="V227" s="40">
        <f t="shared" si="31"/>
        <v>0</v>
      </c>
      <c r="W227" s="34">
        <f t="shared" si="27"/>
        <v>0</v>
      </c>
    </row>
    <row r="228" spans="1:23" s="5" customFormat="1" ht="12.75">
      <c r="A228" s="4" t="s">
        <v>136</v>
      </c>
      <c r="B228" s="12"/>
      <c r="C228" s="40">
        <f>C205*C220</f>
        <v>0</v>
      </c>
      <c r="D228" s="40">
        <f aca="true" t="shared" si="32" ref="D228:V228">D205*D220</f>
        <v>0</v>
      </c>
      <c r="E228" s="40">
        <f t="shared" si="32"/>
        <v>0</v>
      </c>
      <c r="F228" s="40">
        <f t="shared" si="32"/>
        <v>0</v>
      </c>
      <c r="G228" s="40">
        <f t="shared" si="32"/>
        <v>0</v>
      </c>
      <c r="H228" s="40">
        <f t="shared" si="32"/>
        <v>0</v>
      </c>
      <c r="I228" s="40">
        <f t="shared" si="32"/>
        <v>0</v>
      </c>
      <c r="J228" s="40">
        <f t="shared" si="32"/>
        <v>0</v>
      </c>
      <c r="K228" s="40">
        <f t="shared" si="32"/>
        <v>0</v>
      </c>
      <c r="L228" s="40">
        <f t="shared" si="32"/>
        <v>0</v>
      </c>
      <c r="M228" s="40">
        <f t="shared" si="32"/>
        <v>0</v>
      </c>
      <c r="N228" s="40">
        <f t="shared" si="32"/>
        <v>0</v>
      </c>
      <c r="O228" s="40">
        <f t="shared" si="32"/>
        <v>0</v>
      </c>
      <c r="P228" s="40">
        <f t="shared" si="32"/>
        <v>0</v>
      </c>
      <c r="Q228" s="40">
        <f t="shared" si="32"/>
        <v>0</v>
      </c>
      <c r="R228" s="40">
        <f t="shared" si="32"/>
        <v>0</v>
      </c>
      <c r="S228" s="40">
        <f t="shared" si="32"/>
        <v>0</v>
      </c>
      <c r="T228" s="40">
        <f t="shared" si="32"/>
        <v>0</v>
      </c>
      <c r="U228" s="40">
        <f t="shared" si="32"/>
        <v>0</v>
      </c>
      <c r="V228" s="40">
        <f t="shared" si="32"/>
        <v>0</v>
      </c>
      <c r="W228" s="34">
        <f t="shared" si="27"/>
        <v>0</v>
      </c>
    </row>
    <row r="229" spans="1:23" s="5" customFormat="1" ht="12.75">
      <c r="A229" s="4" t="s">
        <v>178</v>
      </c>
      <c r="B229" s="12"/>
      <c r="C229" s="40">
        <f>SUM(C202:C203,C206:C207)*C220</f>
        <v>0</v>
      </c>
      <c r="D229" s="40">
        <f aca="true" t="shared" si="33" ref="D229:V229">SUM(D202:D203,D206:D207)*D220</f>
        <v>0</v>
      </c>
      <c r="E229" s="40">
        <f t="shared" si="33"/>
        <v>0</v>
      </c>
      <c r="F229" s="40">
        <f t="shared" si="33"/>
        <v>0</v>
      </c>
      <c r="G229" s="40">
        <f t="shared" si="33"/>
        <v>0</v>
      </c>
      <c r="H229" s="40">
        <f t="shared" si="33"/>
        <v>0</v>
      </c>
      <c r="I229" s="40">
        <f t="shared" si="33"/>
        <v>0</v>
      </c>
      <c r="J229" s="40">
        <f t="shared" si="33"/>
        <v>0</v>
      </c>
      <c r="K229" s="40">
        <f t="shared" si="33"/>
        <v>0</v>
      </c>
      <c r="L229" s="40">
        <f t="shared" si="33"/>
        <v>0</v>
      </c>
      <c r="M229" s="40">
        <f t="shared" si="33"/>
        <v>0</v>
      </c>
      <c r="N229" s="40">
        <f t="shared" si="33"/>
        <v>0</v>
      </c>
      <c r="O229" s="40">
        <f t="shared" si="33"/>
        <v>0</v>
      </c>
      <c r="P229" s="40">
        <f t="shared" si="33"/>
        <v>0</v>
      </c>
      <c r="Q229" s="40">
        <f t="shared" si="33"/>
        <v>0</v>
      </c>
      <c r="R229" s="40">
        <f t="shared" si="33"/>
        <v>0</v>
      </c>
      <c r="S229" s="40">
        <f t="shared" si="33"/>
        <v>0</v>
      </c>
      <c r="T229" s="40">
        <f t="shared" si="33"/>
        <v>0</v>
      </c>
      <c r="U229" s="40">
        <f t="shared" si="33"/>
        <v>0</v>
      </c>
      <c r="V229" s="40">
        <f t="shared" si="33"/>
        <v>0</v>
      </c>
      <c r="W229" s="34">
        <f t="shared" si="27"/>
        <v>0</v>
      </c>
    </row>
    <row r="230" spans="1:23" s="5" customFormat="1" ht="12.75">
      <c r="A230" s="4" t="s">
        <v>138</v>
      </c>
      <c r="B230" s="12"/>
      <c r="C230" s="40">
        <f aca="true" t="shared" si="34" ref="C230:I230">SUM(C209:C211)*C220</f>
        <v>0</v>
      </c>
      <c r="D230" s="40">
        <f t="shared" si="34"/>
        <v>0</v>
      </c>
      <c r="E230" s="40">
        <f t="shared" si="34"/>
        <v>0</v>
      </c>
      <c r="F230" s="40">
        <f t="shared" si="34"/>
        <v>0</v>
      </c>
      <c r="G230" s="40">
        <f t="shared" si="34"/>
        <v>0</v>
      </c>
      <c r="H230" s="40">
        <f t="shared" si="34"/>
        <v>0</v>
      </c>
      <c r="I230" s="40">
        <f t="shared" si="34"/>
        <v>0</v>
      </c>
      <c r="J230" s="40">
        <f aca="true" t="shared" si="35" ref="J230:V230">SUM(J209:J211)*J220</f>
        <v>0</v>
      </c>
      <c r="K230" s="40">
        <f t="shared" si="35"/>
        <v>0</v>
      </c>
      <c r="L230" s="40">
        <f t="shared" si="35"/>
        <v>0</v>
      </c>
      <c r="M230" s="40">
        <f t="shared" si="35"/>
        <v>0</v>
      </c>
      <c r="N230" s="40">
        <f t="shared" si="35"/>
        <v>0</v>
      </c>
      <c r="O230" s="40">
        <f t="shared" si="35"/>
        <v>0</v>
      </c>
      <c r="P230" s="40">
        <f t="shared" si="35"/>
        <v>0</v>
      </c>
      <c r="Q230" s="40">
        <f t="shared" si="35"/>
        <v>0</v>
      </c>
      <c r="R230" s="40">
        <f t="shared" si="35"/>
        <v>0</v>
      </c>
      <c r="S230" s="40">
        <f t="shared" si="35"/>
        <v>0</v>
      </c>
      <c r="T230" s="40">
        <f t="shared" si="35"/>
        <v>0</v>
      </c>
      <c r="U230" s="40">
        <f t="shared" si="35"/>
        <v>0</v>
      </c>
      <c r="V230" s="40">
        <f t="shared" si="35"/>
        <v>0</v>
      </c>
      <c r="W230" s="34">
        <f t="shared" si="27"/>
        <v>0</v>
      </c>
    </row>
    <row r="231" spans="1:23" ht="12.75">
      <c r="A231" s="41" t="s">
        <v>31</v>
      </c>
      <c r="B231" s="42"/>
      <c r="C231" s="43">
        <f aca="true" t="shared" si="36" ref="C231:I231">SUM(C213:C215)*C220</f>
        <v>0</v>
      </c>
      <c r="D231" s="43">
        <f t="shared" si="36"/>
        <v>0</v>
      </c>
      <c r="E231" s="43">
        <f t="shared" si="36"/>
        <v>0</v>
      </c>
      <c r="F231" s="43">
        <f t="shared" si="36"/>
        <v>0</v>
      </c>
      <c r="G231" s="43">
        <f t="shared" si="36"/>
        <v>0</v>
      </c>
      <c r="H231" s="43">
        <f t="shared" si="36"/>
        <v>0</v>
      </c>
      <c r="I231" s="43">
        <f t="shared" si="36"/>
        <v>0</v>
      </c>
      <c r="J231" s="43">
        <f aca="true" t="shared" si="37" ref="J231:V231">SUM(J213:J215)*J220</f>
        <v>0</v>
      </c>
      <c r="K231" s="43">
        <f t="shared" si="37"/>
        <v>0</v>
      </c>
      <c r="L231" s="43">
        <f t="shared" si="37"/>
        <v>0</v>
      </c>
      <c r="M231" s="43">
        <f t="shared" si="37"/>
        <v>0</v>
      </c>
      <c r="N231" s="43">
        <f t="shared" si="37"/>
        <v>0</v>
      </c>
      <c r="O231" s="43">
        <f t="shared" si="37"/>
        <v>0</v>
      </c>
      <c r="P231" s="43">
        <f t="shared" si="37"/>
        <v>0</v>
      </c>
      <c r="Q231" s="43">
        <f t="shared" si="37"/>
        <v>0</v>
      </c>
      <c r="R231" s="43">
        <f t="shared" si="37"/>
        <v>0</v>
      </c>
      <c r="S231" s="43">
        <f t="shared" si="37"/>
        <v>0</v>
      </c>
      <c r="T231" s="43">
        <f t="shared" si="37"/>
        <v>0</v>
      </c>
      <c r="U231" s="43">
        <f t="shared" si="37"/>
        <v>0</v>
      </c>
      <c r="V231" s="43">
        <f t="shared" si="37"/>
        <v>0</v>
      </c>
      <c r="W231" s="35">
        <f t="shared" si="27"/>
        <v>0</v>
      </c>
    </row>
    <row r="232" spans="1:23" ht="12.75">
      <c r="A232" s="36" t="s">
        <v>79</v>
      </c>
      <c r="B232" s="38"/>
      <c r="C232" s="38"/>
      <c r="D232" s="38"/>
      <c r="E232" s="38"/>
      <c r="F232" s="38"/>
      <c r="G232" s="38"/>
      <c r="H232" s="38"/>
      <c r="I232" s="38"/>
      <c r="J232" s="38"/>
      <c r="K232" s="38"/>
      <c r="L232" s="38"/>
      <c r="M232" s="38"/>
      <c r="N232" s="38"/>
      <c r="O232" s="38"/>
      <c r="P232" s="38"/>
      <c r="Q232" s="38"/>
      <c r="R232" s="38"/>
      <c r="S232" s="38"/>
      <c r="T232" s="38"/>
      <c r="U232" s="38"/>
      <c r="V232" s="38"/>
      <c r="W232" s="37">
        <f>SUM(W223:W231)</f>
        <v>0</v>
      </c>
    </row>
    <row r="233" spans="7:12" ht="14.25">
      <c r="G233" s="15"/>
      <c r="L233" s="15"/>
    </row>
    <row r="234" spans="7:12" ht="14.25">
      <c r="G234" s="15"/>
      <c r="L234" s="15"/>
    </row>
    <row r="235" ht="15">
      <c r="A235" s="20" t="str">
        <f>Dateneingabe_Ergebnisse!$O$51</f>
        <v>Alternative 5</v>
      </c>
    </row>
    <row r="236" ht="15">
      <c r="A236" s="9" t="s">
        <v>52</v>
      </c>
    </row>
    <row r="237" spans="1:22" ht="12.75">
      <c r="A237" s="19" t="s">
        <v>44</v>
      </c>
      <c r="B237" s="11">
        <v>0</v>
      </c>
      <c r="C237" s="11">
        <v>1</v>
      </c>
      <c r="D237" s="11">
        <v>2</v>
      </c>
      <c r="E237" s="11">
        <v>3</v>
      </c>
      <c r="F237" s="11">
        <v>4</v>
      </c>
      <c r="G237" s="11">
        <v>5</v>
      </c>
      <c r="H237" s="11">
        <v>6</v>
      </c>
      <c r="I237" s="11">
        <v>7</v>
      </c>
      <c r="J237" s="11">
        <v>8</v>
      </c>
      <c r="K237" s="11">
        <v>9</v>
      </c>
      <c r="L237" s="11">
        <v>10</v>
      </c>
      <c r="M237" s="11">
        <v>11</v>
      </c>
      <c r="N237" s="11">
        <v>12</v>
      </c>
      <c r="O237" s="11">
        <v>13</v>
      </c>
      <c r="P237" s="11">
        <v>14</v>
      </c>
      <c r="Q237" s="11">
        <v>15</v>
      </c>
      <c r="R237" s="11">
        <v>16</v>
      </c>
      <c r="S237" s="11">
        <v>17</v>
      </c>
      <c r="T237" s="11">
        <v>18</v>
      </c>
      <c r="U237" s="11">
        <v>19</v>
      </c>
      <c r="V237" s="11">
        <v>20</v>
      </c>
    </row>
    <row r="238" spans="1:22" ht="12.75">
      <c r="A238" s="31" t="s">
        <v>72</v>
      </c>
      <c r="B238" s="11"/>
      <c r="C238" s="11"/>
      <c r="D238" s="11"/>
      <c r="E238" s="11"/>
      <c r="F238" s="11"/>
      <c r="G238" s="11"/>
      <c r="H238" s="11"/>
      <c r="I238" s="11"/>
      <c r="J238" s="11"/>
      <c r="K238" s="11"/>
      <c r="L238" s="11"/>
      <c r="M238" s="11"/>
      <c r="N238" s="11"/>
      <c r="O238" s="11"/>
      <c r="P238" s="11"/>
      <c r="Q238" s="11"/>
      <c r="R238" s="11"/>
      <c r="S238" s="11"/>
      <c r="T238" s="11"/>
      <c r="U238" s="11"/>
      <c r="V238" s="11"/>
    </row>
    <row r="239" spans="1:22" ht="12.75">
      <c r="A239" s="28" t="s">
        <v>71</v>
      </c>
      <c r="B239" s="29">
        <f>IF(B237&gt;Dateneingabe_Ergebnisse!$O$52,0,1)</f>
        <v>1</v>
      </c>
      <c r="C239" s="29">
        <f>IF(C237&gt;Dateneingabe_Ergebnisse!$O$52,0,1)</f>
        <v>0</v>
      </c>
      <c r="D239" s="29">
        <f>IF(D237&gt;Dateneingabe_Ergebnisse!$O$52,0,1)</f>
        <v>0</v>
      </c>
      <c r="E239" s="29">
        <f>IF(E237&gt;Dateneingabe_Ergebnisse!$O$52,0,1)</f>
        <v>0</v>
      </c>
      <c r="F239" s="29">
        <f>IF(F237&gt;Dateneingabe_Ergebnisse!$O$52,0,1)</f>
        <v>0</v>
      </c>
      <c r="G239" s="29">
        <f>IF(G237&gt;Dateneingabe_Ergebnisse!$O$52,0,1)</f>
        <v>0</v>
      </c>
      <c r="H239" s="29">
        <f>IF(H237&gt;Dateneingabe_Ergebnisse!$O$52,0,1)</f>
        <v>0</v>
      </c>
      <c r="I239" s="29">
        <f>IF(I237&gt;Dateneingabe_Ergebnisse!$O$52,0,1)</f>
        <v>0</v>
      </c>
      <c r="J239" s="29">
        <f>IF(J237&gt;Dateneingabe_Ergebnisse!$O$52,0,1)</f>
        <v>0</v>
      </c>
      <c r="K239" s="29">
        <f>IF(K237&gt;Dateneingabe_Ergebnisse!$O$52,0,1)</f>
        <v>0</v>
      </c>
      <c r="L239" s="29">
        <f>IF(L237&gt;Dateneingabe_Ergebnisse!$O$52,0,1)</f>
        <v>0</v>
      </c>
      <c r="M239" s="29">
        <f>IF(M237&gt;Dateneingabe_Ergebnisse!$O$52,0,1)</f>
        <v>0</v>
      </c>
      <c r="N239" s="29">
        <f>IF(N237&gt;Dateneingabe_Ergebnisse!$O$52,0,1)</f>
        <v>0</v>
      </c>
      <c r="O239" s="29">
        <f>IF(O237&gt;Dateneingabe_Ergebnisse!$O$52,0,1)</f>
        <v>0</v>
      </c>
      <c r="P239" s="29">
        <f>IF(P237&gt;Dateneingabe_Ergebnisse!$O$52,0,1)</f>
        <v>0</v>
      </c>
      <c r="Q239" s="29">
        <f>IF(Q237&gt;Dateneingabe_Ergebnisse!$O$52,0,1)</f>
        <v>0</v>
      </c>
      <c r="R239" s="29">
        <f>IF(R237&gt;Dateneingabe_Ergebnisse!$O$52,0,1)</f>
        <v>0</v>
      </c>
      <c r="S239" s="29">
        <f>IF(S237&gt;Dateneingabe_Ergebnisse!$O$52,0,1)</f>
        <v>0</v>
      </c>
      <c r="T239" s="29">
        <f>IF(T237&gt;Dateneingabe_Ergebnisse!$O$52,0,1)</f>
        <v>0</v>
      </c>
      <c r="U239" s="29">
        <f>IF(U237&gt;Dateneingabe_Ergebnisse!$O$52,0,1)</f>
        <v>0</v>
      </c>
      <c r="V239" s="29">
        <f>IF(V237&gt;Dateneingabe_Ergebnisse!$O$52,0,1)</f>
        <v>0</v>
      </c>
    </row>
    <row r="240" spans="1:22" ht="12.75">
      <c r="A240" s="28" t="s">
        <v>60</v>
      </c>
      <c r="B240" s="30"/>
      <c r="C240" s="30" t="e">
        <f>IF(MOD(C237,Dateneingabe_Ergebnisse!$O$52)=0,1,0)</f>
        <v>#DIV/0!</v>
      </c>
      <c r="D240" s="30" t="e">
        <f>IF(MOD(D237,Dateneingabe_Ergebnisse!$O$52)=0,1,0)</f>
        <v>#DIV/0!</v>
      </c>
      <c r="E240" s="30" t="e">
        <f>IF(MOD(E237,Dateneingabe_Ergebnisse!$O$52)=0,1,0)</f>
        <v>#DIV/0!</v>
      </c>
      <c r="F240" s="30" t="e">
        <f>IF(MOD(F237,Dateneingabe_Ergebnisse!$O$52)=0,1,0)</f>
        <v>#DIV/0!</v>
      </c>
      <c r="G240" s="30" t="e">
        <f>IF(MOD(G237,Dateneingabe_Ergebnisse!$O$52)=0,1,0)</f>
        <v>#DIV/0!</v>
      </c>
      <c r="H240" s="30" t="e">
        <f>IF(MOD(H237,Dateneingabe_Ergebnisse!$O$52)=0,1,0)</f>
        <v>#DIV/0!</v>
      </c>
      <c r="I240" s="30" t="e">
        <f>IF(MOD(I237,Dateneingabe_Ergebnisse!$O$52)=0,1,0)</f>
        <v>#DIV/0!</v>
      </c>
      <c r="J240" s="30" t="e">
        <f>IF(MOD(J237,Dateneingabe_Ergebnisse!$O$52)=0,1,0)</f>
        <v>#DIV/0!</v>
      </c>
      <c r="K240" s="30" t="e">
        <f>IF(MOD(K237,Dateneingabe_Ergebnisse!$O$52)=0,1,0)</f>
        <v>#DIV/0!</v>
      </c>
      <c r="L240" s="30" t="e">
        <f>IF(MOD(L237,Dateneingabe_Ergebnisse!$O$52)=0,1,0)</f>
        <v>#DIV/0!</v>
      </c>
      <c r="M240" s="30" t="e">
        <f>IF(MOD(M237,Dateneingabe_Ergebnisse!$O$52)=0,1,0)</f>
        <v>#DIV/0!</v>
      </c>
      <c r="N240" s="30" t="e">
        <f>IF(MOD(N237,Dateneingabe_Ergebnisse!$O$52)=0,1,0)</f>
        <v>#DIV/0!</v>
      </c>
      <c r="O240" s="30" t="e">
        <f>IF(MOD(O237,Dateneingabe_Ergebnisse!$O$52)=0,1,0)</f>
        <v>#DIV/0!</v>
      </c>
      <c r="P240" s="30" t="e">
        <f>IF(MOD(P237,Dateneingabe_Ergebnisse!$O$52)=0,1,0)</f>
        <v>#DIV/0!</v>
      </c>
      <c r="Q240" s="30" t="e">
        <f>IF(MOD(Q237,Dateneingabe_Ergebnisse!$O$52)=0,1,0)</f>
        <v>#DIV/0!</v>
      </c>
      <c r="R240" s="30" t="e">
        <f>IF(MOD(R237,Dateneingabe_Ergebnisse!$O$52)=0,1,0)</f>
        <v>#DIV/0!</v>
      </c>
      <c r="S240" s="30" t="e">
        <f>IF(MOD(S237,Dateneingabe_Ergebnisse!$O$52)=0,1,0)</f>
        <v>#DIV/0!</v>
      </c>
      <c r="T240" s="30" t="e">
        <f>IF(MOD(T237,Dateneingabe_Ergebnisse!$O$52)=0,1,0)</f>
        <v>#DIV/0!</v>
      </c>
      <c r="U240" s="30" t="e">
        <f>IF(MOD(U237,Dateneingabe_Ergebnisse!$O$52)=0,1,0)</f>
        <v>#DIV/0!</v>
      </c>
      <c r="V240" s="30" t="e">
        <f>IF(MOD(V237,Dateneingabe_Ergebnisse!$O$52)=0,1,0)</f>
        <v>#DIV/0!</v>
      </c>
    </row>
    <row r="241" spans="1:22" ht="12.75">
      <c r="A241" s="19"/>
      <c r="B241" s="11"/>
      <c r="C241" s="11"/>
      <c r="D241" s="11"/>
      <c r="E241" s="11"/>
      <c r="F241" s="11"/>
      <c r="G241" s="11"/>
      <c r="H241" s="11"/>
      <c r="I241" s="11"/>
      <c r="J241" s="11"/>
      <c r="K241" s="11"/>
      <c r="L241" s="11"/>
      <c r="M241" s="11"/>
      <c r="N241" s="11"/>
      <c r="O241" s="11"/>
      <c r="P241" s="11"/>
      <c r="Q241" s="11"/>
      <c r="R241" s="11"/>
      <c r="S241" s="11"/>
      <c r="T241" s="11"/>
      <c r="U241" s="11"/>
      <c r="V241" s="11"/>
    </row>
    <row r="242" spans="1:22" ht="12.75">
      <c r="A242" s="10" t="s">
        <v>43</v>
      </c>
      <c r="B242" s="11"/>
      <c r="C242" s="11"/>
      <c r="D242" s="11"/>
      <c r="E242" s="11"/>
      <c r="F242" s="11"/>
      <c r="G242" s="11"/>
      <c r="H242" s="11"/>
      <c r="I242" s="11"/>
      <c r="J242" s="11"/>
      <c r="K242" s="11"/>
      <c r="L242" s="11"/>
      <c r="M242" s="11"/>
      <c r="N242" s="11"/>
      <c r="O242" s="11"/>
      <c r="P242" s="11"/>
      <c r="Q242" s="11"/>
      <c r="R242" s="11"/>
      <c r="S242" s="11"/>
      <c r="T242" s="11"/>
      <c r="U242" s="11"/>
      <c r="V242" s="11"/>
    </row>
    <row r="243" spans="1:22" ht="12.75">
      <c r="A243" s="11" t="s">
        <v>37</v>
      </c>
      <c r="B243" s="11"/>
      <c r="C243" s="11"/>
      <c r="D243" s="11"/>
      <c r="E243" s="11"/>
      <c r="F243" s="11"/>
      <c r="G243" s="11"/>
      <c r="H243" s="11"/>
      <c r="I243" s="11"/>
      <c r="J243" s="11"/>
      <c r="K243" s="11"/>
      <c r="L243" s="11"/>
      <c r="M243" s="4"/>
      <c r="N243" s="4"/>
      <c r="O243" s="4"/>
      <c r="P243" s="4"/>
      <c r="Q243" s="4"/>
      <c r="R243" s="4"/>
      <c r="S243" s="4"/>
      <c r="T243" s="4"/>
      <c r="U243" s="4"/>
      <c r="V243" s="4"/>
    </row>
    <row r="244" spans="1:22" ht="12.75">
      <c r="A244" s="4" t="str">
        <f>Dateneingabe_Ergebnisse!$A$58</f>
        <v>Kaufpreis</v>
      </c>
      <c r="B244" s="39">
        <f>Dateneingabe_Ergebnisse!$O58</f>
        <v>0</v>
      </c>
      <c r="C244" s="13"/>
      <c r="D244" s="13"/>
      <c r="E244" s="13"/>
      <c r="F244" s="13"/>
      <c r="G244" s="13"/>
      <c r="H244" s="13"/>
      <c r="I244" s="13"/>
      <c r="J244" s="13"/>
      <c r="K244" s="13"/>
      <c r="L244" s="13"/>
      <c r="M244" s="4"/>
      <c r="N244" s="4"/>
      <c r="O244" s="4"/>
      <c r="P244" s="4"/>
      <c r="Q244" s="4"/>
      <c r="R244" s="4"/>
      <c r="S244" s="4"/>
      <c r="T244" s="4"/>
      <c r="U244" s="4"/>
      <c r="V244" s="4"/>
    </row>
    <row r="245" spans="1:22" ht="12.75">
      <c r="A245" s="4" t="str">
        <f>Dateneingabe_Ergebnisse!$A$59</f>
        <v>Installationskosten</v>
      </c>
      <c r="B245" s="39">
        <f>Dateneingabe_Ergebnisse!$O59</f>
        <v>0</v>
      </c>
      <c r="C245" s="13"/>
      <c r="D245" s="13"/>
      <c r="E245" s="13"/>
      <c r="F245" s="13"/>
      <c r="G245" s="13"/>
      <c r="H245" s="13"/>
      <c r="I245" s="13"/>
      <c r="J245" s="13"/>
      <c r="K245" s="13"/>
      <c r="L245" s="13"/>
      <c r="M245" s="4"/>
      <c r="N245" s="4"/>
      <c r="O245" s="4"/>
      <c r="P245" s="4"/>
      <c r="Q245" s="4"/>
      <c r="R245" s="4"/>
      <c r="S245" s="4"/>
      <c r="T245" s="4"/>
      <c r="U245" s="4"/>
      <c r="V245" s="4"/>
    </row>
    <row r="246" spans="1:22" ht="12.75">
      <c r="A246" s="4" t="str">
        <f>Dateneingabe_Ergebnisse!$A$60</f>
        <v>### ggf. weitere Anschaffungskosten ergänzen</v>
      </c>
      <c r="B246" s="39">
        <f>Dateneingabe_Ergebnisse!$O60</f>
        <v>0</v>
      </c>
      <c r="C246" s="13"/>
      <c r="D246" s="13"/>
      <c r="E246" s="13"/>
      <c r="F246" s="13"/>
      <c r="G246" s="13"/>
      <c r="H246" s="13"/>
      <c r="I246" s="13"/>
      <c r="J246" s="13"/>
      <c r="K246" s="13"/>
      <c r="L246" s="13"/>
      <c r="M246" s="4"/>
      <c r="N246" s="4"/>
      <c r="O246" s="4"/>
      <c r="P246" s="4"/>
      <c r="Q246" s="4"/>
      <c r="R246" s="4"/>
      <c r="S246" s="4"/>
      <c r="T246" s="4"/>
      <c r="U246" s="4"/>
      <c r="V246" s="4"/>
    </row>
    <row r="247" spans="1:22" ht="12.75">
      <c r="A247" s="4" t="str">
        <f>Dateneingabe_Ergebnisse!$A$61</f>
        <v>### ggf. weitere Anschaffungskosten ergänzen</v>
      </c>
      <c r="B247" s="39">
        <f>Dateneingabe_Ergebnisse!$O61</f>
        <v>0</v>
      </c>
      <c r="C247" s="13"/>
      <c r="D247" s="13"/>
      <c r="E247" s="13"/>
      <c r="F247" s="13"/>
      <c r="G247" s="13"/>
      <c r="H247" s="13"/>
      <c r="I247" s="13"/>
      <c r="J247" s="13"/>
      <c r="K247" s="13"/>
      <c r="L247" s="13"/>
      <c r="M247" s="4"/>
      <c r="N247" s="4"/>
      <c r="O247" s="4"/>
      <c r="P247" s="4"/>
      <c r="Q247" s="4"/>
      <c r="R247" s="4"/>
      <c r="S247" s="4"/>
      <c r="T247" s="4"/>
      <c r="U247" s="4"/>
      <c r="V247" s="4"/>
    </row>
    <row r="248" spans="1:22" ht="12.75">
      <c r="A248" s="11" t="s">
        <v>41</v>
      </c>
      <c r="B248" s="13"/>
      <c r="C248" s="13"/>
      <c r="D248" s="13"/>
      <c r="E248" s="13"/>
      <c r="F248" s="13"/>
      <c r="G248" s="13"/>
      <c r="H248" s="13"/>
      <c r="I248" s="13"/>
      <c r="J248" s="13"/>
      <c r="K248" s="13"/>
      <c r="L248" s="13"/>
      <c r="M248" s="4"/>
      <c r="N248" s="4"/>
      <c r="O248" s="4"/>
      <c r="P248" s="4"/>
      <c r="Q248" s="4"/>
      <c r="R248" s="4"/>
      <c r="S248" s="4"/>
      <c r="T248" s="4"/>
      <c r="U248" s="4"/>
      <c r="V248" s="4"/>
    </row>
    <row r="249" spans="1:22" ht="12.75">
      <c r="A249" s="4" t="str">
        <f>Dateneingabe_Ergebnisse!$A$66</f>
        <v>Versicherung</v>
      </c>
      <c r="B249" s="13"/>
      <c r="C249" s="39">
        <f>IF(C$239=1,Dateneingabe_Ergebnisse!$O66*(1+Dateneingabe_Ergebnisse!$F8),0)</f>
        <v>0</v>
      </c>
      <c r="D249" s="39">
        <f>IF(D$239=1,C249*(1+Dateneingabe_Ergebnisse!$F8),0)</f>
        <v>0</v>
      </c>
      <c r="E249" s="39">
        <f>IF(E$239=1,D249*(1+Dateneingabe_Ergebnisse!$F8),0)</f>
        <v>0</v>
      </c>
      <c r="F249" s="39">
        <f>IF(F$239=1,E249*(1+Dateneingabe_Ergebnisse!$F8),0)</f>
        <v>0</v>
      </c>
      <c r="G249" s="39">
        <f>IF(G$239=1,F249*(1+Dateneingabe_Ergebnisse!$F8),0)</f>
        <v>0</v>
      </c>
      <c r="H249" s="39">
        <f>IF(H$239=1,G249*(1+Dateneingabe_Ergebnisse!$F8),0)</f>
        <v>0</v>
      </c>
      <c r="I249" s="39">
        <f>IF(I$239=1,H249*(1+Dateneingabe_Ergebnisse!$F8),0)</f>
        <v>0</v>
      </c>
      <c r="J249" s="39">
        <f>IF(J$239=1,I249*(1+Dateneingabe_Ergebnisse!$F8),0)</f>
        <v>0</v>
      </c>
      <c r="K249" s="39">
        <f>IF(K$239=1,J249*(1+Dateneingabe_Ergebnisse!$F8),0)</f>
        <v>0</v>
      </c>
      <c r="L249" s="39">
        <f>IF(L$239=1,K249*(1+Dateneingabe_Ergebnisse!$F8),0)</f>
        <v>0</v>
      </c>
      <c r="M249" s="39">
        <f>IF(M$239=1,L249*(1+Dateneingabe_Ergebnisse!$F8),0)</f>
        <v>0</v>
      </c>
      <c r="N249" s="39">
        <f>IF(N$239=1,M249*(1+Dateneingabe_Ergebnisse!$F8),0)</f>
        <v>0</v>
      </c>
      <c r="O249" s="39">
        <f>IF(O$239=1,N249*(1+Dateneingabe_Ergebnisse!$F8),0)</f>
        <v>0</v>
      </c>
      <c r="P249" s="39">
        <f>IF(P$239=1,O249*(1+Dateneingabe_Ergebnisse!$F8),0)</f>
        <v>0</v>
      </c>
      <c r="Q249" s="39">
        <f>IF(Q$239=1,P249*(1+Dateneingabe_Ergebnisse!$F8),0)</f>
        <v>0</v>
      </c>
      <c r="R249" s="39">
        <f>IF(R$239=1,Q249*(1+Dateneingabe_Ergebnisse!$F8),0)</f>
        <v>0</v>
      </c>
      <c r="S249" s="39">
        <f>IF(S$239=1,R249*(1+Dateneingabe_Ergebnisse!$F8),0)</f>
        <v>0</v>
      </c>
      <c r="T249" s="39">
        <f>IF(T$239=1,S249*(1+Dateneingabe_Ergebnisse!$F8),0)</f>
        <v>0</v>
      </c>
      <c r="U249" s="39">
        <f>IF(U$239=1,T249*(1+Dateneingabe_Ergebnisse!$F8),0)</f>
        <v>0</v>
      </c>
      <c r="V249" s="39">
        <f>IF(V$239=1,U249*(1+Dateneingabe_Ergebnisse!$F8),0)</f>
        <v>0</v>
      </c>
    </row>
    <row r="250" spans="1:22" ht="12.75">
      <c r="A250" s="4" t="str">
        <f>Dateneingabe_Ergebnisse!$A$67</f>
        <v>Wartung (Materialkosten, beschaffte Dienstleistung)</v>
      </c>
      <c r="B250" s="13"/>
      <c r="C250" s="39">
        <f>IF(C$239=1,Dateneingabe_Ergebnisse!$O67*(1+Dateneingabe_Ergebnisse!$F9),0)</f>
        <v>0</v>
      </c>
      <c r="D250" s="39">
        <f>IF(D$239=1,C250*(1+Dateneingabe_Ergebnisse!$F9),0)</f>
        <v>0</v>
      </c>
      <c r="E250" s="39">
        <f>IF(E$239=1,D250*(1+Dateneingabe_Ergebnisse!$F9),0)</f>
        <v>0</v>
      </c>
      <c r="F250" s="39">
        <f>IF(F$239=1,E250*(1+Dateneingabe_Ergebnisse!$F9),0)</f>
        <v>0</v>
      </c>
      <c r="G250" s="39">
        <f>IF(G$239=1,F250*(1+Dateneingabe_Ergebnisse!$F9),0)</f>
        <v>0</v>
      </c>
      <c r="H250" s="39">
        <f>IF(H$239=1,G250*(1+Dateneingabe_Ergebnisse!$F9),0)</f>
        <v>0</v>
      </c>
      <c r="I250" s="39">
        <f>IF(I$239=1,H250*(1+Dateneingabe_Ergebnisse!$F9),0)</f>
        <v>0</v>
      </c>
      <c r="J250" s="39">
        <f>IF(J$239=1,I250*(1+Dateneingabe_Ergebnisse!$F9),0)</f>
        <v>0</v>
      </c>
      <c r="K250" s="39">
        <f>IF(K$239=1,J250*(1+Dateneingabe_Ergebnisse!$F9),0)</f>
        <v>0</v>
      </c>
      <c r="L250" s="39">
        <f>IF(L$239=1,K250*(1+Dateneingabe_Ergebnisse!$F9),0)</f>
        <v>0</v>
      </c>
      <c r="M250" s="39">
        <f>IF(M$239=1,L250*(1+Dateneingabe_Ergebnisse!$F9),0)</f>
        <v>0</v>
      </c>
      <c r="N250" s="39">
        <f>IF(N$239=1,M250*(1+Dateneingabe_Ergebnisse!$F9),0)</f>
        <v>0</v>
      </c>
      <c r="O250" s="39">
        <f>IF(O$239=1,N250*(1+Dateneingabe_Ergebnisse!$F9),0)</f>
        <v>0</v>
      </c>
      <c r="P250" s="39">
        <f>IF(P$239=1,O250*(1+Dateneingabe_Ergebnisse!$F9),0)</f>
        <v>0</v>
      </c>
      <c r="Q250" s="39">
        <f>IF(Q$239=1,P250*(1+Dateneingabe_Ergebnisse!$F9),0)</f>
        <v>0</v>
      </c>
      <c r="R250" s="39">
        <f>IF(R$239=1,Q250*(1+Dateneingabe_Ergebnisse!$F9),0)</f>
        <v>0</v>
      </c>
      <c r="S250" s="39">
        <f>IF(S$239=1,R250*(1+Dateneingabe_Ergebnisse!$F9),0)</f>
        <v>0</v>
      </c>
      <c r="T250" s="39">
        <f>IF(T$239=1,S250*(1+Dateneingabe_Ergebnisse!$F9),0)</f>
        <v>0</v>
      </c>
      <c r="U250" s="39">
        <f>IF(U$239=1,T250*(1+Dateneingabe_Ergebnisse!$F9),0)</f>
        <v>0</v>
      </c>
      <c r="V250" s="39">
        <f>IF(V$239=1,U250*(1+Dateneingabe_Ergebnisse!$F9),0)</f>
        <v>0</v>
      </c>
    </row>
    <row r="251" spans="1:22" ht="12.75">
      <c r="A251" s="4" t="str">
        <f>Dateneingabe_Ergebnisse!$A$68</f>
        <v>Ersatzteile</v>
      </c>
      <c r="B251" s="13"/>
      <c r="C251" s="39">
        <f>IF(C$239=1,Dateneingabe_Ergebnisse!$O68*(1+Dateneingabe_Ergebnisse!$F10),0)</f>
        <v>0</v>
      </c>
      <c r="D251" s="39">
        <f>IF(D$239=1,C251*(1+Dateneingabe_Ergebnisse!$F10),0)</f>
        <v>0</v>
      </c>
      <c r="E251" s="39">
        <f>IF(E$239=1,D251*(1+Dateneingabe_Ergebnisse!$F10),0)</f>
        <v>0</v>
      </c>
      <c r="F251" s="39">
        <f>IF(F$239=1,E251*(1+Dateneingabe_Ergebnisse!$F10),0)</f>
        <v>0</v>
      </c>
      <c r="G251" s="39">
        <f>IF(G$239=1,F251*(1+Dateneingabe_Ergebnisse!$F10),0)</f>
        <v>0</v>
      </c>
      <c r="H251" s="39">
        <f>IF(H$239=1,G251*(1+Dateneingabe_Ergebnisse!$F10),0)</f>
        <v>0</v>
      </c>
      <c r="I251" s="39">
        <f>IF(I$239=1,H251*(1+Dateneingabe_Ergebnisse!$F10),0)</f>
        <v>0</v>
      </c>
      <c r="J251" s="39">
        <f>IF(J$239=1,I251*(1+Dateneingabe_Ergebnisse!$F10),0)</f>
        <v>0</v>
      </c>
      <c r="K251" s="39">
        <f>IF(K$239=1,J251*(1+Dateneingabe_Ergebnisse!$F10),0)</f>
        <v>0</v>
      </c>
      <c r="L251" s="39">
        <f>IF(L$239=1,K251*(1+Dateneingabe_Ergebnisse!$F10),0)</f>
        <v>0</v>
      </c>
      <c r="M251" s="39">
        <f>IF(M$239=1,L251*(1+Dateneingabe_Ergebnisse!$F10),0)</f>
        <v>0</v>
      </c>
      <c r="N251" s="39">
        <f>IF(N$239=1,M251*(1+Dateneingabe_Ergebnisse!$F10),0)</f>
        <v>0</v>
      </c>
      <c r="O251" s="39">
        <f>IF(O$239=1,N251*(1+Dateneingabe_Ergebnisse!$F10),0)</f>
        <v>0</v>
      </c>
      <c r="P251" s="39">
        <f>IF(P$239=1,O251*(1+Dateneingabe_Ergebnisse!$F10),0)</f>
        <v>0</v>
      </c>
      <c r="Q251" s="39">
        <f>IF(Q$239=1,P251*(1+Dateneingabe_Ergebnisse!$F10),0)</f>
        <v>0</v>
      </c>
      <c r="R251" s="39">
        <f>IF(R$239=1,Q251*(1+Dateneingabe_Ergebnisse!$F10),0)</f>
        <v>0</v>
      </c>
      <c r="S251" s="39">
        <f>IF(S$239=1,R251*(1+Dateneingabe_Ergebnisse!$F10),0)</f>
        <v>0</v>
      </c>
      <c r="T251" s="39">
        <f>IF(T$239=1,S251*(1+Dateneingabe_Ergebnisse!$F10),0)</f>
        <v>0</v>
      </c>
      <c r="U251" s="39">
        <f>IF(U$239=1,T251*(1+Dateneingabe_Ergebnisse!$F10),0)</f>
        <v>0</v>
      </c>
      <c r="V251" s="39">
        <f>IF(V$239=1,U251*(1+Dateneingabe_Ergebnisse!$F10),0)</f>
        <v>0</v>
      </c>
    </row>
    <row r="252" spans="1:22" ht="12.75">
      <c r="A252" s="4" t="str">
        <f>Dateneingabe_Ergebnisse!$A$69</f>
        <v>### ggf. weitere Folgekosten ergänzen</v>
      </c>
      <c r="B252" s="13"/>
      <c r="C252" s="39">
        <f>IF(C$239=1,Dateneingabe_Ergebnisse!$O69*(1+Dateneingabe_Ergebnisse!$F11),0)</f>
        <v>0</v>
      </c>
      <c r="D252" s="39">
        <f>IF(D$239=1,C252*(1+Dateneingabe_Ergebnisse!$F11),0)</f>
        <v>0</v>
      </c>
      <c r="E252" s="39">
        <f>IF(E$239=1,D252*(1+Dateneingabe_Ergebnisse!$F11),0)</f>
        <v>0</v>
      </c>
      <c r="F252" s="39">
        <f>IF(F$239=1,E252*(1+Dateneingabe_Ergebnisse!$F11),0)</f>
        <v>0</v>
      </c>
      <c r="G252" s="39">
        <f>IF(G$239=1,F252*(1+Dateneingabe_Ergebnisse!$F11),0)</f>
        <v>0</v>
      </c>
      <c r="H252" s="39">
        <f>IF(H$239=1,G252*(1+Dateneingabe_Ergebnisse!$F11),0)</f>
        <v>0</v>
      </c>
      <c r="I252" s="39">
        <f>IF(I$239=1,H252*(1+Dateneingabe_Ergebnisse!$F11),0)</f>
        <v>0</v>
      </c>
      <c r="J252" s="39">
        <f>IF(J$239=1,I252*(1+Dateneingabe_Ergebnisse!$F11),0)</f>
        <v>0</v>
      </c>
      <c r="K252" s="39">
        <f>IF(K$239=1,J252*(1+Dateneingabe_Ergebnisse!$F11),0)</f>
        <v>0</v>
      </c>
      <c r="L252" s="39">
        <f>IF(L$239=1,K252*(1+Dateneingabe_Ergebnisse!$F11),0)</f>
        <v>0</v>
      </c>
      <c r="M252" s="39">
        <f>IF(M$239=1,L252*(1+Dateneingabe_Ergebnisse!$F11),0)</f>
        <v>0</v>
      </c>
      <c r="N252" s="39">
        <f>IF(N$239=1,M252*(1+Dateneingabe_Ergebnisse!$F11),0)</f>
        <v>0</v>
      </c>
      <c r="O252" s="39">
        <f>IF(O$239=1,N252*(1+Dateneingabe_Ergebnisse!$F11),0)</f>
        <v>0</v>
      </c>
      <c r="P252" s="39">
        <f>IF(P$239=1,O252*(1+Dateneingabe_Ergebnisse!$F11),0)</f>
        <v>0</v>
      </c>
      <c r="Q252" s="39">
        <f>IF(Q$239=1,P252*(1+Dateneingabe_Ergebnisse!$F11),0)</f>
        <v>0</v>
      </c>
      <c r="R252" s="39">
        <f>IF(R$239=1,Q252*(1+Dateneingabe_Ergebnisse!$F11),0)</f>
        <v>0</v>
      </c>
      <c r="S252" s="39">
        <f>IF(S$239=1,R252*(1+Dateneingabe_Ergebnisse!$F11),0)</f>
        <v>0</v>
      </c>
      <c r="T252" s="39">
        <f>IF(T$239=1,S252*(1+Dateneingabe_Ergebnisse!$F11),0)</f>
        <v>0</v>
      </c>
      <c r="U252" s="39">
        <f>IF(U$239=1,T252*(1+Dateneingabe_Ergebnisse!$F11),0)</f>
        <v>0</v>
      </c>
      <c r="V252" s="39">
        <f>IF(V$239=1,U252*(1+Dateneingabe_Ergebnisse!$F11),0)</f>
        <v>0</v>
      </c>
    </row>
    <row r="253" spans="1:22" ht="12.75">
      <c r="A253" s="4" t="str">
        <f>Dateneingabe_Ergebnisse!$A$70</f>
        <v>### ggf. weitere Folgekosten ergänzen</v>
      </c>
      <c r="B253" s="13"/>
      <c r="C253" s="39">
        <f>IF(C$239=1,Dateneingabe_Ergebnisse!$O70*(1+Dateneingabe_Ergebnisse!$F12),0)</f>
        <v>0</v>
      </c>
      <c r="D253" s="39">
        <f>IF(D$239=1,C253*(1+Dateneingabe_Ergebnisse!$F12),0)</f>
        <v>0</v>
      </c>
      <c r="E253" s="39">
        <f>IF(E$239=1,D253*(1+Dateneingabe_Ergebnisse!$F12),0)</f>
        <v>0</v>
      </c>
      <c r="F253" s="39">
        <f>IF(F$239=1,E253*(1+Dateneingabe_Ergebnisse!$F12),0)</f>
        <v>0</v>
      </c>
      <c r="G253" s="39">
        <f>IF(G$239=1,F253*(1+Dateneingabe_Ergebnisse!$F12),0)</f>
        <v>0</v>
      </c>
      <c r="H253" s="39">
        <f>IF(H$239=1,G253*(1+Dateneingabe_Ergebnisse!$F12),0)</f>
        <v>0</v>
      </c>
      <c r="I253" s="39">
        <f>IF(I$239=1,H253*(1+Dateneingabe_Ergebnisse!$F12),0)</f>
        <v>0</v>
      </c>
      <c r="J253" s="39">
        <f>IF(J$239=1,I253*(1+Dateneingabe_Ergebnisse!$F12),0)</f>
        <v>0</v>
      </c>
      <c r="K253" s="39">
        <f>IF(K$239=1,J253*(1+Dateneingabe_Ergebnisse!$F12),0)</f>
        <v>0</v>
      </c>
      <c r="L253" s="39">
        <f>IF(L$239=1,K253*(1+Dateneingabe_Ergebnisse!$F12),0)</f>
        <v>0</v>
      </c>
      <c r="M253" s="39">
        <f>IF(M$239=1,L253*(1+Dateneingabe_Ergebnisse!$F12),0)</f>
        <v>0</v>
      </c>
      <c r="N253" s="39">
        <f>IF(N$239=1,M253*(1+Dateneingabe_Ergebnisse!$F12),0)</f>
        <v>0</v>
      </c>
      <c r="O253" s="39">
        <f>IF(O$239=1,N253*(1+Dateneingabe_Ergebnisse!$F12),0)</f>
        <v>0</v>
      </c>
      <c r="P253" s="39">
        <f>IF(P$239=1,O253*(1+Dateneingabe_Ergebnisse!$F12),0)</f>
        <v>0</v>
      </c>
      <c r="Q253" s="39">
        <f>IF(Q$239=1,P253*(1+Dateneingabe_Ergebnisse!$F12),0)</f>
        <v>0</v>
      </c>
      <c r="R253" s="39">
        <f>IF(R$239=1,Q253*(1+Dateneingabe_Ergebnisse!$F12),0)</f>
        <v>0</v>
      </c>
      <c r="S253" s="39">
        <f>IF(S$239=1,R253*(1+Dateneingabe_Ergebnisse!$F12),0)</f>
        <v>0</v>
      </c>
      <c r="T253" s="39">
        <f>IF(T$239=1,S253*(1+Dateneingabe_Ergebnisse!$F12),0)</f>
        <v>0</v>
      </c>
      <c r="U253" s="39">
        <f>IF(U$239=1,T253*(1+Dateneingabe_Ergebnisse!$F12),0)</f>
        <v>0</v>
      </c>
      <c r="V253" s="39">
        <f>IF(V$239=1,U253*(1+Dateneingabe_Ergebnisse!$F12),0)</f>
        <v>0</v>
      </c>
    </row>
    <row r="254" spans="1:22" ht="12.75">
      <c r="A254" s="11" t="s">
        <v>179</v>
      </c>
      <c r="B254" s="13"/>
      <c r="C254" s="13"/>
      <c r="D254" s="13"/>
      <c r="E254" s="13"/>
      <c r="F254" s="13"/>
      <c r="G254" s="13"/>
      <c r="H254" s="13"/>
      <c r="I254" s="13"/>
      <c r="J254" s="13"/>
      <c r="K254" s="13"/>
      <c r="L254" s="13"/>
      <c r="M254" s="4"/>
      <c r="N254" s="4"/>
      <c r="O254" s="4"/>
      <c r="P254" s="4"/>
      <c r="Q254" s="4"/>
      <c r="R254" s="4"/>
      <c r="S254" s="4"/>
      <c r="T254" s="4"/>
      <c r="U254" s="4"/>
      <c r="V254" s="4"/>
    </row>
    <row r="255" spans="1:22" ht="12.75">
      <c r="A255" s="4" t="str">
        <f>Dateneingabe_Ergebnisse!$A$75</f>
        <v>Strom (Tarif 1)</v>
      </c>
      <c r="B255" s="13"/>
      <c r="C255" s="39">
        <f>IF(C$239=1,Dateneingabe_Ergebnisse!$O75*Dateneingabe_Ergebnisse!$C18*(1+Dateneingabe_Ergebnisse!$F18),0)</f>
        <v>0</v>
      </c>
      <c r="D255" s="39">
        <f>IF(D$239=1,C255*(1+Dateneingabe_Ergebnisse!$F18),0)</f>
        <v>0</v>
      </c>
      <c r="E255" s="39">
        <f>IF(E$239=1,D255*(1+Dateneingabe_Ergebnisse!$F18),0)</f>
        <v>0</v>
      </c>
      <c r="F255" s="39">
        <f>IF(F$239=1,E255*(1+Dateneingabe_Ergebnisse!$F18),0)</f>
        <v>0</v>
      </c>
      <c r="G255" s="39">
        <f>IF(G$239=1,F255*(1+Dateneingabe_Ergebnisse!$F18),0)</f>
        <v>0</v>
      </c>
      <c r="H255" s="39">
        <f>IF(H$239=1,G255*(1+Dateneingabe_Ergebnisse!$F18),0)</f>
        <v>0</v>
      </c>
      <c r="I255" s="39">
        <f>IF(I$239=1,H255*(1+Dateneingabe_Ergebnisse!$F18),0)</f>
        <v>0</v>
      </c>
      <c r="J255" s="39">
        <f>IF(J$239=1,I255*(1+Dateneingabe_Ergebnisse!$F18),0)</f>
        <v>0</v>
      </c>
      <c r="K255" s="39">
        <f>IF(K$239=1,J255*(1+Dateneingabe_Ergebnisse!$F18),0)</f>
        <v>0</v>
      </c>
      <c r="L255" s="39">
        <f>IF(L$239=1,K255*(1+Dateneingabe_Ergebnisse!$F18),0)</f>
        <v>0</v>
      </c>
      <c r="M255" s="39">
        <f>IF(M$239=1,L255*(1+Dateneingabe_Ergebnisse!$F18),0)</f>
        <v>0</v>
      </c>
      <c r="N255" s="39">
        <f>IF(N$239=1,M255*(1+Dateneingabe_Ergebnisse!$F18),0)</f>
        <v>0</v>
      </c>
      <c r="O255" s="39">
        <f>IF(O$239=1,N255*(1+Dateneingabe_Ergebnisse!$F18),0)</f>
        <v>0</v>
      </c>
      <c r="P255" s="39">
        <f>IF(P$239=1,O255*(1+Dateneingabe_Ergebnisse!$F18),0)</f>
        <v>0</v>
      </c>
      <c r="Q255" s="39">
        <f>IF(Q$239=1,P255*(1+Dateneingabe_Ergebnisse!$F18),0)</f>
        <v>0</v>
      </c>
      <c r="R255" s="39">
        <f>IF(R$239=1,Q255*(1+Dateneingabe_Ergebnisse!$F18),0)</f>
        <v>0</v>
      </c>
      <c r="S255" s="39">
        <f>IF(S$239=1,R255*(1+Dateneingabe_Ergebnisse!$F18),0)</f>
        <v>0</v>
      </c>
      <c r="T255" s="39">
        <f>IF(T$239=1,S255*(1+Dateneingabe_Ergebnisse!$F18),0)</f>
        <v>0</v>
      </c>
      <c r="U255" s="39">
        <f>IF(U$239=1,T255*(1+Dateneingabe_Ergebnisse!$F18),0)</f>
        <v>0</v>
      </c>
      <c r="V255" s="39">
        <f>IF(V$239=1,U255*(1+Dateneingabe_Ergebnisse!$F18),0)</f>
        <v>0</v>
      </c>
    </row>
    <row r="256" spans="1:22" ht="12.75">
      <c r="A256" s="4" t="str">
        <f>Dateneingabe_Ergebnisse!$A$76</f>
        <v>Strom (Tarif 2)</v>
      </c>
      <c r="B256" s="13"/>
      <c r="C256" s="39">
        <f>IF(C$239=1,Dateneingabe_Ergebnisse!$O76*Dateneingabe_Ergebnisse!$C19*(1+Dateneingabe_Ergebnisse!$F19),0)</f>
        <v>0</v>
      </c>
      <c r="D256" s="39">
        <f>IF(D$239=1,C256*(1+Dateneingabe_Ergebnisse!$F19),0)</f>
        <v>0</v>
      </c>
      <c r="E256" s="39">
        <f>IF(E$239=1,D256*(1+Dateneingabe_Ergebnisse!$F19),0)</f>
        <v>0</v>
      </c>
      <c r="F256" s="39">
        <f>IF(F$239=1,E256*(1+Dateneingabe_Ergebnisse!$F19),0)</f>
        <v>0</v>
      </c>
      <c r="G256" s="39">
        <f>IF(G$239=1,F256*(1+Dateneingabe_Ergebnisse!$F19),0)</f>
        <v>0</v>
      </c>
      <c r="H256" s="39">
        <f>IF(H$239=1,G256*(1+Dateneingabe_Ergebnisse!$F19),0)</f>
        <v>0</v>
      </c>
      <c r="I256" s="39">
        <f>IF(I$239=1,H256*(1+Dateneingabe_Ergebnisse!$F19),0)</f>
        <v>0</v>
      </c>
      <c r="J256" s="39">
        <f>IF(J$239=1,I256*(1+Dateneingabe_Ergebnisse!$F19),0)</f>
        <v>0</v>
      </c>
      <c r="K256" s="39">
        <f>IF(K$239=1,J256*(1+Dateneingabe_Ergebnisse!$F19),0)</f>
        <v>0</v>
      </c>
      <c r="L256" s="39">
        <f>IF(L$239=1,K256*(1+Dateneingabe_Ergebnisse!$F19),0)</f>
        <v>0</v>
      </c>
      <c r="M256" s="39">
        <f>IF(M$239=1,L256*(1+Dateneingabe_Ergebnisse!$F19),0)</f>
        <v>0</v>
      </c>
      <c r="N256" s="39">
        <f>IF(N$239=1,M256*(1+Dateneingabe_Ergebnisse!$F19),0)</f>
        <v>0</v>
      </c>
      <c r="O256" s="39">
        <f>IF(O$239=1,N256*(1+Dateneingabe_Ergebnisse!$F19),0)</f>
        <v>0</v>
      </c>
      <c r="P256" s="39">
        <f>IF(P$239=1,O256*(1+Dateneingabe_Ergebnisse!$F19),0)</f>
        <v>0</v>
      </c>
      <c r="Q256" s="39">
        <f>IF(Q$239=1,P256*(1+Dateneingabe_Ergebnisse!$F19),0)</f>
        <v>0</v>
      </c>
      <c r="R256" s="39">
        <f>IF(R$239=1,Q256*(1+Dateneingabe_Ergebnisse!$F19),0)</f>
        <v>0</v>
      </c>
      <c r="S256" s="39">
        <f>IF(S$239=1,R256*(1+Dateneingabe_Ergebnisse!$F19),0)</f>
        <v>0</v>
      </c>
      <c r="T256" s="39">
        <f>IF(T$239=1,S256*(1+Dateneingabe_Ergebnisse!$F19),0)</f>
        <v>0</v>
      </c>
      <c r="U256" s="39">
        <f>IF(U$239=1,T256*(1+Dateneingabe_Ergebnisse!$F19),0)</f>
        <v>0</v>
      </c>
      <c r="V256" s="39">
        <f>IF(V$239=1,U256*(1+Dateneingabe_Ergebnisse!$F19),0)</f>
        <v>0</v>
      </c>
    </row>
    <row r="257" spans="1:22" ht="12.75">
      <c r="A257" s="4" t="str">
        <f>Dateneingabe_Ergebnisse!$A$77</f>
        <v>Trinkwasser (Ver- und Entsorgung)</v>
      </c>
      <c r="B257" s="13"/>
      <c r="C257" s="39">
        <f>IF(C$239=1,Dateneingabe_Ergebnisse!$O77*Dateneingabe_Ergebnisse!$C20*(1+Dateneingabe_Ergebnisse!$F20),0)</f>
        <v>0</v>
      </c>
      <c r="D257" s="39">
        <f>IF(D$239=1,C257*(1+Dateneingabe_Ergebnisse!$F20),0)</f>
        <v>0</v>
      </c>
      <c r="E257" s="39">
        <f>IF(E$239=1,D257*(1+Dateneingabe_Ergebnisse!$F20),0)</f>
        <v>0</v>
      </c>
      <c r="F257" s="39">
        <f>IF(F$239=1,E257*(1+Dateneingabe_Ergebnisse!$F20),0)</f>
        <v>0</v>
      </c>
      <c r="G257" s="39">
        <f>IF(G$239=1,F257*(1+Dateneingabe_Ergebnisse!$F20),0)</f>
        <v>0</v>
      </c>
      <c r="H257" s="39">
        <f>IF(H$239=1,G257*(1+Dateneingabe_Ergebnisse!$F20),0)</f>
        <v>0</v>
      </c>
      <c r="I257" s="39">
        <f>IF(I$239=1,H257*(1+Dateneingabe_Ergebnisse!$F20),0)</f>
        <v>0</v>
      </c>
      <c r="J257" s="39">
        <f>IF(J$239=1,I257*(1+Dateneingabe_Ergebnisse!$F20),0)</f>
        <v>0</v>
      </c>
      <c r="K257" s="39">
        <f>IF(K$239=1,J257*(1+Dateneingabe_Ergebnisse!$F20),0)</f>
        <v>0</v>
      </c>
      <c r="L257" s="39">
        <f>IF(L$239=1,K257*(1+Dateneingabe_Ergebnisse!$F20),0)</f>
        <v>0</v>
      </c>
      <c r="M257" s="39">
        <f>IF(M$239=1,L257*(1+Dateneingabe_Ergebnisse!$F20),0)</f>
        <v>0</v>
      </c>
      <c r="N257" s="39">
        <f>IF(N$239=1,M257*(1+Dateneingabe_Ergebnisse!$F20),0)</f>
        <v>0</v>
      </c>
      <c r="O257" s="39">
        <f>IF(O$239=1,N257*(1+Dateneingabe_Ergebnisse!$F20),0)</f>
        <v>0</v>
      </c>
      <c r="P257" s="39">
        <f>IF(P$239=1,O257*(1+Dateneingabe_Ergebnisse!$F20),0)</f>
        <v>0</v>
      </c>
      <c r="Q257" s="39">
        <f>IF(Q$239=1,P257*(1+Dateneingabe_Ergebnisse!$F20),0)</f>
        <v>0</v>
      </c>
      <c r="R257" s="39">
        <f>IF(R$239=1,Q257*(1+Dateneingabe_Ergebnisse!$F20),0)</f>
        <v>0</v>
      </c>
      <c r="S257" s="39">
        <f>IF(S$239=1,R257*(1+Dateneingabe_Ergebnisse!$F20),0)</f>
        <v>0</v>
      </c>
      <c r="T257" s="39">
        <f>IF(T$239=1,S257*(1+Dateneingabe_Ergebnisse!$F20),0)</f>
        <v>0</v>
      </c>
      <c r="U257" s="39">
        <f>IF(U$239=1,T257*(1+Dateneingabe_Ergebnisse!$F20),0)</f>
        <v>0</v>
      </c>
      <c r="V257" s="39">
        <f>IF(V$239=1,U257*(1+Dateneingabe_Ergebnisse!$F20),0)</f>
        <v>0</v>
      </c>
    </row>
    <row r="258" spans="1:22" ht="12.75">
      <c r="A258" s="4" t="str">
        <f>Dateneingabe_Ergebnisse!$A$78</f>
        <v>Regen-/Brauchwasser</v>
      </c>
      <c r="B258" s="13"/>
      <c r="C258" s="39">
        <f>IF(C$239=1,Dateneingabe_Ergebnisse!$O78*Dateneingabe_Ergebnisse!$C21*(1+Dateneingabe_Ergebnisse!$F21),0)</f>
        <v>0</v>
      </c>
      <c r="D258" s="39">
        <f>IF(D$239=1,C258*(1+Dateneingabe_Ergebnisse!$F21),0)</f>
        <v>0</v>
      </c>
      <c r="E258" s="39">
        <f>IF(E$239=1,D258*(1+Dateneingabe_Ergebnisse!$F21),0)</f>
        <v>0</v>
      </c>
      <c r="F258" s="39">
        <f>IF(F$239=1,E258*(1+Dateneingabe_Ergebnisse!$F21),0)</f>
        <v>0</v>
      </c>
      <c r="G258" s="39">
        <f>IF(G$239=1,F258*(1+Dateneingabe_Ergebnisse!$F21),0)</f>
        <v>0</v>
      </c>
      <c r="H258" s="39">
        <f>IF(H$239=1,G258*(1+Dateneingabe_Ergebnisse!$F21),0)</f>
        <v>0</v>
      </c>
      <c r="I258" s="39">
        <f>IF(I$239=1,H258*(1+Dateneingabe_Ergebnisse!$F21),0)</f>
        <v>0</v>
      </c>
      <c r="J258" s="39">
        <f>IF(J$239=1,I258*(1+Dateneingabe_Ergebnisse!$F21),0)</f>
        <v>0</v>
      </c>
      <c r="K258" s="39">
        <f>IF(K$239=1,J258*(1+Dateneingabe_Ergebnisse!$F21),0)</f>
        <v>0</v>
      </c>
      <c r="L258" s="39">
        <f>IF(L$239=1,K258*(1+Dateneingabe_Ergebnisse!$F21),0)</f>
        <v>0</v>
      </c>
      <c r="M258" s="39">
        <f>IF(M$239=1,L258*(1+Dateneingabe_Ergebnisse!$F21),0)</f>
        <v>0</v>
      </c>
      <c r="N258" s="39">
        <f>IF(N$239=1,M258*(1+Dateneingabe_Ergebnisse!$F21),0)</f>
        <v>0</v>
      </c>
      <c r="O258" s="39">
        <f>IF(O$239=1,N258*(1+Dateneingabe_Ergebnisse!$F21),0)</f>
        <v>0</v>
      </c>
      <c r="P258" s="39">
        <f>IF(P$239=1,O258*(1+Dateneingabe_Ergebnisse!$F21),0)</f>
        <v>0</v>
      </c>
      <c r="Q258" s="39">
        <f>IF(Q$239=1,P258*(1+Dateneingabe_Ergebnisse!$F21),0)</f>
        <v>0</v>
      </c>
      <c r="R258" s="39">
        <f>IF(R$239=1,Q258*(1+Dateneingabe_Ergebnisse!$F21),0)</f>
        <v>0</v>
      </c>
      <c r="S258" s="39">
        <f>IF(S$239=1,R258*(1+Dateneingabe_Ergebnisse!$F21),0)</f>
        <v>0</v>
      </c>
      <c r="T258" s="39">
        <f>IF(T$239=1,S258*(1+Dateneingabe_Ergebnisse!$F21),0)</f>
        <v>0</v>
      </c>
      <c r="U258" s="39">
        <f>IF(U$239=1,T258*(1+Dateneingabe_Ergebnisse!$F21),0)</f>
        <v>0</v>
      </c>
      <c r="V258" s="39">
        <f>IF(V$239=1,U258*(1+Dateneingabe_Ergebnisse!$F21),0)</f>
        <v>0</v>
      </c>
    </row>
    <row r="259" spans="1:22" ht="12.75">
      <c r="A259" s="4" t="str">
        <f>Dateneingabe_Ergebnisse!$A$79</f>
        <v>Papier</v>
      </c>
      <c r="B259" s="13"/>
      <c r="C259" s="39">
        <f>IF(C$239=1,Dateneingabe_Ergebnisse!$O79*Dateneingabe_Ergebnisse!$C22*(1+Dateneingabe_Ergebnisse!$F22),0)</f>
        <v>0</v>
      </c>
      <c r="D259" s="39">
        <f>IF(D$239=1,C259*(1+Dateneingabe_Ergebnisse!$F22),0)</f>
        <v>0</v>
      </c>
      <c r="E259" s="39">
        <f>IF(E$239=1,D259*(1+Dateneingabe_Ergebnisse!$F22),0)</f>
        <v>0</v>
      </c>
      <c r="F259" s="39">
        <f>IF(F$239=1,E259*(1+Dateneingabe_Ergebnisse!$F22),0)</f>
        <v>0</v>
      </c>
      <c r="G259" s="39">
        <f>IF(G$239=1,F259*(1+Dateneingabe_Ergebnisse!$F22),0)</f>
        <v>0</v>
      </c>
      <c r="H259" s="39">
        <f>IF(H$239=1,G259*(1+Dateneingabe_Ergebnisse!$F22),0)</f>
        <v>0</v>
      </c>
      <c r="I259" s="39">
        <f>IF(I$239=1,H259*(1+Dateneingabe_Ergebnisse!$F22),0)</f>
        <v>0</v>
      </c>
      <c r="J259" s="39">
        <f>IF(J$239=1,I259*(1+Dateneingabe_Ergebnisse!$F22),0)</f>
        <v>0</v>
      </c>
      <c r="K259" s="39">
        <f>IF(K$239=1,J259*(1+Dateneingabe_Ergebnisse!$F22),0)</f>
        <v>0</v>
      </c>
      <c r="L259" s="39">
        <f>IF(L$239=1,K259*(1+Dateneingabe_Ergebnisse!$F22),0)</f>
        <v>0</v>
      </c>
      <c r="M259" s="39">
        <f>IF(M$239=1,L259*(1+Dateneingabe_Ergebnisse!$F22),0)</f>
        <v>0</v>
      </c>
      <c r="N259" s="39">
        <f>IF(N$239=1,M259*(1+Dateneingabe_Ergebnisse!$F22),0)</f>
        <v>0</v>
      </c>
      <c r="O259" s="39">
        <f>IF(O$239=1,N259*(1+Dateneingabe_Ergebnisse!$F22),0)</f>
        <v>0</v>
      </c>
      <c r="P259" s="39">
        <f>IF(P$239=1,O259*(1+Dateneingabe_Ergebnisse!$F22),0)</f>
        <v>0</v>
      </c>
      <c r="Q259" s="39">
        <f>IF(Q$239=1,P259*(1+Dateneingabe_Ergebnisse!$F22),0)</f>
        <v>0</v>
      </c>
      <c r="R259" s="39">
        <f>IF(R$239=1,Q259*(1+Dateneingabe_Ergebnisse!$F22),0)</f>
        <v>0</v>
      </c>
      <c r="S259" s="39">
        <f>IF(S$239=1,R259*(1+Dateneingabe_Ergebnisse!$F22),0)</f>
        <v>0</v>
      </c>
      <c r="T259" s="39">
        <f>IF(T$239=1,S259*(1+Dateneingabe_Ergebnisse!$F22),0)</f>
        <v>0</v>
      </c>
      <c r="U259" s="39">
        <f>IF(U$239=1,T259*(1+Dateneingabe_Ergebnisse!$F22),0)</f>
        <v>0</v>
      </c>
      <c r="V259" s="39">
        <f>IF(V$239=1,U259*(1+Dateneingabe_Ergebnisse!$F22),0)</f>
        <v>0</v>
      </c>
    </row>
    <row r="260" spans="1:22" ht="12.75">
      <c r="A260" s="4" t="str">
        <f>Dateneingabe_Ergebnisse!$A$80</f>
        <v>### ggf. weitere Betriebsstoffe ergänzen</v>
      </c>
      <c r="B260" s="13"/>
      <c r="C260" s="39">
        <f>IF(C$239=1,Dateneingabe_Ergebnisse!$O80*Dateneingabe_Ergebnisse!$C23*(1+Dateneingabe_Ergebnisse!$F23),0)</f>
        <v>0</v>
      </c>
      <c r="D260" s="39">
        <f>IF(D$239=1,C260*(1+Dateneingabe_Ergebnisse!$F23),0)</f>
        <v>0</v>
      </c>
      <c r="E260" s="39">
        <f>IF(E$239=1,D260*(1+Dateneingabe_Ergebnisse!$F23),0)</f>
        <v>0</v>
      </c>
      <c r="F260" s="39">
        <f>IF(F$239=1,E260*(1+Dateneingabe_Ergebnisse!$F23),0)</f>
        <v>0</v>
      </c>
      <c r="G260" s="39">
        <f>IF(G$239=1,F260*(1+Dateneingabe_Ergebnisse!$F23),0)</f>
        <v>0</v>
      </c>
      <c r="H260" s="39">
        <f>IF(H$239=1,G260*(1+Dateneingabe_Ergebnisse!$F23),0)</f>
        <v>0</v>
      </c>
      <c r="I260" s="39">
        <f>IF(I$239=1,H260*(1+Dateneingabe_Ergebnisse!$F23),0)</f>
        <v>0</v>
      </c>
      <c r="J260" s="39">
        <f>IF(J$239=1,I260*(1+Dateneingabe_Ergebnisse!$F23),0)</f>
        <v>0</v>
      </c>
      <c r="K260" s="39">
        <f>IF(K$239=1,J260*(1+Dateneingabe_Ergebnisse!$F23),0)</f>
        <v>0</v>
      </c>
      <c r="L260" s="39">
        <f>IF(L$239=1,K260*(1+Dateneingabe_Ergebnisse!$F23),0)</f>
        <v>0</v>
      </c>
      <c r="M260" s="39">
        <f>IF(M$239=1,L260*(1+Dateneingabe_Ergebnisse!$F23),0)</f>
        <v>0</v>
      </c>
      <c r="N260" s="39">
        <f>IF(N$239=1,M260*(1+Dateneingabe_Ergebnisse!$F23),0)</f>
        <v>0</v>
      </c>
      <c r="O260" s="39">
        <f>IF(O$239=1,N260*(1+Dateneingabe_Ergebnisse!$F23),0)</f>
        <v>0</v>
      </c>
      <c r="P260" s="39">
        <f>IF(P$239=1,O260*(1+Dateneingabe_Ergebnisse!$F23),0)</f>
        <v>0</v>
      </c>
      <c r="Q260" s="39">
        <f>IF(Q$239=1,P260*(1+Dateneingabe_Ergebnisse!$F23),0)</f>
        <v>0</v>
      </c>
      <c r="R260" s="39">
        <f>IF(R$239=1,Q260*(1+Dateneingabe_Ergebnisse!$F23),0)</f>
        <v>0</v>
      </c>
      <c r="S260" s="39">
        <f>IF(S$239=1,R260*(1+Dateneingabe_Ergebnisse!$F23),0)</f>
        <v>0</v>
      </c>
      <c r="T260" s="39">
        <f>IF(T$239=1,S260*(1+Dateneingabe_Ergebnisse!$F23),0)</f>
        <v>0</v>
      </c>
      <c r="U260" s="39">
        <f>IF(U$239=1,T260*(1+Dateneingabe_Ergebnisse!$F23),0)</f>
        <v>0</v>
      </c>
      <c r="V260" s="39">
        <f>IF(V$239=1,U260*(1+Dateneingabe_Ergebnisse!$F23),0)</f>
        <v>0</v>
      </c>
    </row>
    <row r="261" spans="1:22" ht="12.75">
      <c r="A261" s="4" t="str">
        <f>Dateneingabe_Ergebnisse!$A$81</f>
        <v>### ggf. weitere Betriebsstoffe ergänzen</v>
      </c>
      <c r="B261" s="13"/>
      <c r="C261" s="39">
        <f>IF(C$239=1,Dateneingabe_Ergebnisse!$O81*Dateneingabe_Ergebnisse!$C24*(1+Dateneingabe_Ergebnisse!$F24),0)</f>
        <v>0</v>
      </c>
      <c r="D261" s="39">
        <f>IF(D$239=1,C261*(1+Dateneingabe_Ergebnisse!$F24),0)</f>
        <v>0</v>
      </c>
      <c r="E261" s="39">
        <f>IF(E$239=1,D261*(1+Dateneingabe_Ergebnisse!$F24),0)</f>
        <v>0</v>
      </c>
      <c r="F261" s="39">
        <f>IF(F$239=1,E261*(1+Dateneingabe_Ergebnisse!$F24),0)</f>
        <v>0</v>
      </c>
      <c r="G261" s="39">
        <f>IF(G$239=1,F261*(1+Dateneingabe_Ergebnisse!$F24),0)</f>
        <v>0</v>
      </c>
      <c r="H261" s="39">
        <f>IF(H$239=1,G261*(1+Dateneingabe_Ergebnisse!$F24),0)</f>
        <v>0</v>
      </c>
      <c r="I261" s="39">
        <f>IF(I$239=1,H261*(1+Dateneingabe_Ergebnisse!$F24),0)</f>
        <v>0</v>
      </c>
      <c r="J261" s="39">
        <f>IF(J$239=1,I261*(1+Dateneingabe_Ergebnisse!$F24),0)</f>
        <v>0</v>
      </c>
      <c r="K261" s="39">
        <f>IF(K$239=1,J261*(1+Dateneingabe_Ergebnisse!$F24),0)</f>
        <v>0</v>
      </c>
      <c r="L261" s="39">
        <f>IF(L$239=1,K261*(1+Dateneingabe_Ergebnisse!$F24),0)</f>
        <v>0</v>
      </c>
      <c r="M261" s="39">
        <f>IF(M$239=1,L261*(1+Dateneingabe_Ergebnisse!$F24),0)</f>
        <v>0</v>
      </c>
      <c r="N261" s="39">
        <f>IF(N$239=1,M261*(1+Dateneingabe_Ergebnisse!$F24),0)</f>
        <v>0</v>
      </c>
      <c r="O261" s="39">
        <f>IF(O$239=1,N261*(1+Dateneingabe_Ergebnisse!$F24),0)</f>
        <v>0</v>
      </c>
      <c r="P261" s="39">
        <f>IF(P$239=1,O261*(1+Dateneingabe_Ergebnisse!$F24),0)</f>
        <v>0</v>
      </c>
      <c r="Q261" s="39">
        <f>IF(Q$239=1,P261*(1+Dateneingabe_Ergebnisse!$F24),0)</f>
        <v>0</v>
      </c>
      <c r="R261" s="39">
        <f>IF(R$239=1,Q261*(1+Dateneingabe_Ergebnisse!$F24),0)</f>
        <v>0</v>
      </c>
      <c r="S261" s="39">
        <f>IF(S$239=1,R261*(1+Dateneingabe_Ergebnisse!$F24),0)</f>
        <v>0</v>
      </c>
      <c r="T261" s="39">
        <f>IF(T$239=1,S261*(1+Dateneingabe_Ergebnisse!$F24),0)</f>
        <v>0</v>
      </c>
      <c r="U261" s="39">
        <f>IF(U$239=1,T261*(1+Dateneingabe_Ergebnisse!$F24),0)</f>
        <v>0</v>
      </c>
      <c r="V261" s="39">
        <f>IF(V$239=1,U261*(1+Dateneingabe_Ergebnisse!$F24),0)</f>
        <v>0</v>
      </c>
    </row>
    <row r="262" spans="1:22" ht="12.75">
      <c r="A262" s="11" t="s">
        <v>180</v>
      </c>
      <c r="B262" s="13"/>
      <c r="C262" s="13"/>
      <c r="D262" s="13"/>
      <c r="E262" s="13"/>
      <c r="F262" s="13"/>
      <c r="G262" s="13"/>
      <c r="H262" s="13"/>
      <c r="I262" s="13"/>
      <c r="J262" s="13"/>
      <c r="K262" s="13"/>
      <c r="L262" s="13"/>
      <c r="M262" s="4"/>
      <c r="N262" s="4"/>
      <c r="O262" s="4"/>
      <c r="P262" s="4"/>
      <c r="Q262" s="4"/>
      <c r="R262" s="4"/>
      <c r="S262" s="4"/>
      <c r="T262" s="4"/>
      <c r="U262" s="4"/>
      <c r="V262" s="4"/>
    </row>
    <row r="263" spans="1:22" ht="12.75">
      <c r="A263" s="4" t="str">
        <f>Dateneingabe_Ergebnisse!$A$86</f>
        <v>Toner</v>
      </c>
      <c r="B263" s="13"/>
      <c r="C263" s="39">
        <f>IF(C$239=1,Dateneingabe_Ergebnisse!$O87*Dateneingabe_Ergebnisse!$O88*(1+Dateneingabe_Ergebnisse!$F29),0)</f>
        <v>0</v>
      </c>
      <c r="D263" s="39">
        <f>IF(D$239=1,C263*(1+Dateneingabe_Ergebnisse!$F29),0)</f>
        <v>0</v>
      </c>
      <c r="E263" s="39">
        <f>IF(E$239=1,D263*(1+Dateneingabe_Ergebnisse!$F29),0)</f>
        <v>0</v>
      </c>
      <c r="F263" s="39">
        <f>IF(F$239=1,E263*(1+Dateneingabe_Ergebnisse!$F29),0)</f>
        <v>0</v>
      </c>
      <c r="G263" s="39">
        <f>IF(G$239=1,F263*(1+Dateneingabe_Ergebnisse!$F29),0)</f>
        <v>0</v>
      </c>
      <c r="H263" s="39">
        <f>IF(H$239=1,G263*(1+Dateneingabe_Ergebnisse!$F29),0)</f>
        <v>0</v>
      </c>
      <c r="I263" s="39">
        <f>IF(I$239=1,H263*(1+Dateneingabe_Ergebnisse!$F29),0)</f>
        <v>0</v>
      </c>
      <c r="J263" s="39">
        <f>IF(J$239=1,I263*(1+Dateneingabe_Ergebnisse!$F29),0)</f>
        <v>0</v>
      </c>
      <c r="K263" s="39">
        <f>IF(K$239=1,J263*(1+Dateneingabe_Ergebnisse!$F29),0)</f>
        <v>0</v>
      </c>
      <c r="L263" s="39">
        <f>IF(L$239=1,K263*(1+Dateneingabe_Ergebnisse!$F29),0)</f>
        <v>0</v>
      </c>
      <c r="M263" s="39">
        <f>IF(M$239=1,L263*(1+Dateneingabe_Ergebnisse!$F29),0)</f>
        <v>0</v>
      </c>
      <c r="N263" s="39">
        <f>IF(N$239=1,M263*(1+Dateneingabe_Ergebnisse!$F29),0)</f>
        <v>0</v>
      </c>
      <c r="O263" s="39">
        <f>IF(O$239=1,N263*(1+Dateneingabe_Ergebnisse!$F29),0)</f>
        <v>0</v>
      </c>
      <c r="P263" s="39">
        <f>IF(P$239=1,O263*(1+Dateneingabe_Ergebnisse!$F29),0)</f>
        <v>0</v>
      </c>
      <c r="Q263" s="39">
        <f>IF(Q$239=1,P263*(1+Dateneingabe_Ergebnisse!$F29),0)</f>
        <v>0</v>
      </c>
      <c r="R263" s="39">
        <f>IF(R$239=1,Q263*(1+Dateneingabe_Ergebnisse!$F29),0)</f>
        <v>0</v>
      </c>
      <c r="S263" s="39">
        <f>IF(S$239=1,R263*(1+Dateneingabe_Ergebnisse!$F29),0)</f>
        <v>0</v>
      </c>
      <c r="T263" s="39">
        <f>IF(T$239=1,S263*(1+Dateneingabe_Ergebnisse!$F29),0)</f>
        <v>0</v>
      </c>
      <c r="U263" s="39">
        <f>IF(U$239=1,T263*(1+Dateneingabe_Ergebnisse!$F29),0)</f>
        <v>0</v>
      </c>
      <c r="V263" s="39">
        <f>IF(V$239=1,U263*(1+Dateneingabe_Ergebnisse!$F29),0)</f>
        <v>0</v>
      </c>
    </row>
    <row r="264" spans="1:22" ht="12.75">
      <c r="A264" s="4" t="str">
        <f>Dateneingabe_Ergebnisse!$A$89</f>
        <v>### ggf. weitere Betriebsstoffe ergänzen</v>
      </c>
      <c r="B264" s="13"/>
      <c r="C264" s="39">
        <f>IF(C$239=1,Dateneingabe_Ergebnisse!$O90*Dateneingabe_Ergebnisse!$O91*(1+Dateneingabe_Ergebnisse!$F30),0)</f>
        <v>0</v>
      </c>
      <c r="D264" s="39">
        <f>IF(D$239=1,C264*(1+Dateneingabe_Ergebnisse!$F30),0)</f>
        <v>0</v>
      </c>
      <c r="E264" s="39">
        <f>IF(E$239=1,D264*(1+Dateneingabe_Ergebnisse!$F30),0)</f>
        <v>0</v>
      </c>
      <c r="F264" s="39">
        <f>IF(F$239=1,E264*(1+Dateneingabe_Ergebnisse!$F30),0)</f>
        <v>0</v>
      </c>
      <c r="G264" s="39">
        <f>IF(G$239=1,F264*(1+Dateneingabe_Ergebnisse!$F30),0)</f>
        <v>0</v>
      </c>
      <c r="H264" s="39">
        <f>IF(H$239=1,G264*(1+Dateneingabe_Ergebnisse!$F30),0)</f>
        <v>0</v>
      </c>
      <c r="I264" s="39">
        <f>IF(I$239=1,H264*(1+Dateneingabe_Ergebnisse!$F30),0)</f>
        <v>0</v>
      </c>
      <c r="J264" s="39">
        <f>IF(J$239=1,I264*(1+Dateneingabe_Ergebnisse!$F30),0)</f>
        <v>0</v>
      </c>
      <c r="K264" s="39">
        <f>IF(K$239=1,J264*(1+Dateneingabe_Ergebnisse!$F30),0)</f>
        <v>0</v>
      </c>
      <c r="L264" s="39">
        <f>IF(L$239=1,K264*(1+Dateneingabe_Ergebnisse!$F30),0)</f>
        <v>0</v>
      </c>
      <c r="M264" s="39">
        <f>IF(M$239=1,L264*(1+Dateneingabe_Ergebnisse!$F30),0)</f>
        <v>0</v>
      </c>
      <c r="N264" s="39">
        <f>IF(N$239=1,M264*(1+Dateneingabe_Ergebnisse!$F30),0)</f>
        <v>0</v>
      </c>
      <c r="O264" s="39">
        <f>IF(O$239=1,N264*(1+Dateneingabe_Ergebnisse!$F30),0)</f>
        <v>0</v>
      </c>
      <c r="P264" s="39">
        <f>IF(P$239=1,O264*(1+Dateneingabe_Ergebnisse!$F30),0)</f>
        <v>0</v>
      </c>
      <c r="Q264" s="39">
        <f>IF(Q$239=1,P264*(1+Dateneingabe_Ergebnisse!$F30),0)</f>
        <v>0</v>
      </c>
      <c r="R264" s="39">
        <f>IF(R$239=1,Q264*(1+Dateneingabe_Ergebnisse!$F30),0)</f>
        <v>0</v>
      </c>
      <c r="S264" s="39">
        <f>IF(S$239=1,R264*(1+Dateneingabe_Ergebnisse!$F30),0)</f>
        <v>0</v>
      </c>
      <c r="T264" s="39">
        <f>IF(T$239=1,S264*(1+Dateneingabe_Ergebnisse!$F30),0)</f>
        <v>0</v>
      </c>
      <c r="U264" s="39">
        <f>IF(U$239=1,T264*(1+Dateneingabe_Ergebnisse!$F30),0)</f>
        <v>0</v>
      </c>
      <c r="V264" s="39">
        <f>IF(V$239=1,U264*(1+Dateneingabe_Ergebnisse!$F30),0)</f>
        <v>0</v>
      </c>
    </row>
    <row r="265" spans="1:22" ht="12.75">
      <c r="A265" s="4" t="str">
        <f>Dateneingabe_Ergebnisse!$A$92</f>
        <v>### ggf. weitere Betriebsstoffe ergänzen</v>
      </c>
      <c r="B265" s="13"/>
      <c r="C265" s="39">
        <f>IF(C$239=1,Dateneingabe_Ergebnisse!$O93*Dateneingabe_Ergebnisse!$O94*(1+Dateneingabe_Ergebnisse!$F31),0)</f>
        <v>0</v>
      </c>
      <c r="D265" s="39">
        <f>IF(D$239=1,C265*(1+Dateneingabe_Ergebnisse!$F31),0)</f>
        <v>0</v>
      </c>
      <c r="E265" s="39">
        <f>IF(E$239=1,D265*(1+Dateneingabe_Ergebnisse!$F31),0)</f>
        <v>0</v>
      </c>
      <c r="F265" s="39">
        <f>IF(F$239=1,E265*(1+Dateneingabe_Ergebnisse!$F31),0)</f>
        <v>0</v>
      </c>
      <c r="G265" s="39">
        <f>IF(G$239=1,F265*(1+Dateneingabe_Ergebnisse!$F31),0)</f>
        <v>0</v>
      </c>
      <c r="H265" s="39">
        <f>IF(H$239=1,G265*(1+Dateneingabe_Ergebnisse!$F31),0)</f>
        <v>0</v>
      </c>
      <c r="I265" s="39">
        <f>IF(I$239=1,H265*(1+Dateneingabe_Ergebnisse!$F31),0)</f>
        <v>0</v>
      </c>
      <c r="J265" s="39">
        <f>IF(J$239=1,I265*(1+Dateneingabe_Ergebnisse!$F31),0)</f>
        <v>0</v>
      </c>
      <c r="K265" s="39">
        <f>IF(K$239=1,J265*(1+Dateneingabe_Ergebnisse!$F31),0)</f>
        <v>0</v>
      </c>
      <c r="L265" s="39">
        <f>IF(L$239=1,K265*(1+Dateneingabe_Ergebnisse!$F31),0)</f>
        <v>0</v>
      </c>
      <c r="M265" s="39">
        <f>IF(M$239=1,L265*(1+Dateneingabe_Ergebnisse!$F31),0)</f>
        <v>0</v>
      </c>
      <c r="N265" s="39">
        <f>IF(N$239=1,M265*(1+Dateneingabe_Ergebnisse!$F31),0)</f>
        <v>0</v>
      </c>
      <c r="O265" s="39">
        <f>IF(O$239=1,N265*(1+Dateneingabe_Ergebnisse!$F31),0)</f>
        <v>0</v>
      </c>
      <c r="P265" s="39">
        <f>IF(P$239=1,O265*(1+Dateneingabe_Ergebnisse!$F31),0)</f>
        <v>0</v>
      </c>
      <c r="Q265" s="39">
        <f>IF(Q$239=1,P265*(1+Dateneingabe_Ergebnisse!$F31),0)</f>
        <v>0</v>
      </c>
      <c r="R265" s="39">
        <f>IF(R$239=1,Q265*(1+Dateneingabe_Ergebnisse!$F31),0)</f>
        <v>0</v>
      </c>
      <c r="S265" s="39">
        <f>IF(S$239=1,R265*(1+Dateneingabe_Ergebnisse!$F31),0)</f>
        <v>0</v>
      </c>
      <c r="T265" s="39">
        <f>IF(T$239=1,S265*(1+Dateneingabe_Ergebnisse!$F31),0)</f>
        <v>0</v>
      </c>
      <c r="U265" s="39">
        <f>IF(U$239=1,T265*(1+Dateneingabe_Ergebnisse!$F31),0)</f>
        <v>0</v>
      </c>
      <c r="V265" s="39">
        <f>IF(V$239=1,U265*(1+Dateneingabe_Ergebnisse!$F31),0)</f>
        <v>0</v>
      </c>
    </row>
    <row r="266" spans="1:22" ht="12.75">
      <c r="A266" s="11" t="s">
        <v>49</v>
      </c>
      <c r="B266" s="13"/>
      <c r="C266" s="13"/>
      <c r="D266" s="13"/>
      <c r="E266" s="13"/>
      <c r="F266" s="13"/>
      <c r="G266" s="13"/>
      <c r="H266" s="13"/>
      <c r="I266" s="13"/>
      <c r="J266" s="13"/>
      <c r="K266" s="13"/>
      <c r="L266" s="13"/>
      <c r="M266" s="4"/>
      <c r="N266" s="4"/>
      <c r="O266" s="4"/>
      <c r="P266" s="4"/>
      <c r="Q266" s="4"/>
      <c r="R266" s="4"/>
      <c r="S266" s="4"/>
      <c r="T266" s="4"/>
      <c r="U266" s="4"/>
      <c r="V266" s="4"/>
    </row>
    <row r="267" spans="1:22" ht="12.75">
      <c r="A267" s="4" t="str">
        <f>Dateneingabe_Ergebnisse!$A$99</f>
        <v>ArbeitnehmerInnengruppe 1</v>
      </c>
      <c r="B267" s="13"/>
      <c r="C267" s="39">
        <f>IF(C$239=1,Dateneingabe_Ergebnisse!$O99*Dateneingabe_Ergebnisse!$C36*(1+Dateneingabe_Ergebnisse!$F36),0)</f>
        <v>0</v>
      </c>
      <c r="D267" s="39">
        <f>IF(D$239=1,C267*(1+Dateneingabe_Ergebnisse!$F36),0)</f>
        <v>0</v>
      </c>
      <c r="E267" s="39">
        <f>IF(E$239=1,D267*(1+Dateneingabe_Ergebnisse!$F36),0)</f>
        <v>0</v>
      </c>
      <c r="F267" s="39">
        <f>IF(F$239=1,E267*(1+Dateneingabe_Ergebnisse!$F36),0)</f>
        <v>0</v>
      </c>
      <c r="G267" s="39">
        <f>IF(G$239=1,F267*(1+Dateneingabe_Ergebnisse!$F36),0)</f>
        <v>0</v>
      </c>
      <c r="H267" s="39">
        <f>IF(H$239=1,G267*(1+Dateneingabe_Ergebnisse!$F36),0)</f>
        <v>0</v>
      </c>
      <c r="I267" s="39">
        <f>IF(I$239=1,H267*(1+Dateneingabe_Ergebnisse!$F36),0)</f>
        <v>0</v>
      </c>
      <c r="J267" s="39">
        <f>IF(J$239=1,I267*(1+Dateneingabe_Ergebnisse!$F36),0)</f>
        <v>0</v>
      </c>
      <c r="K267" s="39">
        <f>IF(K$239=1,J267*(1+Dateneingabe_Ergebnisse!$F36),0)</f>
        <v>0</v>
      </c>
      <c r="L267" s="39">
        <f>IF(L$239=1,K267*(1+Dateneingabe_Ergebnisse!$F36),0)</f>
        <v>0</v>
      </c>
      <c r="M267" s="39">
        <f>IF(M$239=1,L267*(1+Dateneingabe_Ergebnisse!$F36),0)</f>
        <v>0</v>
      </c>
      <c r="N267" s="39">
        <f>IF(N$239=1,M267*(1+Dateneingabe_Ergebnisse!$F36),0)</f>
        <v>0</v>
      </c>
      <c r="O267" s="39">
        <f>IF(O$239=1,N267*(1+Dateneingabe_Ergebnisse!$F36),0)</f>
        <v>0</v>
      </c>
      <c r="P267" s="39">
        <f>IF(P$239=1,O267*(1+Dateneingabe_Ergebnisse!$F36),0)</f>
        <v>0</v>
      </c>
      <c r="Q267" s="39">
        <f>IF(Q$239=1,P267*(1+Dateneingabe_Ergebnisse!$F36),0)</f>
        <v>0</v>
      </c>
      <c r="R267" s="39">
        <f>IF(R$239=1,Q267*(1+Dateneingabe_Ergebnisse!$F36),0)</f>
        <v>0</v>
      </c>
      <c r="S267" s="39">
        <f>IF(S$239=1,R267*(1+Dateneingabe_Ergebnisse!$F36),0)</f>
        <v>0</v>
      </c>
      <c r="T267" s="39">
        <f>IF(T$239=1,S267*(1+Dateneingabe_Ergebnisse!$F36),0)</f>
        <v>0</v>
      </c>
      <c r="U267" s="39">
        <f>IF(U$239=1,T267*(1+Dateneingabe_Ergebnisse!$F36),0)</f>
        <v>0</v>
      </c>
      <c r="V267" s="39">
        <f>IF(V$239=1,U267*(1+Dateneingabe_Ergebnisse!$F36),0)</f>
        <v>0</v>
      </c>
    </row>
    <row r="268" spans="1:22" ht="12.75">
      <c r="A268" s="4" t="str">
        <f>Dateneingabe_Ergebnisse!$A$100</f>
        <v>ArbeitnehmerInnengruppe 2</v>
      </c>
      <c r="B268" s="13"/>
      <c r="C268" s="39">
        <f>IF(C$239=1,Dateneingabe_Ergebnisse!$O100*Dateneingabe_Ergebnisse!$C37*(1+Dateneingabe_Ergebnisse!$F37),0)</f>
        <v>0</v>
      </c>
      <c r="D268" s="39">
        <f>IF(D$239=1,C268*(1+Dateneingabe_Ergebnisse!$F37),0)</f>
        <v>0</v>
      </c>
      <c r="E268" s="39">
        <f>IF(E$239=1,D268*(1+Dateneingabe_Ergebnisse!$F37),0)</f>
        <v>0</v>
      </c>
      <c r="F268" s="39">
        <f>IF(F$239=1,E268*(1+Dateneingabe_Ergebnisse!$F37),0)</f>
        <v>0</v>
      </c>
      <c r="G268" s="39">
        <f>IF(G$239=1,F268*(1+Dateneingabe_Ergebnisse!$F37),0)</f>
        <v>0</v>
      </c>
      <c r="H268" s="39">
        <f>IF(H$239=1,G268*(1+Dateneingabe_Ergebnisse!$F37),0)</f>
        <v>0</v>
      </c>
      <c r="I268" s="39">
        <f>IF(I$239=1,H268*(1+Dateneingabe_Ergebnisse!$F37),0)</f>
        <v>0</v>
      </c>
      <c r="J268" s="39">
        <f>IF(J$239=1,I268*(1+Dateneingabe_Ergebnisse!$F37),0)</f>
        <v>0</v>
      </c>
      <c r="K268" s="39">
        <f>IF(K$239=1,J268*(1+Dateneingabe_Ergebnisse!$F37),0)</f>
        <v>0</v>
      </c>
      <c r="L268" s="39">
        <f>IF(L$239=1,K268*(1+Dateneingabe_Ergebnisse!$F37),0)</f>
        <v>0</v>
      </c>
      <c r="M268" s="39">
        <f>IF(M$239=1,L268*(1+Dateneingabe_Ergebnisse!$F37),0)</f>
        <v>0</v>
      </c>
      <c r="N268" s="39">
        <f>IF(N$239=1,M268*(1+Dateneingabe_Ergebnisse!$F37),0)</f>
        <v>0</v>
      </c>
      <c r="O268" s="39">
        <f>IF(O$239=1,N268*(1+Dateneingabe_Ergebnisse!$F37),0)</f>
        <v>0</v>
      </c>
      <c r="P268" s="39">
        <f>IF(P$239=1,O268*(1+Dateneingabe_Ergebnisse!$F37),0)</f>
        <v>0</v>
      </c>
      <c r="Q268" s="39">
        <f>IF(Q$239=1,P268*(1+Dateneingabe_Ergebnisse!$F37),0)</f>
        <v>0</v>
      </c>
      <c r="R268" s="39">
        <f>IF(R$239=1,Q268*(1+Dateneingabe_Ergebnisse!$F37),0)</f>
        <v>0</v>
      </c>
      <c r="S268" s="39">
        <f>IF(S$239=1,R268*(1+Dateneingabe_Ergebnisse!$F37),0)</f>
        <v>0</v>
      </c>
      <c r="T268" s="39">
        <f>IF(T$239=1,S268*(1+Dateneingabe_Ergebnisse!$F37),0)</f>
        <v>0</v>
      </c>
      <c r="U268" s="39">
        <f>IF(U$239=1,T268*(1+Dateneingabe_Ergebnisse!$F37),0)</f>
        <v>0</v>
      </c>
      <c r="V268" s="39">
        <f>IF(V$239=1,U268*(1+Dateneingabe_Ergebnisse!$F37),0)</f>
        <v>0</v>
      </c>
    </row>
    <row r="269" spans="1:22" ht="12.75">
      <c r="A269" s="4" t="str">
        <f>Dateneingabe_Ergebnisse!$A$101</f>
        <v>ArbeitnehmerInnengruppe 3</v>
      </c>
      <c r="B269" s="13"/>
      <c r="C269" s="39">
        <f>IF(C$239=1,Dateneingabe_Ergebnisse!$O101*Dateneingabe_Ergebnisse!$C38*(1+Dateneingabe_Ergebnisse!$F38),0)</f>
        <v>0</v>
      </c>
      <c r="D269" s="39">
        <f>IF(D$239=1,C269*(1+Dateneingabe_Ergebnisse!$F38),0)</f>
        <v>0</v>
      </c>
      <c r="E269" s="39">
        <f>IF(E$239=1,D269*(1+Dateneingabe_Ergebnisse!$F38),0)</f>
        <v>0</v>
      </c>
      <c r="F269" s="39">
        <f>IF(F$239=1,E269*(1+Dateneingabe_Ergebnisse!$F38),0)</f>
        <v>0</v>
      </c>
      <c r="G269" s="39">
        <f>IF(G$239=1,F269*(1+Dateneingabe_Ergebnisse!$F38),0)</f>
        <v>0</v>
      </c>
      <c r="H269" s="39">
        <f>IF(H$239=1,G269*(1+Dateneingabe_Ergebnisse!$F38),0)</f>
        <v>0</v>
      </c>
      <c r="I269" s="39">
        <f>IF(I$239=1,H269*(1+Dateneingabe_Ergebnisse!$F38),0)</f>
        <v>0</v>
      </c>
      <c r="J269" s="39">
        <f>IF(J$239=1,I269*(1+Dateneingabe_Ergebnisse!$F38),0)</f>
        <v>0</v>
      </c>
      <c r="K269" s="39">
        <f>IF(K$239=1,J269*(1+Dateneingabe_Ergebnisse!$F38),0)</f>
        <v>0</v>
      </c>
      <c r="L269" s="39">
        <f>IF(L$239=1,K269*(1+Dateneingabe_Ergebnisse!$F38),0)</f>
        <v>0</v>
      </c>
      <c r="M269" s="39">
        <f>IF(M$239=1,L269*(1+Dateneingabe_Ergebnisse!$F38),0)</f>
        <v>0</v>
      </c>
      <c r="N269" s="39">
        <f>IF(N$239=1,M269*(1+Dateneingabe_Ergebnisse!$F38),0)</f>
        <v>0</v>
      </c>
      <c r="O269" s="39">
        <f>IF(O$239=1,N269*(1+Dateneingabe_Ergebnisse!$F38),0)</f>
        <v>0</v>
      </c>
      <c r="P269" s="39">
        <f>IF(P$239=1,O269*(1+Dateneingabe_Ergebnisse!$F38),0)</f>
        <v>0</v>
      </c>
      <c r="Q269" s="39">
        <f>IF(Q$239=1,P269*(1+Dateneingabe_Ergebnisse!$F38),0)</f>
        <v>0</v>
      </c>
      <c r="R269" s="39">
        <f>IF(R$239=1,Q269*(1+Dateneingabe_Ergebnisse!$F38),0)</f>
        <v>0</v>
      </c>
      <c r="S269" s="39">
        <f>IF(S$239=1,R269*(1+Dateneingabe_Ergebnisse!$F38),0)</f>
        <v>0</v>
      </c>
      <c r="T269" s="39">
        <f>IF(T$239=1,S269*(1+Dateneingabe_Ergebnisse!$F38),0)</f>
        <v>0</v>
      </c>
      <c r="U269" s="39">
        <f>IF(U$239=1,T269*(1+Dateneingabe_Ergebnisse!$F38),0)</f>
        <v>0</v>
      </c>
      <c r="V269" s="39">
        <f>IF(V$239=1,U269*(1+Dateneingabe_Ergebnisse!$F38),0)</f>
        <v>0</v>
      </c>
    </row>
    <row r="270" spans="1:22" ht="12.75">
      <c r="A270" s="11" t="s">
        <v>80</v>
      </c>
      <c r="B270" s="13"/>
      <c r="C270" s="13"/>
      <c r="D270" s="13"/>
      <c r="E270" s="13"/>
      <c r="F270" s="13"/>
      <c r="G270" s="13"/>
      <c r="H270" s="13"/>
      <c r="I270" s="13"/>
      <c r="J270" s="13"/>
      <c r="K270" s="13"/>
      <c r="L270" s="13"/>
      <c r="M270" s="4"/>
      <c r="N270" s="4"/>
      <c r="O270" s="4"/>
      <c r="P270" s="4"/>
      <c r="Q270" s="4"/>
      <c r="R270" s="4"/>
      <c r="S270" s="4"/>
      <c r="T270" s="4"/>
      <c r="U270" s="4"/>
      <c r="V270" s="4"/>
    </row>
    <row r="271" spans="1:22" ht="12.75">
      <c r="A271" s="4" t="str">
        <f>Dateneingabe_Ergebnisse!$A$106</f>
        <v>Gebühr</v>
      </c>
      <c r="B271" s="13"/>
      <c r="C271" s="39">
        <f>IF(C$239=1,C$240*Dateneingabe_Ergebnisse!$O106,0)</f>
        <v>0</v>
      </c>
      <c r="D271" s="39">
        <f>IF(D$239=1,D$240*Dateneingabe_Ergebnisse!$O106,0)</f>
        <v>0</v>
      </c>
      <c r="E271" s="39">
        <f>IF(E$239=1,E$240*Dateneingabe_Ergebnisse!$O106,0)</f>
        <v>0</v>
      </c>
      <c r="F271" s="39">
        <f>IF(F$239=1,F$240*Dateneingabe_Ergebnisse!$O106,0)</f>
        <v>0</v>
      </c>
      <c r="G271" s="39">
        <f>IF(G$239=1,G$240*Dateneingabe_Ergebnisse!$O106,0)</f>
        <v>0</v>
      </c>
      <c r="H271" s="39">
        <f>IF(H$239=1,H$240*Dateneingabe_Ergebnisse!$O106,0)</f>
        <v>0</v>
      </c>
      <c r="I271" s="39">
        <f>IF(I$239=1,I$240*Dateneingabe_Ergebnisse!$O106,0)</f>
        <v>0</v>
      </c>
      <c r="J271" s="39">
        <f>IF(J$239=1,J$240*Dateneingabe_Ergebnisse!$O106,0)</f>
        <v>0</v>
      </c>
      <c r="K271" s="39">
        <f>IF(K$239=1,K$240*Dateneingabe_Ergebnisse!$O106,0)</f>
        <v>0</v>
      </c>
      <c r="L271" s="39">
        <f>IF(L$239=1,L$240*Dateneingabe_Ergebnisse!$O106,0)</f>
        <v>0</v>
      </c>
      <c r="M271" s="39">
        <f>IF(M$239=1,M$240*Dateneingabe_Ergebnisse!$O106,0)</f>
        <v>0</v>
      </c>
      <c r="N271" s="39">
        <f>IF(N$239=1,N$240*Dateneingabe_Ergebnisse!$O106,0)</f>
        <v>0</v>
      </c>
      <c r="O271" s="39">
        <f>IF(O$239=1,O$240*Dateneingabe_Ergebnisse!$O106,0)</f>
        <v>0</v>
      </c>
      <c r="P271" s="39">
        <f>IF(P$239=1,P$240*Dateneingabe_Ergebnisse!$O106,0)</f>
        <v>0</v>
      </c>
      <c r="Q271" s="39">
        <f>IF(Q$239=1,Q$240*Dateneingabe_Ergebnisse!$O106,0)</f>
        <v>0</v>
      </c>
      <c r="R271" s="39">
        <f>IF(R$239=1,R$240*Dateneingabe_Ergebnisse!$O106,0)</f>
        <v>0</v>
      </c>
      <c r="S271" s="39">
        <f>IF(S$239=1,S$240*Dateneingabe_Ergebnisse!$O106,0)</f>
        <v>0</v>
      </c>
      <c r="T271" s="39">
        <f>IF(T$239=1,T$240*Dateneingabe_Ergebnisse!$O106,0)</f>
        <v>0</v>
      </c>
      <c r="U271" s="39">
        <f>IF(U$239=1,U$240*Dateneingabe_Ergebnisse!$O106,0)</f>
        <v>0</v>
      </c>
      <c r="V271" s="39">
        <f>IF(V$239=1,V$240*Dateneingabe_Ergebnisse!$O106,0)</f>
        <v>0</v>
      </c>
    </row>
    <row r="272" spans="1:22" ht="12.75">
      <c r="A272" s="4" t="str">
        <f>Dateneingabe_Ergebnisse!$A$107</f>
        <v>### ggf. weitere Kosten für die Entsorgung ergänzen</v>
      </c>
      <c r="B272" s="13"/>
      <c r="C272" s="39">
        <f>IF(C$239=1,C$240*Dateneingabe_Ergebnisse!$O107,0)</f>
        <v>0</v>
      </c>
      <c r="D272" s="39">
        <f>IF(D$239=1,D$240*Dateneingabe_Ergebnisse!$O107,0)</f>
        <v>0</v>
      </c>
      <c r="E272" s="39">
        <f>IF(E$239=1,E$240*Dateneingabe_Ergebnisse!$O107,0)</f>
        <v>0</v>
      </c>
      <c r="F272" s="39">
        <f>IF(F$239=1,F$240*Dateneingabe_Ergebnisse!$O107,0)</f>
        <v>0</v>
      </c>
      <c r="G272" s="39">
        <f>IF(G$239=1,G$240*Dateneingabe_Ergebnisse!$O107,0)</f>
        <v>0</v>
      </c>
      <c r="H272" s="39">
        <f>IF(H$239=1,H$240*Dateneingabe_Ergebnisse!$O107,0)</f>
        <v>0</v>
      </c>
      <c r="I272" s="39">
        <f>IF(I$239=1,I$240*Dateneingabe_Ergebnisse!$O107,0)</f>
        <v>0</v>
      </c>
      <c r="J272" s="39">
        <f>IF(J$239=1,J$240*Dateneingabe_Ergebnisse!$O107,0)</f>
        <v>0</v>
      </c>
      <c r="K272" s="39">
        <f>IF(K$239=1,K$240*Dateneingabe_Ergebnisse!$O107,0)</f>
        <v>0</v>
      </c>
      <c r="L272" s="39">
        <f>IF(L$239=1,L$240*Dateneingabe_Ergebnisse!$O107,0)</f>
        <v>0</v>
      </c>
      <c r="M272" s="39">
        <f>IF(M$239=1,M$240*Dateneingabe_Ergebnisse!$O107,0)</f>
        <v>0</v>
      </c>
      <c r="N272" s="39">
        <f>IF(N$239=1,N$240*Dateneingabe_Ergebnisse!$O107,0)</f>
        <v>0</v>
      </c>
      <c r="O272" s="39">
        <f>IF(O$239=1,O$240*Dateneingabe_Ergebnisse!$O107,0)</f>
        <v>0</v>
      </c>
      <c r="P272" s="39">
        <f>IF(P$239=1,P$240*Dateneingabe_Ergebnisse!$O107,0)</f>
        <v>0</v>
      </c>
      <c r="Q272" s="39">
        <f>IF(Q$239=1,Q$240*Dateneingabe_Ergebnisse!$O107,0)</f>
        <v>0</v>
      </c>
      <c r="R272" s="39">
        <f>IF(R$239=1,R$240*Dateneingabe_Ergebnisse!$O107,0)</f>
        <v>0</v>
      </c>
      <c r="S272" s="39">
        <f>IF(S$239=1,S$240*Dateneingabe_Ergebnisse!$O107,0)</f>
        <v>0</v>
      </c>
      <c r="T272" s="39">
        <f>IF(T$239=1,T$240*Dateneingabe_Ergebnisse!$O107,0)</f>
        <v>0</v>
      </c>
      <c r="U272" s="39">
        <f>IF(U$239=1,U$240*Dateneingabe_Ergebnisse!$O107,0)</f>
        <v>0</v>
      </c>
      <c r="V272" s="39">
        <f>IF(V$239=1,V$240*Dateneingabe_Ergebnisse!$O107,0)</f>
        <v>0</v>
      </c>
    </row>
    <row r="273" spans="1:22" ht="12.75">
      <c r="A273" s="4" t="str">
        <f>Dateneingabe_Ergebnisse!$A$108</f>
        <v>### ggf. weitere Kosten für die Entsorgung ergänzen</v>
      </c>
      <c r="B273" s="4"/>
      <c r="C273" s="39">
        <f>IF(C$239=1,C$240*Dateneingabe_Ergebnisse!$O108,0)</f>
        <v>0</v>
      </c>
      <c r="D273" s="39">
        <f>IF(D$239=1,D$240*Dateneingabe_Ergebnisse!$O108,0)</f>
        <v>0</v>
      </c>
      <c r="E273" s="39">
        <f>IF(E$239=1,E$240*Dateneingabe_Ergebnisse!$O108,0)</f>
        <v>0</v>
      </c>
      <c r="F273" s="39">
        <f>IF(F$239=1,F$240*Dateneingabe_Ergebnisse!$O108,0)</f>
        <v>0</v>
      </c>
      <c r="G273" s="39">
        <f>IF(G$239=1,G$240*Dateneingabe_Ergebnisse!$O108,0)</f>
        <v>0</v>
      </c>
      <c r="H273" s="39">
        <f>IF(H$239=1,H$240*Dateneingabe_Ergebnisse!$O108,0)</f>
        <v>0</v>
      </c>
      <c r="I273" s="39">
        <f>IF(I$239=1,I$240*Dateneingabe_Ergebnisse!$O108,0)</f>
        <v>0</v>
      </c>
      <c r="J273" s="39">
        <f>IF(J$239=1,J$240*Dateneingabe_Ergebnisse!$O108,0)</f>
        <v>0</v>
      </c>
      <c r="K273" s="39">
        <f>IF(K$239=1,K$240*Dateneingabe_Ergebnisse!$O108,0)</f>
        <v>0</v>
      </c>
      <c r="L273" s="39">
        <f>IF(L$239=1,L$240*Dateneingabe_Ergebnisse!$O108,0)</f>
        <v>0</v>
      </c>
      <c r="M273" s="39">
        <f>IF(M$239=1,M$240*Dateneingabe_Ergebnisse!$O108,0)</f>
        <v>0</v>
      </c>
      <c r="N273" s="39">
        <f>IF(N$239=1,N$240*Dateneingabe_Ergebnisse!$O108,0)</f>
        <v>0</v>
      </c>
      <c r="O273" s="39">
        <f>IF(O$239=1,O$240*Dateneingabe_Ergebnisse!$O108,0)</f>
        <v>0</v>
      </c>
      <c r="P273" s="39">
        <f>IF(P$239=1,P$240*Dateneingabe_Ergebnisse!$O108,0)</f>
        <v>0</v>
      </c>
      <c r="Q273" s="39">
        <f>IF(Q$239=1,Q$240*Dateneingabe_Ergebnisse!$O108,0)</f>
        <v>0</v>
      </c>
      <c r="R273" s="39">
        <f>IF(R$239=1,R$240*Dateneingabe_Ergebnisse!$O108,0)</f>
        <v>0</v>
      </c>
      <c r="S273" s="39">
        <f>IF(S$239=1,S$240*Dateneingabe_Ergebnisse!$O108,0)</f>
        <v>0</v>
      </c>
      <c r="T273" s="39">
        <f>IF(T$239=1,T$240*Dateneingabe_Ergebnisse!$O108,0)</f>
        <v>0</v>
      </c>
      <c r="U273" s="39">
        <f>IF(U$239=1,U$240*Dateneingabe_Ergebnisse!$O108,0)</f>
        <v>0</v>
      </c>
      <c r="V273" s="39">
        <f>IF(V$239=1,V$240*Dateneingabe_Ergebnisse!$O108,0)</f>
        <v>0</v>
      </c>
    </row>
    <row r="274" spans="1:22" ht="12.75">
      <c r="A274" s="5"/>
      <c r="B274" s="5"/>
      <c r="C274" s="5"/>
      <c r="D274" s="5"/>
      <c r="E274" s="5"/>
      <c r="F274" s="5"/>
      <c r="G274" s="5"/>
      <c r="H274" s="5"/>
      <c r="I274" s="5"/>
      <c r="J274" s="5"/>
      <c r="K274" s="5"/>
      <c r="L274" s="5"/>
      <c r="M274" s="5"/>
      <c r="N274" s="5"/>
      <c r="O274" s="5"/>
      <c r="P274" s="5"/>
      <c r="Q274" s="5"/>
      <c r="R274" s="5"/>
      <c r="S274" s="5"/>
      <c r="T274" s="5"/>
      <c r="U274" s="5"/>
      <c r="V274" s="5"/>
    </row>
    <row r="275" s="5" customFormat="1" ht="12.75"/>
    <row r="276" s="5" customFormat="1" ht="15">
      <c r="A276" s="14" t="s">
        <v>89</v>
      </c>
    </row>
    <row r="277" spans="1:22" ht="12.75">
      <c r="A277" s="19" t="s">
        <v>44</v>
      </c>
      <c r="B277" s="11">
        <v>0</v>
      </c>
      <c r="C277" s="11">
        <v>1</v>
      </c>
      <c r="D277" s="11">
        <v>2</v>
      </c>
      <c r="E277" s="11">
        <v>3</v>
      </c>
      <c r="F277" s="11">
        <v>4</v>
      </c>
      <c r="G277" s="11">
        <v>5</v>
      </c>
      <c r="H277" s="11">
        <v>6</v>
      </c>
      <c r="I277" s="11">
        <v>7</v>
      </c>
      <c r="J277" s="11">
        <v>8</v>
      </c>
      <c r="K277" s="11">
        <v>9</v>
      </c>
      <c r="L277" s="11">
        <v>10</v>
      </c>
      <c r="M277" s="11">
        <v>11</v>
      </c>
      <c r="N277" s="11">
        <v>12</v>
      </c>
      <c r="O277" s="11">
        <v>13</v>
      </c>
      <c r="P277" s="11">
        <v>14</v>
      </c>
      <c r="Q277" s="11">
        <v>15</v>
      </c>
      <c r="R277" s="11">
        <v>16</v>
      </c>
      <c r="S277" s="11">
        <v>17</v>
      </c>
      <c r="T277" s="11">
        <v>18</v>
      </c>
      <c r="U277" s="11">
        <v>19</v>
      </c>
      <c r="V277" s="11">
        <v>20</v>
      </c>
    </row>
    <row r="278" spans="1:23" ht="12.75">
      <c r="A278" s="32" t="s">
        <v>17</v>
      </c>
      <c r="B278" s="33">
        <f>(1+Dateneingabe_Ergebnisse!$C$43)^-B277</f>
        <v>1</v>
      </c>
      <c r="C278" s="33">
        <f>(1+Dateneingabe_Ergebnisse!$C$43)^-C277</f>
        <v>0.9587727708533078</v>
      </c>
      <c r="D278" s="33">
        <f>(1+Dateneingabe_Ergebnisse!$C$43)^-D277</f>
        <v>0.9192452261297296</v>
      </c>
      <c r="E278" s="33">
        <f>(1+Dateneingabe_Ergebnisse!$C$43)^-E277</f>
        <v>0.8813472925500764</v>
      </c>
      <c r="F278" s="33">
        <f>(1+Dateneingabe_Ergebnisse!$C$43)^-F277</f>
        <v>0.8450117857622976</v>
      </c>
      <c r="G278" s="33">
        <f>(1+Dateneingabe_Ergebnisse!$C$43)^-G277</f>
        <v>0.8101742912390197</v>
      </c>
      <c r="H278" s="33">
        <f>(1+Dateneingabe_Ergebnisse!$C$43)^-H277</f>
        <v>0.7767730500853498</v>
      </c>
      <c r="I278" s="33">
        <f>(1+Dateneingabe_Ergebnisse!$C$43)^-I277</f>
        <v>0.7447488495545062</v>
      </c>
      <c r="J278" s="33">
        <f>(1+Dateneingabe_Ergebnisse!$C$43)^-J277</f>
        <v>0.7140449180771872</v>
      </c>
      <c r="K278" s="33">
        <f>(1+Dateneingabe_Ergebnisse!$C$43)^-K277</f>
        <v>0.6846068246185879</v>
      </c>
      <c r="L278" s="33">
        <f>(1+Dateneingabe_Ergebnisse!$C$43)^-L277</f>
        <v>0.6563823821846481</v>
      </c>
      <c r="M278" s="33">
        <f>(1+Dateneingabe_Ergebnisse!$C$43)^-M277</f>
        <v>0.6293215553064699</v>
      </c>
      <c r="N278" s="33">
        <f>(1+Dateneingabe_Ergebnisse!$C$43)^-N277</f>
        <v>0.6033763713388973</v>
      </c>
      <c r="O278" s="33">
        <f>(1+Dateneingabe_Ergebnisse!$C$43)^-O277</f>
        <v>0.578500835416009</v>
      </c>
      <c r="P278" s="33">
        <f>(1+Dateneingabe_Ergebnisse!$C$43)^-P277</f>
        <v>0.5546508489127603</v>
      </c>
      <c r="Q278" s="33">
        <f>(1+Dateneingabe_Ergebnisse!$C$43)^-Q277</f>
        <v>0.5317841312682268</v>
      </c>
      <c r="R278" s="33">
        <f>(1+Dateneingabe_Ergebnisse!$C$43)^-R277</f>
        <v>0.5098601450318568</v>
      </c>
      <c r="S278" s="33">
        <f>(1+Dateneingabe_Ergebnisse!$C$43)^-S277</f>
        <v>0.48884002399986276</v>
      </c>
      <c r="T278" s="33">
        <f>(1+Dateneingabe_Ergebnisse!$C$43)^-T277</f>
        <v>0.468686504314346</v>
      </c>
      <c r="U278" s="33">
        <f>(1+Dateneingabe_Ergebnisse!$C$43)^-U277</f>
        <v>0.44936385840301635</v>
      </c>
      <c r="V278" s="33">
        <f>(1+Dateneingabe_Ergebnisse!$C$43)^-V277</f>
        <v>0.4308378316423934</v>
      </c>
      <c r="W278" s="4"/>
    </row>
    <row r="279" spans="1:23" s="5" customFormat="1" ht="12.75">
      <c r="A279" s="4"/>
      <c r="B279" s="12"/>
      <c r="C279" s="12"/>
      <c r="D279" s="12"/>
      <c r="E279" s="12"/>
      <c r="F279" s="12"/>
      <c r="G279" s="12"/>
      <c r="H279" s="12"/>
      <c r="I279" s="12"/>
      <c r="J279" s="12"/>
      <c r="K279" s="12"/>
      <c r="L279" s="12"/>
      <c r="M279" s="4"/>
      <c r="N279" s="4"/>
      <c r="O279" s="4"/>
      <c r="P279" s="4"/>
      <c r="Q279" s="4"/>
      <c r="R279" s="4"/>
      <c r="S279" s="4"/>
      <c r="T279" s="4"/>
      <c r="U279" s="4"/>
      <c r="V279" s="4"/>
      <c r="W279" s="4"/>
    </row>
    <row r="280" spans="1:23" s="5" customFormat="1" ht="12.75">
      <c r="A280" s="11" t="str">
        <f>A242</f>
        <v>Kostenelement</v>
      </c>
      <c r="B280" s="12"/>
      <c r="C280" s="12"/>
      <c r="D280" s="12"/>
      <c r="E280" s="12"/>
      <c r="F280" s="12"/>
      <c r="G280" s="12"/>
      <c r="H280" s="12"/>
      <c r="I280" s="12"/>
      <c r="J280" s="12"/>
      <c r="K280" s="12"/>
      <c r="L280" s="12"/>
      <c r="M280" s="4"/>
      <c r="N280" s="4"/>
      <c r="O280" s="4"/>
      <c r="P280" s="4"/>
      <c r="Q280" s="4"/>
      <c r="R280" s="4"/>
      <c r="S280" s="4"/>
      <c r="T280" s="4"/>
      <c r="U280" s="4"/>
      <c r="V280" s="4"/>
      <c r="W280" s="4"/>
    </row>
    <row r="281" spans="1:23" s="5" customFormat="1" ht="12.75">
      <c r="A281" s="4" t="s">
        <v>32</v>
      </c>
      <c r="B281" s="40">
        <f>SUM(B244:B247)*B278</f>
        <v>0</v>
      </c>
      <c r="C281" s="12"/>
      <c r="D281" s="12"/>
      <c r="E281" s="12"/>
      <c r="F281" s="12"/>
      <c r="G281" s="12"/>
      <c r="H281" s="12"/>
      <c r="I281" s="12"/>
      <c r="J281" s="12"/>
      <c r="K281" s="12"/>
      <c r="L281" s="12"/>
      <c r="M281" s="4"/>
      <c r="N281" s="4"/>
      <c r="O281" s="4"/>
      <c r="P281" s="4"/>
      <c r="Q281" s="4"/>
      <c r="R281" s="4"/>
      <c r="S281" s="4"/>
      <c r="T281" s="4"/>
      <c r="U281" s="4"/>
      <c r="V281" s="4"/>
      <c r="W281" s="34">
        <f aca="true" t="shared" si="38" ref="W281:W289">SUM(B281:V281)</f>
        <v>0</v>
      </c>
    </row>
    <row r="282" spans="1:23" s="5" customFormat="1" ht="12.75">
      <c r="A282" s="4" t="s">
        <v>41</v>
      </c>
      <c r="B282" s="12"/>
      <c r="C282" s="40">
        <f aca="true" t="shared" si="39" ref="C282:V282">SUM(C249:C253)*C278</f>
        <v>0</v>
      </c>
      <c r="D282" s="40">
        <f t="shared" si="39"/>
        <v>0</v>
      </c>
      <c r="E282" s="40">
        <f t="shared" si="39"/>
        <v>0</v>
      </c>
      <c r="F282" s="40">
        <f t="shared" si="39"/>
        <v>0</v>
      </c>
      <c r="G282" s="40">
        <f t="shared" si="39"/>
        <v>0</v>
      </c>
      <c r="H282" s="40">
        <f t="shared" si="39"/>
        <v>0</v>
      </c>
      <c r="I282" s="40">
        <f t="shared" si="39"/>
        <v>0</v>
      </c>
      <c r="J282" s="40">
        <f t="shared" si="39"/>
        <v>0</v>
      </c>
      <c r="K282" s="40">
        <f t="shared" si="39"/>
        <v>0</v>
      </c>
      <c r="L282" s="40">
        <f t="shared" si="39"/>
        <v>0</v>
      </c>
      <c r="M282" s="40">
        <f t="shared" si="39"/>
        <v>0</v>
      </c>
      <c r="N282" s="40">
        <f t="shared" si="39"/>
        <v>0</v>
      </c>
      <c r="O282" s="40">
        <f t="shared" si="39"/>
        <v>0</v>
      </c>
      <c r="P282" s="40">
        <f t="shared" si="39"/>
        <v>0</v>
      </c>
      <c r="Q282" s="40">
        <f t="shared" si="39"/>
        <v>0</v>
      </c>
      <c r="R282" s="40">
        <f t="shared" si="39"/>
        <v>0</v>
      </c>
      <c r="S282" s="40">
        <f t="shared" si="39"/>
        <v>0</v>
      </c>
      <c r="T282" s="40">
        <f t="shared" si="39"/>
        <v>0</v>
      </c>
      <c r="U282" s="40">
        <f t="shared" si="39"/>
        <v>0</v>
      </c>
      <c r="V282" s="40">
        <f t="shared" si="39"/>
        <v>0</v>
      </c>
      <c r="W282" s="34">
        <f t="shared" si="38"/>
        <v>0</v>
      </c>
    </row>
    <row r="283" spans="1:23" s="5" customFormat="1" ht="12.75">
      <c r="A283" s="4" t="s">
        <v>134</v>
      </c>
      <c r="B283" s="12"/>
      <c r="C283" s="40">
        <f>SUM(C255:C256)*C278</f>
        <v>0</v>
      </c>
      <c r="D283" s="40">
        <f aca="true" t="shared" si="40" ref="D283:V283">SUM(D255:D256)*D278</f>
        <v>0</v>
      </c>
      <c r="E283" s="40">
        <f t="shared" si="40"/>
        <v>0</v>
      </c>
      <c r="F283" s="40">
        <f t="shared" si="40"/>
        <v>0</v>
      </c>
      <c r="G283" s="40">
        <f t="shared" si="40"/>
        <v>0</v>
      </c>
      <c r="H283" s="40">
        <f t="shared" si="40"/>
        <v>0</v>
      </c>
      <c r="I283" s="40">
        <f t="shared" si="40"/>
        <v>0</v>
      </c>
      <c r="J283" s="40">
        <f t="shared" si="40"/>
        <v>0</v>
      </c>
      <c r="K283" s="40">
        <f t="shared" si="40"/>
        <v>0</v>
      </c>
      <c r="L283" s="40">
        <f t="shared" si="40"/>
        <v>0</v>
      </c>
      <c r="M283" s="40">
        <f t="shared" si="40"/>
        <v>0</v>
      </c>
      <c r="N283" s="40">
        <f t="shared" si="40"/>
        <v>0</v>
      </c>
      <c r="O283" s="40">
        <f t="shared" si="40"/>
        <v>0</v>
      </c>
      <c r="P283" s="40">
        <f t="shared" si="40"/>
        <v>0</v>
      </c>
      <c r="Q283" s="40">
        <f t="shared" si="40"/>
        <v>0</v>
      </c>
      <c r="R283" s="40">
        <f t="shared" si="40"/>
        <v>0</v>
      </c>
      <c r="S283" s="40">
        <f t="shared" si="40"/>
        <v>0</v>
      </c>
      <c r="T283" s="40">
        <f t="shared" si="40"/>
        <v>0</v>
      </c>
      <c r="U283" s="40">
        <f t="shared" si="40"/>
        <v>0</v>
      </c>
      <c r="V283" s="40">
        <f t="shared" si="40"/>
        <v>0</v>
      </c>
      <c r="W283" s="34">
        <f t="shared" si="38"/>
        <v>0</v>
      </c>
    </row>
    <row r="284" spans="1:23" s="5" customFormat="1" ht="12.75">
      <c r="A284" s="4" t="s">
        <v>135</v>
      </c>
      <c r="B284" s="12"/>
      <c r="C284" s="40">
        <f>SUM(C257:C258)*C278</f>
        <v>0</v>
      </c>
      <c r="D284" s="40">
        <f aca="true" t="shared" si="41" ref="D284:V284">SUM(D257:D258)*D278</f>
        <v>0</v>
      </c>
      <c r="E284" s="40">
        <f t="shared" si="41"/>
        <v>0</v>
      </c>
      <c r="F284" s="40">
        <f t="shared" si="41"/>
        <v>0</v>
      </c>
      <c r="G284" s="40">
        <f t="shared" si="41"/>
        <v>0</v>
      </c>
      <c r="H284" s="40">
        <f t="shared" si="41"/>
        <v>0</v>
      </c>
      <c r="I284" s="40">
        <f t="shared" si="41"/>
        <v>0</v>
      </c>
      <c r="J284" s="40">
        <f t="shared" si="41"/>
        <v>0</v>
      </c>
      <c r="K284" s="40">
        <f t="shared" si="41"/>
        <v>0</v>
      </c>
      <c r="L284" s="40">
        <f t="shared" si="41"/>
        <v>0</v>
      </c>
      <c r="M284" s="40">
        <f t="shared" si="41"/>
        <v>0</v>
      </c>
      <c r="N284" s="40">
        <f t="shared" si="41"/>
        <v>0</v>
      </c>
      <c r="O284" s="40">
        <f t="shared" si="41"/>
        <v>0</v>
      </c>
      <c r="P284" s="40">
        <f t="shared" si="41"/>
        <v>0</v>
      </c>
      <c r="Q284" s="40">
        <f t="shared" si="41"/>
        <v>0</v>
      </c>
      <c r="R284" s="40">
        <f t="shared" si="41"/>
        <v>0</v>
      </c>
      <c r="S284" s="40">
        <f t="shared" si="41"/>
        <v>0</v>
      </c>
      <c r="T284" s="40">
        <f t="shared" si="41"/>
        <v>0</v>
      </c>
      <c r="U284" s="40">
        <f t="shared" si="41"/>
        <v>0</v>
      </c>
      <c r="V284" s="40">
        <f t="shared" si="41"/>
        <v>0</v>
      </c>
      <c r="W284" s="34">
        <f t="shared" si="38"/>
        <v>0</v>
      </c>
    </row>
    <row r="285" spans="1:23" s="5" customFormat="1" ht="12.75">
      <c r="A285" s="4" t="s">
        <v>137</v>
      </c>
      <c r="B285" s="12"/>
      <c r="C285" s="40">
        <f>C259*C278</f>
        <v>0</v>
      </c>
      <c r="D285" s="40">
        <f aca="true" t="shared" si="42" ref="D285:V285">D259*D278</f>
        <v>0</v>
      </c>
      <c r="E285" s="40">
        <f t="shared" si="42"/>
        <v>0</v>
      </c>
      <c r="F285" s="40">
        <f t="shared" si="42"/>
        <v>0</v>
      </c>
      <c r="G285" s="40">
        <f t="shared" si="42"/>
        <v>0</v>
      </c>
      <c r="H285" s="40">
        <f t="shared" si="42"/>
        <v>0</v>
      </c>
      <c r="I285" s="40">
        <f t="shared" si="42"/>
        <v>0</v>
      </c>
      <c r="J285" s="40">
        <f t="shared" si="42"/>
        <v>0</v>
      </c>
      <c r="K285" s="40">
        <f t="shared" si="42"/>
        <v>0</v>
      </c>
      <c r="L285" s="40">
        <f t="shared" si="42"/>
        <v>0</v>
      </c>
      <c r="M285" s="40">
        <f t="shared" si="42"/>
        <v>0</v>
      </c>
      <c r="N285" s="40">
        <f t="shared" si="42"/>
        <v>0</v>
      </c>
      <c r="O285" s="40">
        <f t="shared" si="42"/>
        <v>0</v>
      </c>
      <c r="P285" s="40">
        <f t="shared" si="42"/>
        <v>0</v>
      </c>
      <c r="Q285" s="40">
        <f t="shared" si="42"/>
        <v>0</v>
      </c>
      <c r="R285" s="40">
        <f t="shared" si="42"/>
        <v>0</v>
      </c>
      <c r="S285" s="40">
        <f t="shared" si="42"/>
        <v>0</v>
      </c>
      <c r="T285" s="40">
        <f t="shared" si="42"/>
        <v>0</v>
      </c>
      <c r="U285" s="40">
        <f t="shared" si="42"/>
        <v>0</v>
      </c>
      <c r="V285" s="40">
        <f t="shared" si="42"/>
        <v>0</v>
      </c>
      <c r="W285" s="34">
        <f t="shared" si="38"/>
        <v>0</v>
      </c>
    </row>
    <row r="286" spans="1:23" s="5" customFormat="1" ht="12.75">
      <c r="A286" s="4" t="s">
        <v>136</v>
      </c>
      <c r="B286" s="12"/>
      <c r="C286" s="40">
        <f>C263*C278</f>
        <v>0</v>
      </c>
      <c r="D286" s="40">
        <f aca="true" t="shared" si="43" ref="D286:V286">D263*D278</f>
        <v>0</v>
      </c>
      <c r="E286" s="40">
        <f t="shared" si="43"/>
        <v>0</v>
      </c>
      <c r="F286" s="40">
        <f t="shared" si="43"/>
        <v>0</v>
      </c>
      <c r="G286" s="40">
        <f t="shared" si="43"/>
        <v>0</v>
      </c>
      <c r="H286" s="40">
        <f t="shared" si="43"/>
        <v>0</v>
      </c>
      <c r="I286" s="40">
        <f t="shared" si="43"/>
        <v>0</v>
      </c>
      <c r="J286" s="40">
        <f t="shared" si="43"/>
        <v>0</v>
      </c>
      <c r="K286" s="40">
        <f t="shared" si="43"/>
        <v>0</v>
      </c>
      <c r="L286" s="40">
        <f t="shared" si="43"/>
        <v>0</v>
      </c>
      <c r="M286" s="40">
        <f t="shared" si="43"/>
        <v>0</v>
      </c>
      <c r="N286" s="40">
        <f t="shared" si="43"/>
        <v>0</v>
      </c>
      <c r="O286" s="40">
        <f t="shared" si="43"/>
        <v>0</v>
      </c>
      <c r="P286" s="40">
        <f t="shared" si="43"/>
        <v>0</v>
      </c>
      <c r="Q286" s="40">
        <f t="shared" si="43"/>
        <v>0</v>
      </c>
      <c r="R286" s="40">
        <f t="shared" si="43"/>
        <v>0</v>
      </c>
      <c r="S286" s="40">
        <f t="shared" si="43"/>
        <v>0</v>
      </c>
      <c r="T286" s="40">
        <f t="shared" si="43"/>
        <v>0</v>
      </c>
      <c r="U286" s="40">
        <f t="shared" si="43"/>
        <v>0</v>
      </c>
      <c r="V286" s="40">
        <f t="shared" si="43"/>
        <v>0</v>
      </c>
      <c r="W286" s="34">
        <f t="shared" si="38"/>
        <v>0</v>
      </c>
    </row>
    <row r="287" spans="1:23" s="5" customFormat="1" ht="12.75">
      <c r="A287" s="4" t="s">
        <v>178</v>
      </c>
      <c r="B287" s="12"/>
      <c r="C287" s="40">
        <f>SUM(C260:C261,C264:C265)*C278</f>
        <v>0</v>
      </c>
      <c r="D287" s="40">
        <f aca="true" t="shared" si="44" ref="D287:V287">SUM(D260:D261,D264:D265)*D278</f>
        <v>0</v>
      </c>
      <c r="E287" s="40">
        <f t="shared" si="44"/>
        <v>0</v>
      </c>
      <c r="F287" s="40">
        <f t="shared" si="44"/>
        <v>0</v>
      </c>
      <c r="G287" s="40">
        <f t="shared" si="44"/>
        <v>0</v>
      </c>
      <c r="H287" s="40">
        <f t="shared" si="44"/>
        <v>0</v>
      </c>
      <c r="I287" s="40">
        <f t="shared" si="44"/>
        <v>0</v>
      </c>
      <c r="J287" s="40">
        <f t="shared" si="44"/>
        <v>0</v>
      </c>
      <c r="K287" s="40">
        <f t="shared" si="44"/>
        <v>0</v>
      </c>
      <c r="L287" s="40">
        <f t="shared" si="44"/>
        <v>0</v>
      </c>
      <c r="M287" s="40">
        <f t="shared" si="44"/>
        <v>0</v>
      </c>
      <c r="N287" s="40">
        <f t="shared" si="44"/>
        <v>0</v>
      </c>
      <c r="O287" s="40">
        <f t="shared" si="44"/>
        <v>0</v>
      </c>
      <c r="P287" s="40">
        <f t="shared" si="44"/>
        <v>0</v>
      </c>
      <c r="Q287" s="40">
        <f t="shared" si="44"/>
        <v>0</v>
      </c>
      <c r="R287" s="40">
        <f t="shared" si="44"/>
        <v>0</v>
      </c>
      <c r="S287" s="40">
        <f t="shared" si="44"/>
        <v>0</v>
      </c>
      <c r="T287" s="40">
        <f t="shared" si="44"/>
        <v>0</v>
      </c>
      <c r="U287" s="40">
        <f t="shared" si="44"/>
        <v>0</v>
      </c>
      <c r="V287" s="40">
        <f t="shared" si="44"/>
        <v>0</v>
      </c>
      <c r="W287" s="34">
        <f t="shared" si="38"/>
        <v>0</v>
      </c>
    </row>
    <row r="288" spans="1:23" s="5" customFormat="1" ht="12.75">
      <c r="A288" s="4" t="s">
        <v>138</v>
      </c>
      <c r="B288" s="12"/>
      <c r="C288" s="40">
        <f aca="true" t="shared" si="45" ref="C288:I288">SUM(C267:C269)*C278</f>
        <v>0</v>
      </c>
      <c r="D288" s="40">
        <f t="shared" si="45"/>
        <v>0</v>
      </c>
      <c r="E288" s="40">
        <f t="shared" si="45"/>
        <v>0</v>
      </c>
      <c r="F288" s="40">
        <f t="shared" si="45"/>
        <v>0</v>
      </c>
      <c r="G288" s="40">
        <f t="shared" si="45"/>
        <v>0</v>
      </c>
      <c r="H288" s="40">
        <f t="shared" si="45"/>
        <v>0</v>
      </c>
      <c r="I288" s="40">
        <f t="shared" si="45"/>
        <v>0</v>
      </c>
      <c r="J288" s="40">
        <f aca="true" t="shared" si="46" ref="J288:V288">SUM(J267:J269)*J278</f>
        <v>0</v>
      </c>
      <c r="K288" s="40">
        <f t="shared" si="46"/>
        <v>0</v>
      </c>
      <c r="L288" s="40">
        <f t="shared" si="46"/>
        <v>0</v>
      </c>
      <c r="M288" s="40">
        <f t="shared" si="46"/>
        <v>0</v>
      </c>
      <c r="N288" s="40">
        <f t="shared" si="46"/>
        <v>0</v>
      </c>
      <c r="O288" s="40">
        <f t="shared" si="46"/>
        <v>0</v>
      </c>
      <c r="P288" s="40">
        <f t="shared" si="46"/>
        <v>0</v>
      </c>
      <c r="Q288" s="40">
        <f t="shared" si="46"/>
        <v>0</v>
      </c>
      <c r="R288" s="40">
        <f t="shared" si="46"/>
        <v>0</v>
      </c>
      <c r="S288" s="40">
        <f t="shared" si="46"/>
        <v>0</v>
      </c>
      <c r="T288" s="40">
        <f t="shared" si="46"/>
        <v>0</v>
      </c>
      <c r="U288" s="40">
        <f t="shared" si="46"/>
        <v>0</v>
      </c>
      <c r="V288" s="40">
        <f t="shared" si="46"/>
        <v>0</v>
      </c>
      <c r="W288" s="34">
        <f t="shared" si="38"/>
        <v>0</v>
      </c>
    </row>
    <row r="289" spans="1:23" ht="12.75">
      <c r="A289" s="41" t="s">
        <v>31</v>
      </c>
      <c r="B289" s="42"/>
      <c r="C289" s="43">
        <f aca="true" t="shared" si="47" ref="C289:I289">SUM(C271:C273)*C278</f>
        <v>0</v>
      </c>
      <c r="D289" s="43">
        <f t="shared" si="47"/>
        <v>0</v>
      </c>
      <c r="E289" s="43">
        <f t="shared" si="47"/>
        <v>0</v>
      </c>
      <c r="F289" s="43">
        <f t="shared" si="47"/>
        <v>0</v>
      </c>
      <c r="G289" s="43">
        <f t="shared" si="47"/>
        <v>0</v>
      </c>
      <c r="H289" s="43">
        <f t="shared" si="47"/>
        <v>0</v>
      </c>
      <c r="I289" s="43">
        <f t="shared" si="47"/>
        <v>0</v>
      </c>
      <c r="J289" s="43">
        <f aca="true" t="shared" si="48" ref="J289:V289">SUM(J271:J273)*J278</f>
        <v>0</v>
      </c>
      <c r="K289" s="43">
        <f t="shared" si="48"/>
        <v>0</v>
      </c>
      <c r="L289" s="43">
        <f t="shared" si="48"/>
        <v>0</v>
      </c>
      <c r="M289" s="43">
        <f t="shared" si="48"/>
        <v>0</v>
      </c>
      <c r="N289" s="43">
        <f t="shared" si="48"/>
        <v>0</v>
      </c>
      <c r="O289" s="43">
        <f t="shared" si="48"/>
        <v>0</v>
      </c>
      <c r="P289" s="43">
        <f t="shared" si="48"/>
        <v>0</v>
      </c>
      <c r="Q289" s="43">
        <f t="shared" si="48"/>
        <v>0</v>
      </c>
      <c r="R289" s="43">
        <f t="shared" si="48"/>
        <v>0</v>
      </c>
      <c r="S289" s="43">
        <f t="shared" si="48"/>
        <v>0</v>
      </c>
      <c r="T289" s="43">
        <f t="shared" si="48"/>
        <v>0</v>
      </c>
      <c r="U289" s="43">
        <f t="shared" si="48"/>
        <v>0</v>
      </c>
      <c r="V289" s="43">
        <f t="shared" si="48"/>
        <v>0</v>
      </c>
      <c r="W289" s="35">
        <f t="shared" si="38"/>
        <v>0</v>
      </c>
    </row>
    <row r="290" spans="1:23" ht="12.75">
      <c r="A290" s="36" t="s">
        <v>79</v>
      </c>
      <c r="B290" s="38"/>
      <c r="C290" s="38"/>
      <c r="D290" s="38"/>
      <c r="E290" s="38"/>
      <c r="F290" s="38"/>
      <c r="G290" s="38"/>
      <c r="H290" s="38"/>
      <c r="I290" s="38"/>
      <c r="J290" s="38"/>
      <c r="K290" s="38"/>
      <c r="L290" s="38"/>
      <c r="M290" s="38"/>
      <c r="N290" s="38"/>
      <c r="O290" s="38"/>
      <c r="P290" s="38"/>
      <c r="Q290" s="38"/>
      <c r="R290" s="38"/>
      <c r="S290" s="38"/>
      <c r="T290" s="38"/>
      <c r="U290" s="38"/>
      <c r="V290" s="38"/>
      <c r="W290" s="37">
        <f>SUM(W281:W289)</f>
        <v>0</v>
      </c>
    </row>
  </sheetData>
  <sheetProtection password="9ABB" sheet="1" objects="1" scenarios="1"/>
  <printOptions/>
  <pageMargins left="0.75" right="0.75" top="1" bottom="1" header="0.4921259845" footer="0.4921259845"/>
  <pageSetup horizontalDpi="600" verticalDpi="600" orientation="portrait" paperSize="9" r:id="rId1"/>
  <headerFooter alignWithMargins="0">
    <oddHeader>&amp;L&amp;F&amp;C&amp;A</oddHeader>
  </headerFooter>
</worksheet>
</file>

<file path=xl/worksheets/sheet7.xml><?xml version="1.0" encoding="utf-8"?>
<worksheet xmlns="http://schemas.openxmlformats.org/spreadsheetml/2006/main" xmlns:r="http://schemas.openxmlformats.org/officeDocument/2006/relationships">
  <dimension ref="A1:E34"/>
  <sheetViews>
    <sheetView zoomScale="85" zoomScaleNormal="85" workbookViewId="0" topLeftCell="A1">
      <selection activeCell="A1" sqref="A1"/>
    </sheetView>
  </sheetViews>
  <sheetFormatPr defaultColWidth="11.421875" defaultRowHeight="12.75"/>
  <cols>
    <col min="1" max="1" width="42.8515625" style="3" customWidth="1"/>
    <col min="2" max="16384" width="11.57421875" style="3" customWidth="1"/>
  </cols>
  <sheetData>
    <row r="1" ht="18">
      <c r="A1" s="21" t="s">
        <v>108</v>
      </c>
    </row>
    <row r="2" ht="12.75"/>
    <row r="3" ht="15.75">
      <c r="A3" s="91" t="s">
        <v>114</v>
      </c>
    </row>
    <row r="4" spans="1:5" ht="66" customHeight="1">
      <c r="A4" s="108" t="s">
        <v>194</v>
      </c>
      <c r="B4" s="108"/>
      <c r="C4" s="108"/>
      <c r="D4" s="108"/>
      <c r="E4" s="108"/>
    </row>
    <row r="5" spans="1:5" ht="12.75">
      <c r="A5" s="4" t="s">
        <v>109</v>
      </c>
      <c r="B5" s="2" t="s">
        <v>111</v>
      </c>
      <c r="C5" s="2" t="s">
        <v>112</v>
      </c>
      <c r="D5" s="2" t="s">
        <v>113</v>
      </c>
      <c r="E5" s="11" t="s">
        <v>79</v>
      </c>
    </row>
    <row r="6" spans="1:5" ht="12.75">
      <c r="A6" s="4" t="s">
        <v>139</v>
      </c>
      <c r="B6" s="102">
        <v>8</v>
      </c>
      <c r="C6" s="102">
        <v>2</v>
      </c>
      <c r="D6" s="102">
        <v>14</v>
      </c>
      <c r="E6" s="4"/>
    </row>
    <row r="7" spans="1:5" ht="12.75">
      <c r="A7" s="4" t="s">
        <v>140</v>
      </c>
      <c r="B7" s="56">
        <f>B6*5*52</f>
        <v>2080</v>
      </c>
      <c r="C7" s="56">
        <f>C6*5*52</f>
        <v>520</v>
      </c>
      <c r="D7" s="56">
        <f>(D6*5*52)+(24*2*52)</f>
        <v>6136</v>
      </c>
      <c r="E7" s="93"/>
    </row>
    <row r="8" spans="1:5" ht="13.5" thickBot="1">
      <c r="A8" s="4" t="s">
        <v>110</v>
      </c>
      <c r="B8" s="103">
        <v>65</v>
      </c>
      <c r="C8" s="103">
        <v>4</v>
      </c>
      <c r="D8" s="103">
        <v>2</v>
      </c>
      <c r="E8" s="41"/>
    </row>
    <row r="9" spans="1:5" ht="13.5" thickBot="1">
      <c r="A9" s="4" t="s">
        <v>141</v>
      </c>
      <c r="B9" s="53">
        <f>B7*B8/1000</f>
        <v>135.2</v>
      </c>
      <c r="C9" s="53">
        <f>C7*C8/1000</f>
        <v>2.08</v>
      </c>
      <c r="D9" s="54">
        <f>D7*D8/1000</f>
        <v>12.272</v>
      </c>
      <c r="E9" s="57">
        <f>SUM(B9:D9)</f>
        <v>149.552</v>
      </c>
    </row>
    <row r="10" ht="12.75"/>
    <row r="11" ht="12.75"/>
    <row r="12" ht="18">
      <c r="A12" s="21" t="s">
        <v>121</v>
      </c>
    </row>
    <row r="13" ht="12.75"/>
    <row r="14" ht="15.75">
      <c r="A14" s="91" t="s">
        <v>120</v>
      </c>
    </row>
    <row r="15" spans="1:2" ht="12.75">
      <c r="A15" s="4" t="s">
        <v>115</v>
      </c>
      <c r="B15" s="100">
        <v>50000</v>
      </c>
    </row>
    <row r="16" spans="1:2" ht="13.5" thickBot="1">
      <c r="A16" s="4" t="s">
        <v>116</v>
      </c>
      <c r="B16" s="102" t="s">
        <v>118</v>
      </c>
    </row>
    <row r="17" spans="1:2" ht="12.75" hidden="1">
      <c r="A17" s="4" t="s">
        <v>118</v>
      </c>
      <c r="B17" s="1"/>
    </row>
    <row r="18" spans="1:2" ht="12.75" hidden="1">
      <c r="A18" s="4" t="s">
        <v>119</v>
      </c>
      <c r="B18" s="55"/>
    </row>
    <row r="19" spans="1:2" ht="13.5" thickBot="1">
      <c r="A19" s="92" t="s">
        <v>117</v>
      </c>
      <c r="B19" s="58">
        <f>IF(B16="Ja",B15*0.75,B15)</f>
        <v>37500</v>
      </c>
    </row>
    <row r="20" ht="12.75"/>
    <row r="21" ht="12.75"/>
    <row r="22" ht="15.75">
      <c r="A22" s="91" t="s">
        <v>187</v>
      </c>
    </row>
    <row r="23" spans="1:5" ht="48.75" customHeight="1">
      <c r="A23" s="108" t="s">
        <v>193</v>
      </c>
      <c r="B23" s="108"/>
      <c r="C23" s="108"/>
      <c r="D23" s="108"/>
      <c r="E23" s="108"/>
    </row>
    <row r="24" ht="15.75">
      <c r="A24" s="91" t="s">
        <v>191</v>
      </c>
    </row>
    <row r="25" spans="1:2" ht="12.75">
      <c r="A25" s="4" t="s">
        <v>190</v>
      </c>
      <c r="B25" s="104">
        <v>4</v>
      </c>
    </row>
    <row r="26" spans="1:2" ht="13.5" thickBot="1">
      <c r="A26" s="4" t="s">
        <v>188</v>
      </c>
      <c r="B26" s="100">
        <v>52</v>
      </c>
    </row>
    <row r="27" spans="1:2" ht="13.5" thickBot="1">
      <c r="A27" s="4" t="s">
        <v>189</v>
      </c>
      <c r="B27" s="57">
        <f>B25*B26</f>
        <v>208</v>
      </c>
    </row>
    <row r="28" ht="12.75"/>
    <row r="29" ht="15.75">
      <c r="A29" s="91" t="s">
        <v>192</v>
      </c>
    </row>
    <row r="30" spans="1:4" ht="12.75">
      <c r="A30" s="4" t="s">
        <v>109</v>
      </c>
      <c r="B30" s="2" t="s">
        <v>112</v>
      </c>
      <c r="C30" s="2" t="s">
        <v>113</v>
      </c>
      <c r="D30" s="11" t="s">
        <v>79</v>
      </c>
    </row>
    <row r="31" spans="1:4" ht="12.75">
      <c r="A31" s="4" t="s">
        <v>139</v>
      </c>
      <c r="B31" s="102">
        <v>9.5</v>
      </c>
      <c r="C31" s="102">
        <v>14</v>
      </c>
      <c r="D31" s="4"/>
    </row>
    <row r="32" spans="1:4" ht="12.75">
      <c r="A32" s="4" t="s">
        <v>140</v>
      </c>
      <c r="B32" s="56">
        <f>B31*5*52</f>
        <v>2470</v>
      </c>
      <c r="C32" s="56">
        <f>(C31*5*52)+(24*2*52)</f>
        <v>6136</v>
      </c>
      <c r="D32" s="93"/>
    </row>
    <row r="33" spans="1:4" ht="13.5" thickBot="1">
      <c r="A33" s="4" t="s">
        <v>110</v>
      </c>
      <c r="B33" s="103">
        <v>2</v>
      </c>
      <c r="C33" s="103">
        <v>0.5</v>
      </c>
      <c r="D33" s="41"/>
    </row>
    <row r="34" spans="1:4" ht="13.5" thickBot="1">
      <c r="A34" s="4" t="s">
        <v>141</v>
      </c>
      <c r="B34" s="53">
        <f>B32*B33/1000</f>
        <v>4.94</v>
      </c>
      <c r="C34" s="54">
        <f>C32*C33/1000</f>
        <v>3.068</v>
      </c>
      <c r="D34" s="57">
        <f>SUM(B34:C34)</f>
        <v>8.008000000000001</v>
      </c>
    </row>
  </sheetData>
  <sheetProtection password="9ABB" sheet="1" objects="1" scenarios="1"/>
  <mergeCells count="2">
    <mergeCell ref="A23:E23"/>
    <mergeCell ref="A4:E4"/>
  </mergeCells>
  <dataValidations count="1">
    <dataValidation type="list" allowBlank="1" showInputMessage="1" showErrorMessage="1" sqref="B16">
      <formula1>$A$17:$A$18</formula1>
    </dataValidation>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OEko-Institut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 Rüdenauer</dc:creator>
  <cp:keywords/>
  <dc:description/>
  <cp:lastModifiedBy>Elisabeth Steingrübner</cp:lastModifiedBy>
  <cp:lastPrinted>2008-06-10T13:53:38Z</cp:lastPrinted>
  <dcterms:created xsi:type="dcterms:W3CDTF">2007-04-16T11:50:48Z</dcterms:created>
  <dcterms:modified xsi:type="dcterms:W3CDTF">2009-01-13T13:30:46Z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-1655606969</vt:i4>
  </property>
  <property fmtid="{D5CDD505-2E9C-101B-9397-08002B2CF9AE}" pid="3" name="_NewReviewCycle">
    <vt:lpwstr/>
  </property>
  <property fmtid="{D5CDD505-2E9C-101B-9397-08002B2CF9AE}" pid="4" name="_EmailSubject">
    <vt:lpwstr>UBA Beschaffung: LCC Tool</vt:lpwstr>
  </property>
  <property fmtid="{D5CDD505-2E9C-101B-9397-08002B2CF9AE}" pid="5" name="_AuthorEmail">
    <vt:lpwstr>i.ruedenauer@oeko.de</vt:lpwstr>
  </property>
  <property fmtid="{D5CDD505-2E9C-101B-9397-08002B2CF9AE}" pid="6" name="_AuthorEmailDisplayName">
    <vt:lpwstr>Ina Rüdenauer</vt:lpwstr>
  </property>
  <property fmtid="{D5CDD505-2E9C-101B-9397-08002B2CF9AE}" pid="7" name="_PreviousAdHocReviewCycleID">
    <vt:i4>1040750079</vt:i4>
  </property>
  <property fmtid="{D5CDD505-2E9C-101B-9397-08002B2CF9AE}" pid="8" name="_ReviewingToolsShownOnce">
    <vt:lpwstr/>
  </property>
</Properties>
</file>