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9_VERKEHR\9-4_Emissionen-Verkehr\"/>
    </mc:Choice>
  </mc:AlternateContent>
  <xr:revisionPtr revIDLastSave="0" documentId="13_ncr:1_{657CBAB2-BBDB-4BD4-99A5-15173F2C67CF}" xr6:coauthVersionLast="36" xr6:coauthVersionMax="36" xr10:uidLastSave="{00000000-0000-0000-0000-000000000000}"/>
  <bookViews>
    <workbookView xWindow="0" yWindow="0" windowWidth="28800" windowHeight="13665" tabRatio="802" firstSheet="1" activeTab="2" xr2:uid="{00000000-000D-0000-FFFF-FFFF00000000}"/>
  </bookViews>
  <sheets>
    <sheet name="Berechnung" sheetId="18" state="hidden" r:id="rId1"/>
    <sheet name="Daten" sheetId="1" r:id="rId2"/>
    <sheet name="Diagramm" sheetId="17" r:id="rId3"/>
  </sheets>
  <definedNames>
    <definedName name="Beschriftung">OFFSET(Daten!$B$10,0,0,COUNTA(Daten!$B$10:$B$24),-1)</definedName>
    <definedName name="Daten01">OFFSET(Daten!$C$10,0,0,COUNTA(Daten!$C$10:$C$24),-1)</definedName>
    <definedName name="Daten02">OFFSET(Daten!$D$10,0,0,COUNTA(Daten!$D$10:$D$24),-1)</definedName>
    <definedName name="Daten03">OFFSET(Daten!$E$10,0,0,COUNTA(Daten!$E$10:$E$24),-1)</definedName>
    <definedName name="Daten04">OFFSET(Daten!$F$10,0,0,COUNTA(Daten!$F$10:$F$24),-1)</definedName>
    <definedName name="Daten05">OFFSET(Daten!$G$10,0,0,COUNTA(Daten!$G$10:$G$24),-1)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2">Diagramm!$A$1:$P$21</definedName>
  </definedNames>
  <calcPr calcId="191029"/>
</workbook>
</file>

<file path=xl/calcChain.xml><?xml version="1.0" encoding="utf-8"?>
<calcChain xmlns="http://schemas.openxmlformats.org/spreadsheetml/2006/main">
  <c r="B34" i="18" l="1"/>
  <c r="C34" i="18" l="1"/>
  <c r="C36" i="1" l="1"/>
  <c r="D36" i="1"/>
  <c r="E36" i="1"/>
  <c r="F36" i="1"/>
  <c r="G36" i="1"/>
  <c r="C37" i="1"/>
  <c r="D37" i="1"/>
  <c r="E37" i="1"/>
  <c r="F37" i="1"/>
  <c r="G37" i="1"/>
  <c r="P31" i="18"/>
  <c r="P32" i="18"/>
  <c r="M31" i="18"/>
  <c r="M32" i="18"/>
  <c r="J31" i="18"/>
  <c r="J32" i="18"/>
  <c r="G31" i="18"/>
  <c r="G32" i="18"/>
  <c r="D31" i="18"/>
  <c r="D32" i="18"/>
  <c r="P30" i="18" l="1"/>
  <c r="M30" i="18"/>
  <c r="J30" i="18"/>
  <c r="G30" i="18"/>
  <c r="D30" i="18"/>
  <c r="P6" i="18" l="1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5" i="18"/>
  <c r="K32" i="18" l="1"/>
  <c r="K31" i="18"/>
  <c r="H31" i="18"/>
  <c r="H32" i="18"/>
  <c r="N31" i="18"/>
  <c r="N32" i="18"/>
  <c r="Q30" i="18"/>
  <c r="G35" i="1" s="1"/>
  <c r="Q31" i="18"/>
  <c r="Q32" i="18"/>
  <c r="E30" i="18"/>
  <c r="C35" i="1" s="1"/>
  <c r="E31" i="18"/>
  <c r="E32" i="18"/>
  <c r="H6" i="18"/>
  <c r="E11" i="1" s="1"/>
  <c r="H30" i="18"/>
  <c r="E35" i="1" s="1"/>
  <c r="N6" i="18"/>
  <c r="F11" i="1" s="1"/>
  <c r="N30" i="18"/>
  <c r="F35" i="1" s="1"/>
  <c r="K10" i="18"/>
  <c r="D15" i="1" s="1"/>
  <c r="K30" i="18"/>
  <c r="D35" i="1" s="1"/>
  <c r="H29" i="18"/>
  <c r="E34" i="1" s="1"/>
  <c r="H27" i="18"/>
  <c r="E32" i="1" s="1"/>
  <c r="H25" i="18"/>
  <c r="E30" i="1" s="1"/>
  <c r="H23" i="18"/>
  <c r="E28" i="1" s="1"/>
  <c r="H21" i="18"/>
  <c r="E26" i="1" s="1"/>
  <c r="H19" i="18"/>
  <c r="E24" i="1" s="1"/>
  <c r="H17" i="18"/>
  <c r="E22" i="1" s="1"/>
  <c r="H15" i="18"/>
  <c r="E20" i="1" s="1"/>
  <c r="H13" i="18"/>
  <c r="E18" i="1" s="1"/>
  <c r="H11" i="18"/>
  <c r="E16" i="1" s="1"/>
  <c r="H9" i="18"/>
  <c r="E14" i="1" s="1"/>
  <c r="H7" i="18"/>
  <c r="E12" i="1" s="1"/>
  <c r="N29" i="18"/>
  <c r="F34" i="1" s="1"/>
  <c r="N27" i="18"/>
  <c r="F32" i="1" s="1"/>
  <c r="E29" i="18"/>
  <c r="C34" i="1" s="1"/>
  <c r="E27" i="18"/>
  <c r="C32" i="1" s="1"/>
  <c r="E25" i="18"/>
  <c r="C30" i="1" s="1"/>
  <c r="E23" i="18"/>
  <c r="C28" i="1" s="1"/>
  <c r="E21" i="18"/>
  <c r="C26" i="1" s="1"/>
  <c r="E19" i="18"/>
  <c r="C24" i="1" s="1"/>
  <c r="E17" i="18"/>
  <c r="C22" i="1" s="1"/>
  <c r="E15" i="18"/>
  <c r="C20" i="1" s="1"/>
  <c r="E13" i="18"/>
  <c r="C18" i="1" s="1"/>
  <c r="E11" i="18"/>
  <c r="C16" i="1" s="1"/>
  <c r="E9" i="18"/>
  <c r="C14" i="1" s="1"/>
  <c r="E7" i="18"/>
  <c r="C12" i="1" s="1"/>
  <c r="K29" i="18"/>
  <c r="D34" i="1" s="1"/>
  <c r="K27" i="18"/>
  <c r="D32" i="1" s="1"/>
  <c r="K25" i="18"/>
  <c r="D30" i="1" s="1"/>
  <c r="K23" i="18"/>
  <c r="D28" i="1" s="1"/>
  <c r="K21" i="18"/>
  <c r="D26" i="1" s="1"/>
  <c r="K19" i="18"/>
  <c r="D24" i="1" s="1"/>
  <c r="K17" i="18"/>
  <c r="D22" i="1" s="1"/>
  <c r="K15" i="18"/>
  <c r="D20" i="1" s="1"/>
  <c r="K13" i="18"/>
  <c r="D18" i="1" s="1"/>
  <c r="K11" i="18"/>
  <c r="D16" i="1" s="1"/>
  <c r="K9" i="18"/>
  <c r="D14" i="1" s="1"/>
  <c r="K7" i="18"/>
  <c r="D12" i="1" s="1"/>
  <c r="N25" i="18"/>
  <c r="F30" i="1" s="1"/>
  <c r="N23" i="18"/>
  <c r="F28" i="1" s="1"/>
  <c r="N21" i="18"/>
  <c r="F26" i="1" s="1"/>
  <c r="N19" i="18"/>
  <c r="F24" i="1" s="1"/>
  <c r="N17" i="18"/>
  <c r="F22" i="1" s="1"/>
  <c r="N15" i="18"/>
  <c r="F20" i="1" s="1"/>
  <c r="N13" i="18"/>
  <c r="F18" i="1" s="1"/>
  <c r="N11" i="18"/>
  <c r="F16" i="1" s="1"/>
  <c r="N9" i="18"/>
  <c r="F14" i="1" s="1"/>
  <c r="N7" i="18"/>
  <c r="F12" i="1" s="1"/>
  <c r="Q8" i="18"/>
  <c r="G13" i="1" s="1"/>
  <c r="Q10" i="18"/>
  <c r="G15" i="1" s="1"/>
  <c r="Q12" i="18"/>
  <c r="G17" i="1" s="1"/>
  <c r="Q14" i="18"/>
  <c r="G19" i="1" s="1"/>
  <c r="Q16" i="18"/>
  <c r="G21" i="1" s="1"/>
  <c r="Q18" i="18"/>
  <c r="G23" i="1" s="1"/>
  <c r="Q20" i="18"/>
  <c r="G25" i="1" s="1"/>
  <c r="Q22" i="18"/>
  <c r="G27" i="1" s="1"/>
  <c r="Q24" i="18"/>
  <c r="G29" i="1" s="1"/>
  <c r="Q26" i="18"/>
  <c r="G31" i="1" s="1"/>
  <c r="Q28" i="18"/>
  <c r="G33" i="1" s="1"/>
  <c r="Q29" i="18"/>
  <c r="G34" i="1" s="1"/>
  <c r="Q27" i="18"/>
  <c r="G32" i="1" s="1"/>
  <c r="Q25" i="18"/>
  <c r="G30" i="1" s="1"/>
  <c r="Q23" i="18"/>
  <c r="G28" i="1" s="1"/>
  <c r="Q21" i="18"/>
  <c r="G26" i="1" s="1"/>
  <c r="Q19" i="18"/>
  <c r="G24" i="1" s="1"/>
  <c r="Q17" i="18"/>
  <c r="G22" i="1" s="1"/>
  <c r="Q15" i="18"/>
  <c r="G20" i="1" s="1"/>
  <c r="Q13" i="18"/>
  <c r="G18" i="1" s="1"/>
  <c r="Q11" i="18"/>
  <c r="G16" i="1" s="1"/>
  <c r="Q9" i="18"/>
  <c r="G14" i="1" s="1"/>
  <c r="Q7" i="18"/>
  <c r="G12" i="1" s="1"/>
  <c r="K28" i="18"/>
  <c r="D33" i="1" s="1"/>
  <c r="K24" i="18"/>
  <c r="D29" i="1" s="1"/>
  <c r="K20" i="18"/>
  <c r="D25" i="1" s="1"/>
  <c r="K16" i="18"/>
  <c r="D21" i="1" s="1"/>
  <c r="K12" i="18"/>
  <c r="D17" i="1" s="1"/>
  <c r="K8" i="18"/>
  <c r="D13" i="1" s="1"/>
  <c r="H28" i="18"/>
  <c r="E33" i="1" s="1"/>
  <c r="H26" i="18"/>
  <c r="E31" i="1" s="1"/>
  <c r="H24" i="18"/>
  <c r="E29" i="1" s="1"/>
  <c r="H22" i="18"/>
  <c r="E27" i="1" s="1"/>
  <c r="H20" i="18"/>
  <c r="E25" i="1" s="1"/>
  <c r="H18" i="18"/>
  <c r="E23" i="1" s="1"/>
  <c r="H16" i="18"/>
  <c r="E21" i="1" s="1"/>
  <c r="H14" i="18"/>
  <c r="E19" i="1" s="1"/>
  <c r="H12" i="18"/>
  <c r="E17" i="1" s="1"/>
  <c r="H10" i="18"/>
  <c r="E15" i="1" s="1"/>
  <c r="H8" i="18"/>
  <c r="E13" i="1" s="1"/>
  <c r="K6" i="18"/>
  <c r="D11" i="1" s="1"/>
  <c r="N28" i="18"/>
  <c r="F33" i="1" s="1"/>
  <c r="N26" i="18"/>
  <c r="F31" i="1" s="1"/>
  <c r="N24" i="18"/>
  <c r="F29" i="1" s="1"/>
  <c r="N22" i="18"/>
  <c r="F27" i="1" s="1"/>
  <c r="N20" i="18"/>
  <c r="F25" i="1" s="1"/>
  <c r="N18" i="18"/>
  <c r="F23" i="1" s="1"/>
  <c r="N16" i="18"/>
  <c r="F21" i="1" s="1"/>
  <c r="N14" i="18"/>
  <c r="F19" i="1" s="1"/>
  <c r="N12" i="18"/>
  <c r="F17" i="1" s="1"/>
  <c r="N10" i="18"/>
  <c r="F15" i="1" s="1"/>
  <c r="N8" i="18"/>
  <c r="F13" i="1" s="1"/>
  <c r="Q6" i="18"/>
  <c r="G11" i="1" s="1"/>
  <c r="K26" i="18"/>
  <c r="D31" i="1" s="1"/>
  <c r="K22" i="18"/>
  <c r="D27" i="1" s="1"/>
  <c r="K18" i="18"/>
  <c r="D23" i="1" s="1"/>
  <c r="K14" i="18"/>
  <c r="D19" i="1" s="1"/>
  <c r="E28" i="18"/>
  <c r="C33" i="1" s="1"/>
  <c r="E26" i="18"/>
  <c r="C31" i="1" s="1"/>
  <c r="E24" i="18"/>
  <c r="C29" i="1" s="1"/>
  <c r="E22" i="18"/>
  <c r="C27" i="1" s="1"/>
  <c r="E20" i="18"/>
  <c r="C25" i="1" s="1"/>
  <c r="E18" i="18"/>
  <c r="C23" i="1" s="1"/>
  <c r="E16" i="18"/>
  <c r="C21" i="1" s="1"/>
  <c r="E14" i="18"/>
  <c r="C19" i="1" s="1"/>
  <c r="E12" i="18"/>
  <c r="C17" i="1" s="1"/>
  <c r="E10" i="18"/>
  <c r="C15" i="1" s="1"/>
  <c r="E8" i="18"/>
  <c r="C13" i="1" s="1"/>
  <c r="E6" i="18"/>
  <c r="C11" i="1" s="1"/>
  <c r="V3" i="1" l="1"/>
</calcChain>
</file>

<file path=xl/sharedStrings.xml><?xml version="1.0" encoding="utf-8"?>
<sst xmlns="http://schemas.openxmlformats.org/spreadsheetml/2006/main" count="45" uniqueCount="30">
  <si>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</si>
  <si>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</si>
  <si>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</si>
  <si>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</si>
  <si>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</si>
  <si>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</si>
  <si>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</si>
  <si>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</si>
  <si>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</si>
  <si>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</si>
  <si>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NMVOC</t>
  </si>
  <si>
    <t xml:space="preserve">
</t>
  </si>
  <si>
    <t>Kohlendioxid</t>
  </si>
  <si>
    <t>Stickstoffoxide</t>
  </si>
  <si>
    <t>Schwefeldioxid</t>
  </si>
  <si>
    <t>CO2</t>
  </si>
  <si>
    <t>NMHC</t>
  </si>
  <si>
    <t>Index (1995 = 100 %)</t>
  </si>
  <si>
    <t>Index Spez.E</t>
  </si>
  <si>
    <t>Schwere Nutzfahrzeuge spezifische Emissionen</t>
  </si>
  <si>
    <t>Jahr</t>
  </si>
  <si>
    <t>Nox</t>
  </si>
  <si>
    <t>Partikel</t>
  </si>
  <si>
    <t>t(direct)</t>
  </si>
  <si>
    <t>* = Schwere Nutzfahrzeuge (Lkw &gt;3,5t im Solobetrieb, Sattelzüge, Lastzüge)</t>
  </si>
  <si>
    <t>km</t>
  </si>
  <si>
    <t>g(direct)/km</t>
  </si>
  <si>
    <t>Spezifische Emissionen Lkw* (direkte Emissionen / Fahrleistung, g/km)</t>
  </si>
  <si>
    <t>Tremod 6.51</t>
  </si>
  <si>
    <t>Umweltbundesamt, Daten- und Rechenmodell TREMOD - Transport Emission Model, Version 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</si>
</sst>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#,##0.0"/>
    <numFmt numFmtId="166" formatCode="0.0"/>
  </numFmts>
  <fonts count="3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sz val="10"/>
      <color indexed="8"/>
      <name val="Arial"/>
      <family val="2"/>
    </font>
    <font>
      <sz val="10"/>
      <name val="Cambria"/>
      <family val="1"/>
    </font>
    <font>
      <b/>
      <sz val="10"/>
      <name val="Arial"/>
      <family val="2"/>
    </font>
    <font>
      <b/>
      <sz val="9"/>
      <name val="Cambria"/>
      <family val="1"/>
    </font>
    <font>
      <sz val="9"/>
      <name val="Cambria"/>
      <family val="1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9"/>
      <color theme="0"/>
      <name val="Cambria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0" fillId="0" borderId="0"/>
    <xf numFmtId="0" fontId="35" fillId="0" borderId="0"/>
  </cellStyleXfs>
  <cellXfs count="95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1" fillId="0" borderId="0" xfId="0" applyFont="1" applyBorder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23" fillId="24" borderId="0" xfId="0" applyFont="1" applyFill="1" applyBorder="1" applyProtection="1"/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11" xfId="0" applyBorder="1"/>
    <xf numFmtId="0" fontId="21" fillId="24" borderId="17" xfId="0" applyFont="1" applyFill="1" applyBorder="1" applyAlignment="1" applyProtection="1">
      <alignment horizontal="right" indent="1"/>
    </xf>
    <xf numFmtId="0" fontId="0" fillId="24" borderId="17" xfId="0" applyFill="1" applyBorder="1" applyProtection="1"/>
    <xf numFmtId="0" fontId="0" fillId="0" borderId="17" xfId="0" applyBorder="1" applyProtection="1"/>
    <xf numFmtId="0" fontId="0" fillId="0" borderId="18" xfId="0" applyBorder="1"/>
    <xf numFmtId="0" fontId="0" fillId="0" borderId="12" xfId="0" applyBorder="1"/>
    <xf numFmtId="0" fontId="27" fillId="24" borderId="17" xfId="0" applyFont="1" applyFill="1" applyBorder="1" applyAlignment="1" applyProtection="1">
      <alignment horizontal="left" vertical="top" wrapText="1"/>
    </xf>
    <xf numFmtId="0" fontId="1" fillId="0" borderId="0" xfId="0" applyFont="1"/>
    <xf numFmtId="166" fontId="30" fillId="31" borderId="31" xfId="43" applyNumberFormat="1" applyFont="1" applyFill="1" applyBorder="1" applyAlignment="1">
      <alignment horizontal="center" wrapText="1"/>
    </xf>
    <xf numFmtId="166" fontId="30" fillId="31" borderId="33" xfId="43" applyNumberFormat="1" applyFont="1" applyFill="1" applyBorder="1" applyAlignment="1">
      <alignment horizontal="center" wrapText="1"/>
    </xf>
    <xf numFmtId="4" fontId="30" fillId="0" borderId="4" xfId="43" applyNumberFormat="1" applyFont="1" applyFill="1" applyBorder="1" applyAlignment="1">
      <alignment horizontal="center" wrapText="1"/>
    </xf>
    <xf numFmtId="4" fontId="30" fillId="0" borderId="32" xfId="43" applyNumberFormat="1" applyFont="1" applyFill="1" applyBorder="1" applyAlignment="1">
      <alignment horizontal="center" wrapText="1"/>
    </xf>
    <xf numFmtId="0" fontId="30" fillId="0" borderId="34" xfId="43" applyFont="1" applyFill="1" applyBorder="1" applyAlignment="1">
      <alignment horizontal="center" wrapText="1"/>
    </xf>
    <xf numFmtId="0" fontId="30" fillId="0" borderId="35" xfId="43" applyFont="1" applyFill="1" applyBorder="1" applyAlignment="1">
      <alignment horizontal="center" wrapText="1"/>
    </xf>
    <xf numFmtId="166" fontId="30" fillId="31" borderId="29" xfId="43" applyNumberFormat="1" applyFont="1" applyFill="1" applyBorder="1" applyAlignment="1">
      <alignment horizontal="center" wrapText="1"/>
    </xf>
    <xf numFmtId="166" fontId="30" fillId="31" borderId="36" xfId="43" applyNumberFormat="1" applyFont="1" applyFill="1" applyBorder="1" applyAlignment="1">
      <alignment horizontal="center" wrapText="1"/>
    </xf>
    <xf numFmtId="0" fontId="33" fillId="28" borderId="24" xfId="0" applyFont="1" applyFill="1" applyBorder="1" applyAlignment="1">
      <alignment horizontal="left" vertical="center" wrapText="1"/>
    </xf>
    <xf numFmtId="165" fontId="34" fillId="28" borderId="27" xfId="0" applyNumberFormat="1" applyFont="1" applyFill="1" applyBorder="1" applyAlignment="1">
      <alignment horizontal="center" vertical="center" wrapText="1"/>
    </xf>
    <xf numFmtId="165" fontId="34" fillId="28" borderId="28" xfId="0" applyNumberFormat="1" applyFont="1" applyFill="1" applyBorder="1" applyAlignment="1">
      <alignment horizontal="center" vertical="center" wrapText="1"/>
    </xf>
    <xf numFmtId="0" fontId="33" fillId="29" borderId="24" xfId="0" applyFont="1" applyFill="1" applyBorder="1" applyAlignment="1">
      <alignment horizontal="left" vertical="center" wrapText="1"/>
    </xf>
    <xf numFmtId="0" fontId="30" fillId="0" borderId="40" xfId="43" applyFont="1" applyFill="1" applyBorder="1" applyAlignment="1">
      <alignment horizontal="center" wrapText="1"/>
    </xf>
    <xf numFmtId="4" fontId="30" fillId="0" borderId="30" xfId="43" applyNumberFormat="1" applyFont="1" applyFill="1" applyBorder="1" applyAlignment="1">
      <alignment horizontal="center" wrapText="1"/>
    </xf>
    <xf numFmtId="166" fontId="30" fillId="31" borderId="41" xfId="43" applyNumberFormat="1" applyFont="1" applyFill="1" applyBorder="1" applyAlignment="1">
      <alignment horizontal="center" wrapText="1"/>
    </xf>
    <xf numFmtId="0" fontId="30" fillId="31" borderId="41" xfId="43" applyFont="1" applyFill="1" applyBorder="1" applyAlignment="1">
      <alignment horizontal="center" wrapText="1"/>
    </xf>
    <xf numFmtId="166" fontId="30" fillId="31" borderId="42" xfId="43" applyNumberFormat="1" applyFont="1" applyFill="1" applyBorder="1" applyAlignment="1">
      <alignment horizontal="center" wrapText="1"/>
    </xf>
    <xf numFmtId="4" fontId="35" fillId="0" borderId="4" xfId="44" applyNumberFormat="1" applyFont="1" applyFill="1" applyBorder="1" applyAlignment="1">
      <alignment horizontal="center" wrapText="1"/>
    </xf>
    <xf numFmtId="0" fontId="30" fillId="30" borderId="43" xfId="43" applyFont="1" applyFill="1" applyBorder="1" applyAlignment="1">
      <alignment horizontal="center"/>
    </xf>
    <xf numFmtId="0" fontId="30" fillId="30" borderId="44" xfId="43" applyFont="1" applyFill="1" applyBorder="1" applyAlignment="1">
      <alignment horizontal="center" wrapText="1"/>
    </xf>
    <xf numFmtId="0" fontId="30" fillId="30" borderId="43" xfId="43" applyFont="1" applyFill="1" applyBorder="1" applyAlignment="1">
      <alignment horizontal="center" wrapText="1"/>
    </xf>
    <xf numFmtId="0" fontId="30" fillId="30" borderId="45" xfId="43" applyFont="1" applyFill="1" applyBorder="1" applyAlignment="1">
      <alignment horizontal="center" wrapText="1"/>
    </xf>
    <xf numFmtId="0" fontId="30" fillId="30" borderId="46" xfId="43" applyFont="1" applyFill="1" applyBorder="1" applyAlignment="1">
      <alignment horizontal="center" wrapText="1"/>
    </xf>
    <xf numFmtId="0" fontId="33" fillId="24" borderId="24" xfId="0" applyFont="1" applyFill="1" applyBorder="1" applyAlignment="1">
      <alignment horizontal="left" vertical="center" wrapText="1"/>
    </xf>
    <xf numFmtId="0" fontId="33" fillId="25" borderId="24" xfId="0" applyFont="1" applyFill="1" applyBorder="1" applyAlignment="1">
      <alignment horizontal="left" vertical="center" wrapText="1"/>
    </xf>
    <xf numFmtId="166" fontId="23" fillId="24" borderId="0" xfId="0" applyNumberFormat="1" applyFont="1" applyFill="1" applyBorder="1" applyAlignment="1" applyProtection="1">
      <alignment vertical="center"/>
    </xf>
    <xf numFmtId="0" fontId="33" fillId="27" borderId="14" xfId="0" applyFont="1" applyFill="1" applyBorder="1" applyAlignment="1">
      <alignment horizontal="right" vertical="center"/>
    </xf>
    <xf numFmtId="0" fontId="1" fillId="24" borderId="0" xfId="0" applyFont="1" applyFill="1" applyProtection="1"/>
    <xf numFmtId="0" fontId="1" fillId="24" borderId="0" xfId="0" applyFont="1" applyFill="1"/>
    <xf numFmtId="0" fontId="33" fillId="27" borderId="15" xfId="0" applyFont="1" applyFill="1" applyBorder="1" applyAlignment="1">
      <alignment horizontal="right" vertical="center"/>
    </xf>
    <xf numFmtId="0" fontId="33" fillId="27" borderId="25" xfId="0" applyFont="1" applyFill="1" applyBorder="1" applyAlignment="1">
      <alignment horizontal="left" vertical="center" wrapText="1"/>
    </xf>
    <xf numFmtId="166" fontId="1" fillId="24" borderId="0" xfId="0" applyNumberFormat="1" applyFont="1" applyFill="1" applyProtection="1"/>
    <xf numFmtId="0" fontId="1" fillId="24" borderId="0" xfId="0" applyFont="1" applyFill="1" applyBorder="1" applyProtection="1"/>
    <xf numFmtId="166" fontId="34" fillId="29" borderId="24" xfId="0" applyNumberFormat="1" applyFont="1" applyFill="1" applyBorder="1" applyAlignment="1">
      <alignment horizontal="center" vertical="center" wrapText="1"/>
    </xf>
    <xf numFmtId="166" fontId="34" fillId="28" borderId="24" xfId="0" applyNumberFormat="1" applyFont="1" applyFill="1" applyBorder="1" applyAlignment="1">
      <alignment horizontal="center" vertical="center" wrapText="1"/>
    </xf>
    <xf numFmtId="166" fontId="1" fillId="24" borderId="0" xfId="0" applyNumberFormat="1" applyFont="1" applyFill="1"/>
    <xf numFmtId="0" fontId="30" fillId="0" borderId="47" xfId="43" applyFont="1" applyFill="1" applyBorder="1" applyAlignment="1">
      <alignment horizontal="center" wrapText="1"/>
    </xf>
    <xf numFmtId="4" fontId="36" fillId="0" borderId="4" xfId="44" applyNumberFormat="1" applyFont="1" applyFill="1" applyBorder="1" applyAlignment="1">
      <alignment horizontal="center" wrapText="1"/>
    </xf>
    <xf numFmtId="4" fontId="36" fillId="0" borderId="48" xfId="44" applyNumberFormat="1" applyFont="1" applyFill="1" applyBorder="1" applyAlignment="1">
      <alignment horizontal="center" wrapText="1"/>
    </xf>
    <xf numFmtId="4" fontId="36" fillId="0" borderId="32" xfId="44" applyNumberFormat="1" applyFont="1" applyFill="1" applyBorder="1" applyAlignment="1">
      <alignment horizontal="center" wrapText="1"/>
    </xf>
    <xf numFmtId="0" fontId="35" fillId="0" borderId="30" xfId="44" applyFont="1" applyFill="1" applyBorder="1" applyAlignment="1">
      <alignment wrapText="1"/>
    </xf>
    <xf numFmtId="4" fontId="35" fillId="0" borderId="30" xfId="44" applyNumberFormat="1" applyFont="1" applyFill="1" applyBorder="1" applyAlignment="1">
      <alignment horizontal="right" wrapText="1"/>
    </xf>
    <xf numFmtId="166" fontId="34" fillId="24" borderId="24" xfId="0" applyNumberFormat="1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0" fontId="32" fillId="0" borderId="37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1" fillId="28" borderId="13" xfId="0" applyFont="1" applyFill="1" applyBorder="1" applyAlignment="1" applyProtection="1">
      <alignment horizontal="left" vertical="center" wrapText="1"/>
      <protection locked="0"/>
    </xf>
    <xf numFmtId="0" fontId="31" fillId="28" borderId="10" xfId="0" applyFont="1" applyFill="1" applyBorder="1" applyAlignment="1" applyProtection="1">
      <alignment horizontal="left" vertical="center"/>
      <protection locked="0"/>
    </xf>
    <xf numFmtId="0" fontId="31" fillId="28" borderId="13" xfId="0" applyFont="1" applyFill="1" applyBorder="1" applyAlignment="1" applyProtection="1">
      <alignment horizontal="left" vertical="center"/>
      <protection locked="0"/>
    </xf>
    <xf numFmtId="0" fontId="31" fillId="28" borderId="13" xfId="0" applyFont="1" applyFill="1" applyBorder="1" applyAlignment="1" applyProtection="1">
      <alignment horizontal="left"/>
      <protection locked="0"/>
    </xf>
    <xf numFmtId="0" fontId="31" fillId="28" borderId="10" xfId="0" applyFont="1" applyFill="1" applyBorder="1" applyAlignment="1" applyProtection="1">
      <alignment horizontal="left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0" xfId="0" applyFont="1" applyFill="1" applyBorder="1" applyAlignment="1" applyProtection="1">
      <alignment horizontal="left" vertical="center"/>
      <protection locked="0"/>
    </xf>
    <xf numFmtId="0" fontId="28" fillId="26" borderId="19" xfId="0" applyFont="1" applyFill="1" applyBorder="1" applyAlignment="1">
      <alignment horizontal="center" vertical="center"/>
    </xf>
    <xf numFmtId="0" fontId="29" fillId="26" borderId="20" xfId="0" applyFont="1" applyFill="1" applyBorder="1" applyAlignment="1">
      <alignment horizontal="center" vertical="center"/>
    </xf>
    <xf numFmtId="0" fontId="29" fillId="26" borderId="13" xfId="0" applyFont="1" applyFill="1" applyBorder="1" applyAlignment="1">
      <alignment horizontal="center" vertical="center"/>
    </xf>
    <xf numFmtId="166" fontId="34" fillId="25" borderId="24" xfId="0" applyNumberFormat="1" applyFont="1" applyFill="1" applyBorder="1" applyAlignment="1">
      <alignment horizontal="center" vertical="center" wrapText="1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Standard_Berechnung" xfId="44" xr:uid="{011A8580-A5C8-426D-B9B3-2C5167C3A727}"/>
    <cellStyle name="Standard_spezELkw" xfId="43" xr:uid="{D427AAC4-EB6C-4DC4-9D40-13EA0269FCCA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5EAD35"/>
      <color rgb="FFFFFFFF"/>
      <color rgb="FF125D86"/>
      <color rgb="FF83033C"/>
      <color rgb="FFC60159"/>
      <color rgb="FFD78400"/>
      <color rgb="FF0B90D5"/>
      <color rgb="FF005F85"/>
      <color rgb="FF61B931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44165149775241E-2"/>
          <c:y val="0.10912160121708953"/>
          <c:w val="0.85116048697187896"/>
          <c:h val="0.66067301668483425"/>
        </c:manualLayout>
      </c:layou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Kohlendioxid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triangle"/>
            <c:size val="7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24"/>
              <c:layout>
                <c:manualLayout>
                  <c:x val="9.14141216048244E-2"/>
                  <c:y val="7.732748998192258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91,6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FD-4563-AA74-4A71BEEC18EE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f>Daten!$C$10:$C$37</c:f>
              <c:numCache>
                <c:formatCode>0.0</c:formatCode>
                <c:ptCount val="28"/>
                <c:pt idx="0" formatCode="#,##0.0">
                  <c:v>100</c:v>
                </c:pt>
                <c:pt idx="1">
                  <c:v>98.931329501006928</c:v>
                </c:pt>
                <c:pt idx="2">
                  <c:v>98.710455426178839</c:v>
                </c:pt>
                <c:pt idx="3">
                  <c:v>98.289467530670521</c:v>
                </c:pt>
                <c:pt idx="4">
                  <c:v>98.295235245431613</c:v>
                </c:pt>
                <c:pt idx="5">
                  <c:v>97.770812949474958</c:v>
                </c:pt>
                <c:pt idx="6">
                  <c:v>97.909260850053045</c:v>
                </c:pt>
                <c:pt idx="7">
                  <c:v>97.717887699134593</c:v>
                </c:pt>
                <c:pt idx="8">
                  <c:v>98.68256119086432</c:v>
                </c:pt>
                <c:pt idx="9">
                  <c:v>99.28663003213245</c:v>
                </c:pt>
                <c:pt idx="10">
                  <c:v>99.710462276744806</c:v>
                </c:pt>
                <c:pt idx="11">
                  <c:v>99.739851852760211</c:v>
                </c:pt>
                <c:pt idx="12">
                  <c:v>99.21638551825896</c:v>
                </c:pt>
                <c:pt idx="13">
                  <c:v>98.0569279213193</c:v>
                </c:pt>
                <c:pt idx="14">
                  <c:v>96.881017502532231</c:v>
                </c:pt>
                <c:pt idx="15">
                  <c:v>96.723535286012364</c:v>
                </c:pt>
                <c:pt idx="16">
                  <c:v>95.768486726750481</c:v>
                </c:pt>
                <c:pt idx="17">
                  <c:v>95.106216913583282</c:v>
                </c:pt>
                <c:pt idx="18">
                  <c:v>95.070770250161601</c:v>
                </c:pt>
                <c:pt idx="19">
                  <c:v>94.650878874892513</c:v>
                </c:pt>
                <c:pt idx="20">
                  <c:v>94.416582637232054</c:v>
                </c:pt>
                <c:pt idx="21">
                  <c:v>93.919085149294318</c:v>
                </c:pt>
                <c:pt idx="22">
                  <c:v>93.606594115748337</c:v>
                </c:pt>
                <c:pt idx="23">
                  <c:v>93.419304609553052</c:v>
                </c:pt>
                <c:pt idx="24">
                  <c:v>93.316007507786537</c:v>
                </c:pt>
                <c:pt idx="25">
                  <c:v>92.608385840727024</c:v>
                </c:pt>
                <c:pt idx="26">
                  <c:v>91.999289845340854</c:v>
                </c:pt>
                <c:pt idx="27">
                  <c:v>91.621377913574605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6-447F-8A92-2839D4F027FB}"/>
            </c:ext>
          </c:extLst>
        </c:ser>
        <c:ser>
          <c:idx val="3"/>
          <c:order val="1"/>
          <c:tx>
            <c:strRef>
              <c:f>Daten!$D$9</c:f>
              <c:strCache>
                <c:ptCount val="1"/>
                <c:pt idx="0">
                  <c:v>Stickstoffoxide</c:v>
                </c:pt>
              </c:strCache>
            </c:strRef>
          </c:tx>
          <c:spPr>
            <a:ln>
              <a:solidFill>
                <a:srgbClr val="5EAD35"/>
              </a:solidFill>
            </a:ln>
          </c:spPr>
          <c:marker>
            <c:symbol val="circle"/>
            <c:size val="7"/>
            <c:spPr>
              <a:solidFill>
                <a:srgbClr val="5EAD35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24"/>
              <c:layout>
                <c:manualLayout>
                  <c:x val="9.1457576690466183E-2"/>
                  <c:y val="1.0244271017080076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800" b="1" i="0" u="none" strike="noStrike" kern="1200" baseline="0">
                        <a:solidFill>
                          <a:srgbClr val="FFFFFF"/>
                        </a:solidFill>
                        <a:latin typeface="Meta Offc" pitchFamily="34" charset="0"/>
                        <a:ea typeface="+mn-ea"/>
                        <a:cs typeface="Meta Offc" pitchFamily="34" charset="0"/>
                      </a:defRPr>
                    </a:pPr>
                    <a:r>
                      <a:rPr lang="en-US" b="1"/>
                      <a:t>10,4</a:t>
                    </a:r>
                  </a:p>
                </c:rich>
              </c:tx>
              <c:spPr>
                <a:solidFill>
                  <a:srgbClr val="5EAD35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FD-4563-AA74-4A71BEEC18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f>Daten!$D$10:$D$37</c:f>
              <c:numCache>
                <c:formatCode>0.0</c:formatCode>
                <c:ptCount val="28"/>
                <c:pt idx="0" formatCode="#,##0.0">
                  <c:v>100</c:v>
                </c:pt>
                <c:pt idx="1">
                  <c:v>94.854012731814592</c:v>
                </c:pt>
                <c:pt idx="2">
                  <c:v>92.158335820067649</c:v>
                </c:pt>
                <c:pt idx="3">
                  <c:v>89.707525758985881</c:v>
                </c:pt>
                <c:pt idx="4">
                  <c:v>87.870884180553816</c:v>
                </c:pt>
                <c:pt idx="5">
                  <c:v>85.652145439549017</c:v>
                </c:pt>
                <c:pt idx="6">
                  <c:v>83.428734977495807</c:v>
                </c:pt>
                <c:pt idx="7">
                  <c:v>79.933138830793567</c:v>
                </c:pt>
                <c:pt idx="8">
                  <c:v>76.504394031837037</c:v>
                </c:pt>
                <c:pt idx="9">
                  <c:v>74.138293696760343</c:v>
                </c:pt>
                <c:pt idx="10">
                  <c:v>71.671463685794862</c:v>
                </c:pt>
                <c:pt idx="11">
                  <c:v>68.029327632501222</c:v>
                </c:pt>
                <c:pt idx="12">
                  <c:v>61.872835304381205</c:v>
                </c:pt>
                <c:pt idx="13">
                  <c:v>53.606928374814146</c:v>
                </c:pt>
                <c:pt idx="14">
                  <c:v>48.255497148416829</c:v>
                </c:pt>
                <c:pt idx="15">
                  <c:v>44.829644277063672</c:v>
                </c:pt>
                <c:pt idx="16">
                  <c:v>41.603766753286038</c:v>
                </c:pt>
                <c:pt idx="17">
                  <c:v>39.054373376503051</c:v>
                </c:pt>
                <c:pt idx="18">
                  <c:v>36.939492358253695</c:v>
                </c:pt>
                <c:pt idx="19">
                  <c:v>33.419539096072846</c:v>
                </c:pt>
                <c:pt idx="20">
                  <c:v>28.313265944323422</c:v>
                </c:pt>
                <c:pt idx="21">
                  <c:v>23.521939939003264</c:v>
                </c:pt>
                <c:pt idx="22">
                  <c:v>19.761748629472319</c:v>
                </c:pt>
                <c:pt idx="23">
                  <c:v>16.873095504323938</c:v>
                </c:pt>
                <c:pt idx="24">
                  <c:v>14.510698475215495</c:v>
                </c:pt>
                <c:pt idx="25">
                  <c:v>12.661366340599537</c:v>
                </c:pt>
                <c:pt idx="26">
                  <c:v>11.335711596873644</c:v>
                </c:pt>
                <c:pt idx="27">
                  <c:v>10.372022433083462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D6-447F-8A92-2839D4F027FB}"/>
            </c:ext>
          </c:extLst>
        </c:ser>
        <c:ser>
          <c:idx val="1"/>
          <c:order val="2"/>
          <c:tx>
            <c:strRef>
              <c:f>Daten!$E$9</c:f>
              <c:strCache>
                <c:ptCount val="1"/>
                <c:pt idx="0">
                  <c:v>NMVOC</c:v>
                </c:pt>
              </c:strCache>
            </c:strRef>
          </c:tx>
          <c:spPr>
            <a:ln>
              <a:solidFill>
                <a:srgbClr val="005F85"/>
              </a:solidFill>
            </a:ln>
          </c:spPr>
          <c:marker>
            <c:symbol val="square"/>
            <c:size val="6"/>
            <c:spPr>
              <a:solidFill>
                <a:srgbClr val="005F85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24"/>
              <c:layout>
                <c:manualLayout>
                  <c:x val="9.5855993232293671E-2"/>
                  <c:y val="-2.039798427668355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1">
                        <a:solidFill>
                          <a:srgbClr val="FFFFFF"/>
                        </a:solidFill>
                      </a:defRPr>
                    </a:pPr>
                    <a:r>
                      <a:rPr lang="en-US" b="1"/>
                      <a:t>3,5</a:t>
                    </a:r>
                  </a:p>
                </c:rich>
              </c:tx>
              <c:spPr>
                <a:solidFill>
                  <a:srgbClr val="125D86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FD-4563-AA74-4A71BEEC18EE}"/>
                </c:ext>
              </c:extLst>
            </c:dLbl>
            <c:spPr>
              <a:solidFill>
                <a:srgbClr val="125D86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f>Daten!$E$10:$E$37</c:f>
              <c:numCache>
                <c:formatCode>0.0</c:formatCode>
                <c:ptCount val="28"/>
                <c:pt idx="0" formatCode="#,##0.0">
                  <c:v>100</c:v>
                </c:pt>
                <c:pt idx="1">
                  <c:v>87.566526525781967</c:v>
                </c:pt>
                <c:pt idx="2">
                  <c:v>78.416400574390678</c:v>
                </c:pt>
                <c:pt idx="3">
                  <c:v>70.30807434118212</c:v>
                </c:pt>
                <c:pt idx="4">
                  <c:v>62.802645306167349</c:v>
                </c:pt>
                <c:pt idx="5">
                  <c:v>56.287944439923585</c:v>
                </c:pt>
                <c:pt idx="6">
                  <c:v>51.117189680490164</c:v>
                </c:pt>
                <c:pt idx="7">
                  <c:v>46.492802114481044</c:v>
                </c:pt>
                <c:pt idx="8">
                  <c:v>42.152489111194861</c:v>
                </c:pt>
                <c:pt idx="9">
                  <c:v>39.731740307028737</c:v>
                </c:pt>
                <c:pt idx="10">
                  <c:v>37.389212779232786</c:v>
                </c:pt>
                <c:pt idx="11">
                  <c:v>34.466658370014471</c:v>
                </c:pt>
                <c:pt idx="12">
                  <c:v>29.59918826443883</c:v>
                </c:pt>
                <c:pt idx="13">
                  <c:v>22.804882389492327</c:v>
                </c:pt>
                <c:pt idx="14">
                  <c:v>18.540559901343617</c:v>
                </c:pt>
                <c:pt idx="15">
                  <c:v>15.447995350280586</c:v>
                </c:pt>
                <c:pt idx="16">
                  <c:v>12.785703407548265</c:v>
                </c:pt>
                <c:pt idx="17">
                  <c:v>10.725111129427269</c:v>
                </c:pt>
                <c:pt idx="18">
                  <c:v>9.1335007974760103</c:v>
                </c:pt>
                <c:pt idx="19">
                  <c:v>7.7627627018979295</c:v>
                </c:pt>
                <c:pt idx="20">
                  <c:v>6.4941636511073169</c:v>
                </c:pt>
                <c:pt idx="21">
                  <c:v>5.5202769054322207</c:v>
                </c:pt>
                <c:pt idx="22">
                  <c:v>4.7924309083506396</c:v>
                </c:pt>
                <c:pt idx="23">
                  <c:v>4.2452171134703205</c:v>
                </c:pt>
                <c:pt idx="24">
                  <c:v>3.8796297043576837</c:v>
                </c:pt>
                <c:pt idx="25">
                  <c:v>3.6692541216764809</c:v>
                </c:pt>
                <c:pt idx="26">
                  <c:v>3.5779692884420906</c:v>
                </c:pt>
                <c:pt idx="27">
                  <c:v>3.5112632992289172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D6-447F-8A92-2839D4F027FB}"/>
            </c:ext>
          </c:extLst>
        </c:ser>
        <c:ser>
          <c:idx val="2"/>
          <c:order val="3"/>
          <c:tx>
            <c:strRef>
              <c:f>Daten!$F$9</c:f>
              <c:strCache>
                <c:ptCount val="1"/>
                <c:pt idx="0">
                  <c:v>Partikel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7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24"/>
              <c:layout>
                <c:manualLayout>
                  <c:x val="9.5009888853742189E-2"/>
                  <c:y val="2.3010103715739492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800" b="1" i="0" u="none" strike="noStrike" kern="1200" baseline="0">
                        <a:solidFill>
                          <a:srgbClr val="FFFFFF"/>
                        </a:solidFill>
                        <a:latin typeface="Meta Offc" pitchFamily="34" charset="0"/>
                        <a:ea typeface="+mn-ea"/>
                        <a:cs typeface="Meta Offc" pitchFamily="34" charset="0"/>
                      </a:defRPr>
                    </a:pPr>
                    <a:r>
                      <a:rPr lang="en-US" b="1"/>
                      <a:t>3,2</a:t>
                    </a:r>
                  </a:p>
                </c:rich>
              </c:tx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FD-4563-AA74-4A71BEEC18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f>Daten!$F$10:$F$37</c:f>
              <c:numCache>
                <c:formatCode>0.0</c:formatCode>
                <c:ptCount val="28"/>
                <c:pt idx="0" formatCode="#,##0.0">
                  <c:v>100</c:v>
                </c:pt>
                <c:pt idx="1">
                  <c:v>85.073439708107756</c:v>
                </c:pt>
                <c:pt idx="2">
                  <c:v>75.557696705058447</c:v>
                </c:pt>
                <c:pt idx="3">
                  <c:v>67.46525801334964</c:v>
                </c:pt>
                <c:pt idx="4">
                  <c:v>60.147109319592118</c:v>
                </c:pt>
                <c:pt idx="5">
                  <c:v>53.773135490721266</c:v>
                </c:pt>
                <c:pt idx="6">
                  <c:v>49.110030889625612</c:v>
                </c:pt>
                <c:pt idx="7">
                  <c:v>44.572553876653018</c:v>
                </c:pt>
                <c:pt idx="8">
                  <c:v>41.480363328916809</c:v>
                </c:pt>
                <c:pt idx="9">
                  <c:v>39.20932088227184</c:v>
                </c:pt>
                <c:pt idx="10">
                  <c:v>37.166236385679262</c:v>
                </c:pt>
                <c:pt idx="11">
                  <c:v>34.48095994208127</c:v>
                </c:pt>
                <c:pt idx="12">
                  <c:v>30.223749717767394</c:v>
                </c:pt>
                <c:pt idx="13">
                  <c:v>24.351566666767535</c:v>
                </c:pt>
                <c:pt idx="14">
                  <c:v>20.752214289173697</c:v>
                </c:pt>
                <c:pt idx="15">
                  <c:v>18.131564890921656</c:v>
                </c:pt>
                <c:pt idx="16">
                  <c:v>15.845572827712019</c:v>
                </c:pt>
                <c:pt idx="17">
                  <c:v>14.078082073805653</c:v>
                </c:pt>
                <c:pt idx="18">
                  <c:v>12.62531029689859</c:v>
                </c:pt>
                <c:pt idx="19">
                  <c:v>10.99335108366442</c:v>
                </c:pt>
                <c:pt idx="20">
                  <c:v>9.145267093513672</c:v>
                </c:pt>
                <c:pt idx="21">
                  <c:v>7.5814162469025987</c:v>
                </c:pt>
                <c:pt idx="22">
                  <c:v>6.3851313862892516</c:v>
                </c:pt>
                <c:pt idx="23">
                  <c:v>5.480962388451827</c:v>
                </c:pt>
                <c:pt idx="24">
                  <c:v>4.7477295912064506</c:v>
                </c:pt>
                <c:pt idx="25">
                  <c:v>4.0831890093289838</c:v>
                </c:pt>
                <c:pt idx="26">
                  <c:v>3.5119349884992435</c:v>
                </c:pt>
                <c:pt idx="27">
                  <c:v>3.1712360681861451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FD6-447F-8A92-2839D4F027FB}"/>
            </c:ext>
          </c:extLst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Schwefeldioxid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24"/>
              <c:layout>
                <c:manualLayout>
                  <c:x val="9.4769545547278705E-2"/>
                  <c:y val="3.597733204798869E-2"/>
                </c:manualLayout>
              </c:layout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800" b="1" i="0" u="none" strike="noStrike" kern="1200" baseline="0">
                      <a:solidFill>
                        <a:srgbClr val="FFFFFF"/>
                      </a:solidFill>
                      <a:latin typeface="Meta Offc" pitchFamily="34" charset="0"/>
                      <a:ea typeface="+mn-ea"/>
                      <a:cs typeface="Meta Offc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088365808385957E-2"/>
                      <c:h val="3.24342107804832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FD-4563-AA74-4A71BEEC18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f>Daten!$G$10:$G$37</c:f>
              <c:numCache>
                <c:formatCode>0.0</c:formatCode>
                <c:ptCount val="28"/>
                <c:pt idx="0" formatCode="#,##0.0">
                  <c:v>100</c:v>
                </c:pt>
                <c:pt idx="1">
                  <c:v>45.661724729416342</c:v>
                </c:pt>
                <c:pt idx="2">
                  <c:v>30.375302256465687</c:v>
                </c:pt>
                <c:pt idx="3">
                  <c:v>27.221490064616571</c:v>
                </c:pt>
                <c:pt idx="4">
                  <c:v>24.955470625911747</c:v>
                </c:pt>
                <c:pt idx="5">
                  <c:v>22.571742222259655</c:v>
                </c:pt>
                <c:pt idx="6">
                  <c:v>18.839762894124998</c:v>
                </c:pt>
                <c:pt idx="7">
                  <c:v>3.0088816696555347</c:v>
                </c:pt>
                <c:pt idx="8">
                  <c:v>0.60798033591244016</c:v>
                </c:pt>
                <c:pt idx="9">
                  <c:v>0.61191640050109164</c:v>
                </c:pt>
                <c:pt idx="10">
                  <c:v>0.61530836664269672</c:v>
                </c:pt>
                <c:pt idx="11">
                  <c:v>0.61656328275696215</c:v>
                </c:pt>
                <c:pt idx="12">
                  <c:v>0.61368464317593829</c:v>
                </c:pt>
                <c:pt idx="13">
                  <c:v>0.60570971056588285</c:v>
                </c:pt>
                <c:pt idx="14">
                  <c:v>0.59810941585509569</c:v>
                </c:pt>
                <c:pt idx="15">
                  <c:v>0.59706846611724118</c:v>
                </c:pt>
                <c:pt idx="16">
                  <c:v>0.59101392774595773</c:v>
                </c:pt>
                <c:pt idx="17">
                  <c:v>0.58682631288289266</c:v>
                </c:pt>
                <c:pt idx="18">
                  <c:v>0.58635135725051113</c:v>
                </c:pt>
                <c:pt idx="19">
                  <c:v>0.58379351829991522</c:v>
                </c:pt>
                <c:pt idx="20">
                  <c:v>0.58221610506254773</c:v>
                </c:pt>
                <c:pt idx="21">
                  <c:v>0.57913327483825783</c:v>
                </c:pt>
                <c:pt idx="22">
                  <c:v>0.57720689532943881</c:v>
                </c:pt>
                <c:pt idx="23">
                  <c:v>0.57606021788068873</c:v>
                </c:pt>
                <c:pt idx="24">
                  <c:v>0.57507806057380195</c:v>
                </c:pt>
                <c:pt idx="25">
                  <c:v>0.57037699271865883</c:v>
                </c:pt>
                <c:pt idx="26">
                  <c:v>0.565167429805569</c:v>
                </c:pt>
                <c:pt idx="27">
                  <c:v>0.56171600691242141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FD6-447F-8A92-2839D4F02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914672"/>
        <c:axId val="315915064"/>
      </c:lineChart>
      <c:catAx>
        <c:axId val="3159146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0"/>
            </a:pPr>
            <a:endParaRPr lang="de-DE"/>
          </a:p>
        </c:txPr>
        <c:crossAx val="315915064"/>
        <c:crosses val="autoZero"/>
        <c:auto val="1"/>
        <c:lblAlgn val="ctr"/>
        <c:lblOffset val="100"/>
        <c:noMultiLvlLbl val="0"/>
      </c:catAx>
      <c:valAx>
        <c:axId val="315915064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Index (1995 = 100 %)</c:v>
                </c:pt>
              </c:strCache>
            </c:strRef>
          </c:tx>
          <c:layout>
            <c:manualLayout>
              <c:xMode val="edge"/>
              <c:yMode val="edge"/>
              <c:x val="7.9754351813882185E-2"/>
              <c:y val="6.6265350329492378E-2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/>
            </a:pPr>
            <a:endParaRPr lang="de-DE"/>
          </a:p>
        </c:txPr>
        <c:crossAx val="315914672"/>
        <c:crosses val="autoZero"/>
        <c:crossBetween val="midCat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5.6378035542309593E-2"/>
          <c:y val="0.83359756968158494"/>
          <c:w val="0.9115992346261409"/>
          <c:h val="7.242117540226344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 b="0"/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 algn="ctr">
        <a:defRPr lang="de-DE" sz="900" b="1" i="0" u="none" strike="noStrike" kern="1200" baseline="0">
          <a:solidFill>
            <a:sysClr val="windowText" lastClr="000000"/>
          </a:solidFill>
          <a:latin typeface="Meta Offc" pitchFamily="34" charset="0"/>
          <a:ea typeface="+mn-ea"/>
          <a:cs typeface="Meta Offc" pitchFamily="34" charset="0"/>
        </a:defRPr>
      </a:pPr>
      <a:endParaRPr lang="de-DE"/>
    </a:p>
  </c:txPr>
  <c:printSettings>
    <c:headerFooter/>
    <c:pageMargins b="0.78740157480314954" l="0.51181102362204722" r="0.51181102362204722" t="0.78740157480314954" header="0.314960629921262" footer="0.31496062992126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37</xdr:row>
      <xdr:rowOff>19050</xdr:rowOff>
    </xdr:from>
    <xdr:to>
      <xdr:col>6</xdr:col>
      <xdr:colOff>1085850</xdr:colOff>
      <xdr:row>37</xdr:row>
      <xdr:rowOff>19050</xdr:rowOff>
    </xdr:to>
    <xdr:cxnSp macro="">
      <xdr:nvCxnSpPr>
        <xdr:cNvPr id="2" name="Gerade Verbindung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152525" y="8077200"/>
          <a:ext cx="67056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186486</xdr:rowOff>
    </xdr:from>
    <xdr:to>
      <xdr:col>14</xdr:col>
      <xdr:colOff>749990</xdr:colOff>
      <xdr:row>20</xdr:row>
      <xdr:rowOff>118483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12</xdr:col>
      <xdr:colOff>95250</xdr:colOff>
      <xdr:row>18</xdr:row>
      <xdr:rowOff>836162</xdr:rowOff>
    </xdr:from>
    <xdr:to>
      <xdr:col>14</xdr:col>
      <xdr:colOff>737866</xdr:colOff>
      <xdr:row>20</xdr:row>
      <xdr:rowOff>7938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286375" y="4654100"/>
          <a:ext cx="1785616" cy="322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Umweltbundesamt, Daten- und Rechenmodell TREMOD - Transport Emission Model, Version 6.51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13952</xdr:colOff>
      <xdr:row>18</xdr:row>
      <xdr:rowOff>834268</xdr:rowOff>
    </xdr:from>
    <xdr:to>
      <xdr:col>8</xdr:col>
      <xdr:colOff>87313</xdr:colOff>
      <xdr:row>18</xdr:row>
      <xdr:rowOff>1063012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6202" y="4652206"/>
          <a:ext cx="2946736" cy="22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rPr>
            <a:pPr algn="l"/>
            <a:t>* = Schwere Nutzfahrzeuge (Lkw &gt;3,5t im Solobetrieb, Sattelzüge, Lastzüge)</a:t>
          </a:fld>
          <a:endParaRPr lang="de-DE" sz="600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142531</xdr:colOff>
      <xdr:row>0</xdr:row>
      <xdr:rowOff>225908</xdr:rowOff>
    </xdr:from>
    <xdr:to>
      <xdr:col>12</xdr:col>
      <xdr:colOff>854835</xdr:colOff>
      <xdr:row>1</xdr:row>
      <xdr:rowOff>251722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2531" y="225908"/>
          <a:ext cx="5903429" cy="27981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Spezifische Emissionen Lkw* (direkte Emissionen / Fahrleistung, g/km)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5</xdr:col>
      <xdr:colOff>31750</xdr:colOff>
      <xdr:row>1</xdr:row>
      <xdr:rowOff>170840</xdr:rowOff>
    </xdr:from>
    <xdr:to>
      <xdr:col>15</xdr:col>
      <xdr:colOff>555625</xdr:colOff>
      <xdr:row>2</xdr:row>
      <xdr:rowOff>184760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968500" y="424840"/>
          <a:ext cx="5905500" cy="26792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
</a:t>
          </a:fld>
          <a:endParaRPr lang="de-DE" sz="900" b="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16570</xdr:colOff>
      <xdr:row>1</xdr:row>
      <xdr:rowOff>11766</xdr:rowOff>
    </xdr:from>
    <xdr:to>
      <xdr:col>14</xdr:col>
      <xdr:colOff>755157</xdr:colOff>
      <xdr:row>1</xdr:row>
      <xdr:rowOff>11766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31918" y="268527"/>
          <a:ext cx="6876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8287</xdr:colOff>
      <xdr:row>18</xdr:row>
      <xdr:rowOff>822873</xdr:rowOff>
    </xdr:from>
    <xdr:to>
      <xdr:col>14</xdr:col>
      <xdr:colOff>746874</xdr:colOff>
      <xdr:row>18</xdr:row>
      <xdr:rowOff>822873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30537" y="4640811"/>
          <a:ext cx="685046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0</xdr:colOff>
      <xdr:row>18</xdr:row>
      <xdr:rowOff>431858</xdr:rowOff>
    </xdr:from>
    <xdr:to>
      <xdr:col>14</xdr:col>
      <xdr:colOff>738587</xdr:colOff>
      <xdr:row>18</xdr:row>
      <xdr:rowOff>431858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222250" y="4249796"/>
          <a:ext cx="685046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8E6D-6E8E-4BDF-907E-10A299A38EE4}">
  <dimension ref="A1:Q34"/>
  <sheetViews>
    <sheetView workbookViewId="0">
      <selection activeCell="C39" sqref="C39"/>
    </sheetView>
  </sheetViews>
  <sheetFormatPr baseColWidth="10" defaultRowHeight="12.75" x14ac:dyDescent="0.2"/>
  <cols>
    <col min="2" max="2" width="18.85546875" customWidth="1"/>
    <col min="3" max="3" width="20.28515625" customWidth="1"/>
    <col min="4" max="4" width="13" customWidth="1"/>
    <col min="5" max="5" width="17.28515625" customWidth="1"/>
    <col min="6" max="6" width="17.42578125" customWidth="1"/>
    <col min="7" max="7" width="13" customWidth="1"/>
    <col min="8" max="8" width="13.7109375" customWidth="1"/>
    <col min="9" max="9" width="17.5703125" customWidth="1"/>
    <col min="12" max="12" width="18.42578125" customWidth="1"/>
    <col min="15" max="15" width="17.140625" customWidth="1"/>
  </cols>
  <sheetData>
    <row r="1" spans="1:17" x14ac:dyDescent="0.2">
      <c r="A1" s="36" t="s">
        <v>28</v>
      </c>
      <c r="C1" s="36"/>
    </row>
    <row r="2" spans="1:17" ht="13.5" thickBot="1" x14ac:dyDescent="0.25">
      <c r="A2" s="36" t="s">
        <v>19</v>
      </c>
    </row>
    <row r="3" spans="1:17" ht="13.5" thickBot="1" x14ac:dyDescent="0.25">
      <c r="C3" s="81" t="s">
        <v>15</v>
      </c>
      <c r="D3" s="82"/>
      <c r="E3" s="83"/>
      <c r="F3" s="81" t="s">
        <v>16</v>
      </c>
      <c r="G3" s="82"/>
      <c r="H3" s="83"/>
      <c r="I3" s="81" t="s">
        <v>21</v>
      </c>
      <c r="J3" s="82"/>
      <c r="K3" s="82"/>
      <c r="L3" s="81" t="s">
        <v>22</v>
      </c>
      <c r="M3" s="82"/>
      <c r="N3" s="83"/>
      <c r="O3" s="82" t="s">
        <v>14</v>
      </c>
      <c r="P3" s="82"/>
      <c r="Q3" s="83"/>
    </row>
    <row r="4" spans="1:17" ht="25.5" x14ac:dyDescent="0.2">
      <c r="A4" s="55" t="s">
        <v>20</v>
      </c>
      <c r="B4" s="56" t="s">
        <v>25</v>
      </c>
      <c r="C4" s="57" t="s">
        <v>23</v>
      </c>
      <c r="D4" s="58" t="s">
        <v>26</v>
      </c>
      <c r="E4" s="56" t="s">
        <v>18</v>
      </c>
      <c r="F4" s="57" t="s">
        <v>23</v>
      </c>
      <c r="G4" s="58" t="s">
        <v>26</v>
      </c>
      <c r="H4" s="56" t="s">
        <v>18</v>
      </c>
      <c r="I4" s="57" t="s">
        <v>23</v>
      </c>
      <c r="J4" s="58" t="s">
        <v>26</v>
      </c>
      <c r="K4" s="59" t="s">
        <v>18</v>
      </c>
      <c r="L4" s="57" t="s">
        <v>23</v>
      </c>
      <c r="M4" s="58" t="s">
        <v>26</v>
      </c>
      <c r="N4" s="56" t="s">
        <v>18</v>
      </c>
      <c r="O4" s="57" t="s">
        <v>23</v>
      </c>
      <c r="P4" s="58" t="s">
        <v>26</v>
      </c>
      <c r="Q4" s="56" t="s">
        <v>18</v>
      </c>
    </row>
    <row r="5" spans="1:17" x14ac:dyDescent="0.2">
      <c r="A5" s="49">
        <v>1995</v>
      </c>
      <c r="B5" s="54">
        <v>47792009109.550858</v>
      </c>
      <c r="C5" s="74">
        <v>39170459.851026498</v>
      </c>
      <c r="D5" s="50">
        <f>C5/B5*1000*1000</f>
        <v>819.60270306356688</v>
      </c>
      <c r="E5" s="51">
        <v>100</v>
      </c>
      <c r="F5" s="54">
        <v>47348.870424086635</v>
      </c>
      <c r="G5" s="50">
        <f>F5/B5*1000*1000</f>
        <v>0.99072776613244184</v>
      </c>
      <c r="H5" s="52">
        <v>100</v>
      </c>
      <c r="I5" s="54">
        <v>532987.2853387224</v>
      </c>
      <c r="J5" s="50">
        <f>I5/B5*1000*1000</f>
        <v>11.152225973948624</v>
      </c>
      <c r="K5" s="53">
        <v>100</v>
      </c>
      <c r="L5" s="54">
        <v>24518.35281798619</v>
      </c>
      <c r="M5" s="50">
        <f>L5/B5*1000*1000</f>
        <v>0.51302201507754541</v>
      </c>
      <c r="N5" s="51">
        <v>100</v>
      </c>
      <c r="O5" s="54">
        <v>32026.528264117296</v>
      </c>
      <c r="P5" s="50">
        <f>O5/B5*1000*1000</f>
        <v>0.67012307833103935</v>
      </c>
      <c r="Q5" s="51">
        <v>100</v>
      </c>
    </row>
    <row r="6" spans="1:17" x14ac:dyDescent="0.2">
      <c r="A6" s="41">
        <v>1996</v>
      </c>
      <c r="B6" s="54">
        <v>49609340117.439758</v>
      </c>
      <c r="C6" s="54">
        <v>40225428.374833517</v>
      </c>
      <c r="D6" s="39">
        <f t="shared" ref="D6:D29" si="0">C6/B6*1000*1000</f>
        <v>810.84385076697674</v>
      </c>
      <c r="E6" s="37">
        <f>D6/$D$5*100</f>
        <v>98.931329501006928</v>
      </c>
      <c r="F6" s="54">
        <v>43038.379230097991</v>
      </c>
      <c r="G6" s="39">
        <f t="shared" ref="G6:G29" si="1">F6/B6*1000*1000</f>
        <v>0.86754589212865185</v>
      </c>
      <c r="H6" s="37">
        <f>G6/$G$5*100</f>
        <v>87.566526525781967</v>
      </c>
      <c r="I6" s="54">
        <v>524784.1616028453</v>
      </c>
      <c r="J6" s="39">
        <f t="shared" ref="J6:J29" si="2">I6/B6*1000*1000</f>
        <v>10.578333845209961</v>
      </c>
      <c r="K6" s="43">
        <f>J6/$J$5*100</f>
        <v>94.854012731814592</v>
      </c>
      <c r="L6" s="54">
        <v>21651.771996430845</v>
      </c>
      <c r="M6" s="39">
        <f t="shared" ref="M6:M29" si="3">L6/B6*1000*1000</f>
        <v>0.43644547468631506</v>
      </c>
      <c r="N6" s="37">
        <f>M6/$M$5*100</f>
        <v>85.073439708107756</v>
      </c>
      <c r="O6" s="54">
        <v>15179.949846890762</v>
      </c>
      <c r="P6" s="39">
        <f t="shared" ref="P6:P29" si="4">O6/B6*1000*1000</f>
        <v>0.30598975537581025</v>
      </c>
      <c r="Q6" s="37">
        <f>P6/$P$5*100</f>
        <v>45.661724729416342</v>
      </c>
    </row>
    <row r="7" spans="1:17" x14ac:dyDescent="0.2">
      <c r="A7" s="41">
        <v>1997</v>
      </c>
      <c r="B7" s="54">
        <v>51875141403.296486</v>
      </c>
      <c r="C7" s="54">
        <v>41968730.370627157</v>
      </c>
      <c r="D7" s="39">
        <f t="shared" si="0"/>
        <v>809.03356087931911</v>
      </c>
      <c r="E7" s="37">
        <f t="shared" ref="E7:E29" si="5">D7/$D$5*100</f>
        <v>98.710455426178839</v>
      </c>
      <c r="F7" s="54">
        <v>40301.437015517957</v>
      </c>
      <c r="G7" s="39">
        <f t="shared" si="1"/>
        <v>0.77689305369212802</v>
      </c>
      <c r="H7" s="37">
        <f t="shared" ref="H7:H29" si="6">G7/$G$5*100</f>
        <v>78.416400574390678</v>
      </c>
      <c r="I7" s="54">
        <v>533157.44502161688</v>
      </c>
      <c r="J7" s="39">
        <f t="shared" si="2"/>
        <v>10.277705864484384</v>
      </c>
      <c r="K7" s="43">
        <f t="shared" ref="K7:K29" si="7">J7/$J$5*100</f>
        <v>92.158335820067649</v>
      </c>
      <c r="L7" s="54">
        <v>20108.237505038705</v>
      </c>
      <c r="M7" s="39">
        <f t="shared" si="3"/>
        <v>0.38762761818247099</v>
      </c>
      <c r="N7" s="37">
        <f t="shared" ref="N7:N29" si="8">M7/$M$5*100</f>
        <v>75.557696705058447</v>
      </c>
      <c r="O7" s="54">
        <v>10559.284141830529</v>
      </c>
      <c r="P7" s="39">
        <f t="shared" si="4"/>
        <v>0.2035519105333855</v>
      </c>
      <c r="Q7" s="37">
        <f t="shared" ref="Q7:Q29" si="9">P7/$P$5*100</f>
        <v>30.375302256465687</v>
      </c>
    </row>
    <row r="8" spans="1:17" x14ac:dyDescent="0.2">
      <c r="A8" s="41">
        <v>1998</v>
      </c>
      <c r="B8" s="54">
        <v>53311736145.916809</v>
      </c>
      <c r="C8" s="74">
        <v>42947035.414538644</v>
      </c>
      <c r="D8" s="39">
        <f t="shared" si="0"/>
        <v>805.58313270816245</v>
      </c>
      <c r="E8" s="37">
        <f t="shared" si="5"/>
        <v>98.289467530670521</v>
      </c>
      <c r="F8" s="54">
        <v>37134.908992595076</v>
      </c>
      <c r="G8" s="39">
        <f t="shared" si="1"/>
        <v>0.69656161433113017</v>
      </c>
      <c r="H8" s="37">
        <f t="shared" si="6"/>
        <v>70.30807434118212</v>
      </c>
      <c r="I8" s="54">
        <v>533351.18610910524</v>
      </c>
      <c r="J8" s="39">
        <f t="shared" si="2"/>
        <v>10.004385988280276</v>
      </c>
      <c r="K8" s="43">
        <f t="shared" si="7"/>
        <v>89.707525758985881</v>
      </c>
      <c r="L8" s="54">
        <v>18451.811689668684</v>
      </c>
      <c r="M8" s="39">
        <f t="shared" si="3"/>
        <v>0.34611162613735147</v>
      </c>
      <c r="N8" s="37">
        <f t="shared" si="8"/>
        <v>67.46525801334964</v>
      </c>
      <c r="O8" s="54">
        <v>9724.9929453990881</v>
      </c>
      <c r="P8" s="39">
        <f t="shared" si="4"/>
        <v>0.18241748718858661</v>
      </c>
      <c r="Q8" s="37">
        <f t="shared" si="9"/>
        <v>27.221490064616571</v>
      </c>
    </row>
    <row r="9" spans="1:17" x14ac:dyDescent="0.2">
      <c r="A9" s="41">
        <v>1999</v>
      </c>
      <c r="B9" s="54">
        <v>55556645763.669266</v>
      </c>
      <c r="C9" s="74">
        <v>44758123.030040324</v>
      </c>
      <c r="D9" s="39">
        <f t="shared" si="0"/>
        <v>805.63040505424942</v>
      </c>
      <c r="E9" s="37">
        <f t="shared" si="5"/>
        <v>98.295235245431613</v>
      </c>
      <c r="F9" s="54">
        <v>34567.525270685568</v>
      </c>
      <c r="G9" s="39">
        <f t="shared" si="1"/>
        <v>0.62220324491387258</v>
      </c>
      <c r="H9" s="37">
        <f t="shared" si="6"/>
        <v>62.802645306167349</v>
      </c>
      <c r="I9" s="74">
        <v>544430.6596216883</v>
      </c>
      <c r="J9" s="39">
        <f t="shared" si="2"/>
        <v>9.7995595691220352</v>
      </c>
      <c r="K9" s="43">
        <f t="shared" si="7"/>
        <v>87.870884180553816</v>
      </c>
      <c r="L9" s="54">
        <v>17142.998194478536</v>
      </c>
      <c r="M9" s="39">
        <f t="shared" si="3"/>
        <v>0.3085679122422656</v>
      </c>
      <c r="N9" s="37">
        <f t="shared" si="8"/>
        <v>60.147109319592118</v>
      </c>
      <c r="O9" s="54">
        <v>9290.8694275487742</v>
      </c>
      <c r="P9" s="39">
        <f t="shared" si="4"/>
        <v>0.16723236797035809</v>
      </c>
      <c r="Q9" s="37">
        <f t="shared" si="9"/>
        <v>24.955470625911747</v>
      </c>
    </row>
    <row r="10" spans="1:17" x14ac:dyDescent="0.2">
      <c r="A10" s="41">
        <v>2000</v>
      </c>
      <c r="B10" s="54">
        <v>56230563528.60614</v>
      </c>
      <c r="C10" s="74">
        <v>45059362.627055444</v>
      </c>
      <c r="D10" s="39">
        <f t="shared" si="0"/>
        <v>801.33222574112062</v>
      </c>
      <c r="E10" s="37">
        <f t="shared" si="5"/>
        <v>97.770812949474958</v>
      </c>
      <c r="F10" s="54">
        <v>31357.552620160739</v>
      </c>
      <c r="G10" s="39">
        <f t="shared" si="1"/>
        <v>0.55766029455152499</v>
      </c>
      <c r="H10" s="37">
        <f t="shared" si="6"/>
        <v>56.287944439923585</v>
      </c>
      <c r="I10" s="74">
        <v>537121.13609324931</v>
      </c>
      <c r="J10" s="39">
        <f t="shared" si="2"/>
        <v>9.5521208109536371</v>
      </c>
      <c r="K10" s="43">
        <f t="shared" si="7"/>
        <v>85.652145439549017</v>
      </c>
      <c r="L10" s="54">
        <v>15512.214407706662</v>
      </c>
      <c r="M10" s="39">
        <f t="shared" si="3"/>
        <v>0.27586802326487697</v>
      </c>
      <c r="N10" s="37">
        <f t="shared" si="8"/>
        <v>53.773135490721266</v>
      </c>
      <c r="O10" s="54">
        <v>8505.3480963567654</v>
      </c>
      <c r="P10" s="39">
        <f t="shared" si="4"/>
        <v>0.15125845381275335</v>
      </c>
      <c r="Q10" s="37">
        <f t="shared" si="9"/>
        <v>22.571742222259655</v>
      </c>
    </row>
    <row r="11" spans="1:17" x14ac:dyDescent="0.2">
      <c r="A11" s="41">
        <v>2001</v>
      </c>
      <c r="B11" s="54">
        <v>56033933157.977142</v>
      </c>
      <c r="C11" s="74">
        <v>44965379.352423325</v>
      </c>
      <c r="D11" s="39">
        <f t="shared" si="0"/>
        <v>802.46694847659342</v>
      </c>
      <c r="E11" s="37">
        <f t="shared" si="5"/>
        <v>97.909260850053045</v>
      </c>
      <c r="F11" s="54">
        <v>28377.387563703924</v>
      </c>
      <c r="G11" s="39">
        <f t="shared" si="1"/>
        <v>0.50643219143120322</v>
      </c>
      <c r="H11" s="37">
        <f t="shared" si="6"/>
        <v>51.117189680490164</v>
      </c>
      <c r="I11" s="74">
        <v>521348.73847305356</v>
      </c>
      <c r="J11" s="39">
        <f t="shared" si="2"/>
        <v>9.304161051897049</v>
      </c>
      <c r="K11" s="43">
        <f t="shared" si="7"/>
        <v>83.428734977495807</v>
      </c>
      <c r="L11" s="54">
        <v>14117.484422860145</v>
      </c>
      <c r="M11" s="39">
        <f t="shared" si="3"/>
        <v>0.25194527007516232</v>
      </c>
      <c r="N11" s="37">
        <f t="shared" si="8"/>
        <v>49.110030889625612</v>
      </c>
      <c r="O11" s="54">
        <v>7074.2615947465747</v>
      </c>
      <c r="P11" s="39">
        <f t="shared" si="4"/>
        <v>0.12624959905637934</v>
      </c>
      <c r="Q11" s="37">
        <f t="shared" si="9"/>
        <v>18.839762894124998</v>
      </c>
    </row>
    <row r="12" spans="1:17" x14ac:dyDescent="0.2">
      <c r="A12" s="41">
        <v>2002</v>
      </c>
      <c r="B12" s="54">
        <v>56050363120.964745</v>
      </c>
      <c r="C12" s="74">
        <v>44890648.88715414</v>
      </c>
      <c r="D12" s="39">
        <f t="shared" si="0"/>
        <v>800.89844895872784</v>
      </c>
      <c r="E12" s="37">
        <f t="shared" si="5"/>
        <v>97.717887699134593</v>
      </c>
      <c r="F12" s="54">
        <v>25817.755703581501</v>
      </c>
      <c r="G12" s="39">
        <f t="shared" si="1"/>
        <v>0.46061709980117471</v>
      </c>
      <c r="H12" s="37">
        <f t="shared" si="6"/>
        <v>46.492802114481044</v>
      </c>
      <c r="I12" s="54">
        <v>499651.11233844288</v>
      </c>
      <c r="J12" s="39">
        <f t="shared" si="2"/>
        <v>8.914324270480174</v>
      </c>
      <c r="K12" s="43">
        <f t="shared" si="7"/>
        <v>79.933138830793567</v>
      </c>
      <c r="L12" s="54">
        <v>12816.869172383904</v>
      </c>
      <c r="M12" s="39">
        <f t="shared" si="3"/>
        <v>0.22866701406952988</v>
      </c>
      <c r="N12" s="37">
        <f t="shared" si="8"/>
        <v>44.572553876653018</v>
      </c>
      <c r="O12" s="54">
        <v>1130.1552684177454</v>
      </c>
      <c r="P12" s="39">
        <f t="shared" si="4"/>
        <v>2.0163210468034043E-2</v>
      </c>
      <c r="Q12" s="37">
        <f t="shared" si="9"/>
        <v>3.0088816696555347</v>
      </c>
    </row>
    <row r="13" spans="1:17" x14ac:dyDescent="0.2">
      <c r="A13" s="41">
        <v>2003</v>
      </c>
      <c r="B13" s="54">
        <v>56100567765.163292</v>
      </c>
      <c r="C13" s="74">
        <v>45374416.287635729</v>
      </c>
      <c r="D13" s="39">
        <f t="shared" si="0"/>
        <v>808.80493897268241</v>
      </c>
      <c r="E13" s="37">
        <f t="shared" si="5"/>
        <v>98.68256119086432</v>
      </c>
      <c r="F13" s="54">
        <v>23428.517918896847</v>
      </c>
      <c r="G13" s="39">
        <f t="shared" si="1"/>
        <v>0.41761641374056163</v>
      </c>
      <c r="H13" s="37">
        <f t="shared" si="6"/>
        <v>42.152489111194861</v>
      </c>
      <c r="I13" s="54">
        <v>478646.84096630797</v>
      </c>
      <c r="J13" s="39">
        <f t="shared" si="2"/>
        <v>8.5319429024305311</v>
      </c>
      <c r="K13" s="43">
        <f t="shared" si="7"/>
        <v>76.504394031837037</v>
      </c>
      <c r="L13" s="54">
        <v>11938.391327379708</v>
      </c>
      <c r="M13" s="39">
        <f t="shared" si="3"/>
        <v>0.21280339581149621</v>
      </c>
      <c r="N13" s="37">
        <f t="shared" si="8"/>
        <v>41.480363328916809</v>
      </c>
      <c r="O13" s="54">
        <v>228.56586124166191</v>
      </c>
      <c r="P13" s="39">
        <f t="shared" si="4"/>
        <v>4.0742165426638378E-3</v>
      </c>
      <c r="Q13" s="37">
        <f t="shared" si="9"/>
        <v>0.60798033591244016</v>
      </c>
    </row>
    <row r="14" spans="1:17" x14ac:dyDescent="0.2">
      <c r="A14" s="41">
        <v>2004</v>
      </c>
      <c r="B14" s="54">
        <v>56040101331.505974</v>
      </c>
      <c r="C14" s="74">
        <v>45602963.292600684</v>
      </c>
      <c r="D14" s="39">
        <f t="shared" si="0"/>
        <v>813.75590352408074</v>
      </c>
      <c r="E14" s="37">
        <f t="shared" si="5"/>
        <v>99.28663003213245</v>
      </c>
      <c r="F14" s="54">
        <v>22059.254681395745</v>
      </c>
      <c r="G14" s="39">
        <f t="shared" si="1"/>
        <v>0.39363338318936875</v>
      </c>
      <c r="H14" s="37">
        <f t="shared" si="6"/>
        <v>39.731740307028737</v>
      </c>
      <c r="I14" s="54">
        <v>463343.48321021663</v>
      </c>
      <c r="J14" s="39">
        <f t="shared" si="2"/>
        <v>8.2680700462924221</v>
      </c>
      <c r="K14" s="43">
        <f t="shared" si="7"/>
        <v>74.138293696760343</v>
      </c>
      <c r="L14" s="54">
        <v>11272.603573957333</v>
      </c>
      <c r="M14" s="39">
        <f t="shared" si="3"/>
        <v>0.20115244808845179</v>
      </c>
      <c r="N14" s="37">
        <f t="shared" si="8"/>
        <v>39.20932088227184</v>
      </c>
      <c r="O14" s="54">
        <v>229.79764835168285</v>
      </c>
      <c r="P14" s="39">
        <f t="shared" si="4"/>
        <v>4.1005930198504065E-3</v>
      </c>
      <c r="Q14" s="37">
        <f t="shared" si="9"/>
        <v>0.61191640050109164</v>
      </c>
    </row>
    <row r="15" spans="1:17" x14ac:dyDescent="0.2">
      <c r="A15" s="41">
        <v>2005</v>
      </c>
      <c r="B15" s="54">
        <v>54283997190.615036</v>
      </c>
      <c r="C15" s="74">
        <v>44362491.702098064</v>
      </c>
      <c r="D15" s="39">
        <f t="shared" si="0"/>
        <v>817.22964405737855</v>
      </c>
      <c r="E15" s="37">
        <f t="shared" si="5"/>
        <v>99.710462276744806</v>
      </c>
      <c r="F15" s="54">
        <v>20108.166625373397</v>
      </c>
      <c r="G15" s="39">
        <f t="shared" si="1"/>
        <v>0.37042531254219846</v>
      </c>
      <c r="H15" s="37">
        <f t="shared" si="6"/>
        <v>37.389212779232786</v>
      </c>
      <c r="I15" s="54">
        <v>433890.01301410992</v>
      </c>
      <c r="J15" s="39">
        <f t="shared" si="2"/>
        <v>7.9929635890763695</v>
      </c>
      <c r="K15" s="43">
        <f t="shared" si="7"/>
        <v>71.671463685794862</v>
      </c>
      <c r="L15" s="54">
        <v>10350.382662236734</v>
      </c>
      <c r="M15" s="39">
        <f t="shared" si="3"/>
        <v>0.19067097483429563</v>
      </c>
      <c r="N15" s="37">
        <f t="shared" si="8"/>
        <v>37.166236385679262</v>
      </c>
      <c r="O15" s="54">
        <v>223.83047411226707</v>
      </c>
      <c r="P15" s="39">
        <f t="shared" si="4"/>
        <v>4.1233233677744775E-3</v>
      </c>
      <c r="Q15" s="37">
        <f t="shared" si="9"/>
        <v>0.61530836664269672</v>
      </c>
    </row>
    <row r="16" spans="1:17" x14ac:dyDescent="0.2">
      <c r="A16" s="41">
        <v>2006</v>
      </c>
      <c r="B16" s="54">
        <v>57017829776.958435</v>
      </c>
      <c r="C16" s="74">
        <v>46610395.060632817</v>
      </c>
      <c r="D16" s="39">
        <f t="shared" si="0"/>
        <v>817.47052181681977</v>
      </c>
      <c r="E16" s="37">
        <f t="shared" si="5"/>
        <v>99.739851852760211</v>
      </c>
      <c r="F16" s="54">
        <v>19469.921355586543</v>
      </c>
      <c r="G16" s="39">
        <f t="shared" si="1"/>
        <v>0.34147075452974468</v>
      </c>
      <c r="H16" s="37">
        <f t="shared" si="6"/>
        <v>34.466658370014471</v>
      </c>
      <c r="I16" s="54">
        <v>432581.97840238473</v>
      </c>
      <c r="J16" s="39">
        <f t="shared" si="2"/>
        <v>7.5867843461344107</v>
      </c>
      <c r="K16" s="43">
        <f t="shared" si="7"/>
        <v>68.029327632501222</v>
      </c>
      <c r="L16" s="54">
        <v>10086.164181126631</v>
      </c>
      <c r="M16" s="39">
        <f t="shared" si="3"/>
        <v>0.17689491551294656</v>
      </c>
      <c r="N16" s="37">
        <f t="shared" si="8"/>
        <v>34.48095994208127</v>
      </c>
      <c r="O16" s="54">
        <v>235.58244034055446</v>
      </c>
      <c r="P16" s="39">
        <f t="shared" si="4"/>
        <v>4.1317328502698649E-3</v>
      </c>
      <c r="Q16" s="37">
        <f t="shared" si="9"/>
        <v>0.61656328275696215</v>
      </c>
    </row>
    <row r="17" spans="1:17" x14ac:dyDescent="0.2">
      <c r="A17" s="41">
        <v>2007</v>
      </c>
      <c r="B17" s="54">
        <v>58997718418.14064</v>
      </c>
      <c r="C17" s="74">
        <v>47975775.140645981</v>
      </c>
      <c r="D17" s="39">
        <f t="shared" si="0"/>
        <v>813.18017758961969</v>
      </c>
      <c r="E17" s="37">
        <f t="shared" si="5"/>
        <v>99.21638551825896</v>
      </c>
      <c r="F17" s="54">
        <v>17300.926156556077</v>
      </c>
      <c r="G17" s="39">
        <f t="shared" si="1"/>
        <v>0.29324737668561068</v>
      </c>
      <c r="H17" s="37">
        <f t="shared" si="6"/>
        <v>29.59918826443883</v>
      </c>
      <c r="I17" s="54">
        <v>407095.96280086826</v>
      </c>
      <c r="J17" s="39">
        <f t="shared" si="2"/>
        <v>6.9001984096336546</v>
      </c>
      <c r="K17" s="43">
        <f t="shared" si="7"/>
        <v>61.872835304381205</v>
      </c>
      <c r="L17" s="54">
        <v>9147.8611306997536</v>
      </c>
      <c r="M17" s="39">
        <f t="shared" si="3"/>
        <v>0.15505448983408424</v>
      </c>
      <c r="N17" s="37">
        <f t="shared" si="8"/>
        <v>30.223749717767394</v>
      </c>
      <c r="O17" s="54">
        <v>242.62472002960382</v>
      </c>
      <c r="P17" s="39">
        <f t="shared" si="4"/>
        <v>4.1124424220954523E-3</v>
      </c>
      <c r="Q17" s="37">
        <f t="shared" si="9"/>
        <v>0.61368464317593829</v>
      </c>
    </row>
    <row r="18" spans="1:17" x14ac:dyDescent="0.2">
      <c r="A18" s="41">
        <v>2008</v>
      </c>
      <c r="B18" s="54">
        <v>58688343765.743896</v>
      </c>
      <c r="C18" s="74">
        <v>47166485.655654117</v>
      </c>
      <c r="D18" s="39">
        <f t="shared" si="0"/>
        <v>803.67723178422648</v>
      </c>
      <c r="E18" s="37">
        <f t="shared" si="5"/>
        <v>98.0569279213193</v>
      </c>
      <c r="F18" s="54">
        <v>13259.709976417318</v>
      </c>
      <c r="G18" s="39">
        <f t="shared" si="1"/>
        <v>0.22593430186654795</v>
      </c>
      <c r="H18" s="37">
        <f t="shared" si="6"/>
        <v>22.804882389492327</v>
      </c>
      <c r="I18" s="54">
        <v>350860.38664393831</v>
      </c>
      <c r="J18" s="39">
        <f t="shared" si="2"/>
        <v>5.9783657900520586</v>
      </c>
      <c r="K18" s="43">
        <f t="shared" si="7"/>
        <v>53.606928374814146</v>
      </c>
      <c r="L18" s="54">
        <v>7331.8701130856762</v>
      </c>
      <c r="M18" s="39">
        <f t="shared" si="3"/>
        <v>0.12492889801680267</v>
      </c>
      <c r="N18" s="37">
        <f t="shared" si="8"/>
        <v>24.351566666767535</v>
      </c>
      <c r="O18" s="54">
        <v>238.21602010464309</v>
      </c>
      <c r="P18" s="39">
        <f t="shared" si="4"/>
        <v>4.059000558194123E-3</v>
      </c>
      <c r="Q18" s="37">
        <f t="shared" si="9"/>
        <v>0.60570971056588285</v>
      </c>
    </row>
    <row r="19" spans="1:17" x14ac:dyDescent="0.2">
      <c r="A19" s="41">
        <v>2009</v>
      </c>
      <c r="B19" s="54">
        <v>54020248991.796204</v>
      </c>
      <c r="C19" s="74">
        <v>42894208.161207139</v>
      </c>
      <c r="D19" s="39">
        <f t="shared" si="0"/>
        <v>794.03943820624147</v>
      </c>
      <c r="E19" s="37">
        <f t="shared" si="5"/>
        <v>96.881017502532231</v>
      </c>
      <c r="F19" s="54">
        <v>9922.7891126316736</v>
      </c>
      <c r="G19" s="39">
        <f t="shared" si="1"/>
        <v>0.18368647493902887</v>
      </c>
      <c r="H19" s="37">
        <f t="shared" si="6"/>
        <v>18.540559901343617</v>
      </c>
      <c r="I19" s="54">
        <v>290713.32389611134</v>
      </c>
      <c r="J19" s="39">
        <f t="shared" si="2"/>
        <v>5.381562086843779</v>
      </c>
      <c r="K19" s="43">
        <f t="shared" si="7"/>
        <v>48.255497148416829</v>
      </c>
      <c r="L19" s="54">
        <v>5751.1808847331158</v>
      </c>
      <c r="M19" s="39">
        <f t="shared" si="3"/>
        <v>0.10646342791952923</v>
      </c>
      <c r="N19" s="37">
        <f t="shared" si="8"/>
        <v>20.752214289173697</v>
      </c>
      <c r="O19" s="54">
        <v>216.51689774400512</v>
      </c>
      <c r="P19" s="39">
        <f t="shared" si="4"/>
        <v>4.008069229315965E-3</v>
      </c>
      <c r="Q19" s="37">
        <f t="shared" si="9"/>
        <v>0.59810941585509569</v>
      </c>
    </row>
    <row r="20" spans="1:17" x14ac:dyDescent="0.2">
      <c r="A20" s="41">
        <v>2010</v>
      </c>
      <c r="B20" s="54">
        <v>55877035281.789169</v>
      </c>
      <c r="C20" s="74">
        <v>44296447.621656217</v>
      </c>
      <c r="D20" s="39">
        <f t="shared" si="0"/>
        <v>792.74870970280028</v>
      </c>
      <c r="E20" s="37">
        <f t="shared" si="5"/>
        <v>96.723535286012364</v>
      </c>
      <c r="F20" s="54">
        <v>8551.8449853255424</v>
      </c>
      <c r="G20" s="39">
        <f t="shared" si="1"/>
        <v>0.15304757924607834</v>
      </c>
      <c r="H20" s="37">
        <f t="shared" si="6"/>
        <v>15.447995350280586</v>
      </c>
      <c r="I20" s="54">
        <v>279357.41854709445</v>
      </c>
      <c r="J20" s="39">
        <f t="shared" si="2"/>
        <v>4.9995032330954681</v>
      </c>
      <c r="K20" s="43">
        <f t="shared" si="7"/>
        <v>44.829644277063672</v>
      </c>
      <c r="L20" s="54">
        <v>5197.6214506029291</v>
      </c>
      <c r="M20" s="39">
        <f t="shared" si="3"/>
        <v>9.3018919568499031E-2</v>
      </c>
      <c r="N20" s="37">
        <f t="shared" si="8"/>
        <v>18.131564890921656</v>
      </c>
      <c r="O20" s="54">
        <v>223.56924740857036</v>
      </c>
      <c r="P20" s="39">
        <f t="shared" si="4"/>
        <v>4.0010935848887753E-3</v>
      </c>
      <c r="Q20" s="37">
        <f t="shared" si="9"/>
        <v>0.59706846611724118</v>
      </c>
    </row>
    <row r="21" spans="1:17" x14ac:dyDescent="0.2">
      <c r="A21" s="41">
        <v>2011</v>
      </c>
      <c r="B21" s="54">
        <v>57494061074.013687</v>
      </c>
      <c r="C21" s="74">
        <v>45128302.000639409</v>
      </c>
      <c r="D21" s="39">
        <f t="shared" si="0"/>
        <v>784.92110589552021</v>
      </c>
      <c r="E21" s="37">
        <f t="shared" si="5"/>
        <v>95.768486726750481</v>
      </c>
      <c r="F21" s="54">
        <v>7282.8597481057795</v>
      </c>
      <c r="G21" s="39">
        <f t="shared" si="1"/>
        <v>0.12667151375392244</v>
      </c>
      <c r="H21" s="37">
        <f t="shared" si="6"/>
        <v>12.785703407548265</v>
      </c>
      <c r="I21" s="54">
        <v>266757.8446064794</v>
      </c>
      <c r="J21" s="39">
        <f t="shared" si="2"/>
        <v>4.6397460820009675</v>
      </c>
      <c r="K21" s="43">
        <f t="shared" si="7"/>
        <v>41.603766753286038</v>
      </c>
      <c r="L21" s="54">
        <v>4673.7656458476577</v>
      </c>
      <c r="M21" s="39">
        <f t="shared" si="3"/>
        <v>8.1291277021308186E-2</v>
      </c>
      <c r="N21" s="37">
        <f t="shared" si="8"/>
        <v>15.845572827712019</v>
      </c>
      <c r="O21" s="54">
        <v>227.70642050418397</v>
      </c>
      <c r="P21" s="39">
        <f t="shared" si="4"/>
        <v>3.9605207259763965E-3</v>
      </c>
      <c r="Q21" s="37">
        <f t="shared" si="9"/>
        <v>0.59101392774595773</v>
      </c>
    </row>
    <row r="22" spans="1:17" x14ac:dyDescent="0.2">
      <c r="A22" s="41">
        <v>2012</v>
      </c>
      <c r="B22" s="74">
        <v>56800952015.585846</v>
      </c>
      <c r="C22" s="74">
        <v>44275951.567180626</v>
      </c>
      <c r="D22" s="39">
        <f t="shared" si="0"/>
        <v>779.49312460522788</v>
      </c>
      <c r="E22" s="37">
        <f t="shared" si="5"/>
        <v>95.106216913583282</v>
      </c>
      <c r="F22" s="54">
        <v>6035.4790999534716</v>
      </c>
      <c r="G22" s="39">
        <f t="shared" si="1"/>
        <v>0.10625665390779668</v>
      </c>
      <c r="H22" s="37">
        <f t="shared" si="6"/>
        <v>10.725111129427269</v>
      </c>
      <c r="I22" s="54">
        <v>247392.68242925184</v>
      </c>
      <c r="J22" s="39">
        <f t="shared" si="2"/>
        <v>4.3554319716572492</v>
      </c>
      <c r="K22" s="43">
        <f t="shared" si="7"/>
        <v>39.054373376503051</v>
      </c>
      <c r="L22" s="54">
        <v>4102.3726653230297</v>
      </c>
      <c r="M22" s="39">
        <f t="shared" si="3"/>
        <v>7.2223660339308451E-2</v>
      </c>
      <c r="N22" s="37">
        <f t="shared" si="8"/>
        <v>14.078082073805653</v>
      </c>
      <c r="O22" s="54">
        <v>223.36738953516354</v>
      </c>
      <c r="P22" s="39">
        <f t="shared" si="4"/>
        <v>3.9324585523473768E-3</v>
      </c>
      <c r="Q22" s="37">
        <f t="shared" si="9"/>
        <v>0.58682631288289266</v>
      </c>
    </row>
    <row r="23" spans="1:17" x14ac:dyDescent="0.2">
      <c r="A23" s="41">
        <v>2013</v>
      </c>
      <c r="B23" s="74">
        <v>57392666358.081154</v>
      </c>
      <c r="C23" s="74">
        <v>44720515.007485986</v>
      </c>
      <c r="D23" s="39">
        <f t="shared" si="0"/>
        <v>779.20260279367778</v>
      </c>
      <c r="E23" s="37">
        <f t="shared" si="5"/>
        <v>95.070770250161601</v>
      </c>
      <c r="F23" s="54">
        <v>5193.3549638062677</v>
      </c>
      <c r="G23" s="39">
        <f t="shared" si="1"/>
        <v>9.048812842052284E-2</v>
      </c>
      <c r="H23" s="37">
        <f t="shared" si="6"/>
        <v>9.1335007974760103</v>
      </c>
      <c r="I23" s="54">
        <v>236433.43147286068</v>
      </c>
      <c r="J23" s="39">
        <f t="shared" si="2"/>
        <v>4.1195756614219361</v>
      </c>
      <c r="K23" s="43">
        <f t="shared" si="7"/>
        <v>36.939492358253695</v>
      </c>
      <c r="L23" s="54">
        <v>3717.3586577862307</v>
      </c>
      <c r="M23" s="39">
        <f t="shared" si="3"/>
        <v>6.4770621294941974E-2</v>
      </c>
      <c r="N23" s="37">
        <f t="shared" si="8"/>
        <v>12.62531029689859</v>
      </c>
      <c r="O23" s="54">
        <v>225.51161301200437</v>
      </c>
      <c r="P23" s="39">
        <f t="shared" si="4"/>
        <v>3.9292757650429546E-3</v>
      </c>
      <c r="Q23" s="37">
        <f t="shared" si="9"/>
        <v>0.58635135725051113</v>
      </c>
    </row>
    <row r="24" spans="1:17" x14ac:dyDescent="0.2">
      <c r="A24" s="41">
        <v>2014</v>
      </c>
      <c r="B24" s="74">
        <v>58681118018.716629</v>
      </c>
      <c r="C24" s="74">
        <v>45522532.285934649</v>
      </c>
      <c r="D24" s="39">
        <f t="shared" si="0"/>
        <v>775.76116173204161</v>
      </c>
      <c r="E24" s="37">
        <f t="shared" si="5"/>
        <v>94.650878874892513</v>
      </c>
      <c r="F24" s="54">
        <v>4513.0383587424649</v>
      </c>
      <c r="G24" s="39">
        <f t="shared" si="1"/>
        <v>7.6907845506675745E-2</v>
      </c>
      <c r="H24" s="37">
        <f t="shared" si="6"/>
        <v>7.7627627018979295</v>
      </c>
      <c r="I24" s="74">
        <v>218705.84832203423</v>
      </c>
      <c r="J24" s="39">
        <f t="shared" si="2"/>
        <v>3.7270225194461517</v>
      </c>
      <c r="K24" s="43">
        <f t="shared" si="7"/>
        <v>33.419539096072846</v>
      </c>
      <c r="L24" s="74">
        <v>3309.515958750198</v>
      </c>
      <c r="M24" s="39">
        <f t="shared" si="3"/>
        <v>5.6398311253964384E-2</v>
      </c>
      <c r="N24" s="37">
        <f t="shared" si="8"/>
        <v>10.99335108366442</v>
      </c>
      <c r="O24" s="54">
        <v>229.56846126934198</v>
      </c>
      <c r="P24" s="39">
        <f t="shared" si="4"/>
        <v>3.9121350959284715E-3</v>
      </c>
      <c r="Q24" s="37">
        <f t="shared" si="9"/>
        <v>0.58379351829991522</v>
      </c>
    </row>
    <row r="25" spans="1:17" x14ac:dyDescent="0.2">
      <c r="A25" s="41">
        <v>2015</v>
      </c>
      <c r="B25" s="74">
        <v>59763953245.782516</v>
      </c>
      <c r="C25" s="74">
        <v>46247789.182005331</v>
      </c>
      <c r="D25" s="39">
        <f t="shared" si="0"/>
        <v>773.8408634350003</v>
      </c>
      <c r="E25" s="37">
        <f t="shared" si="5"/>
        <v>94.416582637232054</v>
      </c>
      <c r="F25" s="54">
        <v>3845.181822171051</v>
      </c>
      <c r="G25" s="39">
        <f t="shared" si="1"/>
        <v>6.4339482469600542E-2</v>
      </c>
      <c r="H25" s="37">
        <f t="shared" si="6"/>
        <v>6.4941636511073169</v>
      </c>
      <c r="I25" s="54">
        <v>188708.23227564342</v>
      </c>
      <c r="J25" s="39">
        <f t="shared" si="2"/>
        <v>3.1575593987159873</v>
      </c>
      <c r="K25" s="43">
        <f t="shared" si="7"/>
        <v>28.313265944323422</v>
      </c>
      <c r="L25" s="54">
        <v>2803.9593509510514</v>
      </c>
      <c r="M25" s="39">
        <f t="shared" si="3"/>
        <v>4.6917233527367506E-2</v>
      </c>
      <c r="N25" s="37">
        <f t="shared" si="8"/>
        <v>9.145267093513672</v>
      </c>
      <c r="O25" s="74">
        <v>233.17291751381379</v>
      </c>
      <c r="P25" s="39">
        <f t="shared" si="4"/>
        <v>3.9015644857842229E-3</v>
      </c>
      <c r="Q25" s="37">
        <f t="shared" si="9"/>
        <v>0.58221610506254773</v>
      </c>
    </row>
    <row r="26" spans="1:17" x14ac:dyDescent="0.2">
      <c r="A26" s="41">
        <v>2016</v>
      </c>
      <c r="B26" s="74">
        <v>61228529484.666069</v>
      </c>
      <c r="C26" s="74">
        <v>47131478.619254842</v>
      </c>
      <c r="D26" s="39">
        <f t="shared" si="0"/>
        <v>769.76336057618926</v>
      </c>
      <c r="E26" s="37">
        <f t="shared" si="5"/>
        <v>93.919085149294318</v>
      </c>
      <c r="F26" s="54">
        <v>3348.6443671056186</v>
      </c>
      <c r="G26" s="39">
        <f t="shared" si="1"/>
        <v>5.4690916069513727E-2</v>
      </c>
      <c r="H26" s="37">
        <f t="shared" si="6"/>
        <v>5.5202769054322207</v>
      </c>
      <c r="I26" s="54">
        <v>160615.89671357506</v>
      </c>
      <c r="J26" s="39">
        <f t="shared" si="2"/>
        <v>2.6232198954541173</v>
      </c>
      <c r="K26" s="43">
        <f t="shared" si="7"/>
        <v>23.521939939003264</v>
      </c>
      <c r="L26" s="54">
        <v>2381.442900674997</v>
      </c>
      <c r="M26" s="39">
        <f t="shared" si="3"/>
        <v>3.8894334401276126E-2</v>
      </c>
      <c r="N26" s="37">
        <f t="shared" si="8"/>
        <v>7.5814162469025987</v>
      </c>
      <c r="O26" s="54">
        <v>237.6221508543976</v>
      </c>
      <c r="P26" s="39">
        <f t="shared" si="4"/>
        <v>3.8809057289854914E-3</v>
      </c>
      <c r="Q26" s="37">
        <f t="shared" si="9"/>
        <v>0.57913327483825783</v>
      </c>
    </row>
    <row r="27" spans="1:17" x14ac:dyDescent="0.2">
      <c r="A27" s="41">
        <v>2017</v>
      </c>
      <c r="B27" s="74">
        <v>62961386931.902466</v>
      </c>
      <c r="C27" s="74">
        <v>48304113.034108415</v>
      </c>
      <c r="D27" s="39">
        <f t="shared" si="0"/>
        <v>767.20217561841503</v>
      </c>
      <c r="E27" s="37">
        <f t="shared" si="5"/>
        <v>93.606594115748337</v>
      </c>
      <c r="F27" s="54">
        <v>2989.4031056511571</v>
      </c>
      <c r="G27" s="39">
        <f t="shared" si="1"/>
        <v>4.7479943681742978E-2</v>
      </c>
      <c r="H27" s="37">
        <f t="shared" si="6"/>
        <v>4.7924309083506396</v>
      </c>
      <c r="I27" s="54">
        <v>138759.01803424905</v>
      </c>
      <c r="J27" s="39">
        <f t="shared" si="2"/>
        <v>2.2038748635624481</v>
      </c>
      <c r="K27" s="43">
        <f t="shared" si="7"/>
        <v>19.761748629472319</v>
      </c>
      <c r="L27" s="54">
        <v>2062.4343180273527</v>
      </c>
      <c r="M27" s="39">
        <f t="shared" si="3"/>
        <v>3.2757129703289929E-2</v>
      </c>
      <c r="N27" s="37">
        <f t="shared" si="8"/>
        <v>6.3851313862892516</v>
      </c>
      <c r="O27" s="54">
        <v>243.53443154849288</v>
      </c>
      <c r="P27" s="39">
        <f t="shared" si="4"/>
        <v>3.8679966153206554E-3</v>
      </c>
      <c r="Q27" s="37">
        <f t="shared" si="9"/>
        <v>0.57720689532943881</v>
      </c>
    </row>
    <row r="28" spans="1:17" x14ac:dyDescent="0.2">
      <c r="A28" s="41">
        <v>2018</v>
      </c>
      <c r="B28" s="74">
        <v>64422591721.9011</v>
      </c>
      <c r="C28" s="74">
        <v>49326261.926368505</v>
      </c>
      <c r="D28" s="39">
        <f t="shared" si="0"/>
        <v>765.66714576308414</v>
      </c>
      <c r="E28" s="37">
        <f t="shared" si="5"/>
        <v>93.419304609553052</v>
      </c>
      <c r="F28" s="74">
        <v>2709.5204520636071</v>
      </c>
      <c r="G28" s="39">
        <f t="shared" si="1"/>
        <v>4.2058544675756634E-2</v>
      </c>
      <c r="H28" s="37">
        <f t="shared" si="6"/>
        <v>4.2452171134703205</v>
      </c>
      <c r="I28" s="74">
        <v>121225.64904468838</v>
      </c>
      <c r="J28" s="39">
        <f t="shared" si="2"/>
        <v>1.8817257394423721</v>
      </c>
      <c r="K28" s="43">
        <f t="shared" si="7"/>
        <v>16.873095504323938</v>
      </c>
      <c r="L28" s="74">
        <v>1811.4694600118664</v>
      </c>
      <c r="M28" s="39">
        <f t="shared" si="3"/>
        <v>2.8118543690877924E-2</v>
      </c>
      <c r="N28" s="37">
        <f t="shared" si="8"/>
        <v>5.480962388451827</v>
      </c>
      <c r="O28" s="54">
        <v>248.69133385826802</v>
      </c>
      <c r="P28" s="39">
        <f t="shared" si="4"/>
        <v>3.860312465102564E-3</v>
      </c>
      <c r="Q28" s="37">
        <f t="shared" si="9"/>
        <v>0.57606021788068873</v>
      </c>
    </row>
    <row r="29" spans="1:17" x14ac:dyDescent="0.2">
      <c r="A29" s="41">
        <v>2019</v>
      </c>
      <c r="B29" s="74">
        <v>63803282551.766846</v>
      </c>
      <c r="C29" s="74">
        <v>48798059.734152481</v>
      </c>
      <c r="D29" s="39">
        <f t="shared" si="0"/>
        <v>764.82051992481945</v>
      </c>
      <c r="E29" s="37">
        <f t="shared" si="5"/>
        <v>93.316007507786537</v>
      </c>
      <c r="F29" s="54">
        <v>2452.3792533540591</v>
      </c>
      <c r="G29" s="39">
        <f t="shared" si="1"/>
        <v>3.8436568704193534E-2</v>
      </c>
      <c r="H29" s="37">
        <f t="shared" si="6"/>
        <v>3.8796297043576837</v>
      </c>
      <c r="I29" s="54">
        <v>103250.67546334541</v>
      </c>
      <c r="J29" s="39">
        <f t="shared" si="2"/>
        <v>1.6182658843543494</v>
      </c>
      <c r="K29" s="43">
        <f t="shared" si="7"/>
        <v>14.510698475215495</v>
      </c>
      <c r="L29" s="54">
        <v>1554.0500464061554</v>
      </c>
      <c r="M29" s="39">
        <f t="shared" si="3"/>
        <v>2.4356898019240243E-2</v>
      </c>
      <c r="N29" s="37">
        <f t="shared" si="8"/>
        <v>4.7477295912064506</v>
      </c>
      <c r="O29" s="74">
        <v>245.88067525909983</v>
      </c>
      <c r="P29" s="39">
        <f t="shared" si="4"/>
        <v>3.8537308023236004E-3</v>
      </c>
      <c r="Q29" s="37">
        <f t="shared" si="9"/>
        <v>0.57507806057380195</v>
      </c>
    </row>
    <row r="30" spans="1:17" x14ac:dyDescent="0.2">
      <c r="A30" s="41">
        <v>2020</v>
      </c>
      <c r="B30" s="74">
        <v>62576820164.495468</v>
      </c>
      <c r="C30" s="74">
        <v>47497110.206177235</v>
      </c>
      <c r="D30" s="39">
        <f t="shared" ref="D30:D32" si="10">C30/B30*1000*1000</f>
        <v>759.02083361413622</v>
      </c>
      <c r="E30" s="37">
        <f t="shared" ref="E30:E32" si="11">D30/$D$5*100</f>
        <v>92.608385840727024</v>
      </c>
      <c r="F30" s="54">
        <v>2274.8125532435902</v>
      </c>
      <c r="G30" s="39">
        <f t="shared" ref="G30:G32" si="12">F30/B30*1000*1000</f>
        <v>3.6352319393407946E-2</v>
      </c>
      <c r="H30" s="37">
        <f t="shared" ref="H30:H32" si="13">G30/$G$5*100</f>
        <v>3.6692541216764809</v>
      </c>
      <c r="I30" s="74">
        <v>88359.983536037151</v>
      </c>
      <c r="J30" s="39">
        <f t="shared" ref="J30:J32" si="14">I30/B30*1000*1000</f>
        <v>1.4120241856931299</v>
      </c>
      <c r="K30" s="43">
        <f t="shared" ref="K30:K32" si="15">J30/$J$5*100</f>
        <v>12.661366340599537</v>
      </c>
      <c r="L30" s="54">
        <v>1310.837861017236</v>
      </c>
      <c r="M30" s="39">
        <f t="shared" ref="M30:M32" si="16">L30/B30*1000*1000</f>
        <v>2.0947658535084415E-2</v>
      </c>
      <c r="N30" s="37">
        <f t="shared" ref="N30:N32" si="17">M30/$M$5*100</f>
        <v>4.0831890093289838</v>
      </c>
      <c r="O30" s="74">
        <v>239.18286552921765</v>
      </c>
      <c r="P30" s="39">
        <f t="shared" ref="P30:P32" si="18">O30/B30*1000*1000</f>
        <v>3.8222278616982853E-3</v>
      </c>
      <c r="Q30" s="37">
        <f t="shared" ref="Q30:Q32" si="19">P30/$P$5*100</f>
        <v>0.57037699271865883</v>
      </c>
    </row>
    <row r="31" spans="1:17" x14ac:dyDescent="0.2">
      <c r="A31" s="73">
        <v>2021</v>
      </c>
      <c r="B31" s="75">
        <v>64299443188.346222</v>
      </c>
      <c r="C31" s="75">
        <v>48483623.395751536</v>
      </c>
      <c r="D31" s="39">
        <f t="shared" si="10"/>
        <v>754.02866637169916</v>
      </c>
      <c r="E31" s="37">
        <f t="shared" si="11"/>
        <v>91.999289845340854</v>
      </c>
      <c r="F31" s="75">
        <v>2279.2824958122392</v>
      </c>
      <c r="G31" s="39">
        <f t="shared" si="12"/>
        <v>3.544793520428715E-2</v>
      </c>
      <c r="H31" s="37">
        <f t="shared" si="13"/>
        <v>3.5779692884420906</v>
      </c>
      <c r="I31" s="75">
        <v>81286.338413892197</v>
      </c>
      <c r="J31" s="39">
        <f t="shared" si="14"/>
        <v>1.2641841730384489</v>
      </c>
      <c r="K31" s="43">
        <f t="shared" si="15"/>
        <v>11.335711596873644</v>
      </c>
      <c r="L31" s="75">
        <v>1158.4830451760743</v>
      </c>
      <c r="M31" s="39">
        <f t="shared" si="16"/>
        <v>1.8016999646212183E-2</v>
      </c>
      <c r="N31" s="37">
        <f t="shared" si="17"/>
        <v>3.5119349884992435</v>
      </c>
      <c r="O31" s="75">
        <v>243.52239860464815</v>
      </c>
      <c r="P31" s="39">
        <f t="shared" si="18"/>
        <v>3.7873173783374951E-3</v>
      </c>
      <c r="Q31" s="37">
        <f t="shared" si="19"/>
        <v>0.565167429805569</v>
      </c>
    </row>
    <row r="32" spans="1:17" ht="13.5" thickBot="1" x14ac:dyDescent="0.25">
      <c r="A32" s="42">
        <v>2022</v>
      </c>
      <c r="B32" s="76">
        <v>63202201447.022903</v>
      </c>
      <c r="C32" s="76">
        <v>47460510.661161274</v>
      </c>
      <c r="D32" s="40">
        <f t="shared" si="10"/>
        <v>750.93128996374332</v>
      </c>
      <c r="E32" s="38">
        <f t="shared" si="11"/>
        <v>91.621377913574605</v>
      </c>
      <c r="F32" s="76">
        <v>2198.6188021513258</v>
      </c>
      <c r="G32" s="40">
        <f t="shared" si="12"/>
        <v>3.4787060447478931E-2</v>
      </c>
      <c r="H32" s="38">
        <f t="shared" si="13"/>
        <v>3.5112632992289172</v>
      </c>
      <c r="I32" s="76">
        <v>73106.705642569708</v>
      </c>
      <c r="J32" s="40">
        <f t="shared" si="14"/>
        <v>1.1567113798061119</v>
      </c>
      <c r="K32" s="44">
        <f t="shared" si="15"/>
        <v>10.372022433083462</v>
      </c>
      <c r="L32" s="76">
        <v>1028.2454118160804</v>
      </c>
      <c r="M32" s="40">
        <f t="shared" si="16"/>
        <v>1.6269139179874485E-2</v>
      </c>
      <c r="N32" s="38">
        <f t="shared" si="17"/>
        <v>3.1712360681861451</v>
      </c>
      <c r="O32" s="76">
        <v>237.90500599216233</v>
      </c>
      <c r="P32" s="40">
        <f t="shared" si="18"/>
        <v>3.7641885969997117E-3</v>
      </c>
      <c r="Q32" s="38">
        <f t="shared" si="19"/>
        <v>0.56171600691242141</v>
      </c>
    </row>
    <row r="33" spans="2:9" x14ac:dyDescent="0.2">
      <c r="F33" s="77"/>
      <c r="G33" s="77"/>
      <c r="H33" s="77"/>
      <c r="I33" s="78"/>
    </row>
    <row r="34" spans="2:9" x14ac:dyDescent="0.2">
      <c r="B34">
        <f>B32/B5*100</f>
        <v>132.24428649180277</v>
      </c>
      <c r="C34">
        <f>C32/C5*100</f>
        <v>121.16403749576487</v>
      </c>
    </row>
  </sheetData>
  <mergeCells count="5">
    <mergeCell ref="C3:E3"/>
    <mergeCell ref="F3:H3"/>
    <mergeCell ref="I3:K3"/>
    <mergeCell ref="L3:N3"/>
    <mergeCell ref="O3:Q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V37"/>
  <sheetViews>
    <sheetView showGridLines="0" workbookViewId="0">
      <selection activeCell="C37" sqref="C37:G37"/>
    </sheetView>
  </sheetViews>
  <sheetFormatPr baseColWidth="10" defaultColWidth="11.42578125" defaultRowHeight="12.75" x14ac:dyDescent="0.2"/>
  <cols>
    <col min="1" max="1" width="18" style="65" bestFit="1" customWidth="1"/>
    <col min="2" max="7" width="16.7109375" style="65" customWidth="1"/>
    <col min="8" max="11" width="11.42578125" style="64"/>
    <col min="12" max="16384" width="11.42578125" style="65"/>
  </cols>
  <sheetData>
    <row r="1" spans="1:22" ht="21" customHeight="1" x14ac:dyDescent="0.2">
      <c r="A1" s="63" t="s">
        <v>1</v>
      </c>
      <c r="B1" s="84" t="s">
        <v>27</v>
      </c>
      <c r="C1" s="85"/>
      <c r="D1" s="85"/>
      <c r="E1" s="85"/>
      <c r="F1" s="85"/>
      <c r="G1" s="85"/>
    </row>
    <row r="2" spans="1:22" ht="15.95" customHeight="1" x14ac:dyDescent="0.2">
      <c r="A2" s="63" t="s">
        <v>2</v>
      </c>
      <c r="B2" s="86" t="s">
        <v>11</v>
      </c>
      <c r="C2" s="85"/>
      <c r="D2" s="85"/>
      <c r="E2" s="85"/>
      <c r="F2" s="85"/>
      <c r="G2" s="85"/>
    </row>
    <row r="3" spans="1:22" ht="15.95" customHeight="1" x14ac:dyDescent="0.2">
      <c r="A3" s="63" t="s">
        <v>0</v>
      </c>
      <c r="B3" s="86" t="s">
        <v>29</v>
      </c>
      <c r="C3" s="85"/>
      <c r="D3" s="85"/>
      <c r="E3" s="85"/>
      <c r="F3" s="85"/>
      <c r="G3" s="85"/>
      <c r="V3" s="65" t="str">
        <f>"Quelle: "&amp;Daten!B3</f>
        <v>Quelle: Umweltbundesamt, Daten- und Rechenmodell TREMOD - Transport Emission Model, Version 6.51</v>
      </c>
    </row>
    <row r="4" spans="1:22" x14ac:dyDescent="0.2">
      <c r="A4" s="63" t="s">
        <v>3</v>
      </c>
      <c r="B4" s="89" t="s">
        <v>24</v>
      </c>
      <c r="C4" s="90"/>
      <c r="D4" s="90"/>
      <c r="E4" s="90"/>
      <c r="F4" s="90"/>
      <c r="G4" s="90"/>
    </row>
    <row r="5" spans="1:22" x14ac:dyDescent="0.2">
      <c r="A5" s="63" t="s">
        <v>8</v>
      </c>
      <c r="B5" s="86" t="s">
        <v>17</v>
      </c>
      <c r="C5" s="85"/>
      <c r="D5" s="85"/>
      <c r="E5" s="85"/>
      <c r="F5" s="85"/>
      <c r="G5" s="85"/>
    </row>
    <row r="6" spans="1:22" x14ac:dyDescent="0.2">
      <c r="A6" s="66" t="s">
        <v>9</v>
      </c>
      <c r="B6" s="87"/>
      <c r="C6" s="88"/>
      <c r="D6" s="88"/>
      <c r="E6" s="88"/>
      <c r="F6" s="88"/>
      <c r="G6" s="88"/>
    </row>
    <row r="8" spans="1:22" ht="13.5" x14ac:dyDescent="0.25">
      <c r="A8" s="14"/>
      <c r="B8" s="14"/>
      <c r="C8" s="64"/>
      <c r="D8" s="15"/>
      <c r="E8" s="15"/>
      <c r="F8" s="15"/>
      <c r="G8" s="15"/>
    </row>
    <row r="9" spans="1:22" ht="18.75" customHeight="1" x14ac:dyDescent="0.25">
      <c r="A9" s="64"/>
      <c r="B9" s="67"/>
      <c r="C9" s="80" t="s">
        <v>12</v>
      </c>
      <c r="D9" s="80" t="s">
        <v>13</v>
      </c>
      <c r="E9" s="80" t="s">
        <v>10</v>
      </c>
      <c r="F9" s="80" t="s">
        <v>22</v>
      </c>
      <c r="G9" s="80" t="s">
        <v>14</v>
      </c>
      <c r="H9" s="16"/>
      <c r="I9" s="16"/>
      <c r="J9" s="16"/>
      <c r="K9" s="16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8" customHeight="1" x14ac:dyDescent="0.2">
      <c r="A10" s="68"/>
      <c r="B10" s="45">
        <v>1995</v>
      </c>
      <c r="C10" s="46">
        <v>100</v>
      </c>
      <c r="D10" s="46">
        <v>100</v>
      </c>
      <c r="E10" s="46">
        <v>100</v>
      </c>
      <c r="F10" s="46">
        <v>100</v>
      </c>
      <c r="G10" s="47">
        <v>100</v>
      </c>
      <c r="H10" s="69"/>
      <c r="I10" s="69"/>
    </row>
    <row r="11" spans="1:22" ht="18" customHeight="1" x14ac:dyDescent="0.2">
      <c r="A11" s="62"/>
      <c r="B11" s="48"/>
      <c r="C11" s="70">
        <f>Berechnung!E6</f>
        <v>98.931329501006928</v>
      </c>
      <c r="D11" s="70">
        <f>Berechnung!K6</f>
        <v>94.854012731814592</v>
      </c>
      <c r="E11" s="70">
        <f>Berechnung!H6</f>
        <v>87.566526525781967</v>
      </c>
      <c r="F11" s="70">
        <f>Berechnung!N6</f>
        <v>85.073439708107756</v>
      </c>
      <c r="G11" s="70">
        <f>Berechnung!Q6</f>
        <v>45.661724729416342</v>
      </c>
      <c r="H11" s="69"/>
      <c r="I11" s="69"/>
    </row>
    <row r="12" spans="1:22" ht="18" customHeight="1" x14ac:dyDescent="0.2">
      <c r="A12" s="62"/>
      <c r="B12" s="45"/>
      <c r="C12" s="71">
        <f>Berechnung!E7</f>
        <v>98.710455426178839</v>
      </c>
      <c r="D12" s="71">
        <f>Berechnung!K7</f>
        <v>92.158335820067649</v>
      </c>
      <c r="E12" s="71">
        <f>Berechnung!H7</f>
        <v>78.416400574390678</v>
      </c>
      <c r="F12" s="71">
        <f>Berechnung!N7</f>
        <v>75.557696705058447</v>
      </c>
      <c r="G12" s="71">
        <f>Berechnung!Q7</f>
        <v>30.375302256465687</v>
      </c>
      <c r="H12" s="69"/>
      <c r="I12" s="69"/>
    </row>
    <row r="13" spans="1:22" ht="18" customHeight="1" x14ac:dyDescent="0.2">
      <c r="A13" s="62"/>
      <c r="B13" s="48"/>
      <c r="C13" s="70">
        <f>Berechnung!E8</f>
        <v>98.289467530670521</v>
      </c>
      <c r="D13" s="70">
        <f>Berechnung!K8</f>
        <v>89.707525758985881</v>
      </c>
      <c r="E13" s="70">
        <f>Berechnung!H8</f>
        <v>70.30807434118212</v>
      </c>
      <c r="F13" s="70">
        <f>Berechnung!N8</f>
        <v>67.46525801334964</v>
      </c>
      <c r="G13" s="70">
        <f>Berechnung!Q8</f>
        <v>27.221490064616571</v>
      </c>
      <c r="H13" s="69"/>
      <c r="I13" s="69"/>
    </row>
    <row r="14" spans="1:22" ht="18" customHeight="1" x14ac:dyDescent="0.2">
      <c r="A14" s="62"/>
      <c r="B14" s="45"/>
      <c r="C14" s="71">
        <f>Berechnung!E9</f>
        <v>98.295235245431613</v>
      </c>
      <c r="D14" s="71">
        <f>Berechnung!K9</f>
        <v>87.870884180553816</v>
      </c>
      <c r="E14" s="71">
        <f>Berechnung!H9</f>
        <v>62.802645306167349</v>
      </c>
      <c r="F14" s="71">
        <f>Berechnung!N9</f>
        <v>60.147109319592118</v>
      </c>
      <c r="G14" s="71">
        <f>Berechnung!Q9</f>
        <v>24.955470625911747</v>
      </c>
      <c r="H14" s="69"/>
      <c r="I14" s="69"/>
    </row>
    <row r="15" spans="1:22" ht="18" customHeight="1" x14ac:dyDescent="0.2">
      <c r="A15" s="62"/>
      <c r="B15" s="48">
        <v>2000</v>
      </c>
      <c r="C15" s="70">
        <f>Berechnung!E10</f>
        <v>97.770812949474958</v>
      </c>
      <c r="D15" s="70">
        <f>Berechnung!K10</f>
        <v>85.652145439549017</v>
      </c>
      <c r="E15" s="70">
        <f>Berechnung!H10</f>
        <v>56.287944439923585</v>
      </c>
      <c r="F15" s="70">
        <f>Berechnung!N10</f>
        <v>53.773135490721266</v>
      </c>
      <c r="G15" s="70">
        <f>Berechnung!Q10</f>
        <v>22.571742222259655</v>
      </c>
      <c r="H15" s="69"/>
      <c r="I15" s="69"/>
    </row>
    <row r="16" spans="1:22" ht="18" customHeight="1" x14ac:dyDescent="0.2">
      <c r="A16" s="62"/>
      <c r="B16" s="45"/>
      <c r="C16" s="71">
        <f>Berechnung!E11</f>
        <v>97.909260850053045</v>
      </c>
      <c r="D16" s="71">
        <f>Berechnung!K11</f>
        <v>83.428734977495807</v>
      </c>
      <c r="E16" s="71">
        <f>Berechnung!H11</f>
        <v>51.117189680490164</v>
      </c>
      <c r="F16" s="71">
        <f>Berechnung!N11</f>
        <v>49.110030889625612</v>
      </c>
      <c r="G16" s="71">
        <f>Berechnung!Q11</f>
        <v>18.839762894124998</v>
      </c>
      <c r="H16" s="69"/>
      <c r="I16" s="69"/>
    </row>
    <row r="17" spans="1:9" ht="18" customHeight="1" x14ac:dyDescent="0.2">
      <c r="A17" s="62"/>
      <c r="B17" s="48"/>
      <c r="C17" s="70">
        <f>Berechnung!E12</f>
        <v>97.717887699134593</v>
      </c>
      <c r="D17" s="70">
        <f>Berechnung!K12</f>
        <v>79.933138830793567</v>
      </c>
      <c r="E17" s="70">
        <f>Berechnung!H12</f>
        <v>46.492802114481044</v>
      </c>
      <c r="F17" s="70">
        <f>Berechnung!N12</f>
        <v>44.572553876653018</v>
      </c>
      <c r="G17" s="70">
        <f>Berechnung!Q12</f>
        <v>3.0088816696555347</v>
      </c>
      <c r="H17" s="69"/>
      <c r="I17" s="69"/>
    </row>
    <row r="18" spans="1:9" ht="18" customHeight="1" x14ac:dyDescent="0.2">
      <c r="A18" s="62"/>
      <c r="B18" s="45"/>
      <c r="C18" s="71">
        <f>Berechnung!E13</f>
        <v>98.68256119086432</v>
      </c>
      <c r="D18" s="71">
        <f>Berechnung!K13</f>
        <v>76.504394031837037</v>
      </c>
      <c r="E18" s="71">
        <f>Berechnung!H13</f>
        <v>42.152489111194861</v>
      </c>
      <c r="F18" s="71">
        <f>Berechnung!N13</f>
        <v>41.480363328916809</v>
      </c>
      <c r="G18" s="71">
        <f>Berechnung!Q13</f>
        <v>0.60798033591244016</v>
      </c>
      <c r="H18" s="69"/>
      <c r="I18" s="69"/>
    </row>
    <row r="19" spans="1:9" ht="18" customHeight="1" x14ac:dyDescent="0.2">
      <c r="A19" s="62"/>
      <c r="B19" s="48"/>
      <c r="C19" s="70">
        <f>Berechnung!E14</f>
        <v>99.28663003213245</v>
      </c>
      <c r="D19" s="70">
        <f>Berechnung!K14</f>
        <v>74.138293696760343</v>
      </c>
      <c r="E19" s="70">
        <f>Berechnung!H14</f>
        <v>39.731740307028737</v>
      </c>
      <c r="F19" s="70">
        <f>Berechnung!N14</f>
        <v>39.20932088227184</v>
      </c>
      <c r="G19" s="70">
        <f>Berechnung!Q14</f>
        <v>0.61191640050109164</v>
      </c>
      <c r="H19" s="69"/>
      <c r="I19" s="69"/>
    </row>
    <row r="20" spans="1:9" ht="18" customHeight="1" x14ac:dyDescent="0.2">
      <c r="A20" s="62"/>
      <c r="B20" s="45">
        <v>2005</v>
      </c>
      <c r="C20" s="71">
        <f>Berechnung!E15</f>
        <v>99.710462276744806</v>
      </c>
      <c r="D20" s="71">
        <f>Berechnung!K15</f>
        <v>71.671463685794862</v>
      </c>
      <c r="E20" s="71">
        <f>Berechnung!H15</f>
        <v>37.389212779232786</v>
      </c>
      <c r="F20" s="71">
        <f>Berechnung!N15</f>
        <v>37.166236385679262</v>
      </c>
      <c r="G20" s="71">
        <f>Berechnung!Q15</f>
        <v>0.61530836664269672</v>
      </c>
      <c r="H20" s="69"/>
      <c r="I20" s="69"/>
    </row>
    <row r="21" spans="1:9" ht="18" customHeight="1" x14ac:dyDescent="0.2">
      <c r="A21" s="62"/>
      <c r="B21" s="48"/>
      <c r="C21" s="70">
        <f>Berechnung!E16</f>
        <v>99.739851852760211</v>
      </c>
      <c r="D21" s="70">
        <f>Berechnung!K16</f>
        <v>68.029327632501222</v>
      </c>
      <c r="E21" s="70">
        <f>Berechnung!H16</f>
        <v>34.466658370014471</v>
      </c>
      <c r="F21" s="70">
        <f>Berechnung!N16</f>
        <v>34.48095994208127</v>
      </c>
      <c r="G21" s="70">
        <f>Berechnung!Q16</f>
        <v>0.61656328275696215</v>
      </c>
      <c r="H21" s="69"/>
      <c r="I21" s="69"/>
    </row>
    <row r="22" spans="1:9" ht="18" customHeight="1" x14ac:dyDescent="0.2">
      <c r="A22" s="62"/>
      <c r="B22" s="45"/>
      <c r="C22" s="71">
        <f>Berechnung!E17</f>
        <v>99.21638551825896</v>
      </c>
      <c r="D22" s="71">
        <f>Berechnung!K17</f>
        <v>61.872835304381205</v>
      </c>
      <c r="E22" s="71">
        <f>Berechnung!H17</f>
        <v>29.59918826443883</v>
      </c>
      <c r="F22" s="71">
        <f>Berechnung!N17</f>
        <v>30.223749717767394</v>
      </c>
      <c r="G22" s="71">
        <f>Berechnung!Q17</f>
        <v>0.61368464317593829</v>
      </c>
      <c r="H22" s="69"/>
      <c r="I22" s="69"/>
    </row>
    <row r="23" spans="1:9" ht="18" customHeight="1" x14ac:dyDescent="0.2">
      <c r="A23" s="62"/>
      <c r="B23" s="48"/>
      <c r="C23" s="70">
        <f>Berechnung!E18</f>
        <v>98.0569279213193</v>
      </c>
      <c r="D23" s="70">
        <f>Berechnung!K18</f>
        <v>53.606928374814146</v>
      </c>
      <c r="E23" s="70">
        <f>Berechnung!H18</f>
        <v>22.804882389492327</v>
      </c>
      <c r="F23" s="70">
        <f>Berechnung!N18</f>
        <v>24.351566666767535</v>
      </c>
      <c r="G23" s="70">
        <f>Berechnung!Q18</f>
        <v>0.60570971056588285</v>
      </c>
      <c r="H23" s="69"/>
      <c r="I23" s="69"/>
    </row>
    <row r="24" spans="1:9" ht="18" customHeight="1" x14ac:dyDescent="0.2">
      <c r="A24" s="68"/>
      <c r="B24" s="45"/>
      <c r="C24" s="71">
        <f>Berechnung!E19</f>
        <v>96.881017502532231</v>
      </c>
      <c r="D24" s="71">
        <f>Berechnung!K19</f>
        <v>48.255497148416829</v>
      </c>
      <c r="E24" s="71">
        <f>Berechnung!H19</f>
        <v>18.540559901343617</v>
      </c>
      <c r="F24" s="71">
        <f>Berechnung!N19</f>
        <v>20.752214289173697</v>
      </c>
      <c r="G24" s="71">
        <f>Berechnung!Q19</f>
        <v>0.59810941585509569</v>
      </c>
      <c r="H24" s="69"/>
      <c r="I24" s="69"/>
    </row>
    <row r="25" spans="1:9" ht="18" customHeight="1" x14ac:dyDescent="0.2">
      <c r="A25" s="68"/>
      <c r="B25" s="48">
        <v>2010</v>
      </c>
      <c r="C25" s="70">
        <f>Berechnung!E20</f>
        <v>96.723535286012364</v>
      </c>
      <c r="D25" s="70">
        <f>Berechnung!K20</f>
        <v>44.829644277063672</v>
      </c>
      <c r="E25" s="70">
        <f>Berechnung!H20</f>
        <v>15.447995350280586</v>
      </c>
      <c r="F25" s="70">
        <f>Berechnung!N20</f>
        <v>18.131564890921656</v>
      </c>
      <c r="G25" s="70">
        <f>Berechnung!Q20</f>
        <v>0.59706846611724118</v>
      </c>
      <c r="H25" s="69"/>
      <c r="I25" s="69"/>
    </row>
    <row r="26" spans="1:9" ht="18" customHeight="1" x14ac:dyDescent="0.2">
      <c r="A26" s="68"/>
      <c r="B26" s="45"/>
      <c r="C26" s="71">
        <f>Berechnung!E21</f>
        <v>95.768486726750481</v>
      </c>
      <c r="D26" s="71">
        <f>Berechnung!K21</f>
        <v>41.603766753286038</v>
      </c>
      <c r="E26" s="71">
        <f>Berechnung!H21</f>
        <v>12.785703407548265</v>
      </c>
      <c r="F26" s="71">
        <f>Berechnung!N21</f>
        <v>15.845572827712019</v>
      </c>
      <c r="G26" s="71">
        <f>Berechnung!Q21</f>
        <v>0.59101392774595773</v>
      </c>
      <c r="H26" s="69"/>
      <c r="I26" s="69"/>
    </row>
    <row r="27" spans="1:9" ht="18" customHeight="1" x14ac:dyDescent="0.2">
      <c r="A27" s="72"/>
      <c r="B27" s="48"/>
      <c r="C27" s="70">
        <f>Berechnung!E22</f>
        <v>95.106216913583282</v>
      </c>
      <c r="D27" s="70">
        <f>Berechnung!K22</f>
        <v>39.054373376503051</v>
      </c>
      <c r="E27" s="70">
        <f>Berechnung!H22</f>
        <v>10.725111129427269</v>
      </c>
      <c r="F27" s="70">
        <f>Berechnung!N22</f>
        <v>14.078082073805653</v>
      </c>
      <c r="G27" s="70">
        <f>Berechnung!Q22</f>
        <v>0.58682631288289266</v>
      </c>
      <c r="H27" s="69"/>
      <c r="I27" s="69"/>
    </row>
    <row r="28" spans="1:9" ht="18" customHeight="1" x14ac:dyDescent="0.2">
      <c r="A28" s="72"/>
      <c r="B28" s="45"/>
      <c r="C28" s="71">
        <f>Berechnung!E23</f>
        <v>95.070770250161601</v>
      </c>
      <c r="D28" s="71">
        <f>Berechnung!K23</f>
        <v>36.939492358253695</v>
      </c>
      <c r="E28" s="71">
        <f>Berechnung!H23</f>
        <v>9.1335007974760103</v>
      </c>
      <c r="F28" s="71">
        <f>Berechnung!N23</f>
        <v>12.62531029689859</v>
      </c>
      <c r="G28" s="71">
        <f>Berechnung!Q23</f>
        <v>0.58635135725051113</v>
      </c>
      <c r="H28" s="69"/>
      <c r="I28" s="69"/>
    </row>
    <row r="29" spans="1:9" ht="18" customHeight="1" x14ac:dyDescent="0.2">
      <c r="A29" s="72"/>
      <c r="B29" s="48"/>
      <c r="C29" s="70">
        <f>Berechnung!E24</f>
        <v>94.650878874892513</v>
      </c>
      <c r="D29" s="70">
        <f>Berechnung!K24</f>
        <v>33.419539096072846</v>
      </c>
      <c r="E29" s="70">
        <f>Berechnung!H24</f>
        <v>7.7627627018979295</v>
      </c>
      <c r="F29" s="70">
        <f>Berechnung!N24</f>
        <v>10.99335108366442</v>
      </c>
      <c r="G29" s="70">
        <f>Berechnung!Q24</f>
        <v>0.58379351829991522</v>
      </c>
      <c r="H29" s="69"/>
      <c r="I29" s="69"/>
    </row>
    <row r="30" spans="1:9" ht="18" customHeight="1" x14ac:dyDescent="0.2">
      <c r="A30" s="72"/>
      <c r="B30" s="45">
        <v>2015</v>
      </c>
      <c r="C30" s="71">
        <f>Berechnung!E25</f>
        <v>94.416582637232054</v>
      </c>
      <c r="D30" s="71">
        <f>Berechnung!K25</f>
        <v>28.313265944323422</v>
      </c>
      <c r="E30" s="71">
        <f>Berechnung!H25</f>
        <v>6.4941636511073169</v>
      </c>
      <c r="F30" s="71">
        <f>Berechnung!N25</f>
        <v>9.145267093513672</v>
      </c>
      <c r="G30" s="71">
        <f>Berechnung!Q25</f>
        <v>0.58221610506254773</v>
      </c>
      <c r="H30" s="69"/>
      <c r="I30" s="69"/>
    </row>
    <row r="31" spans="1:9" ht="18" customHeight="1" x14ac:dyDescent="0.2">
      <c r="A31" s="72"/>
      <c r="B31" s="48"/>
      <c r="C31" s="70">
        <f>Berechnung!E26</f>
        <v>93.919085149294318</v>
      </c>
      <c r="D31" s="70">
        <f>Berechnung!K26</f>
        <v>23.521939939003264</v>
      </c>
      <c r="E31" s="70">
        <f>Berechnung!H26</f>
        <v>5.5202769054322207</v>
      </c>
      <c r="F31" s="70">
        <f>Berechnung!N26</f>
        <v>7.5814162469025987</v>
      </c>
      <c r="G31" s="70">
        <f>Berechnung!Q26</f>
        <v>0.57913327483825783</v>
      </c>
      <c r="H31" s="69"/>
      <c r="I31" s="69"/>
    </row>
    <row r="32" spans="1:9" ht="18" customHeight="1" x14ac:dyDescent="0.2">
      <c r="A32" s="72"/>
      <c r="B32" s="45"/>
      <c r="C32" s="71">
        <f>Berechnung!E27</f>
        <v>93.606594115748337</v>
      </c>
      <c r="D32" s="71">
        <f>Berechnung!K27</f>
        <v>19.761748629472319</v>
      </c>
      <c r="E32" s="71">
        <f>Berechnung!H27</f>
        <v>4.7924309083506396</v>
      </c>
      <c r="F32" s="71">
        <f>Berechnung!N27</f>
        <v>6.3851313862892516</v>
      </c>
      <c r="G32" s="71">
        <f>Berechnung!Q27</f>
        <v>0.57720689532943881</v>
      </c>
      <c r="H32" s="69"/>
      <c r="I32" s="69"/>
    </row>
    <row r="33" spans="1:9" ht="18" customHeight="1" x14ac:dyDescent="0.2">
      <c r="A33" s="72"/>
      <c r="B33" s="48"/>
      <c r="C33" s="70">
        <f>Berechnung!E28</f>
        <v>93.419304609553052</v>
      </c>
      <c r="D33" s="70">
        <f>Berechnung!K28</f>
        <v>16.873095504323938</v>
      </c>
      <c r="E33" s="70">
        <f>Berechnung!H28</f>
        <v>4.2452171134703205</v>
      </c>
      <c r="F33" s="70">
        <f>Berechnung!N28</f>
        <v>5.480962388451827</v>
      </c>
      <c r="G33" s="70">
        <f>Berechnung!Q28</f>
        <v>0.57606021788068873</v>
      </c>
      <c r="H33" s="69"/>
      <c r="I33" s="69"/>
    </row>
    <row r="34" spans="1:9" ht="18" customHeight="1" x14ac:dyDescent="0.2">
      <c r="A34" s="72"/>
      <c r="B34" s="60"/>
      <c r="C34" s="71">
        <f>Berechnung!E29</f>
        <v>93.316007507786537</v>
      </c>
      <c r="D34" s="71">
        <f>Berechnung!K29</f>
        <v>14.510698475215495</v>
      </c>
      <c r="E34" s="71">
        <f>Berechnung!H29</f>
        <v>3.8796297043576837</v>
      </c>
      <c r="F34" s="71">
        <f>Berechnung!N29</f>
        <v>4.7477295912064506</v>
      </c>
      <c r="G34" s="71">
        <f>Berechnung!Q29</f>
        <v>0.57507806057380195</v>
      </c>
      <c r="H34" s="69"/>
      <c r="I34" s="69"/>
    </row>
    <row r="35" spans="1:9" ht="18" customHeight="1" x14ac:dyDescent="0.2">
      <c r="A35" s="72"/>
      <c r="B35" s="61">
        <v>2020</v>
      </c>
      <c r="C35" s="70">
        <f>Berechnung!E30</f>
        <v>92.608385840727024</v>
      </c>
      <c r="D35" s="70">
        <f>Berechnung!K30</f>
        <v>12.661366340599537</v>
      </c>
      <c r="E35" s="70">
        <f>Berechnung!H30</f>
        <v>3.6692541216764809</v>
      </c>
      <c r="F35" s="70">
        <f>Berechnung!N30</f>
        <v>4.0831890093289838</v>
      </c>
      <c r="G35" s="70">
        <f>Berechnung!Q30</f>
        <v>0.57037699271865883</v>
      </c>
      <c r="H35" s="69"/>
      <c r="I35" s="69"/>
    </row>
    <row r="36" spans="1:9" ht="18" customHeight="1" x14ac:dyDescent="0.2">
      <c r="A36" s="72"/>
      <c r="B36" s="60"/>
      <c r="C36" s="79">
        <f>Berechnung!E31</f>
        <v>91.999289845340854</v>
      </c>
      <c r="D36" s="79">
        <f>Berechnung!K31</f>
        <v>11.335711596873644</v>
      </c>
      <c r="E36" s="79">
        <f>Berechnung!H31</f>
        <v>3.5779692884420906</v>
      </c>
      <c r="F36" s="79">
        <f>Berechnung!N31</f>
        <v>3.5119349884992435</v>
      </c>
      <c r="G36" s="79">
        <f>Berechnung!Q31</f>
        <v>0.565167429805569</v>
      </c>
      <c r="H36" s="69"/>
      <c r="I36" s="69"/>
    </row>
    <row r="37" spans="1:9" x14ac:dyDescent="0.2">
      <c r="B37" s="61"/>
      <c r="C37" s="94">
        <f>Berechnung!E32</f>
        <v>91.621377913574605</v>
      </c>
      <c r="D37" s="94">
        <f>Berechnung!K32</f>
        <v>10.372022433083462</v>
      </c>
      <c r="E37" s="94">
        <f>Berechnung!H32</f>
        <v>3.5112632992289172</v>
      </c>
      <c r="F37" s="94">
        <f>Berechnung!N32</f>
        <v>3.1712360681861451</v>
      </c>
      <c r="G37" s="94">
        <f>Berechnung!Q32</f>
        <v>0.56171600691242141</v>
      </c>
      <c r="H37" s="69"/>
      <c r="I37" s="69"/>
    </row>
  </sheetData>
  <sheetProtection selectLockedCells="1"/>
  <mergeCells count="6">
    <mergeCell ref="B1:G1"/>
    <mergeCell ref="B5:G5"/>
    <mergeCell ref="B6:G6"/>
    <mergeCell ref="B4:G4"/>
    <mergeCell ref="B3:G3"/>
    <mergeCell ref="B2:G2"/>
  </mergeCells>
  <phoneticPr fontId="19" type="noConversion"/>
  <conditionalFormatting sqref="H9:V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31"/>
  <sheetViews>
    <sheetView showGridLines="0" tabSelected="1" zoomScale="120" zoomScaleNormal="120" workbookViewId="0">
      <selection sqref="A1:O1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4.710937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25" ht="20.25" customHeight="1" x14ac:dyDescent="0.2">
      <c r="A2" s="2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28"/>
      <c r="Q2" s="91" t="s">
        <v>7</v>
      </c>
      <c r="R2" s="92"/>
      <c r="S2" s="92"/>
      <c r="T2" s="92"/>
      <c r="U2" s="92"/>
      <c r="V2" s="92"/>
      <c r="W2" s="92"/>
      <c r="X2" s="92"/>
      <c r="Y2" s="93"/>
    </row>
    <row r="3" spans="1:25" ht="18.75" customHeight="1" x14ac:dyDescent="0.3">
      <c r="A3" s="2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28"/>
      <c r="Q3" s="18"/>
      <c r="R3" s="19"/>
      <c r="S3" s="24"/>
      <c r="T3" s="19"/>
      <c r="U3" s="19"/>
      <c r="V3" s="24"/>
      <c r="W3" s="19"/>
      <c r="X3" s="19"/>
      <c r="Y3" s="20"/>
    </row>
    <row r="4" spans="1:25" ht="15.95" customHeight="1" x14ac:dyDescent="0.2">
      <c r="A4" s="2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O4" s="28"/>
      <c r="Q4" s="18"/>
      <c r="R4" s="19"/>
      <c r="S4" s="19"/>
      <c r="T4" s="19"/>
      <c r="U4" s="19"/>
      <c r="V4" s="19"/>
      <c r="W4" s="19"/>
      <c r="X4" s="19"/>
      <c r="Y4" s="20"/>
    </row>
    <row r="5" spans="1:25" ht="7.5" customHeight="1" x14ac:dyDescent="0.2">
      <c r="A5" s="2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O5" s="28"/>
      <c r="Q5" s="18"/>
      <c r="R5" s="19"/>
      <c r="S5" s="19"/>
      <c r="T5" s="19"/>
      <c r="U5" s="19"/>
      <c r="V5" s="19"/>
      <c r="W5" s="19"/>
      <c r="X5" s="19"/>
      <c r="Y5" s="20"/>
    </row>
    <row r="6" spans="1:25" ht="16.5" customHeight="1" x14ac:dyDescent="0.2">
      <c r="A6" s="29"/>
      <c r="C6" s="4"/>
      <c r="O6" s="28"/>
      <c r="Q6" s="18"/>
      <c r="R6" s="19"/>
      <c r="S6" s="19"/>
      <c r="T6" s="19"/>
      <c r="U6" s="19"/>
      <c r="V6" s="19"/>
      <c r="W6" s="19"/>
      <c r="X6" s="19"/>
      <c r="Y6" s="20"/>
    </row>
    <row r="7" spans="1:25" ht="16.5" customHeight="1" x14ac:dyDescent="0.2">
      <c r="A7" s="29"/>
      <c r="C7" s="4"/>
      <c r="O7" s="28"/>
      <c r="Q7" s="18"/>
      <c r="R7" s="19"/>
      <c r="S7" s="19"/>
      <c r="T7" s="19"/>
      <c r="U7" s="19"/>
      <c r="V7" s="19"/>
      <c r="W7" s="19"/>
      <c r="X7" s="19"/>
      <c r="Y7" s="20"/>
    </row>
    <row r="8" spans="1:25" ht="16.5" customHeight="1" x14ac:dyDescent="0.2">
      <c r="A8" s="29"/>
      <c r="C8" s="4"/>
      <c r="O8" s="28"/>
      <c r="Q8" s="18"/>
      <c r="R8" s="19"/>
      <c r="S8" s="19"/>
      <c r="T8" s="19"/>
      <c r="U8" s="19"/>
      <c r="V8" s="19"/>
      <c r="W8" s="19"/>
      <c r="X8" s="19"/>
      <c r="Y8" s="20"/>
    </row>
    <row r="9" spans="1:25" ht="16.5" customHeight="1" x14ac:dyDescent="0.2">
      <c r="A9" s="29"/>
      <c r="C9" s="4"/>
      <c r="O9" s="28"/>
      <c r="Q9" s="18"/>
      <c r="R9" s="19"/>
      <c r="S9" s="19"/>
      <c r="T9" s="19"/>
      <c r="U9" s="19"/>
      <c r="V9" s="19"/>
      <c r="W9" s="19"/>
      <c r="X9" s="19"/>
      <c r="Y9" s="20"/>
    </row>
    <row r="10" spans="1:25" ht="16.5" customHeight="1" x14ac:dyDescent="0.2">
      <c r="A10" s="29"/>
      <c r="C10" s="4"/>
      <c r="O10" s="28"/>
      <c r="Q10" s="18"/>
      <c r="R10" s="19"/>
      <c r="S10" s="19"/>
      <c r="T10" s="19"/>
      <c r="U10" s="19"/>
      <c r="V10" s="19"/>
      <c r="W10" s="19"/>
      <c r="X10" s="19"/>
      <c r="Y10" s="20"/>
    </row>
    <row r="11" spans="1:25" ht="16.5" customHeight="1" x14ac:dyDescent="0.2">
      <c r="A11" s="29"/>
      <c r="C11" s="4"/>
      <c r="O11" s="28"/>
      <c r="Q11" s="18"/>
      <c r="R11" s="24" t="s">
        <v>4</v>
      </c>
      <c r="S11" s="19"/>
      <c r="T11" s="19"/>
      <c r="U11" s="19"/>
      <c r="V11" s="19"/>
      <c r="W11" s="19"/>
      <c r="X11" s="19"/>
      <c r="Y11" s="20"/>
    </row>
    <row r="12" spans="1:25" ht="16.5" customHeight="1" x14ac:dyDescent="0.2">
      <c r="A12" s="29"/>
      <c r="C12" s="4"/>
      <c r="O12" s="28"/>
      <c r="Q12" s="18"/>
      <c r="R12" s="19"/>
      <c r="S12" s="19"/>
      <c r="T12" s="19"/>
      <c r="U12" s="19"/>
      <c r="V12" s="19"/>
      <c r="W12" s="19"/>
      <c r="X12" s="19"/>
      <c r="Y12" s="20"/>
    </row>
    <row r="13" spans="1:25" ht="17.25" customHeight="1" x14ac:dyDescent="0.2">
      <c r="A13" s="29"/>
      <c r="C13" s="4"/>
      <c r="O13" s="28"/>
      <c r="Q13" s="18"/>
      <c r="R13" s="24" t="s">
        <v>5</v>
      </c>
      <c r="S13" s="19"/>
      <c r="T13" s="19"/>
      <c r="U13" s="19"/>
      <c r="V13" s="19"/>
      <c r="W13" s="19"/>
      <c r="X13" s="19"/>
      <c r="Y13" s="20"/>
    </row>
    <row r="14" spans="1:25" ht="16.5" customHeight="1" x14ac:dyDescent="0.2">
      <c r="A14" s="29"/>
      <c r="C14" s="4"/>
      <c r="O14" s="28"/>
      <c r="Q14" s="18"/>
      <c r="R14" s="19"/>
      <c r="S14" s="19"/>
      <c r="T14" s="19"/>
      <c r="U14" s="19"/>
      <c r="V14" s="19"/>
      <c r="W14" s="19"/>
      <c r="X14" s="19"/>
      <c r="Y14" s="20"/>
    </row>
    <row r="15" spans="1:25" ht="16.5" customHeight="1" x14ac:dyDescent="0.2">
      <c r="A15" s="29"/>
      <c r="C15" s="4"/>
      <c r="O15" s="28"/>
      <c r="Q15" s="18"/>
      <c r="R15" s="19"/>
      <c r="S15" s="24" t="s">
        <v>6</v>
      </c>
      <c r="T15" s="19"/>
      <c r="U15" s="19"/>
      <c r="V15" s="24" t="s">
        <v>6</v>
      </c>
      <c r="W15" s="19"/>
      <c r="X15" s="19"/>
      <c r="Y15" s="20"/>
    </row>
    <row r="16" spans="1:25" ht="16.5" customHeight="1" x14ac:dyDescent="0.2">
      <c r="A16" s="29"/>
      <c r="C16" s="4"/>
      <c r="O16" s="28"/>
      <c r="Q16" s="18"/>
      <c r="R16" s="19"/>
      <c r="S16" s="19"/>
      <c r="T16" s="19"/>
      <c r="U16" s="19"/>
      <c r="V16" s="19"/>
      <c r="W16" s="19"/>
      <c r="X16" s="19"/>
      <c r="Y16" s="20"/>
    </row>
    <row r="17" spans="1:25" ht="16.5" customHeight="1" x14ac:dyDescent="0.2">
      <c r="A17" s="29"/>
      <c r="C17" s="4"/>
      <c r="O17" s="28"/>
      <c r="Q17" s="18"/>
      <c r="R17" s="19"/>
      <c r="S17" s="19"/>
      <c r="T17" s="19"/>
      <c r="U17" s="19"/>
      <c r="V17" s="19"/>
      <c r="W17" s="19"/>
      <c r="X17" s="19"/>
      <c r="Y17" s="20"/>
    </row>
    <row r="18" spans="1:25" ht="22.5" customHeight="1" x14ac:dyDescent="0.2">
      <c r="A18" s="29"/>
      <c r="C18" s="4"/>
      <c r="O18" s="28"/>
      <c r="Q18" s="18"/>
      <c r="R18" s="19"/>
      <c r="S18" s="19"/>
      <c r="T18" s="19"/>
      <c r="U18" s="19"/>
      <c r="V18" s="19"/>
      <c r="W18" s="19"/>
      <c r="X18" s="19"/>
      <c r="Y18" s="20"/>
    </row>
    <row r="19" spans="1:25" ht="87" customHeight="1" x14ac:dyDescent="0.2">
      <c r="A19" s="29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1"/>
      <c r="O19" s="28"/>
      <c r="Q19" s="21"/>
      <c r="R19" s="22"/>
      <c r="S19" s="22"/>
      <c r="T19" s="22"/>
      <c r="U19" s="22"/>
      <c r="V19" s="22"/>
      <c r="W19" s="22"/>
      <c r="X19" s="22"/>
      <c r="Y19" s="23"/>
    </row>
    <row r="20" spans="1:25" ht="3.75" customHeight="1" x14ac:dyDescent="0.2">
      <c r="A20" s="34"/>
      <c r="B20" s="32"/>
      <c r="C20" s="30"/>
      <c r="D20" s="31"/>
      <c r="E20" s="35"/>
      <c r="F20" s="31"/>
      <c r="G20" s="35"/>
      <c r="H20" s="31"/>
      <c r="I20" s="35"/>
      <c r="J20" s="31"/>
      <c r="K20" s="35"/>
      <c r="L20" s="31"/>
      <c r="M20" s="35"/>
      <c r="N20" s="32"/>
      <c r="O20" s="33"/>
    </row>
    <row r="21" spans="1:25" ht="16.5" customHeight="1" x14ac:dyDescent="0.2">
      <c r="A21" s="1"/>
      <c r="C21" s="4"/>
      <c r="D21" s="6"/>
      <c r="E21" s="6"/>
      <c r="F21" s="6"/>
      <c r="G21" s="6"/>
      <c r="H21" s="6"/>
      <c r="I21" s="6"/>
      <c r="J21" s="6"/>
      <c r="K21" s="6"/>
      <c r="L21" s="6"/>
    </row>
    <row r="22" spans="1:25" ht="21.75" customHeight="1" x14ac:dyDescent="0.2"/>
    <row r="23" spans="1:25" ht="6.75" customHeight="1" x14ac:dyDescent="0.2"/>
    <row r="24" spans="1:25" ht="6" customHeight="1" x14ac:dyDescent="0.2">
      <c r="B24" s="8"/>
      <c r="C24" s="8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25" ht="4.5" customHeight="1" x14ac:dyDescent="0.2">
      <c r="B25" s="8"/>
      <c r="C25" s="8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25" ht="6" customHeight="1" x14ac:dyDescent="0.2">
      <c r="B26" s="8"/>
      <c r="C26" s="8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25" ht="6.75" customHeight="1" x14ac:dyDescent="0.2"/>
    <row r="28" spans="1:25" ht="4.5" customHeight="1" x14ac:dyDescent="0.2">
      <c r="H28" s="3"/>
      <c r="I28" s="3"/>
      <c r="J28" s="3"/>
      <c r="K28" s="3"/>
      <c r="L28" s="3"/>
    </row>
    <row r="29" spans="1:25" ht="18" customHeight="1" x14ac:dyDescent="0.2">
      <c r="B29" s="17"/>
      <c r="C29" s="17"/>
      <c r="D29" s="17"/>
      <c r="E29" s="17"/>
      <c r="F29" s="17"/>
      <c r="G29" s="3"/>
      <c r="H29" s="3"/>
      <c r="I29" s="3"/>
      <c r="J29" s="3"/>
      <c r="K29" s="3"/>
      <c r="L29" s="3"/>
    </row>
    <row r="30" spans="1:25" x14ac:dyDescent="0.2">
      <c r="B30" s="17"/>
      <c r="C30" s="17"/>
      <c r="D30" s="17"/>
      <c r="E30" s="17"/>
      <c r="F30" s="17"/>
      <c r="G30" s="3"/>
      <c r="H30" s="3"/>
      <c r="I30" s="3"/>
      <c r="J30" s="3"/>
      <c r="K30" s="3"/>
      <c r="L30" s="3"/>
    </row>
    <row r="31" spans="1:25" x14ac:dyDescent="0.2">
      <c r="B31" s="17"/>
      <c r="C31" s="17"/>
      <c r="D31" s="17"/>
      <c r="E31" s="17"/>
      <c r="F31" s="17"/>
      <c r="G31" s="3"/>
      <c r="H31" s="3"/>
      <c r="I31" s="3"/>
      <c r="J31" s="3"/>
      <c r="K31" s="3"/>
      <c r="L31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Berechnung</vt:lpstr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2019-05-29T12:44:30Z</cp:lastPrinted>
  <dcterms:created xsi:type="dcterms:W3CDTF">2010-08-25T11:28:54Z</dcterms:created>
  <dcterms:modified xsi:type="dcterms:W3CDTF">2024-03-27T15:25:18Z</dcterms:modified>
</cp:coreProperties>
</file>