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9_VERKEHR\9-2_Fahrleist-Verkehrsleist-Modal-Split\"/>
    </mc:Choice>
  </mc:AlternateContent>
  <xr:revisionPtr revIDLastSave="0" documentId="13_ncr:1_{692F510E-A2AC-4185-B5A6-F7D8C8E8D9E2}" xr6:coauthVersionLast="36" xr6:coauthVersionMax="36" xr10:uidLastSave="{00000000-0000-0000-0000-000000000000}"/>
  <bookViews>
    <workbookView xWindow="930" yWindow="0" windowWidth="28800" windowHeight="13665" tabRatio="802" activeTab="1" xr2:uid="{00000000-000D-0000-FFFF-FFFF00000000}"/>
  </bookViews>
  <sheets>
    <sheet name="Daten" sheetId="1" r:id="rId1"/>
    <sheet name="Diagramm" sheetId="6" r:id="rId2"/>
  </sheets>
  <externalReferences>
    <externalReference r:id="rId3"/>
  </externalReferences>
  <definedNames>
    <definedName name="Beschriftung">OFFSET(Daten!$B$11,0,0,COUNTA(Daten!$B$11:$B$11),-1)</definedName>
    <definedName name="Daten01">OFFSET(Daten!$D$11,0,0,COUNTA(Daten!$D$11:$D$11),-1)</definedName>
    <definedName name="Daten02">OFFSET(Daten!$E$11,0,0,COUNTA(Daten!$E$11:$E$11),-1)</definedName>
    <definedName name="Daten03">OFFSET(Daten!$F$11,0,0,COUNTA(Daten!$F$11:$F$11),-1)</definedName>
    <definedName name="Daten04">OFFSET(Daten!$G$11,0,0,COUNTA(Daten!$G$11:$G$11),-1)</definedName>
    <definedName name="Daten05">OFFSET(Daten!$H$11,0,0,COUNTA(Daten!$H$11:$H$11),-1)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Diagramm!$A$1:$O$26</definedName>
    <definedName name="Print_Area" localSheetId="1">Diagramm!$B$1:$N$25</definedName>
  </definedNames>
  <calcPr calcId="191029"/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D19" i="1" l="1"/>
  <c r="E19" i="1"/>
  <c r="F19" i="1"/>
  <c r="G19" i="1"/>
  <c r="H19" i="1"/>
  <c r="E23" i="1"/>
  <c r="D23" i="1"/>
  <c r="H23" i="1"/>
  <c r="G23" i="1"/>
  <c r="F23" i="1"/>
  <c r="H27" i="1" l="1"/>
  <c r="G27" i="1"/>
  <c r="F27" i="1"/>
  <c r="E27" i="1"/>
  <c r="D27" i="1"/>
  <c r="H11" i="1" l="1"/>
  <c r="G11" i="1"/>
  <c r="F11" i="1"/>
  <c r="E11" i="1"/>
  <c r="D11" i="1"/>
  <c r="W3" i="1" l="1"/>
</calcChain>
</file>

<file path=xl/sharedStrings.xml><?xml version="1.0" encoding="utf-8"?>
<sst xmlns="http://schemas.openxmlformats.org/spreadsheetml/2006/main" count="69" uniqueCount="37">
  <si>
    <t>Quelle:</t>
  </si>
  <si>
    <t>Hauptitel:</t>
  </si>
  <si>
    <t>Untertitel:</t>
  </si>
  <si>
    <t>Fußnote:</t>
  </si>
  <si>
    <t>Achsenbezeichnung 1:</t>
  </si>
  <si>
    <t>Achsenbezeichnung 2:</t>
  </si>
  <si>
    <t>Urlaubs- und Freizeitverkehr</t>
  </si>
  <si>
    <t>Berufs- und Ausbildungsverkehr</t>
  </si>
  <si>
    <t>Einkaufsfahrten</t>
  </si>
  <si>
    <t>Geschäftsreisen</t>
  </si>
  <si>
    <t>Begleitfahrten</t>
  </si>
  <si>
    <t>* Milliarden Personenkilometer</t>
  </si>
  <si>
    <t>Gesamt</t>
  </si>
  <si>
    <t>Mrd. Pkm</t>
  </si>
  <si>
    <t>%</t>
  </si>
  <si>
    <t>497,7 Mrd. Pkm</t>
  </si>
  <si>
    <t>244,6 Mrd. Pkm</t>
  </si>
  <si>
    <t>196,6 Mrd. Pkm</t>
  </si>
  <si>
    <t>143,3 Mrd. Pkm</t>
  </si>
  <si>
    <t>59,8 Mrd. Pkm</t>
  </si>
  <si>
    <t>1142,0 Mrd. Pkm</t>
  </si>
  <si>
    <t>1275,8 Mrd. Pkm</t>
  </si>
  <si>
    <t>544,4 Mrd. Pkm</t>
  </si>
  <si>
    <t>200,3 Mrd. Pkm</t>
  </si>
  <si>
    <t>186,5 Mrd. Pkm</t>
  </si>
  <si>
    <t>60,9 Mrd. Pkm</t>
  </si>
  <si>
    <t>283,6 Mrd. Pkm</t>
  </si>
  <si>
    <t>1229,6 Mrd. Pkm</t>
  </si>
  <si>
    <t>58,2 Mrd. Pkm</t>
  </si>
  <si>
    <t>215,3 Mrd. Pkm</t>
  </si>
  <si>
    <t>200,0 Mrd. Pkm</t>
  </si>
  <si>
    <t>496,2 Mrd. Pkm</t>
  </si>
  <si>
    <t>259,9 Mrd. Pkm</t>
  </si>
  <si>
    <t>1237,4 Mrd. Pkm</t>
  </si>
  <si>
    <t>1246,0 Mrd. Pkm</t>
  </si>
  <si>
    <t>Personenverkehrsleistung nach Fahrzwecken 2003 und 2019 im Vergleich, Anteile in Prozent</t>
  </si>
  <si>
    <t>Bundesministerium für Verkehr und digitale Infrastruktur (Hrsg.), Verkehr in Zahlen 2021/2022, S.225 und ältere Jahrgänge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</si>
</sst>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0.0\ %"/>
    <numFmt numFmtId="166" formatCode="#,##0.0\ &quot;Mrd. Pkm&quot;"/>
    <numFmt numFmtId="167" formatCode="0.0%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10"/>
      <color rgb="FFFF0000"/>
      <name val="Cambria"/>
      <family val="1"/>
    </font>
    <font>
      <sz val="12"/>
      <color rgb="FFFF0000"/>
      <name val="Meta Offc"/>
      <family val="2"/>
    </font>
    <font>
      <b/>
      <sz val="9"/>
      <color rgb="FFFF000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sz val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8" fillId="25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6" xfId="0" applyBorder="1"/>
    <xf numFmtId="0" fontId="0" fillId="0" borderId="16" xfId="0" applyBorder="1" applyProtection="1"/>
    <xf numFmtId="0" fontId="0" fillId="0" borderId="11" xfId="0" applyBorder="1"/>
    <xf numFmtId="0" fontId="0" fillId="24" borderId="17" xfId="0" applyFill="1" applyBorder="1"/>
    <xf numFmtId="0" fontId="0" fillId="0" borderId="11" xfId="0" applyBorder="1" applyProtection="1"/>
    <xf numFmtId="0" fontId="0" fillId="0" borderId="12" xfId="0" applyBorder="1"/>
    <xf numFmtId="0" fontId="29" fillId="24" borderId="0" xfId="0" applyFont="1" applyFill="1"/>
    <xf numFmtId="0" fontId="30" fillId="0" borderId="0" xfId="0" applyFont="1" applyBorder="1" applyAlignment="1">
      <alignment vertical="top"/>
    </xf>
    <xf numFmtId="0" fontId="31" fillId="25" borderId="21" xfId="0" applyFont="1" applyFill="1" applyBorder="1" applyAlignment="1">
      <alignment horizontal="left" vertical="center" wrapText="1"/>
    </xf>
    <xf numFmtId="0" fontId="32" fillId="24" borderId="19" xfId="0" applyNumberFormat="1" applyFont="1" applyFill="1" applyBorder="1" applyAlignment="1">
      <alignment horizontal="center" vertical="center" wrapText="1"/>
    </xf>
    <xf numFmtId="0" fontId="32" fillId="26" borderId="19" xfId="0" applyNumberFormat="1" applyFont="1" applyFill="1" applyBorder="1" applyAlignment="1">
      <alignment horizontal="center" vertical="center" wrapText="1"/>
    </xf>
    <xf numFmtId="165" fontId="33" fillId="26" borderId="26" xfId="0" applyNumberFormat="1" applyFont="1" applyFill="1" applyBorder="1" applyAlignment="1">
      <alignment horizontal="center" vertical="center" wrapText="1"/>
    </xf>
    <xf numFmtId="166" fontId="33" fillId="24" borderId="26" xfId="0" applyNumberFormat="1" applyFont="1" applyFill="1" applyBorder="1" applyAlignment="1">
      <alignment horizontal="center" vertical="center" wrapText="1"/>
    </xf>
    <xf numFmtId="0" fontId="29" fillId="24" borderId="0" xfId="0" applyFont="1" applyFill="1" applyBorder="1" applyProtection="1"/>
    <xf numFmtId="0" fontId="28" fillId="25" borderId="27" xfId="0" applyFont="1" applyFill="1" applyBorder="1" applyAlignment="1">
      <alignment horizontal="center" vertical="center" wrapText="1"/>
    </xf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5" fillId="24" borderId="17" xfId="0" applyFont="1" applyFill="1" applyBorder="1" applyAlignment="1" applyProtection="1">
      <alignment horizontal="left" vertical="top" wrapText="1"/>
    </xf>
    <xf numFmtId="0" fontId="0" fillId="0" borderId="17" xfId="0" applyBorder="1"/>
    <xf numFmtId="0" fontId="0" fillId="0" borderId="18" xfId="0" applyBorder="1"/>
    <xf numFmtId="165" fontId="33" fillId="26" borderId="20" xfId="0" applyNumberFormat="1" applyFont="1" applyFill="1" applyBorder="1" applyAlignment="1">
      <alignment horizontal="center" vertical="center" wrapText="1"/>
    </xf>
    <xf numFmtId="0" fontId="34" fillId="24" borderId="0" xfId="0" applyFont="1" applyFill="1"/>
    <xf numFmtId="0" fontId="26" fillId="24" borderId="0" xfId="0" applyFont="1" applyFill="1" applyAlignment="1" applyProtection="1">
      <alignment horizontal="center"/>
    </xf>
    <xf numFmtId="166" fontId="33" fillId="24" borderId="20" xfId="0" applyNumberFormat="1" applyFont="1" applyFill="1" applyBorder="1" applyAlignment="1">
      <alignment horizontal="center" vertical="center" wrapText="1"/>
    </xf>
    <xf numFmtId="0" fontId="26" fillId="24" borderId="0" xfId="0" applyNumberFormat="1" applyFont="1" applyFill="1" applyAlignment="1" applyProtection="1">
      <alignment horizontal="center"/>
    </xf>
    <xf numFmtId="0" fontId="26" fillId="24" borderId="0" xfId="0" applyFont="1" applyFill="1" applyAlignment="1">
      <alignment horizontal="center"/>
    </xf>
    <xf numFmtId="0" fontId="29" fillId="24" borderId="0" xfId="0" applyFont="1" applyFill="1" applyAlignment="1">
      <alignment horizontal="center"/>
    </xf>
    <xf numFmtId="0" fontId="29" fillId="24" borderId="0" xfId="0" applyFont="1" applyFill="1" applyBorder="1" applyAlignment="1" applyProtection="1">
      <alignment horizontal="center"/>
    </xf>
    <xf numFmtId="0" fontId="31" fillId="25" borderId="21" xfId="0" applyFont="1" applyFill="1" applyBorder="1" applyAlignment="1">
      <alignment horizontal="center" vertical="center" wrapText="1"/>
    </xf>
    <xf numFmtId="0" fontId="34" fillId="24" borderId="0" xfId="0" applyFont="1" applyFill="1" applyAlignment="1">
      <alignment horizontal="center"/>
    </xf>
    <xf numFmtId="0" fontId="34" fillId="24" borderId="0" xfId="0" applyFont="1" applyFill="1" applyAlignment="1" applyProtection="1">
      <alignment horizontal="center"/>
    </xf>
    <xf numFmtId="0" fontId="26" fillId="0" borderId="0" xfId="0" applyFont="1" applyFill="1" applyAlignment="1">
      <alignment horizontal="center"/>
    </xf>
    <xf numFmtId="0" fontId="26" fillId="0" borderId="0" xfId="0" applyFont="1" applyFill="1" applyAlignment="1" applyProtection="1">
      <alignment horizontal="center"/>
    </xf>
    <xf numFmtId="167" fontId="26" fillId="24" borderId="0" xfId="0" applyNumberFormat="1" applyFont="1" applyFill="1" applyAlignment="1" applyProtection="1">
      <alignment horizontal="center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3" xfId="0" applyFont="1" applyFill="1" applyBorder="1" applyAlignment="1" applyProtection="1">
      <alignment horizontal="left"/>
      <protection locked="0"/>
    </xf>
    <xf numFmtId="0" fontId="34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1236376320094"/>
          <c:y val="7.0518421907796294E-2"/>
          <c:w val="0.54396634761933793"/>
          <c:h val="0.83320036745601744"/>
        </c:manualLayout>
      </c:layout>
      <c:doughnutChart>
        <c:varyColors val="1"/>
        <c:ser>
          <c:idx val="0"/>
          <c:order val="0"/>
          <c:tx>
            <c:strRef>
              <c:f>Daten!$B$11</c:f>
              <c:strCache>
                <c:ptCount val="1"/>
                <c:pt idx="0">
                  <c:v>2003</c:v>
                </c:pt>
              </c:strCache>
            </c:strRef>
          </c:tx>
          <c:spPr>
            <a:ln>
              <a:solidFill>
                <a:srgbClr val="FFFFFF"/>
              </a:solidFill>
            </a:ln>
          </c:spPr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77E-46CA-9DAD-0B224F8BB6FB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77E-46CA-9DAD-0B224F8BB6FB}"/>
              </c:ext>
            </c:extLst>
          </c:dPt>
          <c:dLbls>
            <c:dLbl>
              <c:idx val="0"/>
              <c:layout>
                <c:manualLayout>
                  <c:x val="-6.921115577853406E-3"/>
                  <c:y val="-8.56108363051999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7E-46CA-9DAD-0B224F8BB6FB}"/>
                </c:ext>
              </c:extLst>
            </c:dLbl>
            <c:dLbl>
              <c:idx val="1"/>
              <c:layout>
                <c:manualLayout>
                  <c:x val="-2.0097614855245274E-2"/>
                  <c:y val="-1.7152708032640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7E-46CA-9DAD-0B224F8BB6FB}"/>
                </c:ext>
              </c:extLst>
            </c:dLbl>
            <c:dLbl>
              <c:idx val="2"/>
              <c:layout>
                <c:manualLayout>
                  <c:x val="1.6080272260095892E-4"/>
                  <c:y val="5.23126065493905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7E-46CA-9DAD-0B224F8BB6FB}"/>
                </c:ext>
              </c:extLst>
            </c:dLbl>
            <c:dLbl>
              <c:idx val="3"/>
              <c:layout>
                <c:manualLayout>
                  <c:x val="-4.9653757741589593E-3"/>
                  <c:y val="8.62194545593963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7E-46CA-9DAD-0B224F8BB6FB}"/>
                </c:ext>
              </c:extLst>
            </c:dLbl>
            <c:dLbl>
              <c:idx val="4"/>
              <c:layout>
                <c:manualLayout>
                  <c:x val="-1.9685064783701023E-3"/>
                  <c:y val="-2.4491721363577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7E-46CA-9DAD-0B224F8BB6FB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Daten!$D$9:$H$9</c:f>
              <c:strCache>
                <c:ptCount val="5"/>
                <c:pt idx="0">
                  <c:v>Urlaubs- und Freizeitverkehr</c:v>
                </c:pt>
                <c:pt idx="1">
                  <c:v>Berufs- und Ausbildungsverkehr</c:v>
                </c:pt>
                <c:pt idx="2">
                  <c:v>Einkaufsfahrten</c:v>
                </c:pt>
                <c:pt idx="3">
                  <c:v>Geschäftsreisen</c:v>
                </c:pt>
                <c:pt idx="4">
                  <c:v>Begleitfahrten</c:v>
                </c:pt>
              </c:strCache>
            </c:strRef>
          </c:cat>
          <c:val>
            <c:numRef>
              <c:f>Daten!$D$11:$H$11</c:f>
              <c:numCache>
                <c:formatCode>0.0\ %</c:formatCode>
                <c:ptCount val="5"/>
                <c:pt idx="0">
                  <c:v>0.43581436077057795</c:v>
                </c:pt>
                <c:pt idx="1">
                  <c:v>0.21418563922942205</c:v>
                </c:pt>
                <c:pt idx="2">
                  <c:v>0.17215411558669003</c:v>
                </c:pt>
                <c:pt idx="3">
                  <c:v>0.12548161120840631</c:v>
                </c:pt>
                <c:pt idx="4">
                  <c:v>5.2364273204903673E-2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7E-46CA-9DAD-0B224F8BB6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legend>
      <c:legendPos val="r"/>
      <c:layout>
        <c:manualLayout>
          <c:xMode val="edge"/>
          <c:yMode val="edge"/>
          <c:x val="0.78529307766513301"/>
          <c:y val="0.15329072419639869"/>
          <c:w val="0.20377635367992225"/>
          <c:h val="0.6850470844219434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1236376320094"/>
          <c:y val="7.609925355278159E-2"/>
          <c:w val="0.54032282473435622"/>
          <c:h val="0.82761953581103209"/>
        </c:manualLayout>
      </c:layout>
      <c:doughnutChart>
        <c:varyColors val="1"/>
        <c:ser>
          <c:idx val="0"/>
          <c:order val="0"/>
          <c:tx>
            <c:strRef>
              <c:f>Daten!$B$15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FFFFFF"/>
              </a:solidFill>
            </a:ln>
          </c:spPr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370-4E97-8FBE-75297059AFC3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370-4E97-8FBE-75297059AFC3}"/>
              </c:ext>
            </c:extLst>
          </c:dPt>
          <c:dLbls>
            <c:dLbl>
              <c:idx val="0"/>
              <c:layout>
                <c:manualLayout>
                  <c:x val="4.0094530770913503E-3"/>
                  <c:y val="2.2133490416899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70-4E97-8FBE-75297059AFC3}"/>
                </c:ext>
              </c:extLst>
            </c:dLbl>
            <c:dLbl>
              <c:idx val="1"/>
              <c:layout>
                <c:manualLayout>
                  <c:x val="-1.4632330527772897E-2"/>
                  <c:y val="-1.9943123855133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70-4E97-8FBE-75297059AFC3}"/>
                </c:ext>
              </c:extLst>
            </c:dLbl>
            <c:dLbl>
              <c:idx val="2"/>
              <c:layout>
                <c:manualLayout>
                  <c:x val="-3.4827201623806262E-3"/>
                  <c:y val="1.3602508122416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70-4E97-8FBE-75297059AFC3}"/>
                </c:ext>
              </c:extLst>
            </c:dLbl>
            <c:dLbl>
              <c:idx val="3"/>
              <c:layout>
                <c:manualLayout>
                  <c:x val="4.9990855331345167E-4"/>
                  <c:y val="3.0411138109544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70-4E97-8FBE-75297059AFC3}"/>
                </c:ext>
              </c:extLst>
            </c:dLbl>
            <c:dLbl>
              <c:idx val="4"/>
              <c:layout>
                <c:manualLayout>
                  <c:x val="-3.7902679208609616E-3"/>
                  <c:y val="-2.4491721363577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70-4E97-8FBE-75297059AFC3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Daten!$D$9:$H$9</c:f>
              <c:strCache>
                <c:ptCount val="5"/>
                <c:pt idx="0">
                  <c:v>Urlaubs- und Freizeitverkehr</c:v>
                </c:pt>
                <c:pt idx="1">
                  <c:v>Berufs- und Ausbildungsverkehr</c:v>
                </c:pt>
                <c:pt idx="2">
                  <c:v>Einkaufsfahrten</c:v>
                </c:pt>
                <c:pt idx="3">
                  <c:v>Geschäftsreisen</c:v>
                </c:pt>
                <c:pt idx="4">
                  <c:v>Begleitfahrten</c:v>
                </c:pt>
              </c:strCache>
            </c:strRef>
          </c:cat>
          <c:val>
            <c:numRef>
              <c:f>Daten!$D$15:$H$15</c:f>
              <c:numCache>
                <c:formatCode>0.0\ %</c:formatCode>
                <c:ptCount val="5"/>
                <c:pt idx="0">
                  <c:v>0.40706260032102726</c:v>
                </c:pt>
                <c:pt idx="1">
                  <c:v>0.21011235955056182</c:v>
                </c:pt>
                <c:pt idx="2">
                  <c:v>0.16059390048154093</c:v>
                </c:pt>
                <c:pt idx="3">
                  <c:v>0.17560192616372391</c:v>
                </c:pt>
                <c:pt idx="4">
                  <c:v>4.6548956661316213E-2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70-4E97-8FBE-75297059AF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228600</xdr:rowOff>
    </xdr:from>
    <xdr:to>
      <xdr:col>9</xdr:col>
      <xdr:colOff>7275</xdr:colOff>
      <xdr:row>11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1200150" y="2219325"/>
          <a:ext cx="8856000" cy="1905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1190625</xdr:colOff>
      <xdr:row>15</xdr:row>
      <xdr:rowOff>8524</xdr:rowOff>
    </xdr:from>
    <xdr:to>
      <xdr:col>8</xdr:col>
      <xdr:colOff>1207425</xdr:colOff>
      <xdr:row>15</xdr:row>
      <xdr:rowOff>20050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190625" y="3180349"/>
          <a:ext cx="8856000" cy="11526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4</xdr:row>
      <xdr:rowOff>7937</xdr:rowOff>
    </xdr:from>
    <xdr:to>
      <xdr:col>19</xdr:col>
      <xdr:colOff>635000</xdr:colOff>
      <xdr:row>18</xdr:row>
      <xdr:rowOff>1095376</xdr:rowOff>
    </xdr:to>
    <xdr:sp macro="" textlink="">
      <xdr:nvSpPr>
        <xdr:cNvPr id="23" name="Rechteck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46062" y="952500"/>
          <a:ext cx="11025188" cy="3960814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15</xdr:col>
      <xdr:colOff>103189</xdr:colOff>
      <xdr:row>19</xdr:row>
      <xdr:rowOff>13612</xdr:rowOff>
    </xdr:from>
    <xdr:to>
      <xdr:col>19</xdr:col>
      <xdr:colOff>642939</xdr:colOff>
      <xdr:row>22</xdr:row>
      <xdr:rowOff>59690</xdr:rowOff>
    </xdr:to>
    <xdr:sp macro="" textlink="Daten!W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445377" y="4934862"/>
          <a:ext cx="3833812" cy="347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Verkehr und digitale Infrastruktur (Hrsg.), Verkehr in Zahlen 2021/2022, S.225 und ältere Jahrgänge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27677</xdr:colOff>
      <xdr:row>19</xdr:row>
      <xdr:rowOff>13612</xdr:rowOff>
    </xdr:from>
    <xdr:to>
      <xdr:col>4</xdr:col>
      <xdr:colOff>919714</xdr:colOff>
      <xdr:row>22</xdr:row>
      <xdr:rowOff>26557</xdr:rowOff>
    </xdr:to>
    <xdr:sp macro="" textlink="Daten!B4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49927" y="4934862"/>
          <a:ext cx="1669912" cy="3145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Milliarden Personenkilometer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149084</xdr:colOff>
      <xdr:row>0</xdr:row>
      <xdr:rowOff>249720</xdr:rowOff>
    </xdr:from>
    <xdr:to>
      <xdr:col>12</xdr:col>
      <xdr:colOff>877953</xdr:colOff>
      <xdr:row>2</xdr:row>
      <xdr:rowOff>21534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9084" y="249720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Personenverkehrsleistung nach Fahrzwecken 2003 und 2019 im Vergleich, Anteile in Prozent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8288</xdr:colOff>
      <xdr:row>1</xdr:row>
      <xdr:rowOff>3483</xdr:rowOff>
    </xdr:from>
    <xdr:to>
      <xdr:col>19</xdr:col>
      <xdr:colOff>615462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28096" y="259925"/>
          <a:ext cx="1103338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24852</xdr:colOff>
      <xdr:row>18</xdr:row>
      <xdr:rowOff>1099843</xdr:rowOff>
    </xdr:from>
    <xdr:to>
      <xdr:col>19</xdr:col>
      <xdr:colOff>627063</xdr:colOff>
      <xdr:row>18</xdr:row>
      <xdr:rowOff>1099843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47102" y="4917781"/>
          <a:ext cx="1101621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188428</xdr:rowOff>
    </xdr:from>
    <xdr:to>
      <xdr:col>12</xdr:col>
      <xdr:colOff>803837</xdr:colOff>
      <xdr:row>22</xdr:row>
      <xdr:rowOff>24846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7937</xdr:colOff>
      <xdr:row>2</xdr:row>
      <xdr:rowOff>150813</xdr:rowOff>
    </xdr:from>
    <xdr:to>
      <xdr:col>22</xdr:col>
      <xdr:colOff>224400</xdr:colOff>
      <xdr:row>21</xdr:row>
      <xdr:rowOff>34856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444500</xdr:colOff>
      <xdr:row>2</xdr:row>
      <xdr:rowOff>119063</xdr:rowOff>
    </xdr:from>
    <xdr:to>
      <xdr:col>8</xdr:col>
      <xdr:colOff>236162</xdr:colOff>
      <xdr:row>3</xdr:row>
      <xdr:rowOff>151301</xdr:rowOff>
    </xdr:to>
    <xdr:sp macro="" textlink="[1]Daten!B2">
      <xdr:nvSpPr>
        <xdr:cNvPr id="24" name="Textfeld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492375" y="627063"/>
          <a:ext cx="839412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2003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16</xdr:col>
      <xdr:colOff>460375</xdr:colOff>
      <xdr:row>2</xdr:row>
      <xdr:rowOff>119063</xdr:rowOff>
    </xdr:from>
    <xdr:ext cx="584019" cy="263668"/>
    <xdr:sp macro="" textlink="" fLocksText="0">
      <xdr:nvSpPr>
        <xdr:cNvPr id="28" name="Textfeld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8810625" y="627063"/>
          <a:ext cx="584019" cy="26366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10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2019</a:t>
          </a:r>
        </a:p>
      </xdr:txBody>
    </xdr:sp>
    <xdr:clientData fLocksWithSheet="0"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0.3374</cdr:x>
      <cdr:y>0.41673</cdr:y>
    </cdr:from>
    <cdr:to>
      <cdr:x>0.50072</cdr:x>
      <cdr:y>0.52902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352110" y="1896640"/>
          <a:ext cx="1138517" cy="511079"/>
        </a:xfrm>
        <a:prstGeom xmlns:a="http://schemas.openxmlformats.org/drawingml/2006/main" prst="rect">
          <a:avLst/>
        </a:prstGeom>
        <a:solidFill xmlns:a="http://schemas.openxmlformats.org/drawingml/2006/main">
          <a:srgbClr val="080808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1.142</a:t>
          </a:r>
          <a:r>
            <a:rPr lang="en-US" sz="10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Mrd. Pkm*</a:t>
          </a:r>
          <a:endParaRPr lang="en-US" sz="10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0.33863</cdr:x>
      <cdr:y>0.42925</cdr:y>
    </cdr:from>
    <cdr:to>
      <cdr:x>0.50176</cdr:x>
      <cdr:y>0.54091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363371" y="1964803"/>
          <a:ext cx="1138518" cy="511079"/>
        </a:xfrm>
        <a:prstGeom xmlns:a="http://schemas.openxmlformats.org/drawingml/2006/main" prst="rect">
          <a:avLst/>
        </a:prstGeom>
        <a:solidFill xmlns:a="http://schemas.openxmlformats.org/drawingml/2006/main">
          <a:srgbClr val="080808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1.246</a:t>
          </a:r>
          <a:r>
            <a:rPr lang="en-US" sz="10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Mrd. Pkm*</a:t>
          </a:r>
          <a:endParaRPr lang="en-US" sz="10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ba\gruppen\I1.5\Int\DATEN-ZUR-UMWELT\_DzU-ARTIKEL\09_VERKEHR\9-2_Fahrleist-Verkehrsaufw-Modal-Split\5_Abb_Modal-Split-Personenverkehr_2019-05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"/>
      <sheetName val="Diagramm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28"/>
  <sheetViews>
    <sheetView showGridLines="0" zoomScaleNormal="100" workbookViewId="0">
      <selection activeCell="L15" sqref="L15"/>
    </sheetView>
  </sheetViews>
  <sheetFormatPr baseColWidth="10" defaultColWidth="11.42578125" defaultRowHeight="12.75" x14ac:dyDescent="0.2"/>
  <cols>
    <col min="1" max="1" width="18" style="14" bestFit="1" customWidth="1"/>
    <col min="2" max="2" width="16.7109375" style="14" customWidth="1"/>
    <col min="3" max="3" width="16.7109375" style="14" hidden="1" customWidth="1"/>
    <col min="4" max="8" width="19.5703125" style="14" customWidth="1"/>
    <col min="9" max="9" width="18.140625" style="13" bestFit="1" customWidth="1"/>
    <col min="10" max="12" width="11.42578125" style="13"/>
    <col min="13" max="16384" width="11.42578125" style="14"/>
  </cols>
  <sheetData>
    <row r="1" spans="1:23" ht="15.95" customHeight="1" x14ac:dyDescent="0.2">
      <c r="A1" s="19" t="s">
        <v>1</v>
      </c>
      <c r="B1" s="63" t="s">
        <v>35</v>
      </c>
      <c r="C1" s="63"/>
      <c r="D1" s="64"/>
      <c r="E1" s="64"/>
      <c r="F1" s="64"/>
      <c r="G1" s="64"/>
      <c r="H1" s="64"/>
    </row>
    <row r="2" spans="1:23" ht="15.95" customHeight="1" x14ac:dyDescent="0.2">
      <c r="A2" s="19" t="s">
        <v>2</v>
      </c>
      <c r="B2" s="63"/>
      <c r="C2" s="63"/>
      <c r="D2" s="64"/>
      <c r="E2" s="64"/>
      <c r="F2" s="64"/>
      <c r="G2" s="64"/>
      <c r="H2" s="64"/>
    </row>
    <row r="3" spans="1:23" ht="15.95" customHeight="1" x14ac:dyDescent="0.2">
      <c r="A3" s="19" t="s">
        <v>0</v>
      </c>
      <c r="B3" s="63" t="s">
        <v>36</v>
      </c>
      <c r="C3" s="63"/>
      <c r="D3" s="64"/>
      <c r="E3" s="64"/>
      <c r="F3" s="64"/>
      <c r="G3" s="64"/>
      <c r="H3" s="64"/>
      <c r="W3" s="14" t="str">
        <f>"Quelle: "&amp;Daten!B3</f>
        <v>Quelle: Bundesministerium für Verkehr und digitale Infrastruktur (Hrsg.), Verkehr in Zahlen 2021/2022, S.225 und ältere Jahrgänge</v>
      </c>
    </row>
    <row r="4" spans="1:23" x14ac:dyDescent="0.2">
      <c r="A4" s="19" t="s">
        <v>3</v>
      </c>
      <c r="B4" s="63" t="s">
        <v>11</v>
      </c>
      <c r="C4" s="63"/>
      <c r="D4" s="64"/>
      <c r="E4" s="64"/>
      <c r="F4" s="64"/>
      <c r="G4" s="64"/>
      <c r="H4" s="64"/>
    </row>
    <row r="5" spans="1:23" x14ac:dyDescent="0.2">
      <c r="A5" s="19" t="s">
        <v>4</v>
      </c>
      <c r="B5" s="63"/>
      <c r="C5" s="63"/>
      <c r="D5" s="64"/>
      <c r="E5" s="64"/>
      <c r="F5" s="64"/>
      <c r="G5" s="64"/>
      <c r="H5" s="64"/>
    </row>
    <row r="6" spans="1:23" x14ac:dyDescent="0.2">
      <c r="A6" s="20" t="s">
        <v>5</v>
      </c>
      <c r="B6" s="65"/>
      <c r="C6" s="65"/>
      <c r="D6" s="66"/>
      <c r="E6" s="66"/>
      <c r="F6" s="66"/>
      <c r="G6" s="66"/>
      <c r="H6" s="66"/>
    </row>
    <row r="8" spans="1:23" x14ac:dyDescent="0.2">
      <c r="A8" s="15"/>
      <c r="B8" s="15"/>
      <c r="C8" s="15"/>
      <c r="D8" s="13"/>
      <c r="E8" s="16"/>
      <c r="F8" s="16"/>
      <c r="G8" s="16"/>
      <c r="H8" s="16"/>
    </row>
    <row r="9" spans="1:23" ht="27" customHeight="1" x14ac:dyDescent="0.2">
      <c r="A9" s="13"/>
      <c r="B9" s="37"/>
      <c r="C9" s="37"/>
      <c r="D9" s="25" t="s">
        <v>6</v>
      </c>
      <c r="E9" s="25" t="s">
        <v>7</v>
      </c>
      <c r="F9" s="25" t="s">
        <v>8</v>
      </c>
      <c r="G9" s="25" t="s">
        <v>9</v>
      </c>
      <c r="H9" s="25" t="s">
        <v>10</v>
      </c>
      <c r="I9" s="25" t="s">
        <v>12</v>
      </c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s="54" customFormat="1" ht="18.75" customHeight="1" x14ac:dyDescent="0.2">
      <c r="A10" s="51"/>
      <c r="B10" s="38">
        <v>2003</v>
      </c>
      <c r="C10" s="38" t="s">
        <v>13</v>
      </c>
      <c r="D10" s="52" t="s">
        <v>15</v>
      </c>
      <c r="E10" s="52" t="s">
        <v>16</v>
      </c>
      <c r="F10" s="52" t="s">
        <v>17</v>
      </c>
      <c r="G10" s="52" t="s">
        <v>18</v>
      </c>
      <c r="H10" s="52" t="s">
        <v>19</v>
      </c>
      <c r="I10" s="41" t="s">
        <v>20</v>
      </c>
      <c r="J10" s="51"/>
      <c r="K10" s="53"/>
      <c r="L10" s="51"/>
    </row>
    <row r="11" spans="1:23" s="54" customFormat="1" ht="18.75" customHeight="1" x14ac:dyDescent="0.2">
      <c r="A11" s="51"/>
      <c r="B11" s="39">
        <v>2003</v>
      </c>
      <c r="C11" s="39" t="s">
        <v>14</v>
      </c>
      <c r="D11" s="49">
        <f>497.7/1142</f>
        <v>0.43581436077057795</v>
      </c>
      <c r="E11" s="49">
        <f>244.6/1142</f>
        <v>0.21418563922942205</v>
      </c>
      <c r="F11" s="49">
        <f>196.6/1142</f>
        <v>0.17215411558669003</v>
      </c>
      <c r="G11" s="49">
        <f>143.3/1142</f>
        <v>0.12548161120840631</v>
      </c>
      <c r="H11" s="40">
        <f>59.8/1142</f>
        <v>5.2364273204903673E-2</v>
      </c>
      <c r="I11" s="40">
        <v>1</v>
      </c>
      <c r="J11" s="51"/>
      <c r="K11" s="51"/>
      <c r="L11" s="51"/>
    </row>
    <row r="12" spans="1:23" x14ac:dyDescent="0.2">
      <c r="B12" s="35"/>
      <c r="C12" s="35"/>
      <c r="D12" s="35"/>
      <c r="E12" s="35"/>
      <c r="F12" s="35"/>
      <c r="G12" s="35"/>
      <c r="H12" s="35"/>
      <c r="I12" s="42"/>
    </row>
    <row r="13" spans="1:23" ht="24" x14ac:dyDescent="0.2">
      <c r="B13" s="37"/>
      <c r="C13" s="37"/>
      <c r="D13" s="25" t="s">
        <v>6</v>
      </c>
      <c r="E13" s="25" t="s">
        <v>7</v>
      </c>
      <c r="F13" s="25" t="s">
        <v>8</v>
      </c>
      <c r="G13" s="25" t="s">
        <v>9</v>
      </c>
      <c r="H13" s="25" t="s">
        <v>10</v>
      </c>
      <c r="I13" s="25" t="s">
        <v>12</v>
      </c>
    </row>
    <row r="14" spans="1:23" s="54" customFormat="1" ht="18.75" customHeight="1" x14ac:dyDescent="0.2">
      <c r="B14" s="38">
        <v>2019</v>
      </c>
      <c r="C14" s="38" t="s">
        <v>13</v>
      </c>
      <c r="D14" s="52">
        <v>507.2</v>
      </c>
      <c r="E14" s="52">
        <v>261.8</v>
      </c>
      <c r="F14" s="52">
        <v>200.1</v>
      </c>
      <c r="G14" s="52">
        <v>218.8</v>
      </c>
      <c r="H14" s="52">
        <v>58</v>
      </c>
      <c r="I14" s="41" t="s">
        <v>34</v>
      </c>
      <c r="J14" s="51"/>
      <c r="K14" s="51"/>
      <c r="L14" s="51"/>
    </row>
    <row r="15" spans="1:23" s="54" customFormat="1" ht="18.75" customHeight="1" x14ac:dyDescent="0.2">
      <c r="B15" s="39">
        <v>2019</v>
      </c>
      <c r="C15" s="39" t="s">
        <v>14</v>
      </c>
      <c r="D15" s="49">
        <f>507.2/1246</f>
        <v>0.40706260032102726</v>
      </c>
      <c r="E15" s="49">
        <f>261.8/1246</f>
        <v>0.21011235955056182</v>
      </c>
      <c r="F15" s="49">
        <f>200.1/1246</f>
        <v>0.16059390048154093</v>
      </c>
      <c r="G15" s="49">
        <f>218.8/1246</f>
        <v>0.17560192616372391</v>
      </c>
      <c r="H15" s="40">
        <f>58/1246</f>
        <v>4.6548956661316213E-2</v>
      </c>
      <c r="I15" s="40">
        <v>1</v>
      </c>
      <c r="J15" s="51"/>
      <c r="K15" s="62"/>
      <c r="L15" s="51"/>
    </row>
    <row r="16" spans="1:23" s="54" customFormat="1" x14ac:dyDescent="0.2">
      <c r="B16" s="55"/>
      <c r="C16" s="55"/>
      <c r="D16" s="55"/>
      <c r="E16" s="55"/>
      <c r="F16" s="55"/>
      <c r="G16" s="55"/>
      <c r="H16" s="55"/>
      <c r="I16" s="56"/>
      <c r="J16" s="51"/>
      <c r="K16" s="51"/>
      <c r="L16" s="51"/>
    </row>
    <row r="17" spans="2:12" s="54" customFormat="1" ht="24" x14ac:dyDescent="0.2">
      <c r="B17" s="57"/>
      <c r="C17" s="57"/>
      <c r="D17" s="25" t="s">
        <v>6</v>
      </c>
      <c r="E17" s="25" t="s">
        <v>7</v>
      </c>
      <c r="F17" s="25" t="s">
        <v>8</v>
      </c>
      <c r="G17" s="25" t="s">
        <v>9</v>
      </c>
      <c r="H17" s="25" t="s">
        <v>10</v>
      </c>
      <c r="I17" s="25" t="s">
        <v>12</v>
      </c>
      <c r="J17" s="51"/>
      <c r="K17" s="51"/>
      <c r="L17" s="51"/>
    </row>
    <row r="18" spans="2:12" s="54" customFormat="1" ht="18" customHeight="1" x14ac:dyDescent="0.2">
      <c r="B18" s="38">
        <v>2018</v>
      </c>
      <c r="C18" s="38" t="s">
        <v>13</v>
      </c>
      <c r="D18" s="52">
        <v>502.2</v>
      </c>
      <c r="E18" s="52">
        <v>260.39999999999998</v>
      </c>
      <c r="F18" s="52">
        <v>200.2</v>
      </c>
      <c r="G18" s="52">
        <v>216.8</v>
      </c>
      <c r="H18" s="52">
        <v>57.8</v>
      </c>
      <c r="I18" s="41" t="s">
        <v>33</v>
      </c>
      <c r="J18" s="51"/>
      <c r="K18" s="51"/>
      <c r="L18" s="51"/>
    </row>
    <row r="19" spans="2:12" s="54" customFormat="1" ht="18" customHeight="1" x14ac:dyDescent="0.2">
      <c r="B19" s="39">
        <v>2018</v>
      </c>
      <c r="C19" s="39" t="s">
        <v>14</v>
      </c>
      <c r="D19" s="49">
        <f>502.2/1237.4</f>
        <v>0.40585097785679647</v>
      </c>
      <c r="E19" s="49">
        <f>260.4/1237.4</f>
        <v>0.21044124777759815</v>
      </c>
      <c r="F19" s="49">
        <f>200.2/1237.4</f>
        <v>0.16179085178600289</v>
      </c>
      <c r="G19" s="49">
        <f>216.8/1237.4</f>
        <v>0.17520607725876838</v>
      </c>
      <c r="H19" s="40">
        <f>57.8/1237.4</f>
        <v>4.6710845320833999E-2</v>
      </c>
      <c r="I19" s="40">
        <v>1</v>
      </c>
      <c r="J19" s="51"/>
      <c r="K19" s="51"/>
      <c r="L19" s="51"/>
    </row>
    <row r="20" spans="2:12" s="54" customFormat="1" x14ac:dyDescent="0.2">
      <c r="B20" s="58"/>
      <c r="C20" s="58"/>
      <c r="D20" s="58"/>
      <c r="E20" s="58"/>
      <c r="F20" s="58"/>
      <c r="G20" s="58"/>
      <c r="H20" s="58"/>
      <c r="I20" s="59"/>
      <c r="J20" s="51"/>
      <c r="K20" s="51"/>
      <c r="L20" s="51"/>
    </row>
    <row r="21" spans="2:12" s="60" customFormat="1" ht="24" x14ac:dyDescent="0.2">
      <c r="B21" s="57"/>
      <c r="C21" s="57"/>
      <c r="D21" s="25" t="s">
        <v>6</v>
      </c>
      <c r="E21" s="25" t="s">
        <v>7</v>
      </c>
      <c r="F21" s="25" t="s">
        <v>8</v>
      </c>
      <c r="G21" s="25" t="s">
        <v>9</v>
      </c>
      <c r="H21" s="25" t="s">
        <v>10</v>
      </c>
      <c r="I21" s="25" t="s">
        <v>12</v>
      </c>
      <c r="J21" s="61"/>
      <c r="K21" s="61"/>
      <c r="L21" s="61"/>
    </row>
    <row r="22" spans="2:12" s="60" customFormat="1" ht="18.75" customHeight="1" x14ac:dyDescent="0.2">
      <c r="B22" s="38">
        <v>2017</v>
      </c>
      <c r="C22" s="38" t="s">
        <v>13</v>
      </c>
      <c r="D22" s="52" t="s">
        <v>31</v>
      </c>
      <c r="E22" s="52" t="s">
        <v>32</v>
      </c>
      <c r="F22" s="52" t="s">
        <v>30</v>
      </c>
      <c r="G22" s="52" t="s">
        <v>29</v>
      </c>
      <c r="H22" s="52" t="s">
        <v>28</v>
      </c>
      <c r="I22" s="41" t="s">
        <v>27</v>
      </c>
      <c r="J22" s="61"/>
      <c r="K22" s="61"/>
      <c r="L22" s="61"/>
    </row>
    <row r="23" spans="2:12" s="60" customFormat="1" ht="18.75" customHeight="1" x14ac:dyDescent="0.2">
      <c r="B23" s="39">
        <v>2017</v>
      </c>
      <c r="C23" s="39" t="s">
        <v>14</v>
      </c>
      <c r="D23" s="49">
        <f>496.2/1229.6</f>
        <v>0.4035458685751464</v>
      </c>
      <c r="E23" s="49">
        <f>259.9/1229.6</f>
        <v>0.21136955107351985</v>
      </c>
      <c r="F23" s="49">
        <f>200/1229.6</f>
        <v>0.16265452179570594</v>
      </c>
      <c r="G23" s="49">
        <f>215.3/1229.6</f>
        <v>0.17509759271307745</v>
      </c>
      <c r="H23" s="40">
        <f>58.2/1229.6</f>
        <v>4.7332465842550429E-2</v>
      </c>
      <c r="I23" s="40">
        <v>1</v>
      </c>
      <c r="J23" s="61"/>
      <c r="K23" s="61"/>
      <c r="L23" s="61"/>
    </row>
    <row r="24" spans="2:12" s="54" customFormat="1" x14ac:dyDescent="0.2">
      <c r="I24" s="51"/>
      <c r="J24" s="51"/>
      <c r="K24" s="51"/>
      <c r="L24" s="51"/>
    </row>
    <row r="25" spans="2:12" s="54" customFormat="1" ht="24" x14ac:dyDescent="0.2">
      <c r="B25" s="57"/>
      <c r="C25" s="57"/>
      <c r="D25" s="25" t="s">
        <v>6</v>
      </c>
      <c r="E25" s="25" t="s">
        <v>7</v>
      </c>
      <c r="F25" s="25" t="s">
        <v>8</v>
      </c>
      <c r="G25" s="25" t="s">
        <v>9</v>
      </c>
      <c r="H25" s="25" t="s">
        <v>10</v>
      </c>
      <c r="I25" s="43" t="s">
        <v>12</v>
      </c>
      <c r="J25" s="51"/>
      <c r="K25" s="51"/>
      <c r="L25" s="51"/>
    </row>
    <row r="26" spans="2:12" s="54" customFormat="1" ht="18.75" customHeight="1" x14ac:dyDescent="0.2">
      <c r="B26" s="38">
        <v>2016</v>
      </c>
      <c r="C26" s="38" t="s">
        <v>13</v>
      </c>
      <c r="D26" s="52" t="s">
        <v>22</v>
      </c>
      <c r="E26" s="52" t="s">
        <v>26</v>
      </c>
      <c r="F26" s="52" t="s">
        <v>23</v>
      </c>
      <c r="G26" s="52" t="s">
        <v>24</v>
      </c>
      <c r="H26" s="52" t="s">
        <v>25</v>
      </c>
      <c r="I26" s="41" t="s">
        <v>21</v>
      </c>
      <c r="J26" s="51"/>
      <c r="K26" s="51"/>
      <c r="L26" s="51"/>
    </row>
    <row r="27" spans="2:12" s="54" customFormat="1" ht="18.75" customHeight="1" x14ac:dyDescent="0.2">
      <c r="B27" s="39">
        <v>2016</v>
      </c>
      <c r="C27" s="39" t="s">
        <v>14</v>
      </c>
      <c r="D27" s="49">
        <f>544.4/1275.8</f>
        <v>0.42671265088571875</v>
      </c>
      <c r="E27" s="49">
        <f>283.6/1275.8</f>
        <v>0.22229189528139209</v>
      </c>
      <c r="F27" s="49">
        <f>200.3/1275.8</f>
        <v>0.1569995297068506</v>
      </c>
      <c r="G27" s="49">
        <f>186.5/1275.8</f>
        <v>0.14618278727073208</v>
      </c>
      <c r="H27" s="40">
        <f>60.9/1275.8</f>
        <v>4.77347546637404E-2</v>
      </c>
      <c r="I27" s="40">
        <v>1</v>
      </c>
      <c r="J27" s="51"/>
      <c r="K27" s="51"/>
      <c r="L27" s="51"/>
    </row>
    <row r="28" spans="2:12" x14ac:dyDescent="0.2">
      <c r="D28" s="50"/>
      <c r="E28" s="50"/>
      <c r="F28" s="50"/>
      <c r="G28" s="50"/>
      <c r="H28" s="50"/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J9:W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T34"/>
  <sheetViews>
    <sheetView showGridLines="0" tabSelected="1" zoomScale="110" zoomScaleNormal="110" workbookViewId="0">
      <selection activeCell="Q25" sqref="Q25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7109375" style="1" customWidth="1"/>
    <col min="12" max="12" width="1.7109375" style="1" customWidth="1"/>
    <col min="13" max="13" width="14" style="1" customWidth="1"/>
    <col min="14" max="14" width="2.140625" style="1" customWidth="1"/>
    <col min="15" max="15" width="1.42578125" style="1" customWidth="1"/>
    <col min="16" max="16" width="15.140625" style="1" customWidth="1"/>
  </cols>
  <sheetData>
    <row r="1" spans="1:20" ht="20.25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8"/>
    </row>
    <row r="2" spans="1:20" ht="20.25" customHeight="1" x14ac:dyDescent="0.2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1"/>
      <c r="R2" s="1"/>
      <c r="S2" s="1"/>
      <c r="T2" s="29"/>
    </row>
    <row r="3" spans="1:20" s="9" customFormat="1" ht="18.75" customHeight="1" x14ac:dyDescent="0.3">
      <c r="A3" s="3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8"/>
      <c r="O3" s="8"/>
      <c r="P3" s="8"/>
      <c r="Q3" s="8"/>
      <c r="R3" s="8"/>
      <c r="S3" s="8"/>
      <c r="T3" s="30"/>
    </row>
    <row r="4" spans="1:20" s="9" customFormat="1" ht="15.95" customHeight="1" x14ac:dyDescent="0.2">
      <c r="A4" s="33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8"/>
      <c r="O4" s="8"/>
      <c r="P4" s="8"/>
      <c r="Q4" s="8"/>
      <c r="R4" s="8"/>
      <c r="S4" s="8"/>
      <c r="T4" s="30"/>
    </row>
    <row r="5" spans="1:20" ht="7.5" customHeight="1" x14ac:dyDescent="0.2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1"/>
      <c r="R5" s="1"/>
      <c r="S5" s="1"/>
      <c r="T5" s="29"/>
    </row>
    <row r="6" spans="1:20" ht="16.5" customHeight="1" x14ac:dyDescent="0.2">
      <c r="A6" s="31"/>
      <c r="C6" s="4"/>
      <c r="Q6" s="1"/>
      <c r="R6" s="1"/>
      <c r="S6" s="1"/>
      <c r="T6" s="29"/>
    </row>
    <row r="7" spans="1:20" ht="16.5" customHeight="1" x14ac:dyDescent="0.2">
      <c r="A7" s="31"/>
      <c r="C7" s="4"/>
      <c r="Q7" s="1"/>
      <c r="R7" s="1"/>
      <c r="S7" s="1"/>
      <c r="T7" s="29"/>
    </row>
    <row r="8" spans="1:20" ht="16.5" customHeight="1" x14ac:dyDescent="0.2">
      <c r="A8" s="31"/>
      <c r="C8" s="4"/>
      <c r="Q8" s="1"/>
      <c r="R8" s="1"/>
      <c r="S8" s="1"/>
      <c r="T8" s="29"/>
    </row>
    <row r="9" spans="1:20" ht="16.5" customHeight="1" x14ac:dyDescent="0.2">
      <c r="A9" s="31"/>
      <c r="C9" s="4"/>
      <c r="Q9" s="1"/>
      <c r="R9" s="1"/>
      <c r="S9" s="1"/>
      <c r="T9" s="29"/>
    </row>
    <row r="10" spans="1:20" ht="16.5" customHeight="1" x14ac:dyDescent="0.2">
      <c r="A10" s="31"/>
      <c r="C10" s="4"/>
      <c r="Q10" s="1"/>
      <c r="R10" s="1"/>
      <c r="S10" s="1"/>
      <c r="T10" s="29"/>
    </row>
    <row r="11" spans="1:20" ht="16.5" customHeight="1" x14ac:dyDescent="0.2">
      <c r="A11" s="31"/>
      <c r="C11" s="4"/>
      <c r="Q11" s="1"/>
      <c r="R11" s="1"/>
      <c r="S11" s="1"/>
      <c r="T11" s="29"/>
    </row>
    <row r="12" spans="1:20" ht="16.5" customHeight="1" x14ac:dyDescent="0.2">
      <c r="A12" s="31"/>
      <c r="C12" s="4"/>
      <c r="Q12" s="1"/>
      <c r="R12" s="1"/>
      <c r="S12" s="1"/>
      <c r="T12" s="29"/>
    </row>
    <row r="13" spans="1:20" ht="17.25" customHeight="1" x14ac:dyDescent="0.2">
      <c r="A13" s="31"/>
      <c r="C13" s="4"/>
      <c r="Q13" s="1"/>
      <c r="R13" s="1"/>
      <c r="S13" s="1"/>
      <c r="T13" s="29"/>
    </row>
    <row r="14" spans="1:20" ht="16.5" customHeight="1" x14ac:dyDescent="0.2">
      <c r="A14" s="31"/>
      <c r="C14" s="4"/>
      <c r="Q14" s="1"/>
      <c r="R14" s="1"/>
      <c r="S14" s="1"/>
      <c r="T14" s="29"/>
    </row>
    <row r="15" spans="1:20" ht="16.5" customHeight="1" x14ac:dyDescent="0.2">
      <c r="A15" s="31"/>
      <c r="C15" s="4"/>
      <c r="Q15" s="1"/>
      <c r="R15" s="1"/>
      <c r="S15" s="1"/>
      <c r="T15" s="29"/>
    </row>
    <row r="16" spans="1:20" ht="16.5" customHeight="1" x14ac:dyDescent="0.2">
      <c r="A16" s="31"/>
      <c r="C16" s="4"/>
      <c r="Q16" s="1"/>
      <c r="R16" s="1"/>
      <c r="S16" s="1"/>
      <c r="T16" s="29"/>
    </row>
    <row r="17" spans="1:20" ht="16.5" customHeight="1" x14ac:dyDescent="0.2">
      <c r="A17" s="31"/>
      <c r="B17" s="21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1"/>
      <c r="R17" s="1"/>
      <c r="S17" s="1"/>
      <c r="T17" s="29"/>
    </row>
    <row r="18" spans="1:20" ht="22.5" customHeight="1" x14ac:dyDescent="0.2">
      <c r="A18" s="31"/>
      <c r="B18" s="21"/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1"/>
      <c r="R18" s="1"/>
      <c r="S18" s="1"/>
      <c r="T18" s="29"/>
    </row>
    <row r="19" spans="1:20" ht="87" customHeight="1" x14ac:dyDescent="0.2">
      <c r="A19" s="31"/>
      <c r="B19" s="23"/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"/>
      <c r="P19" s="21"/>
      <c r="Q19" s="1"/>
      <c r="R19" s="1"/>
      <c r="S19" s="1"/>
      <c r="T19" s="29"/>
    </row>
    <row r="20" spans="1:20" ht="9" customHeight="1" x14ac:dyDescent="0.2">
      <c r="A20" s="31"/>
      <c r="B20" s="23"/>
      <c r="C20" s="24"/>
      <c r="D20" s="23"/>
      <c r="E20" s="67"/>
      <c r="F20" s="23"/>
      <c r="G20" s="67"/>
      <c r="H20" s="23"/>
      <c r="I20" s="67"/>
      <c r="J20" s="23"/>
      <c r="K20" s="67"/>
      <c r="L20" s="23"/>
      <c r="M20" s="67"/>
      <c r="N20" s="23"/>
      <c r="O20" s="21"/>
      <c r="P20" s="21"/>
      <c r="Q20" s="1"/>
      <c r="R20" s="1"/>
      <c r="S20" s="1"/>
      <c r="T20" s="29"/>
    </row>
    <row r="21" spans="1:20" ht="11.25" customHeight="1" x14ac:dyDescent="0.2">
      <c r="A21" s="31"/>
      <c r="B21" s="23"/>
      <c r="C21" s="24"/>
      <c r="D21" s="23"/>
      <c r="E21" s="67"/>
      <c r="F21" s="23"/>
      <c r="G21" s="67"/>
      <c r="H21" s="23"/>
      <c r="I21" s="67"/>
      <c r="J21" s="23"/>
      <c r="K21" s="67"/>
      <c r="L21" s="23"/>
      <c r="M21" s="67"/>
      <c r="N21" s="23"/>
      <c r="O21" s="21"/>
      <c r="P21" s="21"/>
      <c r="Q21" s="1"/>
      <c r="R21" s="1"/>
      <c r="S21" s="1"/>
      <c r="T21" s="29"/>
    </row>
    <row r="22" spans="1:20" ht="3.75" customHeight="1" x14ac:dyDescent="0.2">
      <c r="A22" s="34"/>
      <c r="B22" s="44"/>
      <c r="C22" s="45"/>
      <c r="D22" s="44"/>
      <c r="E22" s="46"/>
      <c r="F22" s="44"/>
      <c r="G22" s="46"/>
      <c r="H22" s="44"/>
      <c r="I22" s="46"/>
      <c r="J22" s="44"/>
      <c r="K22" s="46"/>
      <c r="L22" s="44"/>
      <c r="M22" s="46"/>
      <c r="N22" s="44"/>
      <c r="O22" s="32"/>
      <c r="P22" s="32"/>
      <c r="Q22" s="47"/>
      <c r="R22" s="47"/>
      <c r="S22" s="47"/>
      <c r="T22" s="48"/>
    </row>
    <row r="23" spans="1:20" ht="9" customHeight="1" x14ac:dyDescent="0.2">
      <c r="A23" s="1"/>
      <c r="B23" s="23"/>
      <c r="C23" s="24"/>
      <c r="D23" s="23"/>
      <c r="E23" s="67"/>
      <c r="F23" s="23"/>
      <c r="G23" s="67"/>
      <c r="H23" s="23"/>
      <c r="I23" s="67"/>
      <c r="J23" s="23"/>
      <c r="K23" s="67"/>
      <c r="L23" s="23"/>
      <c r="M23" s="67"/>
      <c r="N23" s="23"/>
      <c r="O23" s="21"/>
      <c r="P23" s="21"/>
    </row>
    <row r="24" spans="1:20" ht="9" customHeight="1" x14ac:dyDescent="0.2">
      <c r="A24" s="1"/>
      <c r="B24" s="23"/>
      <c r="C24" s="24"/>
      <c r="D24" s="23"/>
      <c r="E24" s="67"/>
      <c r="F24" s="23"/>
      <c r="G24" s="67"/>
      <c r="H24" s="23"/>
      <c r="I24" s="67"/>
      <c r="J24" s="23"/>
      <c r="K24" s="67"/>
      <c r="L24" s="23"/>
      <c r="M24" s="67"/>
      <c r="N24" s="23"/>
      <c r="O24" s="21"/>
      <c r="P24" s="21"/>
    </row>
    <row r="25" spans="1:20" ht="7.5" customHeight="1" x14ac:dyDescent="0.2">
      <c r="A25" s="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20" ht="6.75" customHeight="1" x14ac:dyDescent="0.2"/>
    <row r="27" spans="1:20" ht="6" customHeight="1" x14ac:dyDescent="0.2"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0" ht="4.5" customHeight="1" x14ac:dyDescent="0.2">
      <c r="B28" s="6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20" ht="6" customHeight="1" x14ac:dyDescent="0.2">
      <c r="B29" s="6"/>
      <c r="C29" s="6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20" ht="6.75" customHeight="1" x14ac:dyDescent="0.2"/>
    <row r="31" spans="1:20" ht="4.5" customHeight="1" x14ac:dyDescent="0.2">
      <c r="H31" s="3"/>
      <c r="I31" s="3"/>
      <c r="J31" s="3"/>
      <c r="K31" s="3"/>
      <c r="L31" s="3"/>
    </row>
    <row r="32" spans="1:20" ht="18" customHeight="1" x14ac:dyDescent="0.2">
      <c r="B32" s="10"/>
      <c r="C32" s="36"/>
      <c r="D32" s="10"/>
      <c r="E32" s="10"/>
      <c r="F32" s="10"/>
      <c r="G32" s="3"/>
      <c r="H32" s="3"/>
      <c r="I32" s="3"/>
      <c r="J32" s="3"/>
      <c r="K32" s="3"/>
      <c r="L32" s="3"/>
    </row>
    <row r="33" spans="2:12" x14ac:dyDescent="0.2">
      <c r="B33" s="10"/>
      <c r="C33" s="10"/>
      <c r="D33" s="10"/>
      <c r="E33" s="10"/>
      <c r="F33" s="10"/>
      <c r="G33" s="3"/>
      <c r="H33" s="3"/>
      <c r="I33" s="3"/>
      <c r="J33" s="3"/>
      <c r="K33" s="3"/>
      <c r="L33" s="3"/>
    </row>
    <row r="34" spans="2:12" x14ac:dyDescent="0.2">
      <c r="B34" s="10"/>
      <c r="C34" s="10"/>
      <c r="D34" s="10"/>
      <c r="E34" s="10"/>
      <c r="F34" s="10"/>
      <c r="G34" s="3"/>
      <c r="H34" s="3"/>
      <c r="I34" s="3"/>
      <c r="J34" s="3"/>
      <c r="K34" s="3"/>
      <c r="L34" s="3"/>
    </row>
  </sheetData>
  <sheetProtection selectLockedCells="1"/>
  <mergeCells count="10">
    <mergeCell ref="E23:E24"/>
    <mergeCell ref="G23:G24"/>
    <mergeCell ref="I23:I24"/>
    <mergeCell ref="K23:K24"/>
    <mergeCell ref="M23:M24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2018-05-14T09:27:32Z</cp:lastPrinted>
  <dcterms:created xsi:type="dcterms:W3CDTF">2010-08-25T11:28:54Z</dcterms:created>
  <dcterms:modified xsi:type="dcterms:W3CDTF">2022-01-26T14:04:29Z</dcterms:modified>
</cp:coreProperties>
</file>