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4_Emissionen-Verkehr\"/>
    </mc:Choice>
  </mc:AlternateContent>
  <xr:revisionPtr revIDLastSave="0" documentId="13_ncr:1_{CC2AABDA-60E8-4CBD-A414-2AA4C366071F}" xr6:coauthVersionLast="36" xr6:coauthVersionMax="36" xr10:uidLastSave="{00000000-0000-0000-0000-000000000000}"/>
  <bookViews>
    <workbookView xWindow="0" yWindow="0" windowWidth="28800" windowHeight="14025" tabRatio="802" firstSheet="1" activeTab="2" xr2:uid="{00000000-000D-0000-FFFF-FFFF00000000}"/>
  </bookViews>
  <sheets>
    <sheet name="Tabelle1" sheetId="19" state="hidden" r:id="rId1"/>
    <sheet name="Daten" sheetId="1" r:id="rId2"/>
    <sheet name="Diagramm" sheetId="20" r:id="rId3"/>
  </sheets>
  <definedNames>
    <definedName name="Beschriftung">OFFSET(Daten!$B$15,0,0,COUNTA(Daten!$B$15:$B$29),-1)</definedName>
    <definedName name="Daten01">OFFSET(Daten!$C$15,0,0,COUNTA(Daten!$C$15:$C$29),-1)</definedName>
    <definedName name="Daten02">OFFSET(Daten!$D$15,0,0,COUNTA(Daten!$D$15:$D$29),-1)</definedName>
    <definedName name="Daten03" localSheetId="2">OFFSET(Daten!#REF!,0,0,COUNTA(Daten!#REF!),-1)</definedName>
    <definedName name="Daten03">OFFSET(Daten!#REF!,0,0,COUNTA(Daten!#REF!),-1)</definedName>
    <definedName name="Daten04">OFFSET(Daten!$F$15,0,0,COUNTA(Daten!$F$15:$F$29),-1)</definedName>
    <definedName name="Daten05">OFFSET(Daten!$H$15,0,0,COUNTA(Daten!$H$15:$H$29),-1)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2">Diagramm!$A$1:$P$21</definedName>
  </definedNames>
  <calcPr calcId="191029"/>
</workbook>
</file>

<file path=xl/calcChain.xml><?xml version="1.0" encoding="utf-8"?>
<calcChain xmlns="http://schemas.openxmlformats.org/spreadsheetml/2006/main">
  <c r="G35" i="19" l="1"/>
  <c r="D34" i="19"/>
  <c r="D35" i="19"/>
  <c r="C42" i="1" l="1"/>
  <c r="D42" i="1"/>
  <c r="F42" i="1" l="1"/>
  <c r="E42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0" i="1"/>
  <c r="G4" i="19" l="1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" i="19"/>
  <c r="F40" i="1" l="1"/>
  <c r="E40" i="1"/>
  <c r="F36" i="1"/>
  <c r="E36" i="1"/>
  <c r="F32" i="1"/>
  <c r="E32" i="1"/>
  <c r="F28" i="1"/>
  <c r="E28" i="1"/>
  <c r="F24" i="1"/>
  <c r="E24" i="1"/>
  <c r="F20" i="1"/>
  <c r="E20" i="1"/>
  <c r="F16" i="1"/>
  <c r="E16" i="1"/>
  <c r="F12" i="1"/>
  <c r="E12" i="1"/>
  <c r="F39" i="1"/>
  <c r="E39" i="1"/>
  <c r="F35" i="1"/>
  <c r="E35" i="1"/>
  <c r="F31" i="1"/>
  <c r="E31" i="1"/>
  <c r="F27" i="1"/>
  <c r="E27" i="1"/>
  <c r="F23" i="1"/>
  <c r="E23" i="1"/>
  <c r="F19" i="1"/>
  <c r="E19" i="1"/>
  <c r="F15" i="1"/>
  <c r="E15" i="1"/>
  <c r="F11" i="1"/>
  <c r="E11" i="1"/>
  <c r="F10" i="1"/>
  <c r="E10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41" i="1"/>
  <c r="E41" i="1"/>
  <c r="F37" i="1"/>
  <c r="E37" i="1"/>
  <c r="F33" i="1"/>
  <c r="E33" i="1"/>
  <c r="F29" i="1"/>
  <c r="E29" i="1"/>
  <c r="F25" i="1"/>
  <c r="E25" i="1"/>
  <c r="F21" i="1"/>
  <c r="E21" i="1"/>
  <c r="F17" i="1"/>
  <c r="E17" i="1"/>
  <c r="F13" i="1"/>
  <c r="E13" i="1"/>
  <c r="W3" i="1" l="1"/>
</calcChain>
</file>

<file path=xl/sharedStrings.xml><?xml version="1.0" encoding="utf-8"?>
<sst xmlns="http://schemas.openxmlformats.org/spreadsheetml/2006/main" count="22" uniqueCount="20">
  <si>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</si>
  <si>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</si>
  <si>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</si>
  <si>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</si>
  <si>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</si>
  <si>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</si>
  <si>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</si>
  <si>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</si>
  <si>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</si>
  <si>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</si>
  <si>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
</t>
  </si>
  <si>
    <t>Gesamtemissionen</t>
  </si>
  <si>
    <t>Verkehr</t>
  </si>
  <si>
    <t xml:space="preserve">Anteil Verkehr </t>
  </si>
  <si>
    <t>Anteil Verkehrsemissionen</t>
  </si>
  <si>
    <t>Gesamt</t>
  </si>
  <si>
    <r>
      <t>Tausend Tonnen CO</t>
    </r>
    <r>
      <rPr>
        <sz val="10"/>
        <color rgb="FF080808"/>
        <rFont val="Calibri"/>
        <family val="2"/>
      </rPr>
      <t>₂</t>
    </r>
    <r>
      <rPr>
        <sz val="10"/>
        <color rgb="FF080808"/>
        <rFont val="Cambria"/>
        <family val="1"/>
      </rPr>
      <t>-Äquivalente</t>
    </r>
  </si>
  <si>
    <t>THG-Inventar 03/2024</t>
  </si>
  <si>
    <t xml:space="preserve">Anteil des Verkehrs an den Treibhausgas-Emissionen in Deutschland </t>
  </si>
  <si>
    <t>Umweltbundesamt, Nationale Trendtabellen, Stand 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</si>
</sst>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sz val="10"/>
      <color rgb="FFFF0000"/>
      <name val="Meta Offc"/>
      <family val="2"/>
    </font>
    <font>
      <b/>
      <sz val="9"/>
      <name val="Times New Roman"/>
      <family val="1"/>
    </font>
    <font>
      <sz val="10"/>
      <color rgb="FF08080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4" fontId="37" fillId="0" borderId="15" applyFill="0" applyBorder="0" applyProtection="0">
      <alignment horizontal="right" vertical="center"/>
    </xf>
  </cellStyleXfs>
  <cellXfs count="72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1" xfId="0" applyBorder="1"/>
    <xf numFmtId="0" fontId="21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17" xfId="0" applyBorder="1" applyProtection="1"/>
    <xf numFmtId="0" fontId="0" fillId="0" borderId="18" xfId="0" applyBorder="1"/>
    <xf numFmtId="0" fontId="0" fillId="0" borderId="12" xfId="0" applyBorder="1"/>
    <xf numFmtId="0" fontId="28" fillId="24" borderId="17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5" xfId="0" applyFont="1" applyFill="1" applyBorder="1" applyAlignment="1">
      <alignment horizontal="left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1" fillId="0" borderId="0" xfId="0" applyFont="1"/>
    <xf numFmtId="0" fontId="34" fillId="28" borderId="24" xfId="0" applyFont="1" applyFill="1" applyBorder="1" applyAlignment="1">
      <alignment horizontal="left" vertical="center" wrapText="1"/>
    </xf>
    <xf numFmtId="165" fontId="35" fillId="28" borderId="27" xfId="0" applyNumberFormat="1" applyFont="1" applyFill="1" applyBorder="1" applyAlignment="1">
      <alignment horizontal="center" vertical="center" wrapText="1"/>
    </xf>
    <xf numFmtId="0" fontId="34" fillId="29" borderId="24" xfId="0" applyFont="1" applyFill="1" applyBorder="1" applyAlignment="1">
      <alignment horizontal="left" vertical="center" wrapText="1"/>
    </xf>
    <xf numFmtId="166" fontId="35" fillId="29" borderId="24" xfId="0" applyNumberFormat="1" applyFont="1" applyFill="1" applyBorder="1" applyAlignment="1">
      <alignment horizontal="center" vertical="center" wrapText="1"/>
    </xf>
    <xf numFmtId="0" fontId="36" fillId="24" borderId="0" xfId="0" applyFont="1" applyFill="1" applyBorder="1" applyProtection="1"/>
    <xf numFmtId="0" fontId="34" fillId="24" borderId="24" xfId="0" applyFont="1" applyFill="1" applyBorder="1" applyAlignment="1">
      <alignment horizontal="left" vertical="center" wrapText="1"/>
    </xf>
    <xf numFmtId="166" fontId="0" fillId="24" borderId="0" xfId="0" applyNumberFormat="1" applyFill="1" applyProtection="1"/>
    <xf numFmtId="166" fontId="23" fillId="24" borderId="0" xfId="0" applyNumberFormat="1" applyFont="1" applyFill="1" applyBorder="1" applyAlignment="1" applyProtection="1">
      <alignment vertical="center"/>
    </xf>
    <xf numFmtId="166" fontId="0" fillId="24" borderId="0" xfId="0" applyNumberFormat="1" applyFill="1"/>
    <xf numFmtId="166" fontId="35" fillId="24" borderId="24" xfId="0" applyNumberFormat="1" applyFont="1" applyFill="1" applyBorder="1" applyAlignment="1">
      <alignment horizontal="center" vertical="center" wrapText="1"/>
    </xf>
    <xf numFmtId="165" fontId="35" fillId="29" borderId="24" xfId="0" applyNumberFormat="1" applyFont="1" applyFill="1" applyBorder="1" applyAlignment="1">
      <alignment horizontal="center" vertical="center" wrapText="1"/>
    </xf>
    <xf numFmtId="165" fontId="35" fillId="24" borderId="24" xfId="0" applyNumberFormat="1" applyFont="1" applyFill="1" applyBorder="1" applyAlignment="1">
      <alignment horizontal="center" vertical="center" wrapText="1"/>
    </xf>
    <xf numFmtId="0" fontId="34" fillId="25" borderId="24" xfId="0" applyFont="1" applyFill="1" applyBorder="1" applyAlignment="1">
      <alignment horizontal="left" vertical="center" wrapText="1"/>
    </xf>
    <xf numFmtId="166" fontId="0" fillId="0" borderId="0" xfId="0" applyNumberFormat="1"/>
    <xf numFmtId="0" fontId="33" fillId="28" borderId="13" xfId="0" applyFont="1" applyFill="1" applyBorder="1" applyAlignment="1" applyProtection="1">
      <alignment horizontal="left" vertical="center" wrapText="1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horizontal="left" vertical="center"/>
      <protection locked="0"/>
    </xf>
    <xf numFmtId="0" fontId="33" fillId="0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165" fontId="35" fillId="25" borderId="24" xfId="0" applyNumberFormat="1" applyFont="1" applyFill="1" applyBorder="1" applyAlignment="1">
      <alignment horizontal="center" vertical="center" wrapText="1"/>
    </xf>
    <xf numFmtId="166" fontId="35" fillId="25" borderId="24" xfId="0" applyNumberFormat="1" applyFont="1" applyFill="1" applyBorder="1" applyAlignment="1">
      <alignment horizontal="center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old GHG Numbers (0.00)" xfId="43" xr:uid="{D093E336-F5FA-4E17-A6A5-B52040B395F2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FFFFFF"/>
      <color rgb="FF125D86"/>
      <color rgb="FF83033C"/>
      <color rgb="FFC60159"/>
      <color rgb="FFD78400"/>
      <color rgb="FF0B90D5"/>
      <color rgb="FF005F85"/>
      <color rgb="FF61B931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8451867311582"/>
          <c:y val="0.13198963826492943"/>
          <c:w val="0.84757042334000865"/>
          <c:h val="0.6378049120856856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Daten!$D$9</c:f>
              <c:strCache>
                <c:ptCount val="1"/>
                <c:pt idx="0">
                  <c:v>Anteil Verkehrsemissionen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13,1%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8E-4113-A51E-F2A0145D24BB}"/>
                </c:ext>
              </c:extLst>
            </c:dLbl>
            <c:dLbl>
              <c:idx val="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28E-4113-A51E-F2A0145D24BB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17,5%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8E-4113-A51E-F2A0145D24BB}"/>
                </c:ext>
              </c:extLst>
            </c:dLbl>
            <c:dLbl>
              <c:idx val="1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28E-4113-A51E-F2A0145D24BB}"/>
                </c:ext>
              </c:extLst>
            </c:dLbl>
            <c:dLbl>
              <c:idx val="2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16,3%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8E-4113-A51E-F2A0145D24BB}"/>
                </c:ext>
              </c:extLst>
            </c:dLbl>
            <c:dLbl>
              <c:idx val="2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28E-4113-A51E-F2A0145D24BB}"/>
                </c:ext>
              </c:extLst>
            </c:dLbl>
            <c:dLbl>
              <c:idx val="31"/>
              <c:layout>
                <c:manualLayout>
                  <c:x val="1.970998527324078E-2"/>
                  <c:y val="-9.3501645060523963E-1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19,8%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8E-4113-A51E-F2A0145D24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Daten!$B$10:$B$42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Daten!$D$10:$D$42</c:f>
              <c:numCache>
                <c:formatCode>#,##0.0</c:formatCode>
                <c:ptCount val="33"/>
                <c:pt idx="0">
                  <c:v>164457.25089921299</c:v>
                </c:pt>
                <c:pt idx="1">
                  <c:v>167461.85165428201</c:v>
                </c:pt>
                <c:pt idx="2">
                  <c:v>173313.98774936792</c:v>
                </c:pt>
                <c:pt idx="3">
                  <c:v>177705.09198971302</c:v>
                </c:pt>
                <c:pt idx="4">
                  <c:v>173697.1405514933</c:v>
                </c:pt>
                <c:pt idx="5">
                  <c:v>177469.02460340559</c:v>
                </c:pt>
                <c:pt idx="6">
                  <c:v>177212.8155795683</c:v>
                </c:pt>
                <c:pt idx="7">
                  <c:v>177559.73559728899</c:v>
                </c:pt>
                <c:pt idx="8">
                  <c:v>180846.45106479447</c:v>
                </c:pt>
                <c:pt idx="9">
                  <c:v>185974.19451321149</c:v>
                </c:pt>
                <c:pt idx="10">
                  <c:v>182017.61546587033</c:v>
                </c:pt>
                <c:pt idx="11">
                  <c:v>178203.65002766447</c:v>
                </c:pt>
                <c:pt idx="12">
                  <c:v>175805.12331297697</c:v>
                </c:pt>
                <c:pt idx="13">
                  <c:v>166740.40759097273</c:v>
                </c:pt>
                <c:pt idx="14">
                  <c:v>161164.57229611915</c:v>
                </c:pt>
                <c:pt idx="15">
                  <c:v>157059.89537589025</c:v>
                </c:pt>
                <c:pt idx="16">
                  <c:v>161970.46800813035</c:v>
                </c:pt>
                <c:pt idx="17">
                  <c:v>153820.29695782455</c:v>
                </c:pt>
                <c:pt idx="18">
                  <c:v>158813.84399888082</c:v>
                </c:pt>
                <c:pt idx="19">
                  <c:v>153349.87920548022</c:v>
                </c:pt>
                <c:pt idx="20">
                  <c:v>151639.15439919251</c:v>
                </c:pt>
                <c:pt idx="21">
                  <c:v>153548.15541289761</c:v>
                </c:pt>
                <c:pt idx="22">
                  <c:v>151891.00996634702</c:v>
                </c:pt>
                <c:pt idx="23">
                  <c:v>156168.78426259541</c:v>
                </c:pt>
                <c:pt idx="24">
                  <c:v>155060.77132581745</c:v>
                </c:pt>
                <c:pt idx="25">
                  <c:v>162925.7837598965</c:v>
                </c:pt>
                <c:pt idx="26">
                  <c:v>164863.64176709866</c:v>
                </c:pt>
                <c:pt idx="27">
                  <c:v>166444.43961793426</c:v>
                </c:pt>
                <c:pt idx="28">
                  <c:v>166727.38651528992</c:v>
                </c:pt>
                <c:pt idx="29">
                  <c:v>165533.61602100669</c:v>
                </c:pt>
                <c:pt idx="30">
                  <c:v>147163.15615591576</c:v>
                </c:pt>
                <c:pt idx="31">
                  <c:v>145247.71026007639</c:v>
                </c:pt>
                <c:pt idx="32">
                  <c:v>148628.66609365222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E-4113-A51E-F2A0145D24BB}"/>
            </c:ext>
          </c:extLst>
        </c:ser>
        <c:ser>
          <c:idx val="1"/>
          <c:order val="2"/>
          <c:tx>
            <c:strRef>
              <c:f>Daten!$E$9</c:f>
              <c:strCache>
                <c:ptCount val="1"/>
                <c:pt idx="0">
                  <c:v>Gesamtemissionen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936509862470297E-3"/>
                  <c:y val="-0.280075064550011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1.251 Mio.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 t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8E-4113-A51E-F2A0145D24BB}"/>
                </c:ext>
              </c:extLst>
            </c:dLbl>
            <c:dLbl>
              <c:idx val="31"/>
              <c:layout>
                <c:manualLayout>
                  <c:x val="2.5086423417889216E-2"/>
                  <c:y val="-0.1659307259258426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750 Mio. t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8E-4113-A51E-F2A0145D24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Daten!$B$10:$B$42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Daten!$E$10:$E$42</c:f>
              <c:numCache>
                <c:formatCode>#,##0.0</c:formatCode>
                <c:ptCount val="33"/>
                <c:pt idx="0">
                  <c:v>1086200.9350702486</c:v>
                </c:pt>
                <c:pt idx="1">
                  <c:v>1037188.9464415782</c:v>
                </c:pt>
                <c:pt idx="2">
                  <c:v>981744.00897550397</c:v>
                </c:pt>
                <c:pt idx="3">
                  <c:v>968173.54625127628</c:v>
                </c:pt>
                <c:pt idx="4">
                  <c:v>954058.38768210798</c:v>
                </c:pt>
                <c:pt idx="5">
                  <c:v>943128.8454536061</c:v>
                </c:pt>
                <c:pt idx="6">
                  <c:v>960646.97661473602</c:v>
                </c:pt>
                <c:pt idx="7">
                  <c:v>924546.226164483</c:v>
                </c:pt>
                <c:pt idx="8">
                  <c:v>896789.91015180491</c:v>
                </c:pt>
                <c:pt idx="9">
                  <c:v>857424.81670386647</c:v>
                </c:pt>
                <c:pt idx="10">
                  <c:v>858415.3769649493</c:v>
                </c:pt>
                <c:pt idx="11">
                  <c:v>876885.93361610209</c:v>
                </c:pt>
                <c:pt idx="12">
                  <c:v>857553.78317563585</c:v>
                </c:pt>
                <c:pt idx="13">
                  <c:v>857984.56905959873</c:v>
                </c:pt>
                <c:pt idx="14">
                  <c:v>840060.35754974978</c:v>
                </c:pt>
                <c:pt idx="15">
                  <c:v>830461.75157222268</c:v>
                </c:pt>
                <c:pt idx="16">
                  <c:v>839027.89169392735</c:v>
                </c:pt>
                <c:pt idx="17">
                  <c:v>806928.87541031698</c:v>
                </c:pt>
                <c:pt idx="18">
                  <c:v>809785.41906186368</c:v>
                </c:pt>
                <c:pt idx="19">
                  <c:v>746452.65760691883</c:v>
                </c:pt>
                <c:pt idx="20">
                  <c:v>776272.59828061343</c:v>
                </c:pt>
                <c:pt idx="21">
                  <c:v>750760.02904736274</c:v>
                </c:pt>
                <c:pt idx="22">
                  <c:v>762606.73681735795</c:v>
                </c:pt>
                <c:pt idx="23">
                  <c:v>775305.66999177891</c:v>
                </c:pt>
                <c:pt idx="24">
                  <c:v>735826.29253330175</c:v>
                </c:pt>
                <c:pt idx="25">
                  <c:v>736458.04658325925</c:v>
                </c:pt>
                <c:pt idx="26">
                  <c:v>729846.2532154558</c:v>
                </c:pt>
                <c:pt idx="27">
                  <c:v>713397.46793240926</c:v>
                </c:pt>
                <c:pt idx="28">
                  <c:v>684967.95516128966</c:v>
                </c:pt>
                <c:pt idx="29">
                  <c:v>631225.85106488352</c:v>
                </c:pt>
                <c:pt idx="30">
                  <c:v>584591.64055609005</c:v>
                </c:pt>
                <c:pt idx="31">
                  <c:v>614352.29432276264</c:v>
                </c:pt>
                <c:pt idx="32">
                  <c:v>601336.33599035046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E-4113-A51E-F2A0145D2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914672"/>
        <c:axId val="315915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Daten!$C$9</c15:sqref>
                        </c15:formulaRef>
                      </c:ext>
                    </c:extLst>
                    <c:strCache>
                      <c:ptCount val="1"/>
                      <c:pt idx="0">
                        <c:v>Gesamtemissionen</c:v>
                      </c:pt>
                    </c:strCache>
                  </c:strRef>
                </c:tx>
                <c:spPr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Daten!$B$10:$B$42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1990</c:v>
                      </c:pt>
                      <c:pt idx="5">
                        <c:v>1995</c:v>
                      </c:pt>
                      <c:pt idx="10">
                        <c:v>2000</c:v>
                      </c:pt>
                      <c:pt idx="15">
                        <c:v>2005</c:v>
                      </c:pt>
                      <c:pt idx="20">
                        <c:v>2010</c:v>
                      </c:pt>
                      <c:pt idx="25">
                        <c:v>2015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Daten!$C$10:$C$42</c15:sqref>
                        </c15:formulaRef>
                      </c:ext>
                    </c:extLst>
                    <c:numCache>
                      <c:formatCode>#,##0.0</c:formatCode>
                      <c:ptCount val="33"/>
                      <c:pt idx="0">
                        <c:v>1250658.1859694615</c:v>
                      </c:pt>
                      <c:pt idx="1">
                        <c:v>1204650.7980958603</c:v>
                      </c:pt>
                      <c:pt idx="2">
                        <c:v>1155057.9967248719</c:v>
                      </c:pt>
                      <c:pt idx="3">
                        <c:v>1145878.6382409893</c:v>
                      </c:pt>
                      <c:pt idx="4">
                        <c:v>1127755.5282336012</c:v>
                      </c:pt>
                      <c:pt idx="5">
                        <c:v>1120597.8700570117</c:v>
                      </c:pt>
                      <c:pt idx="6">
                        <c:v>1137859.7921943043</c:v>
                      </c:pt>
                      <c:pt idx="7">
                        <c:v>1102105.9617617719</c:v>
                      </c:pt>
                      <c:pt idx="8">
                        <c:v>1077636.3612165994</c:v>
                      </c:pt>
                      <c:pt idx="9">
                        <c:v>1043399.011217078</c:v>
                      </c:pt>
                      <c:pt idx="10">
                        <c:v>1040432.9924308197</c:v>
                      </c:pt>
                      <c:pt idx="11">
                        <c:v>1055089.5836437666</c:v>
                      </c:pt>
                      <c:pt idx="12">
                        <c:v>1033358.9064886129</c:v>
                      </c:pt>
                      <c:pt idx="13">
                        <c:v>1024724.9766505715</c:v>
                      </c:pt>
                      <c:pt idx="14">
                        <c:v>1001224.929845869</c:v>
                      </c:pt>
                      <c:pt idx="15">
                        <c:v>987521.64694811287</c:v>
                      </c:pt>
                      <c:pt idx="16">
                        <c:v>1000998.3597020577</c:v>
                      </c:pt>
                      <c:pt idx="17">
                        <c:v>960749.17236814147</c:v>
                      </c:pt>
                      <c:pt idx="18">
                        <c:v>968599.2630607445</c:v>
                      </c:pt>
                      <c:pt idx="19">
                        <c:v>899802.53681239905</c:v>
                      </c:pt>
                      <c:pt idx="20">
                        <c:v>927911.75267980597</c:v>
                      </c:pt>
                      <c:pt idx="21">
                        <c:v>904308.18446026032</c:v>
                      </c:pt>
                      <c:pt idx="22">
                        <c:v>914497.74678370496</c:v>
                      </c:pt>
                      <c:pt idx="23">
                        <c:v>931474.45425437426</c:v>
                      </c:pt>
                      <c:pt idx="24">
                        <c:v>890887.0638591192</c:v>
                      </c:pt>
                      <c:pt idx="25">
                        <c:v>899383.83034315577</c:v>
                      </c:pt>
                      <c:pt idx="26">
                        <c:v>894709.89498255448</c:v>
                      </c:pt>
                      <c:pt idx="27">
                        <c:v>879841.90755034355</c:v>
                      </c:pt>
                      <c:pt idx="28">
                        <c:v>851695.34167657956</c:v>
                      </c:pt>
                      <c:pt idx="29">
                        <c:v>796759.46708589024</c:v>
                      </c:pt>
                      <c:pt idx="30">
                        <c:v>731754.79671200574</c:v>
                      </c:pt>
                      <c:pt idx="31">
                        <c:v>759600.00458283897</c:v>
                      </c:pt>
                      <c:pt idx="32">
                        <c:v>749965.00208400271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28E-4113-A51E-F2A0145D24BB}"/>
                  </c:ext>
                </c:extLst>
              </c15:ser>
            </c15:filteredBarSeries>
          </c:ext>
        </c:extLst>
      </c:barChart>
      <c:catAx>
        <c:axId val="3159146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0"/>
            </a:pPr>
            <a:endParaRPr lang="de-DE"/>
          </a:p>
        </c:txPr>
        <c:crossAx val="315915064"/>
        <c:crosses val="autoZero"/>
        <c:auto val="1"/>
        <c:lblAlgn val="ctr"/>
        <c:lblOffset val="100"/>
        <c:noMultiLvlLbl val="0"/>
      </c:catAx>
      <c:valAx>
        <c:axId val="31591506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0"/>
            </a:pPr>
            <a:endParaRPr lang="de-DE"/>
          </a:p>
        </c:txPr>
        <c:crossAx val="3159146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2446707557714139"/>
          <c:y val="0.85144813098627437"/>
          <c:w val="0.8443330194596953"/>
          <c:h val="3.861149607661656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 b="0"/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 algn="ctr">
        <a:defRPr lang="de-DE" sz="900" b="1" i="0" u="none" strike="noStrike" kern="1200" baseline="0">
          <a:solidFill>
            <a:sysClr val="windowText" lastClr="000000"/>
          </a:solidFill>
          <a:latin typeface="Meta Offc" pitchFamily="34" charset="0"/>
          <a:ea typeface="+mn-ea"/>
          <a:cs typeface="Meta Offc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9525</xdr:rowOff>
    </xdr:from>
    <xdr:to>
      <xdr:col>6</xdr:col>
      <xdr:colOff>28575</xdr:colOff>
      <xdr:row>42</xdr:row>
      <xdr:rowOff>28575</xdr:rowOff>
    </xdr:to>
    <xdr:cxnSp macro="">
      <xdr:nvCxnSpPr>
        <xdr:cNvPr id="2" name="Gerade Verbindung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9391650"/>
          <a:ext cx="5743575" cy="190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186486</xdr:rowOff>
    </xdr:from>
    <xdr:to>
      <xdr:col>14</xdr:col>
      <xdr:colOff>749990</xdr:colOff>
      <xdr:row>20</xdr:row>
      <xdr:rowOff>118483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10658ED5-E8B6-4910-93C8-1EED7F999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325437</xdr:colOff>
      <xdr:row>18</xdr:row>
      <xdr:rowOff>836162</xdr:rowOff>
    </xdr:from>
    <xdr:to>
      <xdr:col>14</xdr:col>
      <xdr:colOff>737866</xdr:colOff>
      <xdr:row>20</xdr:row>
      <xdr:rowOff>7938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29C66B07-86D5-45DE-BA08-0ACAF02C1286}"/>
            </a:ext>
          </a:extLst>
        </xdr:cNvPr>
        <xdr:cNvSpPr txBox="1"/>
      </xdr:nvSpPr>
      <xdr:spPr>
        <a:xfrm>
          <a:off x="4468812" y="4693787"/>
          <a:ext cx="2603179" cy="324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Nationale Trendtabellen, Stand 03/2024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13952</xdr:colOff>
      <xdr:row>18</xdr:row>
      <xdr:rowOff>834268</xdr:rowOff>
    </xdr:from>
    <xdr:to>
      <xdr:col>8</xdr:col>
      <xdr:colOff>87313</xdr:colOff>
      <xdr:row>18</xdr:row>
      <xdr:rowOff>1063012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68CF0A7A-B67C-4872-9C6A-FBA3BFCB09BE}"/>
            </a:ext>
          </a:extLst>
        </xdr:cNvPr>
        <xdr:cNvSpPr txBox="1"/>
      </xdr:nvSpPr>
      <xdr:spPr>
        <a:xfrm>
          <a:off x="233027" y="4691893"/>
          <a:ext cx="2949911" cy="228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142531</xdr:colOff>
      <xdr:row>0</xdr:row>
      <xdr:rowOff>225908</xdr:rowOff>
    </xdr:from>
    <xdr:to>
      <xdr:col>12</xdr:col>
      <xdr:colOff>854835</xdr:colOff>
      <xdr:row>1</xdr:row>
      <xdr:rowOff>251722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91F50B94-FF1C-4A56-8F54-BB41BA01851D}"/>
            </a:ext>
          </a:extLst>
        </xdr:cNvPr>
        <xdr:cNvSpPr txBox="1"/>
      </xdr:nvSpPr>
      <xdr:spPr>
        <a:xfrm>
          <a:off x="142531" y="225908"/>
          <a:ext cx="5903429" cy="28298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ea typeface="Cambria"/>
              <a:cs typeface="Meta Offc" pitchFamily="34" charset="0"/>
            </a:rPr>
            <a:pPr/>
            <a:t>Anteil des Verkehrs an den Treibhausgas-Emissionen in Deutschland 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7DE79EDA-EE54-4EBD-95A2-E290A8CF83BC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16570</xdr:colOff>
      <xdr:row>1</xdr:row>
      <xdr:rowOff>11766</xdr:rowOff>
    </xdr:from>
    <xdr:to>
      <xdr:col>14</xdr:col>
      <xdr:colOff>755157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260ADAC1-D2C0-4A18-AEAC-4777E61B5BA0}"/>
            </a:ext>
          </a:extLst>
        </xdr:cNvPr>
        <xdr:cNvCxnSpPr/>
      </xdr:nvCxnSpPr>
      <xdr:spPr>
        <a:xfrm>
          <a:off x="235645" y="268941"/>
          <a:ext cx="685363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822873</xdr:rowOff>
    </xdr:from>
    <xdr:to>
      <xdr:col>14</xdr:col>
      <xdr:colOff>746874</xdr:colOff>
      <xdr:row>18</xdr:row>
      <xdr:rowOff>822873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B4939F3C-61A0-464E-BE11-991F1FE98C9F}"/>
            </a:ext>
          </a:extLst>
        </xdr:cNvPr>
        <xdr:cNvCxnSpPr/>
      </xdr:nvCxnSpPr>
      <xdr:spPr>
        <a:xfrm>
          <a:off x="227362" y="4680498"/>
          <a:ext cx="685363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3AFABE8-F424-4FD6-89DE-802B077AC9D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A555D982-1B08-467B-911D-9726CC8FD1B7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EB554EC-9EFC-4958-97BF-DA3A47FAE064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18</xdr:row>
      <xdr:rowOff>431858</xdr:rowOff>
    </xdr:from>
    <xdr:to>
      <xdr:col>14</xdr:col>
      <xdr:colOff>738587</xdr:colOff>
      <xdr:row>18</xdr:row>
      <xdr:rowOff>431858</xdr:rowOff>
    </xdr:to>
    <xdr:cxnSp macro="">
      <xdr:nvCxnSpPr>
        <xdr:cNvPr id="13" name="Gerade Verbindung 18">
          <a:extLst>
            <a:ext uri="{FF2B5EF4-FFF2-40B4-BE49-F238E27FC236}">
              <a16:creationId xmlns:a16="http://schemas.microsoft.com/office/drawing/2014/main" id="{8163DAEF-D9B3-4471-93C2-6B9C052B1440}"/>
            </a:ext>
          </a:extLst>
        </xdr:cNvPr>
        <xdr:cNvCxnSpPr/>
      </xdr:nvCxnSpPr>
      <xdr:spPr>
        <a:xfrm>
          <a:off x="219075" y="4289483"/>
          <a:ext cx="685363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263159</xdr:colOff>
      <xdr:row>2</xdr:row>
      <xdr:rowOff>102578</xdr:rowOff>
    </xdr:from>
    <xdr:to>
      <xdr:col>6</xdr:col>
      <xdr:colOff>584322</xdr:colOff>
      <xdr:row>3</xdr:row>
      <xdr:rowOff>95252</xdr:rowOff>
    </xdr:to>
    <xdr:sp macro="" textlink="Daten!B5">
      <xdr:nvSpPr>
        <xdr:cNvPr id="14" name="Textfeld 13">
          <a:extLst>
            <a:ext uri="{FF2B5EF4-FFF2-40B4-BE49-F238E27FC236}">
              <a16:creationId xmlns:a16="http://schemas.microsoft.com/office/drawing/2014/main" id="{577F65CE-995B-4605-877E-B5E1725B1C0B}"/>
            </a:ext>
          </a:extLst>
        </xdr:cNvPr>
        <xdr:cNvSpPr txBox="1"/>
      </xdr:nvSpPr>
      <xdr:spPr>
        <a:xfrm>
          <a:off x="863967" y="615463"/>
          <a:ext cx="1771893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fld id="{F1A8614C-A3F8-4203-8042-BF893FB28FB7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itchFamily="2" charset="0"/>
            </a:rPr>
            <a:pPr algn="l"/>
            <a:t>Tausend Tonnen CO₂-Äquivalente</a:t>
          </a:fld>
          <a:endParaRPr lang="de-DE" sz="400" b="1">
            <a:solidFill>
              <a:sysClr val="windowText" lastClr="000000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4C40-4ACF-40B4-9487-B5FC8DA02275}">
  <dimension ref="A1:G35"/>
  <sheetViews>
    <sheetView workbookViewId="0">
      <selection activeCell="K22" sqref="K22"/>
    </sheetView>
  </sheetViews>
  <sheetFormatPr baseColWidth="10" defaultRowHeight="12.75" x14ac:dyDescent="0.2"/>
  <cols>
    <col min="3" max="3" width="13.5703125" customWidth="1"/>
  </cols>
  <sheetData>
    <row r="1" spans="1:7" x14ac:dyDescent="0.2">
      <c r="A1" s="43" t="s">
        <v>17</v>
      </c>
    </row>
    <row r="2" spans="1:7" x14ac:dyDescent="0.2">
      <c r="C2" s="43" t="s">
        <v>15</v>
      </c>
      <c r="F2" s="43" t="s">
        <v>12</v>
      </c>
    </row>
    <row r="3" spans="1:7" x14ac:dyDescent="0.2">
      <c r="B3" s="46">
        <v>1990</v>
      </c>
      <c r="C3" s="52">
        <v>1250658.1859694615</v>
      </c>
      <c r="D3">
        <f>C3/1000</f>
        <v>1250.6581859694616</v>
      </c>
      <c r="F3" s="26">
        <v>164457.25089921299</v>
      </c>
      <c r="G3">
        <f>F3/1000</f>
        <v>164.45725089921299</v>
      </c>
    </row>
    <row r="4" spans="1:7" x14ac:dyDescent="0.2">
      <c r="B4" s="44">
        <v>1991</v>
      </c>
      <c r="C4" s="52">
        <v>1204650.7980958603</v>
      </c>
      <c r="D4">
        <f t="shared" ref="D4:D35" si="0">C4/1000</f>
        <v>1204.6507980958602</v>
      </c>
      <c r="F4" s="26">
        <v>167461.85165428201</v>
      </c>
      <c r="G4">
        <f t="shared" ref="G4:G35" si="1">F4/1000</f>
        <v>167.46185165428201</v>
      </c>
    </row>
    <row r="5" spans="1:7" x14ac:dyDescent="0.2">
      <c r="B5" s="46">
        <v>1992</v>
      </c>
      <c r="C5" s="52">
        <v>1155057.9967248719</v>
      </c>
      <c r="D5">
        <f t="shared" si="0"/>
        <v>1155.0579967248718</v>
      </c>
      <c r="F5" s="26">
        <v>173313.98774936792</v>
      </c>
      <c r="G5">
        <f t="shared" si="1"/>
        <v>173.31398774936793</v>
      </c>
    </row>
    <row r="6" spans="1:7" x14ac:dyDescent="0.2">
      <c r="B6" s="44">
        <v>1993</v>
      </c>
      <c r="C6" s="52">
        <v>1145878.6382409893</v>
      </c>
      <c r="D6">
        <f t="shared" si="0"/>
        <v>1145.8786382409894</v>
      </c>
      <c r="F6" s="26">
        <v>177705.09198971302</v>
      </c>
      <c r="G6">
        <f t="shared" si="1"/>
        <v>177.70509198971303</v>
      </c>
    </row>
    <row r="7" spans="1:7" x14ac:dyDescent="0.2">
      <c r="B7" s="46">
        <v>1994</v>
      </c>
      <c r="C7" s="52">
        <v>1127755.5282336012</v>
      </c>
      <c r="D7">
        <f t="shared" si="0"/>
        <v>1127.7555282336014</v>
      </c>
      <c r="F7" s="26">
        <v>173697.1405514933</v>
      </c>
      <c r="G7">
        <f t="shared" si="1"/>
        <v>173.69714055149331</v>
      </c>
    </row>
    <row r="8" spans="1:7" x14ac:dyDescent="0.2">
      <c r="B8" s="44">
        <v>1995</v>
      </c>
      <c r="C8" s="52">
        <v>1120597.8700570117</v>
      </c>
      <c r="D8">
        <f t="shared" si="0"/>
        <v>1120.5978700570117</v>
      </c>
      <c r="F8" s="26">
        <v>177469.02460340559</v>
      </c>
      <c r="G8">
        <f t="shared" si="1"/>
        <v>177.46902460340559</v>
      </c>
    </row>
    <row r="9" spans="1:7" x14ac:dyDescent="0.2">
      <c r="B9" s="46">
        <v>1996</v>
      </c>
      <c r="C9" s="50">
        <v>1137859.7921943043</v>
      </c>
      <c r="D9">
        <f t="shared" si="0"/>
        <v>1137.8597921943042</v>
      </c>
      <c r="F9" s="14">
        <v>177212.8155795683</v>
      </c>
      <c r="G9">
        <f t="shared" si="1"/>
        <v>177.21281557956829</v>
      </c>
    </row>
    <row r="10" spans="1:7" x14ac:dyDescent="0.2">
      <c r="B10" s="44">
        <v>1997</v>
      </c>
      <c r="C10" s="50">
        <v>1102105.9617617719</v>
      </c>
      <c r="D10">
        <f t="shared" si="0"/>
        <v>1102.1059617617718</v>
      </c>
      <c r="F10" s="14">
        <v>177559.73559728899</v>
      </c>
      <c r="G10">
        <f t="shared" si="1"/>
        <v>177.55973559728901</v>
      </c>
    </row>
    <row r="11" spans="1:7" x14ac:dyDescent="0.2">
      <c r="B11" s="46">
        <v>1998</v>
      </c>
      <c r="C11" s="50">
        <v>1077636.3612165994</v>
      </c>
      <c r="D11">
        <f t="shared" si="0"/>
        <v>1077.6363612165994</v>
      </c>
      <c r="F11" s="14">
        <v>180846.45106479447</v>
      </c>
      <c r="G11">
        <f t="shared" si="1"/>
        <v>180.84645106479448</v>
      </c>
    </row>
    <row r="12" spans="1:7" x14ac:dyDescent="0.2">
      <c r="B12" s="44">
        <v>1999</v>
      </c>
      <c r="C12" s="50">
        <v>1043399.011217078</v>
      </c>
      <c r="D12">
        <f t="shared" si="0"/>
        <v>1043.3990112170779</v>
      </c>
      <c r="F12" s="14">
        <v>185974.19451321149</v>
      </c>
      <c r="G12">
        <f t="shared" si="1"/>
        <v>185.9741945132115</v>
      </c>
    </row>
    <row r="13" spans="1:7" x14ac:dyDescent="0.2">
      <c r="B13" s="46">
        <v>2000</v>
      </c>
      <c r="C13" s="52">
        <v>1040432.9924308197</v>
      </c>
      <c r="D13">
        <f t="shared" si="0"/>
        <v>1040.4329924308197</v>
      </c>
      <c r="F13" s="26">
        <v>182017.61546587033</v>
      </c>
      <c r="G13">
        <f t="shared" si="1"/>
        <v>182.01761546587034</v>
      </c>
    </row>
    <row r="14" spans="1:7" x14ac:dyDescent="0.2">
      <c r="B14" s="44">
        <v>2001</v>
      </c>
      <c r="C14" s="52">
        <v>1055089.5836437666</v>
      </c>
      <c r="D14">
        <f t="shared" si="0"/>
        <v>1055.0895836437667</v>
      </c>
      <c r="F14" s="26">
        <v>178203.65002766447</v>
      </c>
      <c r="G14">
        <f t="shared" si="1"/>
        <v>178.20365002766445</v>
      </c>
    </row>
    <row r="15" spans="1:7" x14ac:dyDescent="0.2">
      <c r="B15" s="46">
        <v>2002</v>
      </c>
      <c r="C15" s="52">
        <v>1033358.9064886129</v>
      </c>
      <c r="D15">
        <f t="shared" si="0"/>
        <v>1033.3589064886128</v>
      </c>
      <c r="F15" s="26">
        <v>175805.12331297697</v>
      </c>
      <c r="G15">
        <f t="shared" si="1"/>
        <v>175.80512331297697</v>
      </c>
    </row>
    <row r="16" spans="1:7" x14ac:dyDescent="0.2">
      <c r="B16" s="44">
        <v>2003</v>
      </c>
      <c r="C16" s="52">
        <v>1024724.9766505715</v>
      </c>
      <c r="D16">
        <f t="shared" si="0"/>
        <v>1024.7249766505715</v>
      </c>
      <c r="F16" s="26">
        <v>166740.40759097273</v>
      </c>
      <c r="G16">
        <f t="shared" si="1"/>
        <v>166.74040759097272</v>
      </c>
    </row>
    <row r="17" spans="2:7" x14ac:dyDescent="0.2">
      <c r="B17" s="46">
        <v>2004</v>
      </c>
      <c r="C17" s="52">
        <v>1001224.929845869</v>
      </c>
      <c r="D17">
        <f t="shared" si="0"/>
        <v>1001.2249298458689</v>
      </c>
      <c r="F17" s="26">
        <v>161164.57229611915</v>
      </c>
      <c r="G17">
        <f t="shared" si="1"/>
        <v>161.16457229611916</v>
      </c>
    </row>
    <row r="18" spans="2:7" x14ac:dyDescent="0.2">
      <c r="B18" s="44">
        <v>2005</v>
      </c>
      <c r="C18" s="52">
        <v>987521.64694811287</v>
      </c>
      <c r="D18">
        <f t="shared" si="0"/>
        <v>987.5216469481129</v>
      </c>
      <c r="F18" s="26">
        <v>157059.89537589025</v>
      </c>
      <c r="G18">
        <f t="shared" si="1"/>
        <v>157.05989537589025</v>
      </c>
    </row>
    <row r="19" spans="2:7" x14ac:dyDescent="0.2">
      <c r="B19" s="46">
        <v>2006</v>
      </c>
      <c r="C19" s="52">
        <v>1000998.3597020577</v>
      </c>
      <c r="D19">
        <f t="shared" si="0"/>
        <v>1000.9983597020577</v>
      </c>
      <c r="F19" s="26">
        <v>161970.46800813035</v>
      </c>
      <c r="G19">
        <f t="shared" si="1"/>
        <v>161.97046800813035</v>
      </c>
    </row>
    <row r="20" spans="2:7" x14ac:dyDescent="0.2">
      <c r="B20" s="44">
        <v>2007</v>
      </c>
      <c r="C20" s="52">
        <v>960749.17236814147</v>
      </c>
      <c r="D20">
        <f t="shared" si="0"/>
        <v>960.74917236814144</v>
      </c>
      <c r="F20" s="26">
        <v>153820.29695782455</v>
      </c>
      <c r="G20">
        <f t="shared" si="1"/>
        <v>153.82029695782455</v>
      </c>
    </row>
    <row r="21" spans="2:7" x14ac:dyDescent="0.2">
      <c r="B21" s="46">
        <v>2008</v>
      </c>
      <c r="C21" s="52">
        <v>968599.2630607445</v>
      </c>
      <c r="D21">
        <f t="shared" si="0"/>
        <v>968.59926306074453</v>
      </c>
      <c r="F21" s="26">
        <v>158813.84399888082</v>
      </c>
      <c r="G21">
        <f t="shared" si="1"/>
        <v>158.81384399888083</v>
      </c>
    </row>
    <row r="22" spans="2:7" x14ac:dyDescent="0.2">
      <c r="B22" s="44">
        <v>2009</v>
      </c>
      <c r="C22" s="52">
        <v>899802.53681239905</v>
      </c>
      <c r="D22">
        <f t="shared" si="0"/>
        <v>899.80253681239901</v>
      </c>
      <c r="F22" s="26">
        <v>153349.87920548022</v>
      </c>
      <c r="G22">
        <f t="shared" si="1"/>
        <v>153.34987920548022</v>
      </c>
    </row>
    <row r="23" spans="2:7" x14ac:dyDescent="0.2">
      <c r="B23" s="46">
        <v>2010</v>
      </c>
      <c r="C23" s="52">
        <v>927911.75267980597</v>
      </c>
      <c r="D23">
        <f t="shared" si="0"/>
        <v>927.911752679806</v>
      </c>
      <c r="F23" s="26">
        <v>151639.15439919251</v>
      </c>
      <c r="G23">
        <f t="shared" si="1"/>
        <v>151.63915439919251</v>
      </c>
    </row>
    <row r="24" spans="2:7" x14ac:dyDescent="0.2">
      <c r="B24" s="44">
        <v>2011</v>
      </c>
      <c r="C24" s="52">
        <v>904308.18446026032</v>
      </c>
      <c r="D24">
        <f t="shared" si="0"/>
        <v>904.30818446026035</v>
      </c>
      <c r="F24" s="26">
        <v>153548.15541289761</v>
      </c>
      <c r="G24">
        <f t="shared" si="1"/>
        <v>153.54815541289761</v>
      </c>
    </row>
    <row r="25" spans="2:7" x14ac:dyDescent="0.2">
      <c r="B25" s="46">
        <v>2012</v>
      </c>
      <c r="C25" s="52">
        <v>914497.74678370496</v>
      </c>
      <c r="D25">
        <f t="shared" si="0"/>
        <v>914.497746783705</v>
      </c>
      <c r="F25" s="26">
        <v>151891.00996634702</v>
      </c>
      <c r="G25">
        <f t="shared" si="1"/>
        <v>151.89100996634701</v>
      </c>
    </row>
    <row r="26" spans="2:7" x14ac:dyDescent="0.2">
      <c r="B26" s="44">
        <v>2013</v>
      </c>
      <c r="C26" s="52">
        <v>931474.45425437426</v>
      </c>
      <c r="D26">
        <f t="shared" si="0"/>
        <v>931.47445425437422</v>
      </c>
      <c r="F26" s="26">
        <v>156168.78426259541</v>
      </c>
      <c r="G26">
        <f t="shared" si="1"/>
        <v>156.16878426259541</v>
      </c>
    </row>
    <row r="27" spans="2:7" x14ac:dyDescent="0.2">
      <c r="B27" s="46">
        <v>2014</v>
      </c>
      <c r="C27" s="52">
        <v>890887.0638591192</v>
      </c>
      <c r="D27">
        <f t="shared" si="0"/>
        <v>890.88706385911917</v>
      </c>
      <c r="F27" s="26">
        <v>155060.77132581745</v>
      </c>
      <c r="G27">
        <f t="shared" si="1"/>
        <v>155.06077132581746</v>
      </c>
    </row>
    <row r="28" spans="2:7" x14ac:dyDescent="0.2">
      <c r="B28" s="44">
        <v>2015</v>
      </c>
      <c r="C28" s="52">
        <v>899383.83034315577</v>
      </c>
      <c r="D28">
        <f t="shared" si="0"/>
        <v>899.38383034315575</v>
      </c>
      <c r="F28" s="26">
        <v>162925.7837598965</v>
      </c>
      <c r="G28">
        <f t="shared" si="1"/>
        <v>162.92578375989649</v>
      </c>
    </row>
    <row r="29" spans="2:7" x14ac:dyDescent="0.2">
      <c r="B29" s="46">
        <v>2016</v>
      </c>
      <c r="C29" s="52">
        <v>894709.89498255448</v>
      </c>
      <c r="D29">
        <f t="shared" si="0"/>
        <v>894.70989498255449</v>
      </c>
      <c r="F29" s="26">
        <v>164863.64176709866</v>
      </c>
      <c r="G29">
        <f t="shared" si="1"/>
        <v>164.86364176709864</v>
      </c>
    </row>
    <row r="30" spans="2:7" x14ac:dyDescent="0.2">
      <c r="B30" s="44">
        <v>2017</v>
      </c>
      <c r="C30" s="52">
        <v>879841.90755034355</v>
      </c>
      <c r="D30">
        <f t="shared" si="0"/>
        <v>879.84190755034354</v>
      </c>
      <c r="F30" s="26">
        <v>166444.43961793426</v>
      </c>
      <c r="G30">
        <f t="shared" si="1"/>
        <v>166.44443961793425</v>
      </c>
    </row>
    <row r="31" spans="2:7" x14ac:dyDescent="0.2">
      <c r="B31" s="46">
        <v>2018</v>
      </c>
      <c r="C31" s="52">
        <v>851695.34167657956</v>
      </c>
      <c r="D31">
        <f t="shared" si="0"/>
        <v>851.69534167657957</v>
      </c>
      <c r="F31" s="26">
        <v>166727.38651528992</v>
      </c>
      <c r="G31">
        <f t="shared" si="1"/>
        <v>166.72738651528994</v>
      </c>
    </row>
    <row r="32" spans="2:7" x14ac:dyDescent="0.2">
      <c r="B32" s="49">
        <v>2019</v>
      </c>
      <c r="C32" s="52">
        <v>796759.46708589024</v>
      </c>
      <c r="D32">
        <f t="shared" si="0"/>
        <v>796.75946708589026</v>
      </c>
      <c r="F32" s="26">
        <v>165533.61602100669</v>
      </c>
      <c r="G32">
        <f t="shared" si="1"/>
        <v>165.53361602100668</v>
      </c>
    </row>
    <row r="33" spans="2:7" x14ac:dyDescent="0.2">
      <c r="B33" s="46">
        <v>2020</v>
      </c>
      <c r="C33" s="52">
        <v>731754.79671200574</v>
      </c>
      <c r="D33">
        <f t="shared" si="0"/>
        <v>731.75479671200571</v>
      </c>
      <c r="F33" s="26">
        <v>147163.15615591576</v>
      </c>
      <c r="G33">
        <f t="shared" si="1"/>
        <v>147.16315615591574</v>
      </c>
    </row>
    <row r="34" spans="2:7" x14ac:dyDescent="0.2">
      <c r="B34" s="49">
        <v>2021</v>
      </c>
      <c r="C34" s="52">
        <v>759600.00458283897</v>
      </c>
      <c r="D34">
        <f t="shared" si="0"/>
        <v>759.60000458283901</v>
      </c>
      <c r="F34" s="26">
        <v>145247.71026007639</v>
      </c>
      <c r="G34">
        <f t="shared" si="1"/>
        <v>145.24771026007639</v>
      </c>
    </row>
    <row r="35" spans="2:7" x14ac:dyDescent="0.2">
      <c r="B35" s="46">
        <v>2022</v>
      </c>
      <c r="C35" s="57">
        <v>749965.00208400271</v>
      </c>
      <c r="D35">
        <f t="shared" si="0"/>
        <v>749.96500208400266</v>
      </c>
      <c r="F35">
        <v>148628.66609365222</v>
      </c>
      <c r="G35">
        <f t="shared" si="1"/>
        <v>148.62866609365221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W42"/>
  <sheetViews>
    <sheetView showGridLines="0" workbookViewId="0">
      <selection activeCell="B3" sqref="B3:H3"/>
    </sheetView>
  </sheetViews>
  <sheetFormatPr baseColWidth="10" defaultColWidth="11.42578125" defaultRowHeight="12.75" x14ac:dyDescent="0.2"/>
  <cols>
    <col min="1" max="1" width="18" style="26" bestFit="1" customWidth="1"/>
    <col min="2" max="3" width="16.7109375" style="26" customWidth="1"/>
    <col min="4" max="4" width="18.85546875" style="26" customWidth="1"/>
    <col min="5" max="8" width="16.7109375" style="26" customWidth="1"/>
    <col min="9" max="12" width="11.42578125" style="14"/>
    <col min="13" max="16384" width="11.42578125" style="26"/>
  </cols>
  <sheetData>
    <row r="1" spans="1:23" ht="21" customHeight="1" x14ac:dyDescent="0.2">
      <c r="A1" s="39" t="s">
        <v>1</v>
      </c>
      <c r="B1" s="58" t="s">
        <v>18</v>
      </c>
      <c r="C1" s="59"/>
      <c r="D1" s="59"/>
      <c r="E1" s="59"/>
      <c r="F1" s="59"/>
      <c r="G1" s="59"/>
      <c r="H1" s="59"/>
    </row>
    <row r="2" spans="1:23" ht="15.95" customHeight="1" x14ac:dyDescent="0.2">
      <c r="A2" s="39" t="s">
        <v>2</v>
      </c>
      <c r="B2" s="66" t="s">
        <v>10</v>
      </c>
      <c r="C2" s="59"/>
      <c r="D2" s="59"/>
      <c r="E2" s="59"/>
      <c r="F2" s="59"/>
      <c r="G2" s="59"/>
      <c r="H2" s="59"/>
    </row>
    <row r="3" spans="1:23" ht="15.95" customHeight="1" x14ac:dyDescent="0.2">
      <c r="A3" s="39" t="s">
        <v>0</v>
      </c>
      <c r="B3" s="66" t="s">
        <v>19</v>
      </c>
      <c r="C3" s="59"/>
      <c r="D3" s="59"/>
      <c r="E3" s="59"/>
      <c r="F3" s="59"/>
      <c r="G3" s="59"/>
      <c r="H3" s="59"/>
      <c r="W3" s="27" t="str">
        <f>"Quelle: "&amp;Daten!B3</f>
        <v>Quelle: Umweltbundesamt, Nationale Trendtabellen, Stand 03/2024</v>
      </c>
    </row>
    <row r="4" spans="1:23" x14ac:dyDescent="0.2">
      <c r="A4" s="39" t="s">
        <v>3</v>
      </c>
      <c r="B4" s="64"/>
      <c r="C4" s="65"/>
      <c r="D4" s="65"/>
      <c r="E4" s="65"/>
      <c r="F4" s="65"/>
      <c r="G4" s="65"/>
      <c r="H4" s="65"/>
    </row>
    <row r="5" spans="1:23" x14ac:dyDescent="0.2">
      <c r="A5" s="39" t="s">
        <v>8</v>
      </c>
      <c r="B5" s="60" t="s">
        <v>16</v>
      </c>
      <c r="C5" s="61"/>
      <c r="D5" s="61"/>
      <c r="E5" s="61"/>
      <c r="F5" s="61"/>
      <c r="G5" s="61"/>
      <c r="H5" s="61"/>
    </row>
    <row r="6" spans="1:23" x14ac:dyDescent="0.2">
      <c r="A6" s="40" t="s">
        <v>9</v>
      </c>
      <c r="B6" s="62"/>
      <c r="C6" s="63"/>
      <c r="D6" s="63"/>
      <c r="E6" s="63"/>
      <c r="F6" s="63"/>
      <c r="G6" s="63"/>
      <c r="H6" s="63"/>
    </row>
    <row r="8" spans="1:23" ht="13.5" x14ac:dyDescent="0.25">
      <c r="A8" s="15"/>
      <c r="B8" s="15"/>
      <c r="C8" s="14"/>
      <c r="D8" s="16"/>
      <c r="E8" s="16"/>
      <c r="F8" s="16"/>
      <c r="G8" s="16"/>
      <c r="H8" s="16"/>
    </row>
    <row r="9" spans="1:23" ht="24" customHeight="1" x14ac:dyDescent="0.25">
      <c r="A9" s="14"/>
      <c r="B9" s="41"/>
      <c r="C9" s="42" t="s">
        <v>11</v>
      </c>
      <c r="D9" s="42" t="s">
        <v>14</v>
      </c>
      <c r="E9" s="42" t="s">
        <v>11</v>
      </c>
      <c r="F9" s="42" t="s">
        <v>13</v>
      </c>
      <c r="H9" s="16"/>
      <c r="I9" s="17"/>
      <c r="J9" s="48"/>
      <c r="K9" s="17"/>
      <c r="L9" s="1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8.75" customHeight="1" x14ac:dyDescent="0.25">
      <c r="A10" s="14"/>
      <c r="B10" s="46">
        <v>1990</v>
      </c>
      <c r="C10" s="54">
        <f>Tabelle1!C3</f>
        <v>1250658.1859694615</v>
      </c>
      <c r="D10" s="54">
        <f>Tabelle1!F3</f>
        <v>164457.25089921299</v>
      </c>
      <c r="E10" s="54">
        <f>C10-D10</f>
        <v>1086200.9350702486</v>
      </c>
      <c r="F10" s="47">
        <f>D10/C10*100</f>
        <v>13.149656136599159</v>
      </c>
      <c r="H10" s="16"/>
      <c r="I10" s="17"/>
      <c r="J10" s="48"/>
      <c r="K10" s="17"/>
      <c r="L10" s="1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8.75" customHeight="1" x14ac:dyDescent="0.25">
      <c r="A11" s="14"/>
      <c r="B11" s="44"/>
      <c r="C11" s="45">
        <f>Tabelle1!C4</f>
        <v>1204650.7980958603</v>
      </c>
      <c r="D11" s="45">
        <f>Tabelle1!F4</f>
        <v>167461.85165428201</v>
      </c>
      <c r="E11" s="45">
        <f t="shared" ref="E11:E41" si="0">C11-D11</f>
        <v>1037188.9464415782</v>
      </c>
      <c r="F11" s="45">
        <f t="shared" ref="F11:F41" si="1">D11/C11*100</f>
        <v>13.901277608331124</v>
      </c>
      <c r="H11" s="16"/>
      <c r="I11" s="17"/>
      <c r="J11" s="48"/>
      <c r="K11" s="17"/>
      <c r="L11" s="1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8.75" customHeight="1" x14ac:dyDescent="0.25">
      <c r="A12" s="14"/>
      <c r="B12" s="46"/>
      <c r="C12" s="54">
        <f>Tabelle1!C5</f>
        <v>1155057.9967248719</v>
      </c>
      <c r="D12" s="54">
        <f>Tabelle1!F5</f>
        <v>173313.98774936792</v>
      </c>
      <c r="E12" s="54">
        <f t="shared" si="0"/>
        <v>981744.00897550397</v>
      </c>
      <c r="F12" s="47">
        <f t="shared" si="1"/>
        <v>15.004786620307717</v>
      </c>
      <c r="H12" s="16"/>
      <c r="I12" s="17"/>
      <c r="J12" s="48"/>
      <c r="K12" s="17"/>
      <c r="L12" s="1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8.75" customHeight="1" x14ac:dyDescent="0.25">
      <c r="A13" s="14"/>
      <c r="B13" s="44"/>
      <c r="C13" s="45">
        <f>Tabelle1!C6</f>
        <v>1145878.6382409893</v>
      </c>
      <c r="D13" s="45">
        <f>Tabelle1!F6</f>
        <v>177705.09198971302</v>
      </c>
      <c r="E13" s="45">
        <f t="shared" si="0"/>
        <v>968173.54625127628</v>
      </c>
      <c r="F13" s="45">
        <f t="shared" si="1"/>
        <v>15.50819485233653</v>
      </c>
      <c r="H13" s="16"/>
      <c r="I13" s="17"/>
      <c r="J13" s="48"/>
      <c r="K13" s="17"/>
      <c r="L13" s="1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8.75" customHeight="1" x14ac:dyDescent="0.25">
      <c r="A14" s="14"/>
      <c r="B14" s="46"/>
      <c r="C14" s="54">
        <f>Tabelle1!C7</f>
        <v>1127755.5282336012</v>
      </c>
      <c r="D14" s="54">
        <f>Tabelle1!F7</f>
        <v>173697.1405514933</v>
      </c>
      <c r="E14" s="54">
        <f t="shared" si="0"/>
        <v>954058.38768210798</v>
      </c>
      <c r="F14" s="47">
        <f t="shared" si="1"/>
        <v>15.402020757420217</v>
      </c>
      <c r="H14" s="16"/>
      <c r="I14" s="17"/>
      <c r="J14" s="48"/>
      <c r="K14" s="17"/>
      <c r="L14" s="1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8" customHeight="1" x14ac:dyDescent="0.25">
      <c r="A15" s="50"/>
      <c r="B15" s="44">
        <v>1995</v>
      </c>
      <c r="C15" s="45">
        <f>Tabelle1!C8</f>
        <v>1120597.8700570117</v>
      </c>
      <c r="D15" s="45">
        <f>Tabelle1!F8</f>
        <v>177469.02460340559</v>
      </c>
      <c r="E15" s="45">
        <f t="shared" si="0"/>
        <v>943128.8454536061</v>
      </c>
      <c r="F15" s="45">
        <f t="shared" si="1"/>
        <v>15.836994638797291</v>
      </c>
      <c r="H15" s="16"/>
      <c r="I15" s="13"/>
      <c r="J15" s="13"/>
    </row>
    <row r="16" spans="1:23" ht="18" customHeight="1" x14ac:dyDescent="0.25">
      <c r="A16" s="51"/>
      <c r="B16" s="46"/>
      <c r="C16" s="54">
        <f>Tabelle1!C9</f>
        <v>1137859.7921943043</v>
      </c>
      <c r="D16" s="54">
        <f>Tabelle1!F9</f>
        <v>177212.8155795683</v>
      </c>
      <c r="E16" s="54">
        <f t="shared" si="0"/>
        <v>960646.97661473602</v>
      </c>
      <c r="F16" s="47">
        <f t="shared" si="1"/>
        <v>15.574222482879236</v>
      </c>
      <c r="H16" s="16"/>
      <c r="I16" s="13"/>
      <c r="J16" s="13"/>
    </row>
    <row r="17" spans="1:10" ht="18" customHeight="1" x14ac:dyDescent="0.25">
      <c r="A17" s="51"/>
      <c r="B17" s="44"/>
      <c r="C17" s="45">
        <f>Tabelle1!C10</f>
        <v>1102105.9617617719</v>
      </c>
      <c r="D17" s="45">
        <f>Tabelle1!F10</f>
        <v>177559.73559728899</v>
      </c>
      <c r="E17" s="45">
        <f t="shared" si="0"/>
        <v>924546.226164483</v>
      </c>
      <c r="F17" s="45">
        <f t="shared" si="1"/>
        <v>16.110949560008802</v>
      </c>
      <c r="H17" s="16"/>
      <c r="I17" s="13"/>
      <c r="J17" s="13"/>
    </row>
    <row r="18" spans="1:10" ht="18" customHeight="1" x14ac:dyDescent="0.25">
      <c r="A18" s="51"/>
      <c r="B18" s="46"/>
      <c r="C18" s="54">
        <f>Tabelle1!C11</f>
        <v>1077636.3612165994</v>
      </c>
      <c r="D18" s="54">
        <f>Tabelle1!F11</f>
        <v>180846.45106479447</v>
      </c>
      <c r="E18" s="54">
        <f t="shared" si="0"/>
        <v>896789.91015180491</v>
      </c>
      <c r="F18" s="47">
        <f t="shared" si="1"/>
        <v>16.781769581403839</v>
      </c>
      <c r="H18" s="16"/>
      <c r="I18" s="13"/>
      <c r="J18" s="13"/>
    </row>
    <row r="19" spans="1:10" ht="18" customHeight="1" x14ac:dyDescent="0.25">
      <c r="A19" s="51"/>
      <c r="B19" s="44"/>
      <c r="C19" s="45">
        <f>Tabelle1!C12</f>
        <v>1043399.011217078</v>
      </c>
      <c r="D19" s="45">
        <f>Tabelle1!F12</f>
        <v>185974.19451321149</v>
      </c>
      <c r="E19" s="45">
        <f t="shared" si="0"/>
        <v>857424.81670386647</v>
      </c>
      <c r="F19" s="45">
        <f t="shared" si="1"/>
        <v>17.823880654849479</v>
      </c>
      <c r="H19" s="16"/>
      <c r="I19" s="13"/>
      <c r="J19" s="13"/>
    </row>
    <row r="20" spans="1:10" ht="18" customHeight="1" x14ac:dyDescent="0.25">
      <c r="A20" s="51"/>
      <c r="B20" s="46">
        <v>2000</v>
      </c>
      <c r="C20" s="54">
        <f>Tabelle1!C13</f>
        <v>1040432.9924308197</v>
      </c>
      <c r="D20" s="54">
        <f>Tabelle1!F13</f>
        <v>182017.61546587033</v>
      </c>
      <c r="E20" s="54">
        <f t="shared" si="0"/>
        <v>858415.3769649493</v>
      </c>
      <c r="F20" s="47">
        <f t="shared" si="1"/>
        <v>17.494410191723425</v>
      </c>
      <c r="H20" s="16"/>
      <c r="I20" s="13"/>
      <c r="J20" s="13"/>
    </row>
    <row r="21" spans="1:10" ht="18" customHeight="1" x14ac:dyDescent="0.25">
      <c r="A21" s="51"/>
      <c r="B21" s="44"/>
      <c r="C21" s="45">
        <f>Tabelle1!C14</f>
        <v>1055089.5836437666</v>
      </c>
      <c r="D21" s="45">
        <f>Tabelle1!F14</f>
        <v>178203.65002766447</v>
      </c>
      <c r="E21" s="45">
        <f t="shared" si="0"/>
        <v>876885.93361610209</v>
      </c>
      <c r="F21" s="45">
        <f t="shared" si="1"/>
        <v>16.889907055307631</v>
      </c>
      <c r="H21" s="16"/>
      <c r="I21" s="13"/>
      <c r="J21" s="13"/>
    </row>
    <row r="22" spans="1:10" ht="18" customHeight="1" x14ac:dyDescent="0.25">
      <c r="A22" s="51"/>
      <c r="B22" s="46"/>
      <c r="C22" s="54">
        <f>Tabelle1!C15</f>
        <v>1033358.9064886129</v>
      </c>
      <c r="D22" s="54">
        <f>Tabelle1!F15</f>
        <v>175805.12331297697</v>
      </c>
      <c r="E22" s="54">
        <f t="shared" si="0"/>
        <v>857553.78317563585</v>
      </c>
      <c r="F22" s="47">
        <f t="shared" si="1"/>
        <v>17.012977989454651</v>
      </c>
      <c r="H22" s="16"/>
      <c r="I22" s="13"/>
      <c r="J22" s="13"/>
    </row>
    <row r="23" spans="1:10" ht="18" customHeight="1" x14ac:dyDescent="0.25">
      <c r="A23" s="51"/>
      <c r="B23" s="44"/>
      <c r="C23" s="45">
        <f>Tabelle1!C16</f>
        <v>1024724.9766505715</v>
      </c>
      <c r="D23" s="45">
        <f>Tabelle1!F16</f>
        <v>166740.40759097273</v>
      </c>
      <c r="E23" s="45">
        <f t="shared" si="0"/>
        <v>857984.56905959873</v>
      </c>
      <c r="F23" s="45">
        <f t="shared" si="1"/>
        <v>16.271722792976362</v>
      </c>
      <c r="H23" s="16"/>
      <c r="I23" s="13"/>
      <c r="J23" s="13"/>
    </row>
    <row r="24" spans="1:10" ht="18" customHeight="1" x14ac:dyDescent="0.25">
      <c r="A24" s="51"/>
      <c r="B24" s="46"/>
      <c r="C24" s="54">
        <f>Tabelle1!C17</f>
        <v>1001224.929845869</v>
      </c>
      <c r="D24" s="54">
        <f>Tabelle1!F17</f>
        <v>161164.57229611915</v>
      </c>
      <c r="E24" s="54">
        <f t="shared" si="0"/>
        <v>840060.35754974978</v>
      </c>
      <c r="F24" s="47">
        <f t="shared" si="1"/>
        <v>16.096739852545344</v>
      </c>
      <c r="H24" s="16"/>
      <c r="I24" s="13"/>
      <c r="J24" s="13"/>
    </row>
    <row r="25" spans="1:10" ht="18" customHeight="1" x14ac:dyDescent="0.25">
      <c r="A25" s="51"/>
      <c r="B25" s="44">
        <v>2005</v>
      </c>
      <c r="C25" s="45">
        <f>Tabelle1!C18</f>
        <v>987521.64694811287</v>
      </c>
      <c r="D25" s="45">
        <f>Tabelle1!F18</f>
        <v>157059.89537589025</v>
      </c>
      <c r="E25" s="45">
        <f t="shared" si="0"/>
        <v>830461.75157222268</v>
      </c>
      <c r="F25" s="45">
        <f t="shared" si="1"/>
        <v>15.904450890902103</v>
      </c>
      <c r="H25" s="16"/>
      <c r="I25" s="13"/>
      <c r="J25" s="13"/>
    </row>
    <row r="26" spans="1:10" ht="18" customHeight="1" x14ac:dyDescent="0.25">
      <c r="A26" s="51"/>
      <c r="B26" s="46"/>
      <c r="C26" s="54">
        <f>Tabelle1!C19</f>
        <v>1000998.3597020577</v>
      </c>
      <c r="D26" s="54">
        <f>Tabelle1!F19</f>
        <v>161970.46800813035</v>
      </c>
      <c r="E26" s="54">
        <f t="shared" si="0"/>
        <v>839027.89169392735</v>
      </c>
      <c r="F26" s="47">
        <f t="shared" si="1"/>
        <v>16.180892449847779</v>
      </c>
      <c r="H26" s="16"/>
      <c r="I26" s="13"/>
      <c r="J26" s="13"/>
    </row>
    <row r="27" spans="1:10" ht="18" customHeight="1" x14ac:dyDescent="0.25">
      <c r="A27" s="51"/>
      <c r="B27" s="44"/>
      <c r="C27" s="45">
        <f>Tabelle1!C20</f>
        <v>960749.17236814147</v>
      </c>
      <c r="D27" s="45">
        <f>Tabelle1!F20</f>
        <v>153820.29695782455</v>
      </c>
      <c r="E27" s="45">
        <f t="shared" si="0"/>
        <v>806928.87541031698</v>
      </c>
      <c r="F27" s="45">
        <f t="shared" si="1"/>
        <v>16.010453236058936</v>
      </c>
      <c r="H27" s="16"/>
      <c r="I27" s="13"/>
      <c r="J27" s="13"/>
    </row>
    <row r="28" spans="1:10" ht="18" customHeight="1" x14ac:dyDescent="0.25">
      <c r="A28" s="51"/>
      <c r="B28" s="46"/>
      <c r="C28" s="54">
        <f>Tabelle1!C21</f>
        <v>968599.2630607445</v>
      </c>
      <c r="D28" s="54">
        <f>Tabelle1!F21</f>
        <v>158813.84399888082</v>
      </c>
      <c r="E28" s="54">
        <f t="shared" si="0"/>
        <v>809785.41906186368</v>
      </c>
      <c r="F28" s="47">
        <f t="shared" si="1"/>
        <v>16.396238367664441</v>
      </c>
      <c r="H28" s="16"/>
      <c r="I28" s="13"/>
      <c r="J28" s="13"/>
    </row>
    <row r="29" spans="1:10" ht="18" customHeight="1" x14ac:dyDescent="0.25">
      <c r="A29" s="50"/>
      <c r="B29" s="44"/>
      <c r="C29" s="45">
        <f>Tabelle1!C22</f>
        <v>899802.53681239905</v>
      </c>
      <c r="D29" s="45">
        <f>Tabelle1!F22</f>
        <v>153349.87920548022</v>
      </c>
      <c r="E29" s="45">
        <f t="shared" si="0"/>
        <v>746452.65760691883</v>
      </c>
      <c r="F29" s="45">
        <f t="shared" si="1"/>
        <v>17.04261467729695</v>
      </c>
      <c r="H29" s="16"/>
      <c r="I29" s="13"/>
      <c r="J29" s="13"/>
    </row>
    <row r="30" spans="1:10" ht="18" customHeight="1" x14ac:dyDescent="0.25">
      <c r="A30" s="50"/>
      <c r="B30" s="46">
        <v>2010</v>
      </c>
      <c r="C30" s="54">
        <f>Tabelle1!C23</f>
        <v>927911.75267980597</v>
      </c>
      <c r="D30" s="54">
        <f>Tabelle1!F23</f>
        <v>151639.15439919251</v>
      </c>
      <c r="E30" s="54">
        <f t="shared" si="0"/>
        <v>776272.59828061343</v>
      </c>
      <c r="F30" s="47">
        <f t="shared" si="1"/>
        <v>16.341980146415771</v>
      </c>
      <c r="H30" s="16"/>
      <c r="I30" s="13"/>
      <c r="J30" s="13"/>
    </row>
    <row r="31" spans="1:10" ht="18" customHeight="1" x14ac:dyDescent="0.25">
      <c r="A31" s="50"/>
      <c r="B31" s="44"/>
      <c r="C31" s="45">
        <f>Tabelle1!C24</f>
        <v>904308.18446026032</v>
      </c>
      <c r="D31" s="45">
        <f>Tabelle1!F24</f>
        <v>153548.15541289761</v>
      </c>
      <c r="E31" s="45">
        <f t="shared" si="0"/>
        <v>750760.02904736274</v>
      </c>
      <c r="F31" s="45">
        <f t="shared" si="1"/>
        <v>16.979626862997307</v>
      </c>
      <c r="H31" s="16"/>
      <c r="I31" s="13"/>
      <c r="J31" s="13"/>
    </row>
    <row r="32" spans="1:10" ht="18" customHeight="1" x14ac:dyDescent="0.25">
      <c r="A32" s="52"/>
      <c r="B32" s="46"/>
      <c r="C32" s="54">
        <f>Tabelle1!C25</f>
        <v>914497.74678370496</v>
      </c>
      <c r="D32" s="54">
        <f>Tabelle1!F25</f>
        <v>151891.00996634702</v>
      </c>
      <c r="E32" s="54">
        <f t="shared" si="0"/>
        <v>762606.73681735795</v>
      </c>
      <c r="F32" s="47">
        <f t="shared" si="1"/>
        <v>16.609227360105454</v>
      </c>
      <c r="H32" s="16"/>
      <c r="I32" s="13"/>
      <c r="J32" s="13"/>
    </row>
    <row r="33" spans="1:10" ht="18" customHeight="1" x14ac:dyDescent="0.25">
      <c r="A33" s="52"/>
      <c r="B33" s="44"/>
      <c r="C33" s="45">
        <f>Tabelle1!C26</f>
        <v>931474.45425437426</v>
      </c>
      <c r="D33" s="45">
        <f>Tabelle1!F26</f>
        <v>156168.78426259541</v>
      </c>
      <c r="E33" s="45">
        <f t="shared" si="0"/>
        <v>775305.66999177891</v>
      </c>
      <c r="F33" s="45">
        <f t="shared" si="1"/>
        <v>16.765761374272493</v>
      </c>
      <c r="H33" s="16"/>
      <c r="I33" s="13"/>
      <c r="J33" s="13"/>
    </row>
    <row r="34" spans="1:10" ht="18" customHeight="1" x14ac:dyDescent="0.25">
      <c r="A34" s="52"/>
      <c r="B34" s="46"/>
      <c r="C34" s="54">
        <f>Tabelle1!C27</f>
        <v>890887.0638591192</v>
      </c>
      <c r="D34" s="54">
        <f>Tabelle1!F27</f>
        <v>155060.77132581745</v>
      </c>
      <c r="E34" s="54">
        <f t="shared" si="0"/>
        <v>735826.29253330175</v>
      </c>
      <c r="F34" s="47">
        <f t="shared" si="1"/>
        <v>17.4052107855433</v>
      </c>
      <c r="H34" s="16"/>
      <c r="I34" s="13"/>
      <c r="J34" s="13"/>
    </row>
    <row r="35" spans="1:10" ht="18" customHeight="1" x14ac:dyDescent="0.25">
      <c r="A35" s="52"/>
      <c r="B35" s="44">
        <v>2015</v>
      </c>
      <c r="C35" s="45">
        <f>Tabelle1!C28</f>
        <v>899383.83034315577</v>
      </c>
      <c r="D35" s="45">
        <f>Tabelle1!F28</f>
        <v>162925.7837598965</v>
      </c>
      <c r="E35" s="45">
        <f t="shared" si="0"/>
        <v>736458.04658325925</v>
      </c>
      <c r="F35" s="45">
        <f t="shared" si="1"/>
        <v>18.115267171051197</v>
      </c>
      <c r="H35" s="16"/>
      <c r="I35" s="13"/>
      <c r="J35" s="13"/>
    </row>
    <row r="36" spans="1:10" ht="18" customHeight="1" x14ac:dyDescent="0.25">
      <c r="A36" s="52"/>
      <c r="B36" s="46"/>
      <c r="C36" s="54">
        <f>Tabelle1!C29</f>
        <v>894709.89498255448</v>
      </c>
      <c r="D36" s="54">
        <f>Tabelle1!F29</f>
        <v>164863.64176709866</v>
      </c>
      <c r="E36" s="54">
        <f t="shared" si="0"/>
        <v>729846.2532154558</v>
      </c>
      <c r="F36" s="47">
        <f t="shared" si="1"/>
        <v>18.426491390297326</v>
      </c>
      <c r="H36" s="16"/>
      <c r="I36" s="13"/>
      <c r="J36" s="13"/>
    </row>
    <row r="37" spans="1:10" ht="18" customHeight="1" x14ac:dyDescent="0.25">
      <c r="A37" s="52"/>
      <c r="B37" s="44"/>
      <c r="C37" s="45">
        <f>Tabelle1!C30</f>
        <v>879841.90755034355</v>
      </c>
      <c r="D37" s="45">
        <f>Tabelle1!F30</f>
        <v>166444.43961793426</v>
      </c>
      <c r="E37" s="45">
        <f t="shared" si="0"/>
        <v>713397.46793240926</v>
      </c>
      <c r="F37" s="45">
        <f t="shared" si="1"/>
        <v>18.917539411295945</v>
      </c>
      <c r="H37" s="16"/>
      <c r="I37" s="13"/>
      <c r="J37" s="13"/>
    </row>
    <row r="38" spans="1:10" ht="18" customHeight="1" x14ac:dyDescent="0.25">
      <c r="A38" s="52"/>
      <c r="B38" s="46"/>
      <c r="C38" s="54">
        <f>Tabelle1!C31</f>
        <v>851695.34167657956</v>
      </c>
      <c r="D38" s="54">
        <f>Tabelle1!F31</f>
        <v>166727.38651528992</v>
      </c>
      <c r="E38" s="54">
        <f t="shared" si="0"/>
        <v>684967.95516128966</v>
      </c>
      <c r="F38" s="47">
        <f t="shared" si="1"/>
        <v>19.575942048371861</v>
      </c>
      <c r="H38" s="16"/>
      <c r="I38" s="13"/>
      <c r="J38" s="13"/>
    </row>
    <row r="39" spans="1:10" ht="18" customHeight="1" x14ac:dyDescent="0.25">
      <c r="A39" s="52"/>
      <c r="B39" s="49"/>
      <c r="C39" s="55">
        <f>Tabelle1!C32</f>
        <v>796759.46708589024</v>
      </c>
      <c r="D39" s="55">
        <f>Tabelle1!F32</f>
        <v>165533.61602100669</v>
      </c>
      <c r="E39" s="55">
        <f t="shared" si="0"/>
        <v>631225.85106488352</v>
      </c>
      <c r="F39" s="53">
        <f t="shared" si="1"/>
        <v>20.77585806748403</v>
      </c>
      <c r="H39" s="16"/>
      <c r="I39" s="13"/>
      <c r="J39" s="13"/>
    </row>
    <row r="40" spans="1:10" ht="18" customHeight="1" x14ac:dyDescent="0.25">
      <c r="A40" s="52"/>
      <c r="B40" s="46">
        <v>2020</v>
      </c>
      <c r="C40" s="54">
        <f>Tabelle1!C33</f>
        <v>731754.79671200574</v>
      </c>
      <c r="D40" s="54">
        <f>Tabelle1!F33</f>
        <v>147163.15615591576</v>
      </c>
      <c r="E40" s="54">
        <f t="shared" si="0"/>
        <v>584591.64055609005</v>
      </c>
      <c r="F40" s="47">
        <f t="shared" si="1"/>
        <v>20.11099302897146</v>
      </c>
      <c r="H40" s="16"/>
      <c r="I40" s="13"/>
      <c r="J40" s="13"/>
    </row>
    <row r="41" spans="1:10" ht="18" customHeight="1" x14ac:dyDescent="0.25">
      <c r="A41" s="52"/>
      <c r="B41" s="49"/>
      <c r="C41" s="55">
        <f>Tabelle1!C34</f>
        <v>759600.00458283897</v>
      </c>
      <c r="D41" s="55">
        <f>Tabelle1!F34</f>
        <v>145247.71026007639</v>
      </c>
      <c r="E41" s="55">
        <f t="shared" si="0"/>
        <v>614352.29432276264</v>
      </c>
      <c r="F41" s="53">
        <f t="shared" si="1"/>
        <v>19.121604710869413</v>
      </c>
      <c r="H41" s="16"/>
      <c r="I41" s="13"/>
      <c r="J41" s="13"/>
    </row>
    <row r="42" spans="1:10" ht="18" customHeight="1" x14ac:dyDescent="0.25">
      <c r="B42" s="56"/>
      <c r="C42" s="70">
        <f>Tabelle1!C35</f>
        <v>749965.00208400271</v>
      </c>
      <c r="D42" s="70">
        <f>Tabelle1!F35</f>
        <v>148628.66609365222</v>
      </c>
      <c r="E42" s="70">
        <f t="shared" ref="E42" si="2">C42-D42</f>
        <v>601336.33599035046</v>
      </c>
      <c r="F42" s="71">
        <f t="shared" ref="F42" si="3">D42/C42*100</f>
        <v>19.818080267831551</v>
      </c>
      <c r="H42" s="16"/>
      <c r="I42" s="13"/>
      <c r="J42" s="13"/>
    </row>
  </sheetData>
  <sheetProtection selectLockedCells="1"/>
  <mergeCells count="6">
    <mergeCell ref="B1:H1"/>
    <mergeCell ref="B5:H5"/>
    <mergeCell ref="B6:H6"/>
    <mergeCell ref="B4:H4"/>
    <mergeCell ref="B3:H3"/>
    <mergeCell ref="B2:H2"/>
  </mergeCells>
  <phoneticPr fontId="19" type="noConversion"/>
  <conditionalFormatting sqref="I9:W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5268-870B-4B73-BF6B-0FBF75DD44F5}">
  <sheetPr>
    <tabColor theme="8"/>
    <pageSetUpPr fitToPage="1"/>
  </sheetPr>
  <dimension ref="A1:Y31"/>
  <sheetViews>
    <sheetView showGridLines="0" tabSelected="1" zoomScale="120" zoomScaleNormal="120" workbookViewId="0">
      <selection activeCell="E29" sqref="E2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4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25" ht="20.25" customHeight="1" x14ac:dyDescent="0.2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1"/>
      <c r="Q2" s="67" t="s">
        <v>7</v>
      </c>
      <c r="R2" s="68"/>
      <c r="S2" s="68"/>
      <c r="T2" s="68"/>
      <c r="U2" s="68"/>
      <c r="V2" s="68"/>
      <c r="W2" s="68"/>
      <c r="X2" s="68"/>
      <c r="Y2" s="69"/>
    </row>
    <row r="3" spans="1:25" ht="18.75" customHeight="1" x14ac:dyDescent="0.3">
      <c r="A3" s="3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31"/>
      <c r="Q3" s="19"/>
      <c r="R3" s="20"/>
      <c r="S3" s="25"/>
      <c r="T3" s="20"/>
      <c r="U3" s="20"/>
      <c r="V3" s="25"/>
      <c r="W3" s="20"/>
      <c r="X3" s="20"/>
      <c r="Y3" s="21"/>
    </row>
    <row r="4" spans="1:25" ht="15.95" customHeight="1" x14ac:dyDescent="0.2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1"/>
      <c r="Q4" s="19"/>
      <c r="R4" s="20"/>
      <c r="S4" s="20"/>
      <c r="T4" s="20"/>
      <c r="U4" s="20"/>
      <c r="V4" s="20"/>
      <c r="W4" s="20"/>
      <c r="X4" s="20"/>
      <c r="Y4" s="21"/>
    </row>
    <row r="5" spans="1:25" ht="7.5" customHeight="1" x14ac:dyDescent="0.2">
      <c r="A5" s="3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1"/>
      <c r="Q5" s="19"/>
      <c r="R5" s="20"/>
      <c r="S5" s="20"/>
      <c r="T5" s="20"/>
      <c r="U5" s="20"/>
      <c r="V5" s="20"/>
      <c r="W5" s="20"/>
      <c r="X5" s="20"/>
      <c r="Y5" s="21"/>
    </row>
    <row r="6" spans="1:25" ht="16.5" customHeight="1" x14ac:dyDescent="0.2">
      <c r="A6" s="32"/>
      <c r="C6" s="4"/>
      <c r="O6" s="31"/>
      <c r="Q6" s="19"/>
      <c r="R6" s="20"/>
      <c r="S6" s="20"/>
      <c r="T6" s="20"/>
      <c r="U6" s="20"/>
      <c r="V6" s="20"/>
      <c r="W6" s="20"/>
      <c r="X6" s="20"/>
      <c r="Y6" s="21"/>
    </row>
    <row r="7" spans="1:25" ht="16.5" customHeight="1" x14ac:dyDescent="0.2">
      <c r="A7" s="32"/>
      <c r="C7" s="4"/>
      <c r="O7" s="31"/>
      <c r="Q7" s="19"/>
      <c r="R7" s="20"/>
      <c r="S7" s="20"/>
      <c r="T7" s="20"/>
      <c r="U7" s="20"/>
      <c r="V7" s="20"/>
      <c r="W7" s="20"/>
      <c r="X7" s="20"/>
      <c r="Y7" s="21"/>
    </row>
    <row r="8" spans="1:25" ht="16.5" customHeight="1" x14ac:dyDescent="0.2">
      <c r="A8" s="32"/>
      <c r="C8" s="4"/>
      <c r="O8" s="31"/>
      <c r="Q8" s="19"/>
      <c r="R8" s="20"/>
      <c r="S8" s="20"/>
      <c r="T8" s="20"/>
      <c r="U8" s="20"/>
      <c r="V8" s="20"/>
      <c r="W8" s="20"/>
      <c r="X8" s="20"/>
      <c r="Y8" s="21"/>
    </row>
    <row r="9" spans="1:25" ht="16.5" customHeight="1" x14ac:dyDescent="0.2">
      <c r="A9" s="32"/>
      <c r="C9" s="4"/>
      <c r="O9" s="31"/>
      <c r="Q9" s="19"/>
      <c r="R9" s="20"/>
      <c r="S9" s="20"/>
      <c r="T9" s="20"/>
      <c r="U9" s="20"/>
      <c r="V9" s="20"/>
      <c r="W9" s="20"/>
      <c r="X9" s="20"/>
      <c r="Y9" s="21"/>
    </row>
    <row r="10" spans="1:25" ht="16.5" customHeight="1" x14ac:dyDescent="0.2">
      <c r="A10" s="32"/>
      <c r="C10" s="4"/>
      <c r="O10" s="31"/>
      <c r="Q10" s="19"/>
      <c r="R10" s="20"/>
      <c r="S10" s="20"/>
      <c r="T10" s="20"/>
      <c r="U10" s="20"/>
      <c r="V10" s="20"/>
      <c r="W10" s="20"/>
      <c r="X10" s="20"/>
      <c r="Y10" s="21"/>
    </row>
    <row r="11" spans="1:25" ht="16.5" customHeight="1" x14ac:dyDescent="0.2">
      <c r="A11" s="32"/>
      <c r="C11" s="4"/>
      <c r="O11" s="31"/>
      <c r="Q11" s="19"/>
      <c r="R11" s="25" t="s">
        <v>4</v>
      </c>
      <c r="S11" s="20"/>
      <c r="T11" s="20"/>
      <c r="U11" s="20"/>
      <c r="V11" s="20"/>
      <c r="W11" s="20"/>
      <c r="X11" s="20"/>
      <c r="Y11" s="21"/>
    </row>
    <row r="12" spans="1:25" ht="16.5" customHeight="1" x14ac:dyDescent="0.2">
      <c r="A12" s="32"/>
      <c r="C12" s="4"/>
      <c r="O12" s="31"/>
      <c r="Q12" s="19"/>
      <c r="R12" s="20"/>
      <c r="S12" s="20"/>
      <c r="T12" s="20"/>
      <c r="U12" s="20"/>
      <c r="V12" s="20"/>
      <c r="W12" s="20"/>
      <c r="X12" s="20"/>
      <c r="Y12" s="21"/>
    </row>
    <row r="13" spans="1:25" ht="17.25" customHeight="1" x14ac:dyDescent="0.2">
      <c r="A13" s="32"/>
      <c r="C13" s="4"/>
      <c r="O13" s="31"/>
      <c r="Q13" s="19"/>
      <c r="R13" s="25" t="s">
        <v>5</v>
      </c>
      <c r="S13" s="20"/>
      <c r="T13" s="20"/>
      <c r="U13" s="20"/>
      <c r="V13" s="20"/>
      <c r="W13" s="20"/>
      <c r="X13" s="20"/>
      <c r="Y13" s="21"/>
    </row>
    <row r="14" spans="1:25" ht="16.5" customHeight="1" x14ac:dyDescent="0.2">
      <c r="A14" s="32"/>
      <c r="C14" s="4"/>
      <c r="O14" s="31"/>
      <c r="Q14" s="19"/>
      <c r="R14" s="20"/>
      <c r="S14" s="20"/>
      <c r="T14" s="20"/>
      <c r="U14" s="20"/>
      <c r="V14" s="20"/>
      <c r="W14" s="20"/>
      <c r="X14" s="20"/>
      <c r="Y14" s="21"/>
    </row>
    <row r="15" spans="1:25" ht="16.5" customHeight="1" x14ac:dyDescent="0.2">
      <c r="A15" s="32"/>
      <c r="C15" s="4"/>
      <c r="O15" s="31"/>
      <c r="Q15" s="19"/>
      <c r="R15" s="20"/>
      <c r="S15" s="25" t="s">
        <v>6</v>
      </c>
      <c r="T15" s="20"/>
      <c r="U15" s="20"/>
      <c r="V15" s="25" t="s">
        <v>6</v>
      </c>
      <c r="W15" s="20"/>
      <c r="X15" s="20"/>
      <c r="Y15" s="21"/>
    </row>
    <row r="16" spans="1:25" ht="16.5" customHeight="1" x14ac:dyDescent="0.2">
      <c r="A16" s="32"/>
      <c r="C16" s="4"/>
      <c r="O16" s="31"/>
      <c r="Q16" s="19"/>
      <c r="R16" s="20"/>
      <c r="S16" s="20"/>
      <c r="T16" s="20"/>
      <c r="U16" s="20"/>
      <c r="V16" s="20"/>
      <c r="W16" s="20"/>
      <c r="X16" s="20"/>
      <c r="Y16" s="21"/>
    </row>
    <row r="17" spans="1:25" ht="16.5" customHeight="1" x14ac:dyDescent="0.2">
      <c r="A17" s="32"/>
      <c r="C17" s="4"/>
      <c r="O17" s="31"/>
      <c r="Q17" s="19"/>
      <c r="R17" s="20"/>
      <c r="S17" s="20"/>
      <c r="T17" s="20"/>
      <c r="U17" s="20"/>
      <c r="V17" s="20"/>
      <c r="W17" s="20"/>
      <c r="X17" s="20"/>
      <c r="Y17" s="21"/>
    </row>
    <row r="18" spans="1:25" ht="22.5" customHeight="1" x14ac:dyDescent="0.2">
      <c r="A18" s="32"/>
      <c r="C18" s="4"/>
      <c r="O18" s="31"/>
      <c r="Q18" s="19"/>
      <c r="R18" s="20"/>
      <c r="S18" s="20"/>
      <c r="T18" s="20"/>
      <c r="U18" s="20"/>
      <c r="V18" s="20"/>
      <c r="W18" s="20"/>
      <c r="X18" s="20"/>
      <c r="Y18" s="21"/>
    </row>
    <row r="19" spans="1:25" ht="87" customHeight="1" x14ac:dyDescent="0.2">
      <c r="A19" s="32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31"/>
      <c r="Q19" s="22"/>
      <c r="R19" s="23"/>
      <c r="S19" s="23"/>
      <c r="T19" s="23"/>
      <c r="U19" s="23"/>
      <c r="V19" s="23"/>
      <c r="W19" s="23"/>
      <c r="X19" s="23"/>
      <c r="Y19" s="24"/>
    </row>
    <row r="20" spans="1:25" ht="3.75" customHeight="1" x14ac:dyDescent="0.2">
      <c r="A20" s="37"/>
      <c r="B20" s="35"/>
      <c r="C20" s="33"/>
      <c r="D20" s="34"/>
      <c r="E20" s="38"/>
      <c r="F20" s="34"/>
      <c r="G20" s="38"/>
      <c r="H20" s="34"/>
      <c r="I20" s="38"/>
      <c r="J20" s="34"/>
      <c r="K20" s="38"/>
      <c r="L20" s="34"/>
      <c r="M20" s="38"/>
      <c r="N20" s="35"/>
      <c r="O20" s="36"/>
    </row>
    <row r="21" spans="1:25" ht="16.5" customHeight="1" x14ac:dyDescent="0.2">
      <c r="A21" s="1"/>
      <c r="C21" s="4"/>
      <c r="D21" s="6"/>
      <c r="E21" s="6"/>
      <c r="F21" s="6"/>
      <c r="G21" s="6"/>
      <c r="H21" s="6"/>
      <c r="I21" s="6"/>
      <c r="J21" s="6"/>
      <c r="K21" s="6"/>
      <c r="L21" s="6"/>
    </row>
    <row r="22" spans="1:25" ht="21.75" customHeight="1" x14ac:dyDescent="0.2"/>
    <row r="23" spans="1:25" ht="6.75" customHeight="1" x14ac:dyDescent="0.2"/>
    <row r="24" spans="1:25" ht="6" customHeight="1" x14ac:dyDescent="0.2">
      <c r="B24" s="8"/>
      <c r="C24" s="8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25" ht="4.5" customHeight="1" x14ac:dyDescent="0.2">
      <c r="B25" s="8"/>
      <c r="C25" s="8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25" ht="6" customHeight="1" x14ac:dyDescent="0.2"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8"/>
      <c r="C29" s="18"/>
      <c r="D29" s="18"/>
      <c r="E29" s="18"/>
      <c r="F29" s="18"/>
      <c r="G29" s="3"/>
      <c r="H29" s="3"/>
      <c r="I29" s="3"/>
      <c r="J29" s="3"/>
      <c r="K29" s="3"/>
      <c r="L29" s="3"/>
    </row>
    <row r="30" spans="1:25" x14ac:dyDescent="0.2"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</row>
    <row r="31" spans="1:25" x14ac:dyDescent="0.2">
      <c r="B31" s="18"/>
      <c r="C31" s="18"/>
      <c r="D31" s="18"/>
      <c r="E31" s="18"/>
      <c r="F31" s="18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2019-05-29T12:44:30Z</cp:lastPrinted>
  <dcterms:created xsi:type="dcterms:W3CDTF">2010-08-25T11:28:54Z</dcterms:created>
  <dcterms:modified xsi:type="dcterms:W3CDTF">2024-03-27T15:23:22Z</dcterms:modified>
</cp:coreProperties>
</file>